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3.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4.xml" ContentType="application/vnd.ms-excel.controlproperties+xml"/>
  <Override PartName="/xl/comments4.xml" ContentType="application/vnd.openxmlformats-officedocument.spreadsheetml.comments+xml"/>
  <Override PartName="/xl/drawings/drawing6.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15 - PLANNING\"/>
    </mc:Choice>
  </mc:AlternateContent>
  <bookViews>
    <workbookView xWindow="-120" yWindow="-120" windowWidth="29040" windowHeight="15840" tabRatio="848" firstSheet="1" activeTab="6"/>
  </bookViews>
  <sheets>
    <sheet name="RECAP GENERALE" sheetId="18" r:id="rId1"/>
    <sheet name="RECAP" sheetId="5" r:id="rId2"/>
    <sheet name="AO - 1" sheetId="16" r:id="rId3"/>
    <sheet name="Liste Chantier" sheetId="4" r:id="rId4"/>
    <sheet name="VIERGE" sheetId="17" r:id="rId5"/>
    <sheet name="VIERGE test zoom menu deroulant" sheetId="19" r:id="rId6"/>
    <sheet name="VIERGE (2)" sheetId="20" r:id="rId7"/>
    <sheet name="données" sheetId="2" state="hidden" r:id="rId8"/>
  </sheets>
  <definedNames>
    <definedName name="_xlnm._FilterDatabase" localSheetId="1" hidden="1">RECAP!$A$3:$P$227</definedName>
    <definedName name="An">données!$A$4</definedName>
    <definedName name="An_ref" localSheetId="2">'AO - 1'!$G$2</definedName>
    <definedName name="An_ref" localSheetId="4">VIERGE!$G$2</definedName>
    <definedName name="An_ref" localSheetId="6">'VIERGE (2)'!$G$2</definedName>
    <definedName name="An_ref" localSheetId="5">'VIERGE test zoom menu deroulant'!$G$2</definedName>
    <definedName name="An_ref">#REF!</definedName>
    <definedName name="Dates">données!$F$1</definedName>
    <definedName name="Fériés_ref">OFFSET(données!$F$1,1,,COUNTA(données!$F:$F)-1,)</definedName>
    <definedName name="Jours_chômés">données!$D$2:$D$8</definedName>
    <definedName name="Premier_mois">données!$A$2</definedName>
    <definedName name="Tab_feri">données!$F$2:$G$15</definedName>
    <definedName name="_xlnm.Print_Area" localSheetId="2">'AO - 1'!$B$2:$BD$432</definedName>
    <definedName name="_xlnm.Print_Area" localSheetId="1">RECAP!$B$1:$W$195</definedName>
    <definedName name="_xlnm.Print_Area" localSheetId="0">'RECAP GENERALE'!$B$1:$F$20</definedName>
    <definedName name="_xlnm.Print_Area" localSheetId="4">VIERGE!$B$2:$BD$432</definedName>
    <definedName name="_xlnm.Print_Area" localSheetId="6">'VIERGE (2)'!$B$2:$BD$432</definedName>
    <definedName name="_xlnm.Print_Area" localSheetId="5">'VIERGE test zoom menu deroulant'!$B$2:$BD$432</definedName>
  </definedNames>
  <calcPr calcId="162913"/>
</workbook>
</file>

<file path=xl/calcChain.xml><?xml version="1.0" encoding="utf-8"?>
<calcChain xmlns="http://schemas.openxmlformats.org/spreadsheetml/2006/main">
  <c r="BH447" i="20" l="1"/>
  <c r="BF447" i="20"/>
  <c r="BD447" i="20"/>
  <c r="BB447" i="20"/>
  <c r="AZ447" i="20"/>
  <c r="AX447" i="20"/>
  <c r="AV447" i="20"/>
  <c r="AN447" i="20"/>
  <c r="AL447" i="20"/>
  <c r="AJ447" i="20"/>
  <c r="AH447" i="20"/>
  <c r="AF447" i="20"/>
  <c r="AD447" i="20"/>
  <c r="AB447" i="20"/>
  <c r="T447" i="20"/>
  <c r="R447" i="20"/>
  <c r="P447" i="20"/>
  <c r="N447" i="20"/>
  <c r="L447" i="20"/>
  <c r="J447" i="20"/>
  <c r="H447" i="20"/>
  <c r="AR446" i="20"/>
  <c r="X446" i="20"/>
  <c r="D446" i="20"/>
  <c r="AR445" i="20"/>
  <c r="X445" i="20"/>
  <c r="D445" i="20"/>
  <c r="AR444" i="20"/>
  <c r="X444" i="20"/>
  <c r="D444" i="20"/>
  <c r="AR443" i="20"/>
  <c r="X443" i="20"/>
  <c r="D443" i="20"/>
  <c r="AR442" i="20"/>
  <c r="X442" i="20"/>
  <c r="D442" i="20"/>
  <c r="AR441" i="20"/>
  <c r="X441" i="20"/>
  <c r="D441" i="20"/>
  <c r="AR440" i="20"/>
  <c r="X440" i="20"/>
  <c r="D440" i="20"/>
  <c r="AR439" i="20"/>
  <c r="X439" i="20"/>
  <c r="D439" i="20"/>
  <c r="AR438" i="20"/>
  <c r="X438" i="20"/>
  <c r="D438" i="20"/>
  <c r="AR437" i="20"/>
  <c r="X437" i="20"/>
  <c r="D437" i="20"/>
  <c r="AR436" i="20"/>
  <c r="X436" i="20"/>
  <c r="D436" i="20"/>
  <c r="AR435" i="20"/>
  <c r="X435" i="20"/>
  <c r="D435" i="20"/>
  <c r="AR434" i="20"/>
  <c r="X434" i="20"/>
  <c r="D434" i="20"/>
  <c r="AR433" i="20"/>
  <c r="X433" i="20"/>
  <c r="D433" i="20"/>
  <c r="AR432" i="20"/>
  <c r="X432" i="20"/>
  <c r="D432" i="20"/>
  <c r="BH429" i="20"/>
  <c r="BF429" i="20"/>
  <c r="BD429" i="20"/>
  <c r="BB429" i="20"/>
  <c r="AZ429" i="20"/>
  <c r="AX429" i="20"/>
  <c r="AV429" i="20"/>
  <c r="AN429" i="20"/>
  <c r="AL429" i="20"/>
  <c r="AJ429" i="20"/>
  <c r="AH429" i="20"/>
  <c r="AF429" i="20"/>
  <c r="AD429" i="20"/>
  <c r="AB429" i="20"/>
  <c r="T429" i="20"/>
  <c r="R429" i="20"/>
  <c r="P429" i="20"/>
  <c r="N429" i="20"/>
  <c r="L429" i="20"/>
  <c r="J429" i="20"/>
  <c r="H429" i="20"/>
  <c r="AR428" i="20"/>
  <c r="X428" i="20"/>
  <c r="D428" i="20"/>
  <c r="AR427" i="20"/>
  <c r="X427" i="20"/>
  <c r="D427" i="20"/>
  <c r="AR426" i="20"/>
  <c r="X426" i="20"/>
  <c r="D426" i="20"/>
  <c r="AR425" i="20"/>
  <c r="X425" i="20"/>
  <c r="D425" i="20"/>
  <c r="AR424" i="20"/>
  <c r="X424" i="20"/>
  <c r="D424" i="20"/>
  <c r="AR423" i="20"/>
  <c r="X423" i="20"/>
  <c r="D423" i="20"/>
  <c r="AR422" i="20"/>
  <c r="X422" i="20"/>
  <c r="D422" i="20"/>
  <c r="AR421" i="20"/>
  <c r="X421" i="20"/>
  <c r="D421" i="20"/>
  <c r="AR420" i="20"/>
  <c r="X420" i="20"/>
  <c r="D420" i="20"/>
  <c r="AR419" i="20"/>
  <c r="X419" i="20"/>
  <c r="D419" i="20"/>
  <c r="AR418" i="20"/>
  <c r="X418" i="20"/>
  <c r="D418" i="20"/>
  <c r="AR417" i="20"/>
  <c r="X417" i="20"/>
  <c r="D417" i="20"/>
  <c r="AR416" i="20"/>
  <c r="X416" i="20"/>
  <c r="D416" i="20"/>
  <c r="AR415" i="20"/>
  <c r="X415" i="20"/>
  <c r="D415" i="20"/>
  <c r="AR414" i="20"/>
  <c r="X414" i="20"/>
  <c r="D414" i="20"/>
  <c r="BH411" i="20"/>
  <c r="BF411" i="20"/>
  <c r="BD411" i="20"/>
  <c r="BB411" i="20"/>
  <c r="AZ411" i="20"/>
  <c r="AX411" i="20"/>
  <c r="AV411" i="20"/>
  <c r="AN411" i="20"/>
  <c r="AL411" i="20"/>
  <c r="AJ411" i="20"/>
  <c r="AH411" i="20"/>
  <c r="AF411" i="20"/>
  <c r="AD411" i="20"/>
  <c r="AB411" i="20"/>
  <c r="T411" i="20"/>
  <c r="R411" i="20"/>
  <c r="P411" i="20"/>
  <c r="N411" i="20"/>
  <c r="L411" i="20"/>
  <c r="J411" i="20"/>
  <c r="H411" i="20"/>
  <c r="AR410" i="20"/>
  <c r="X410" i="20"/>
  <c r="D410" i="20"/>
  <c r="AR409" i="20"/>
  <c r="X409" i="20"/>
  <c r="D409" i="20"/>
  <c r="AR408" i="20"/>
  <c r="X408" i="20"/>
  <c r="D408" i="20"/>
  <c r="AR407" i="20"/>
  <c r="X407" i="20"/>
  <c r="D407" i="20"/>
  <c r="AR406" i="20"/>
  <c r="X406" i="20"/>
  <c r="D406" i="20"/>
  <c r="AR405" i="20"/>
  <c r="X405" i="20"/>
  <c r="D405" i="20"/>
  <c r="AR404" i="20"/>
  <c r="X404" i="20"/>
  <c r="D404" i="20"/>
  <c r="AR403" i="20"/>
  <c r="X403" i="20"/>
  <c r="D403" i="20"/>
  <c r="AR402" i="20"/>
  <c r="X402" i="20"/>
  <c r="D402" i="20"/>
  <c r="AR401" i="20"/>
  <c r="X401" i="20"/>
  <c r="D401" i="20"/>
  <c r="AR400" i="20"/>
  <c r="X400" i="20"/>
  <c r="D400" i="20"/>
  <c r="AR399" i="20"/>
  <c r="X399" i="20"/>
  <c r="D399" i="20"/>
  <c r="AR398" i="20"/>
  <c r="X398" i="20"/>
  <c r="D398" i="20"/>
  <c r="AR397" i="20"/>
  <c r="X397" i="20"/>
  <c r="D397" i="20"/>
  <c r="AR396" i="20"/>
  <c r="X396" i="20"/>
  <c r="D396" i="20"/>
  <c r="BH393" i="20"/>
  <c r="BF393" i="20"/>
  <c r="BD393" i="20"/>
  <c r="BB393" i="20"/>
  <c r="AZ393" i="20"/>
  <c r="AX393" i="20"/>
  <c r="AV393" i="20"/>
  <c r="AN393" i="20"/>
  <c r="AL393" i="20"/>
  <c r="AJ393" i="20"/>
  <c r="AH393" i="20"/>
  <c r="AF393" i="20"/>
  <c r="AD393" i="20"/>
  <c r="AB393" i="20"/>
  <c r="T393" i="20"/>
  <c r="R393" i="20"/>
  <c r="P393" i="20"/>
  <c r="N393" i="20"/>
  <c r="L393" i="20"/>
  <c r="J393" i="20"/>
  <c r="H393" i="20"/>
  <c r="AR392" i="20"/>
  <c r="X392" i="20"/>
  <c r="D392" i="20"/>
  <c r="AR391" i="20"/>
  <c r="X391" i="20"/>
  <c r="D391" i="20"/>
  <c r="AR390" i="20"/>
  <c r="X390" i="20"/>
  <c r="D390" i="20"/>
  <c r="AR389" i="20"/>
  <c r="X389" i="20"/>
  <c r="D389" i="20"/>
  <c r="AR388" i="20"/>
  <c r="X388" i="20"/>
  <c r="D388" i="20"/>
  <c r="AR387" i="20"/>
  <c r="X387" i="20"/>
  <c r="D387" i="20"/>
  <c r="AR386" i="20"/>
  <c r="X386" i="20"/>
  <c r="D386" i="20"/>
  <c r="AR385" i="20"/>
  <c r="X385" i="20"/>
  <c r="D385" i="20"/>
  <c r="AR384" i="20"/>
  <c r="X384" i="20"/>
  <c r="D384" i="20"/>
  <c r="AR383" i="20"/>
  <c r="X383" i="20"/>
  <c r="D383" i="20"/>
  <c r="AR382" i="20"/>
  <c r="X382" i="20"/>
  <c r="D382" i="20"/>
  <c r="AR381" i="20"/>
  <c r="X381" i="20"/>
  <c r="D381" i="20"/>
  <c r="AR380" i="20"/>
  <c r="X380" i="20"/>
  <c r="D380" i="20"/>
  <c r="AR379" i="20"/>
  <c r="X379" i="20"/>
  <c r="D379" i="20"/>
  <c r="AR378" i="20"/>
  <c r="X378" i="20"/>
  <c r="D378" i="20"/>
  <c r="BH375" i="20"/>
  <c r="BF375" i="20"/>
  <c r="BD375" i="20"/>
  <c r="BB375" i="20"/>
  <c r="AZ375" i="20"/>
  <c r="AX375" i="20"/>
  <c r="AV375" i="20"/>
  <c r="AN375" i="20"/>
  <c r="AL375" i="20"/>
  <c r="AJ375" i="20"/>
  <c r="AH375" i="20"/>
  <c r="AF375" i="20"/>
  <c r="AD375" i="20"/>
  <c r="AB375" i="20"/>
  <c r="T375" i="20"/>
  <c r="R375" i="20"/>
  <c r="P375" i="20"/>
  <c r="N375" i="20"/>
  <c r="L375" i="20"/>
  <c r="J375" i="20"/>
  <c r="H375" i="20"/>
  <c r="AR374" i="20"/>
  <c r="X374" i="20"/>
  <c r="D374" i="20"/>
  <c r="AR373" i="20"/>
  <c r="X373" i="20"/>
  <c r="D373" i="20"/>
  <c r="AR372" i="20"/>
  <c r="X372" i="20"/>
  <c r="D372" i="20"/>
  <c r="AR371" i="20"/>
  <c r="X371" i="20"/>
  <c r="D371" i="20"/>
  <c r="AR370" i="20"/>
  <c r="X370" i="20"/>
  <c r="D370" i="20"/>
  <c r="AR369" i="20"/>
  <c r="X369" i="20"/>
  <c r="D369" i="20"/>
  <c r="AR368" i="20"/>
  <c r="X368" i="20"/>
  <c r="D368" i="20"/>
  <c r="AR367" i="20"/>
  <c r="X367" i="20"/>
  <c r="D367" i="20"/>
  <c r="AR366" i="20"/>
  <c r="X366" i="20"/>
  <c r="D366" i="20"/>
  <c r="AR365" i="20"/>
  <c r="X365" i="20"/>
  <c r="D365" i="20"/>
  <c r="AR364" i="20"/>
  <c r="X364" i="20"/>
  <c r="D364" i="20"/>
  <c r="AR363" i="20"/>
  <c r="X363" i="20"/>
  <c r="D363" i="20"/>
  <c r="AR362" i="20"/>
  <c r="X362" i="20"/>
  <c r="D362" i="20"/>
  <c r="AR361" i="20"/>
  <c r="X361" i="20"/>
  <c r="D361" i="20"/>
  <c r="AR360" i="20"/>
  <c r="X360" i="20"/>
  <c r="D360" i="20"/>
  <c r="BH357" i="20"/>
  <c r="BF357" i="20"/>
  <c r="BD357" i="20"/>
  <c r="BB357" i="20"/>
  <c r="AZ357" i="20"/>
  <c r="AX357" i="20"/>
  <c r="AV357" i="20"/>
  <c r="AN357" i="20"/>
  <c r="AL357" i="20"/>
  <c r="AJ357" i="20"/>
  <c r="AH357" i="20"/>
  <c r="AF357" i="20"/>
  <c r="AD357" i="20"/>
  <c r="AB357" i="20"/>
  <c r="T357" i="20"/>
  <c r="R357" i="20"/>
  <c r="P357" i="20"/>
  <c r="N357" i="20"/>
  <c r="L357" i="20"/>
  <c r="J357" i="20"/>
  <c r="H357" i="20"/>
  <c r="AR356" i="20"/>
  <c r="AP356" i="20"/>
  <c r="X356" i="20"/>
  <c r="V356" i="20"/>
  <c r="D356" i="20"/>
  <c r="B356" i="20"/>
  <c r="AR355" i="20"/>
  <c r="AP355" i="20"/>
  <c r="X355" i="20"/>
  <c r="V355" i="20"/>
  <c r="D355" i="20"/>
  <c r="B355" i="20"/>
  <c r="AR354" i="20"/>
  <c r="AP354" i="20"/>
  <c r="X354" i="20"/>
  <c r="V354" i="20"/>
  <c r="D354" i="20"/>
  <c r="B354" i="20"/>
  <c r="AR353" i="20"/>
  <c r="AP353" i="20"/>
  <c r="X353" i="20"/>
  <c r="V353" i="20"/>
  <c r="D353" i="20"/>
  <c r="B353" i="20"/>
  <c r="AR352" i="20"/>
  <c r="AP352" i="20"/>
  <c r="X352" i="20"/>
  <c r="V352" i="20"/>
  <c r="D352" i="20"/>
  <c r="B352" i="20"/>
  <c r="AR351" i="20"/>
  <c r="AP351" i="20"/>
  <c r="X351" i="20"/>
  <c r="V351" i="20"/>
  <c r="D351" i="20"/>
  <c r="B351" i="20"/>
  <c r="AR350" i="20"/>
  <c r="AP350" i="20"/>
  <c r="X350" i="20"/>
  <c r="V350" i="20"/>
  <c r="D350" i="20"/>
  <c r="B350" i="20"/>
  <c r="AR349" i="20"/>
  <c r="AP349" i="20"/>
  <c r="X349" i="20"/>
  <c r="V349" i="20"/>
  <c r="D349" i="20"/>
  <c r="B349" i="20"/>
  <c r="AR348" i="20"/>
  <c r="AP348" i="20"/>
  <c r="X348" i="20"/>
  <c r="V348" i="20"/>
  <c r="D348" i="20"/>
  <c r="B348" i="20"/>
  <c r="AR347" i="20"/>
  <c r="AP347" i="20"/>
  <c r="X347" i="20"/>
  <c r="V347" i="20"/>
  <c r="D347" i="20"/>
  <c r="B347" i="20"/>
  <c r="AR346" i="20"/>
  <c r="AP346" i="20"/>
  <c r="X346" i="20"/>
  <c r="V346" i="20"/>
  <c r="D346" i="20"/>
  <c r="B346" i="20"/>
  <c r="AR345" i="20"/>
  <c r="AP345" i="20"/>
  <c r="X345" i="20"/>
  <c r="V345" i="20"/>
  <c r="D345" i="20"/>
  <c r="B345" i="20"/>
  <c r="AR344" i="20"/>
  <c r="AP344" i="20"/>
  <c r="X344" i="20"/>
  <c r="V344" i="20"/>
  <c r="D344" i="20"/>
  <c r="B344" i="20"/>
  <c r="AR343" i="20"/>
  <c r="AP343" i="20"/>
  <c r="X343" i="20"/>
  <c r="V343" i="20"/>
  <c r="D343" i="20"/>
  <c r="B343" i="20"/>
  <c r="AR342" i="20"/>
  <c r="AP342" i="20"/>
  <c r="X342" i="20"/>
  <c r="V342" i="20"/>
  <c r="D342" i="20"/>
  <c r="B342" i="20"/>
  <c r="BA338" i="20"/>
  <c r="AT338" i="20"/>
  <c r="AV341" i="20" s="1"/>
  <c r="AG338" i="20"/>
  <c r="Z338" i="20"/>
  <c r="AB341" i="20" s="1"/>
  <c r="M338" i="20"/>
  <c r="F338" i="20"/>
  <c r="H341" i="20" s="1"/>
  <c r="BH336" i="20"/>
  <c r="BF336" i="20"/>
  <c r="BD336" i="20"/>
  <c r="BB336" i="20"/>
  <c r="AZ336" i="20"/>
  <c r="AX336" i="20"/>
  <c r="AV336" i="20"/>
  <c r="AN336" i="20"/>
  <c r="AL336" i="20"/>
  <c r="AJ336" i="20"/>
  <c r="AH336" i="20"/>
  <c r="AF336" i="20"/>
  <c r="AD336" i="20"/>
  <c r="AB336" i="20"/>
  <c r="T336" i="20"/>
  <c r="R336" i="20"/>
  <c r="P336" i="20"/>
  <c r="N336" i="20"/>
  <c r="L336" i="20"/>
  <c r="J336" i="20"/>
  <c r="H336" i="20"/>
  <c r="AR335" i="20"/>
  <c r="X335" i="20"/>
  <c r="D335" i="20"/>
  <c r="AR334" i="20"/>
  <c r="X334" i="20"/>
  <c r="D334" i="20"/>
  <c r="AR333" i="20"/>
  <c r="X333" i="20"/>
  <c r="D333" i="20"/>
  <c r="AR332" i="20"/>
  <c r="X332" i="20"/>
  <c r="D332" i="20"/>
  <c r="AR331" i="20"/>
  <c r="X331" i="20"/>
  <c r="D331" i="20"/>
  <c r="AR330" i="20"/>
  <c r="X330" i="20"/>
  <c r="D330" i="20"/>
  <c r="AR329" i="20"/>
  <c r="X329" i="20"/>
  <c r="D329" i="20"/>
  <c r="AR328" i="20"/>
  <c r="X328" i="20"/>
  <c r="D328" i="20"/>
  <c r="AR327" i="20"/>
  <c r="X327" i="20"/>
  <c r="D327" i="20"/>
  <c r="AR326" i="20"/>
  <c r="X326" i="20"/>
  <c r="D326" i="20"/>
  <c r="AR325" i="20"/>
  <c r="X325" i="20"/>
  <c r="D325" i="20"/>
  <c r="AR324" i="20"/>
  <c r="X324" i="20"/>
  <c r="D324" i="20"/>
  <c r="AR323" i="20"/>
  <c r="X323" i="20"/>
  <c r="D323" i="20"/>
  <c r="AR322" i="20"/>
  <c r="X322" i="20"/>
  <c r="D322" i="20"/>
  <c r="AR321" i="20"/>
  <c r="X321" i="20"/>
  <c r="D321" i="20"/>
  <c r="BH318" i="20"/>
  <c r="BF318" i="20"/>
  <c r="BD318" i="20"/>
  <c r="BB318" i="20"/>
  <c r="AZ318" i="20"/>
  <c r="AX318" i="20"/>
  <c r="AV318" i="20"/>
  <c r="AN318" i="20"/>
  <c r="AL318" i="20"/>
  <c r="AJ318" i="20"/>
  <c r="AH318" i="20"/>
  <c r="AF318" i="20"/>
  <c r="AD318" i="20"/>
  <c r="AB318" i="20"/>
  <c r="T318" i="20"/>
  <c r="R318" i="20"/>
  <c r="P318" i="20"/>
  <c r="N318" i="20"/>
  <c r="L318" i="20"/>
  <c r="J318" i="20"/>
  <c r="H318" i="20"/>
  <c r="AR317" i="20"/>
  <c r="X317" i="20"/>
  <c r="D317" i="20"/>
  <c r="AR316" i="20"/>
  <c r="X316" i="20"/>
  <c r="D316" i="20"/>
  <c r="AR315" i="20"/>
  <c r="X315" i="20"/>
  <c r="D315" i="20"/>
  <c r="AR314" i="20"/>
  <c r="X314" i="20"/>
  <c r="D314" i="20"/>
  <c r="AR313" i="20"/>
  <c r="X313" i="20"/>
  <c r="D313" i="20"/>
  <c r="AR312" i="20"/>
  <c r="X312" i="20"/>
  <c r="D312" i="20"/>
  <c r="AR311" i="20"/>
  <c r="X311" i="20"/>
  <c r="D311" i="20"/>
  <c r="AR310" i="20"/>
  <c r="X310" i="20"/>
  <c r="D310" i="20"/>
  <c r="AR309" i="20"/>
  <c r="X309" i="20"/>
  <c r="D309" i="20"/>
  <c r="AR308" i="20"/>
  <c r="X308" i="20"/>
  <c r="D308" i="20"/>
  <c r="AR307" i="20"/>
  <c r="X307" i="20"/>
  <c r="D307" i="20"/>
  <c r="AR306" i="20"/>
  <c r="X306" i="20"/>
  <c r="D306" i="20"/>
  <c r="AR305" i="20"/>
  <c r="X305" i="20"/>
  <c r="D305" i="20"/>
  <c r="AR304" i="20"/>
  <c r="X304" i="20"/>
  <c r="D304" i="20"/>
  <c r="AR303" i="20"/>
  <c r="X303" i="20"/>
  <c r="D303" i="20"/>
  <c r="BH300" i="20"/>
  <c r="BF300" i="20"/>
  <c r="BD300" i="20"/>
  <c r="BB300" i="20"/>
  <c r="AZ300" i="20"/>
  <c r="AX300" i="20"/>
  <c r="AV300" i="20"/>
  <c r="AN300" i="20"/>
  <c r="AL300" i="20"/>
  <c r="AJ300" i="20"/>
  <c r="AH300" i="20"/>
  <c r="AF300" i="20"/>
  <c r="AD300" i="20"/>
  <c r="AB300" i="20"/>
  <c r="T300" i="20"/>
  <c r="R300" i="20"/>
  <c r="P300" i="20"/>
  <c r="N300" i="20"/>
  <c r="L300" i="20"/>
  <c r="J300" i="20"/>
  <c r="H300" i="20"/>
  <c r="AR299" i="20"/>
  <c r="X299" i="20"/>
  <c r="D299" i="20"/>
  <c r="AR298" i="20"/>
  <c r="X298" i="20"/>
  <c r="D298" i="20"/>
  <c r="AR297" i="20"/>
  <c r="X297" i="20"/>
  <c r="D297" i="20"/>
  <c r="AR296" i="20"/>
  <c r="X296" i="20"/>
  <c r="D296" i="20"/>
  <c r="AR295" i="20"/>
  <c r="X295" i="20"/>
  <c r="D295" i="20"/>
  <c r="AR294" i="20"/>
  <c r="X294" i="20"/>
  <c r="D294" i="20"/>
  <c r="AR293" i="20"/>
  <c r="X293" i="20"/>
  <c r="D293" i="20"/>
  <c r="AR292" i="20"/>
  <c r="X292" i="20"/>
  <c r="D292" i="20"/>
  <c r="AR291" i="20"/>
  <c r="X291" i="20"/>
  <c r="D291" i="20"/>
  <c r="AR290" i="20"/>
  <c r="X290" i="20"/>
  <c r="D290" i="20"/>
  <c r="AR289" i="20"/>
  <c r="X289" i="20"/>
  <c r="D289" i="20"/>
  <c r="AR288" i="20"/>
  <c r="X288" i="20"/>
  <c r="D288" i="20"/>
  <c r="AR287" i="20"/>
  <c r="X287" i="20"/>
  <c r="D287" i="20"/>
  <c r="AR286" i="20"/>
  <c r="X286" i="20"/>
  <c r="D286" i="20"/>
  <c r="AR285" i="20"/>
  <c r="X285" i="20"/>
  <c r="D285" i="20"/>
  <c r="BH282" i="20"/>
  <c r="BF282" i="20"/>
  <c r="BD282" i="20"/>
  <c r="BB282" i="20"/>
  <c r="AZ282" i="20"/>
  <c r="AX282" i="20"/>
  <c r="AV282" i="20"/>
  <c r="AN282" i="20"/>
  <c r="AL282" i="20"/>
  <c r="AJ282" i="20"/>
  <c r="AH282" i="20"/>
  <c r="AF282" i="20"/>
  <c r="AD282" i="20"/>
  <c r="AB282" i="20"/>
  <c r="T282" i="20"/>
  <c r="R282" i="20"/>
  <c r="P282" i="20"/>
  <c r="N282" i="20"/>
  <c r="L282" i="20"/>
  <c r="J282" i="20"/>
  <c r="H282" i="20"/>
  <c r="AR281" i="20"/>
  <c r="X281" i="20"/>
  <c r="D281" i="20"/>
  <c r="AR280" i="20"/>
  <c r="X280" i="20"/>
  <c r="D280" i="20"/>
  <c r="AR279" i="20"/>
  <c r="X279" i="20"/>
  <c r="D279" i="20"/>
  <c r="AR278" i="20"/>
  <c r="X278" i="20"/>
  <c r="D278" i="20"/>
  <c r="AR277" i="20"/>
  <c r="X277" i="20"/>
  <c r="D277" i="20"/>
  <c r="AR276" i="20"/>
  <c r="X276" i="20"/>
  <c r="D276" i="20"/>
  <c r="AR275" i="20"/>
  <c r="X275" i="20"/>
  <c r="D275" i="20"/>
  <c r="AR274" i="20"/>
  <c r="X274" i="20"/>
  <c r="D274" i="20"/>
  <c r="AR273" i="20"/>
  <c r="X273" i="20"/>
  <c r="D273" i="20"/>
  <c r="AR272" i="20"/>
  <c r="X272" i="20"/>
  <c r="D272" i="20"/>
  <c r="AR271" i="20"/>
  <c r="X271" i="20"/>
  <c r="D271" i="20"/>
  <c r="AR270" i="20"/>
  <c r="X270" i="20"/>
  <c r="D270" i="20"/>
  <c r="AR269" i="20"/>
  <c r="X269" i="20"/>
  <c r="D269" i="20"/>
  <c r="AR268" i="20"/>
  <c r="X268" i="20"/>
  <c r="D268" i="20"/>
  <c r="AR267" i="20"/>
  <c r="X267" i="20"/>
  <c r="D267" i="20"/>
  <c r="BH264" i="20"/>
  <c r="BF264" i="20"/>
  <c r="BD264" i="20"/>
  <c r="BB264" i="20"/>
  <c r="AZ264" i="20"/>
  <c r="AX264" i="20"/>
  <c r="AV264" i="20"/>
  <c r="AN264" i="20"/>
  <c r="AL264" i="20"/>
  <c r="AJ264" i="20"/>
  <c r="AH264" i="20"/>
  <c r="AF264" i="20"/>
  <c r="AD264" i="20"/>
  <c r="AB264" i="20"/>
  <c r="T264" i="20"/>
  <c r="R264" i="20"/>
  <c r="P264" i="20"/>
  <c r="N264" i="20"/>
  <c r="L264" i="20"/>
  <c r="J264" i="20"/>
  <c r="H264" i="20"/>
  <c r="AR263" i="20"/>
  <c r="X263" i="20"/>
  <c r="D263" i="20"/>
  <c r="AR262" i="20"/>
  <c r="X262" i="20"/>
  <c r="D262" i="20"/>
  <c r="AR261" i="20"/>
  <c r="X261" i="20"/>
  <c r="D261" i="20"/>
  <c r="AR260" i="20"/>
  <c r="X260" i="20"/>
  <c r="D260" i="20"/>
  <c r="AR259" i="20"/>
  <c r="X259" i="20"/>
  <c r="D259" i="20"/>
  <c r="AR258" i="20"/>
  <c r="X258" i="20"/>
  <c r="D258" i="20"/>
  <c r="AR257" i="20"/>
  <c r="X257" i="20"/>
  <c r="D257" i="20"/>
  <c r="AR256" i="20"/>
  <c r="X256" i="20"/>
  <c r="D256" i="20"/>
  <c r="AR255" i="20"/>
  <c r="X255" i="20"/>
  <c r="D255" i="20"/>
  <c r="AR254" i="20"/>
  <c r="X254" i="20"/>
  <c r="D254" i="20"/>
  <c r="AR253" i="20"/>
  <c r="X253" i="20"/>
  <c r="D253" i="20"/>
  <c r="AR252" i="20"/>
  <c r="X252" i="20"/>
  <c r="D252" i="20"/>
  <c r="AR251" i="20"/>
  <c r="X251" i="20"/>
  <c r="D251" i="20"/>
  <c r="AR250" i="20"/>
  <c r="X250" i="20"/>
  <c r="D250" i="20"/>
  <c r="AR249" i="20"/>
  <c r="X249" i="20"/>
  <c r="D249" i="20"/>
  <c r="BH246" i="20"/>
  <c r="BF246" i="20"/>
  <c r="BD246" i="20"/>
  <c r="BB246" i="20"/>
  <c r="AZ246" i="20"/>
  <c r="AX246" i="20"/>
  <c r="AV246" i="20"/>
  <c r="AN246" i="20"/>
  <c r="AL246" i="20"/>
  <c r="AJ246" i="20"/>
  <c r="AH246" i="20"/>
  <c r="AF246" i="20"/>
  <c r="AD246" i="20"/>
  <c r="AB246" i="20"/>
  <c r="T246" i="20"/>
  <c r="R246" i="20"/>
  <c r="P246" i="20"/>
  <c r="N246" i="20"/>
  <c r="L246" i="20"/>
  <c r="J246" i="20"/>
  <c r="H246" i="20"/>
  <c r="AR245" i="20"/>
  <c r="AP245" i="20"/>
  <c r="X245" i="20"/>
  <c r="V245" i="20"/>
  <c r="D245" i="20"/>
  <c r="B245" i="20"/>
  <c r="AR244" i="20"/>
  <c r="AP244" i="20"/>
  <c r="X244" i="20"/>
  <c r="V244" i="20"/>
  <c r="D244" i="20"/>
  <c r="B244" i="20"/>
  <c r="AR243" i="20"/>
  <c r="AP243" i="20"/>
  <c r="X243" i="20"/>
  <c r="V243" i="20"/>
  <c r="D243" i="20"/>
  <c r="B243" i="20"/>
  <c r="AR242" i="20"/>
  <c r="AP242" i="20"/>
  <c r="X242" i="20"/>
  <c r="V242" i="20"/>
  <c r="D242" i="20"/>
  <c r="B242" i="20"/>
  <c r="AR241" i="20"/>
  <c r="AP241" i="20"/>
  <c r="X241" i="20"/>
  <c r="V241" i="20"/>
  <c r="D241" i="20"/>
  <c r="B241" i="20"/>
  <c r="AR240" i="20"/>
  <c r="AP240" i="20"/>
  <c r="X240" i="20"/>
  <c r="V240" i="20"/>
  <c r="D240" i="20"/>
  <c r="B240" i="20"/>
  <c r="AR239" i="20"/>
  <c r="AP239" i="20"/>
  <c r="X239" i="20"/>
  <c r="V239" i="20"/>
  <c r="D239" i="20"/>
  <c r="B239" i="20"/>
  <c r="AR238" i="20"/>
  <c r="AP238" i="20"/>
  <c r="X238" i="20"/>
  <c r="V238" i="20"/>
  <c r="D238" i="20"/>
  <c r="B238" i="20"/>
  <c r="AR237" i="20"/>
  <c r="AP237" i="20"/>
  <c r="X237" i="20"/>
  <c r="V237" i="20"/>
  <c r="D237" i="20"/>
  <c r="B237" i="20"/>
  <c r="AR236" i="20"/>
  <c r="AP236" i="20"/>
  <c r="X236" i="20"/>
  <c r="V236" i="20"/>
  <c r="D236" i="20"/>
  <c r="B236" i="20"/>
  <c r="AR235" i="20"/>
  <c r="AP235" i="20"/>
  <c r="X235" i="20"/>
  <c r="V235" i="20"/>
  <c r="D235" i="20"/>
  <c r="B235" i="20"/>
  <c r="AR234" i="20"/>
  <c r="AP234" i="20"/>
  <c r="X234" i="20"/>
  <c r="V234" i="20"/>
  <c r="D234" i="20"/>
  <c r="B234" i="20"/>
  <c r="AR233" i="20"/>
  <c r="AP233" i="20"/>
  <c r="X233" i="20"/>
  <c r="V233" i="20"/>
  <c r="D233" i="20"/>
  <c r="B233" i="20"/>
  <c r="AR232" i="20"/>
  <c r="AP232" i="20"/>
  <c r="X232" i="20"/>
  <c r="V232" i="20"/>
  <c r="D232" i="20"/>
  <c r="B232" i="20"/>
  <c r="AR231" i="20"/>
  <c r="AP231" i="20"/>
  <c r="X231" i="20"/>
  <c r="V231" i="20"/>
  <c r="D231" i="20"/>
  <c r="B231" i="20"/>
  <c r="BA227" i="20"/>
  <c r="AT227" i="20"/>
  <c r="AV230" i="20" s="1"/>
  <c r="AG227" i="20"/>
  <c r="Z227" i="20"/>
  <c r="AB230" i="20" s="1"/>
  <c r="M227" i="20"/>
  <c r="F227" i="20"/>
  <c r="H230" i="20" s="1"/>
  <c r="BH224" i="20"/>
  <c r="BF224" i="20"/>
  <c r="BD224" i="20"/>
  <c r="BB224" i="20"/>
  <c r="AZ224" i="20"/>
  <c r="AX224" i="20"/>
  <c r="AV224" i="20"/>
  <c r="AN224" i="20"/>
  <c r="AL224" i="20"/>
  <c r="AJ224" i="20"/>
  <c r="AH224" i="20"/>
  <c r="AF224" i="20"/>
  <c r="AD224" i="20"/>
  <c r="AB224" i="20"/>
  <c r="T224" i="20"/>
  <c r="R224" i="20"/>
  <c r="P224" i="20"/>
  <c r="N224" i="20"/>
  <c r="L224" i="20"/>
  <c r="J224" i="20"/>
  <c r="H224" i="20"/>
  <c r="AR223" i="20"/>
  <c r="X223" i="20"/>
  <c r="D223" i="20"/>
  <c r="AR222" i="20"/>
  <c r="X222" i="20"/>
  <c r="D222" i="20"/>
  <c r="AR221" i="20"/>
  <c r="X221" i="20"/>
  <c r="D221" i="20"/>
  <c r="AR220" i="20"/>
  <c r="X220" i="20"/>
  <c r="D220" i="20"/>
  <c r="AR219" i="20"/>
  <c r="X219" i="20"/>
  <c r="D219" i="20"/>
  <c r="AR218" i="20"/>
  <c r="X218" i="20"/>
  <c r="D218" i="20"/>
  <c r="AR217" i="20"/>
  <c r="X217" i="20"/>
  <c r="D217" i="20"/>
  <c r="AR216" i="20"/>
  <c r="X216" i="20"/>
  <c r="D216" i="20"/>
  <c r="AR215" i="20"/>
  <c r="X215" i="20"/>
  <c r="D215" i="20"/>
  <c r="AR214" i="20"/>
  <c r="X214" i="20"/>
  <c r="D214" i="20"/>
  <c r="AR213" i="20"/>
  <c r="X213" i="20"/>
  <c r="D213" i="20"/>
  <c r="AR212" i="20"/>
  <c r="X212" i="20"/>
  <c r="D212" i="20"/>
  <c r="AR211" i="20"/>
  <c r="X211" i="20"/>
  <c r="D211" i="20"/>
  <c r="AR210" i="20"/>
  <c r="X210" i="20"/>
  <c r="D210" i="20"/>
  <c r="AR209" i="20"/>
  <c r="X209" i="20"/>
  <c r="D209" i="20"/>
  <c r="AT208" i="20"/>
  <c r="Z208" i="20"/>
  <c r="F208" i="20"/>
  <c r="BH207" i="20"/>
  <c r="BF207" i="20"/>
  <c r="BD207" i="20"/>
  <c r="BB207" i="20"/>
  <c r="AZ207" i="20"/>
  <c r="AX207" i="20"/>
  <c r="AV207" i="20"/>
  <c r="AN207" i="20"/>
  <c r="AL207" i="20"/>
  <c r="AJ207" i="20"/>
  <c r="AH207" i="20"/>
  <c r="AF207" i="20"/>
  <c r="AD207" i="20"/>
  <c r="AB207" i="20"/>
  <c r="T207" i="20"/>
  <c r="R207" i="20"/>
  <c r="P207" i="20"/>
  <c r="N207" i="20"/>
  <c r="L207" i="20"/>
  <c r="J207" i="20"/>
  <c r="H207" i="20"/>
  <c r="AR206" i="20"/>
  <c r="X206" i="20"/>
  <c r="D206" i="20"/>
  <c r="AR205" i="20"/>
  <c r="X205" i="20"/>
  <c r="D205" i="20"/>
  <c r="AR204" i="20"/>
  <c r="X204" i="20"/>
  <c r="D204" i="20"/>
  <c r="AR203" i="20"/>
  <c r="X203" i="20"/>
  <c r="D203" i="20"/>
  <c r="AR202" i="20"/>
  <c r="X202" i="20"/>
  <c r="D202" i="20"/>
  <c r="AR201" i="20"/>
  <c r="X201" i="20"/>
  <c r="D201" i="20"/>
  <c r="AR200" i="20"/>
  <c r="X200" i="20"/>
  <c r="D200" i="20"/>
  <c r="AR199" i="20"/>
  <c r="X199" i="20"/>
  <c r="D199" i="20"/>
  <c r="AR198" i="20"/>
  <c r="X198" i="20"/>
  <c r="D198" i="20"/>
  <c r="AR197" i="20"/>
  <c r="X197" i="20"/>
  <c r="D197" i="20"/>
  <c r="AR196" i="20"/>
  <c r="X196" i="20"/>
  <c r="D196" i="20"/>
  <c r="AR195" i="20"/>
  <c r="X195" i="20"/>
  <c r="D195" i="20"/>
  <c r="AR194" i="20"/>
  <c r="X194" i="20"/>
  <c r="D194" i="20"/>
  <c r="AR193" i="20"/>
  <c r="X193" i="20"/>
  <c r="D193" i="20"/>
  <c r="AR192" i="20"/>
  <c r="X192" i="20"/>
  <c r="D192" i="20"/>
  <c r="BH189" i="20"/>
  <c r="BF189" i="20"/>
  <c r="BD189" i="20"/>
  <c r="BB189" i="20"/>
  <c r="AZ189" i="20"/>
  <c r="AX189" i="20"/>
  <c r="AV189" i="20"/>
  <c r="AN189" i="20"/>
  <c r="AL189" i="20"/>
  <c r="AJ189" i="20"/>
  <c r="AH189" i="20"/>
  <c r="AF189" i="20"/>
  <c r="AD189" i="20"/>
  <c r="AB189" i="20"/>
  <c r="T189" i="20"/>
  <c r="R189" i="20"/>
  <c r="P189" i="20"/>
  <c r="N189" i="20"/>
  <c r="L189" i="20"/>
  <c r="J189" i="20"/>
  <c r="H189" i="20"/>
  <c r="AR188" i="20"/>
  <c r="X188" i="20"/>
  <c r="D188" i="20"/>
  <c r="AR187" i="20"/>
  <c r="X187" i="20"/>
  <c r="D187" i="20"/>
  <c r="AR186" i="20"/>
  <c r="X186" i="20"/>
  <c r="D186" i="20"/>
  <c r="AR185" i="20"/>
  <c r="X185" i="20"/>
  <c r="D185" i="20"/>
  <c r="AR184" i="20"/>
  <c r="X184" i="20"/>
  <c r="D184" i="20"/>
  <c r="AR183" i="20"/>
  <c r="X183" i="20"/>
  <c r="D183" i="20"/>
  <c r="AR182" i="20"/>
  <c r="X182" i="20"/>
  <c r="D182" i="20"/>
  <c r="AR181" i="20"/>
  <c r="X181" i="20"/>
  <c r="D181" i="20"/>
  <c r="AR180" i="20"/>
  <c r="X180" i="20"/>
  <c r="D180" i="20"/>
  <c r="AR179" i="20"/>
  <c r="X179" i="20"/>
  <c r="D179" i="20"/>
  <c r="AR178" i="20"/>
  <c r="X178" i="20"/>
  <c r="D178" i="20"/>
  <c r="AR177" i="20"/>
  <c r="X177" i="20"/>
  <c r="D177" i="20"/>
  <c r="AR176" i="20"/>
  <c r="X176" i="20"/>
  <c r="D176" i="20"/>
  <c r="AR175" i="20"/>
  <c r="X175" i="20"/>
  <c r="D175" i="20"/>
  <c r="AR174" i="20"/>
  <c r="X174" i="20"/>
  <c r="D174" i="20"/>
  <c r="BH171" i="20"/>
  <c r="BF171" i="20"/>
  <c r="BD171" i="20"/>
  <c r="BB171" i="20"/>
  <c r="AZ171" i="20"/>
  <c r="AX171" i="20"/>
  <c r="AV171" i="20"/>
  <c r="AN171" i="20"/>
  <c r="AL171" i="20"/>
  <c r="AJ171" i="20"/>
  <c r="AH171" i="20"/>
  <c r="AF171" i="20"/>
  <c r="AD171" i="20"/>
  <c r="AB171" i="20"/>
  <c r="T171" i="20"/>
  <c r="R171" i="20"/>
  <c r="P171" i="20"/>
  <c r="N171" i="20"/>
  <c r="L171" i="20"/>
  <c r="J171" i="20"/>
  <c r="H171" i="20"/>
  <c r="AR170" i="20"/>
  <c r="X170" i="20"/>
  <c r="D170" i="20"/>
  <c r="AR169" i="20"/>
  <c r="X169" i="20"/>
  <c r="D169" i="20"/>
  <c r="AR168" i="20"/>
  <c r="X168" i="20"/>
  <c r="D168" i="20"/>
  <c r="AR167" i="20"/>
  <c r="X167" i="20"/>
  <c r="D167" i="20"/>
  <c r="AR166" i="20"/>
  <c r="X166" i="20"/>
  <c r="D166" i="20"/>
  <c r="AR165" i="20"/>
  <c r="X165" i="20"/>
  <c r="D165" i="20"/>
  <c r="AR164" i="20"/>
  <c r="X164" i="20"/>
  <c r="D164" i="20"/>
  <c r="AR163" i="20"/>
  <c r="X163" i="20"/>
  <c r="D163" i="20"/>
  <c r="AR162" i="20"/>
  <c r="X162" i="20"/>
  <c r="D162" i="20"/>
  <c r="AR161" i="20"/>
  <c r="X161" i="20"/>
  <c r="D161" i="20"/>
  <c r="AR160" i="20"/>
  <c r="X160" i="20"/>
  <c r="D160" i="20"/>
  <c r="AR159" i="20"/>
  <c r="X159" i="20"/>
  <c r="D159" i="20"/>
  <c r="AR158" i="20"/>
  <c r="X158" i="20"/>
  <c r="D158" i="20"/>
  <c r="AR157" i="20"/>
  <c r="X157" i="20"/>
  <c r="D157" i="20"/>
  <c r="AR156" i="20"/>
  <c r="X156" i="20"/>
  <c r="D156" i="20"/>
  <c r="BH153" i="20"/>
  <c r="BF153" i="20"/>
  <c r="BD153" i="20"/>
  <c r="BB153" i="20"/>
  <c r="AZ153" i="20"/>
  <c r="AX153" i="20"/>
  <c r="AV153" i="20"/>
  <c r="AN153" i="20"/>
  <c r="AL153" i="20"/>
  <c r="AJ153" i="20"/>
  <c r="AH153" i="20"/>
  <c r="AF153" i="20"/>
  <c r="AD153" i="20"/>
  <c r="AB153" i="20"/>
  <c r="T153" i="20"/>
  <c r="R153" i="20"/>
  <c r="P153" i="20"/>
  <c r="N153" i="20"/>
  <c r="L153" i="20"/>
  <c r="J153" i="20"/>
  <c r="H153" i="20"/>
  <c r="AR152" i="20"/>
  <c r="X152" i="20"/>
  <c r="D152" i="20"/>
  <c r="AR151" i="20"/>
  <c r="X151" i="20"/>
  <c r="D151" i="20"/>
  <c r="AR150" i="20"/>
  <c r="X150" i="20"/>
  <c r="D150" i="20"/>
  <c r="AR149" i="20"/>
  <c r="X149" i="20"/>
  <c r="D149" i="20"/>
  <c r="AR148" i="20"/>
  <c r="X148" i="20"/>
  <c r="D148" i="20"/>
  <c r="AR147" i="20"/>
  <c r="X147" i="20"/>
  <c r="D147" i="20"/>
  <c r="AR146" i="20"/>
  <c r="X146" i="20"/>
  <c r="D146" i="20"/>
  <c r="AR145" i="20"/>
  <c r="X145" i="20"/>
  <c r="D145" i="20"/>
  <c r="AR144" i="20"/>
  <c r="X144" i="20"/>
  <c r="D144" i="20"/>
  <c r="AR143" i="20"/>
  <c r="X143" i="20"/>
  <c r="D143" i="20"/>
  <c r="AR142" i="20"/>
  <c r="X142" i="20"/>
  <c r="D142" i="20"/>
  <c r="AR141" i="20"/>
  <c r="X141" i="20"/>
  <c r="D141" i="20"/>
  <c r="AR140" i="20"/>
  <c r="X140" i="20"/>
  <c r="D140" i="20"/>
  <c r="AR139" i="20"/>
  <c r="X139" i="20"/>
  <c r="D139" i="20"/>
  <c r="AR138" i="20"/>
  <c r="X138" i="20"/>
  <c r="D138" i="20"/>
  <c r="BH135" i="20"/>
  <c r="BF135" i="20"/>
  <c r="BD135" i="20"/>
  <c r="BB135" i="20"/>
  <c r="AZ135" i="20"/>
  <c r="AX135" i="20"/>
  <c r="AV135" i="20"/>
  <c r="AN135" i="20"/>
  <c r="AL135" i="20"/>
  <c r="AJ135" i="20"/>
  <c r="AH135" i="20"/>
  <c r="AF135" i="20"/>
  <c r="AD135" i="20"/>
  <c r="AB135" i="20"/>
  <c r="T135" i="20"/>
  <c r="R135" i="20"/>
  <c r="P135" i="20"/>
  <c r="N135" i="20"/>
  <c r="L135" i="20"/>
  <c r="J135" i="20"/>
  <c r="H135" i="20"/>
  <c r="AR134" i="20"/>
  <c r="AP134" i="20"/>
  <c r="X134" i="20"/>
  <c r="V134" i="20"/>
  <c r="D134" i="20"/>
  <c r="B134" i="20"/>
  <c r="AR133" i="20"/>
  <c r="AP133" i="20"/>
  <c r="X133" i="20"/>
  <c r="V133" i="20"/>
  <c r="D133" i="20"/>
  <c r="B133" i="20"/>
  <c r="AR132" i="20"/>
  <c r="AP132" i="20"/>
  <c r="X132" i="20"/>
  <c r="V132" i="20"/>
  <c r="D132" i="20"/>
  <c r="B132" i="20"/>
  <c r="AR131" i="20"/>
  <c r="AP131" i="20"/>
  <c r="X131" i="20"/>
  <c r="V131" i="20"/>
  <c r="D131" i="20"/>
  <c r="B131" i="20"/>
  <c r="AR130" i="20"/>
  <c r="AP130" i="20"/>
  <c r="X130" i="20"/>
  <c r="V130" i="20"/>
  <c r="D130" i="20"/>
  <c r="B130" i="20"/>
  <c r="AR129" i="20"/>
  <c r="AP129" i="20"/>
  <c r="X129" i="20"/>
  <c r="V129" i="20"/>
  <c r="D129" i="20"/>
  <c r="B129" i="20"/>
  <c r="AR128" i="20"/>
  <c r="AP128" i="20"/>
  <c r="X128" i="20"/>
  <c r="V128" i="20"/>
  <c r="D128" i="20"/>
  <c r="B128" i="20"/>
  <c r="AR127" i="20"/>
  <c r="AP127" i="20"/>
  <c r="X127" i="20"/>
  <c r="V127" i="20"/>
  <c r="D127" i="20"/>
  <c r="B127" i="20"/>
  <c r="AR126" i="20"/>
  <c r="AP126" i="20"/>
  <c r="X126" i="20"/>
  <c r="V126" i="20"/>
  <c r="D126" i="20"/>
  <c r="B126" i="20"/>
  <c r="AR125" i="20"/>
  <c r="AP125" i="20"/>
  <c r="X125" i="20"/>
  <c r="V125" i="20"/>
  <c r="D125" i="20"/>
  <c r="B125" i="20"/>
  <c r="AR124" i="20"/>
  <c r="AP124" i="20"/>
  <c r="X124" i="20"/>
  <c r="V124" i="20"/>
  <c r="D124" i="20"/>
  <c r="B124" i="20"/>
  <c r="AR123" i="20"/>
  <c r="AP123" i="20"/>
  <c r="X123" i="20"/>
  <c r="V123" i="20"/>
  <c r="D123" i="20"/>
  <c r="B123" i="20"/>
  <c r="AR122" i="20"/>
  <c r="AP122" i="20"/>
  <c r="X122" i="20"/>
  <c r="V122" i="20"/>
  <c r="D122" i="20"/>
  <c r="B122" i="20"/>
  <c r="AR121" i="20"/>
  <c r="AP121" i="20"/>
  <c r="X121" i="20"/>
  <c r="V121" i="20"/>
  <c r="D121" i="20"/>
  <c r="B121" i="20"/>
  <c r="AR120" i="20"/>
  <c r="AP120" i="20"/>
  <c r="X120" i="20"/>
  <c r="V120" i="20"/>
  <c r="D120" i="20"/>
  <c r="B120" i="20"/>
  <c r="BA116" i="20"/>
  <c r="AT116" i="20"/>
  <c r="AV119" i="20" s="1"/>
  <c r="AG116" i="20"/>
  <c r="Z116" i="20"/>
  <c r="AB119" i="20" s="1"/>
  <c r="M116" i="20"/>
  <c r="F116" i="20"/>
  <c r="H119" i="20" s="1"/>
  <c r="BH113" i="20"/>
  <c r="BF113" i="20"/>
  <c r="BD113" i="20"/>
  <c r="BB113" i="20"/>
  <c r="AZ113" i="20"/>
  <c r="AX113" i="20"/>
  <c r="AV113" i="20"/>
  <c r="AN113" i="20"/>
  <c r="AL113" i="20"/>
  <c r="AJ113" i="20"/>
  <c r="AH113" i="20"/>
  <c r="AF113" i="20"/>
  <c r="AD113" i="20"/>
  <c r="AB113" i="20"/>
  <c r="T113" i="20"/>
  <c r="R113" i="20"/>
  <c r="P113" i="20"/>
  <c r="N113" i="20"/>
  <c r="L113" i="20"/>
  <c r="J113" i="20"/>
  <c r="H113" i="20"/>
  <c r="AR112" i="20"/>
  <c r="X112" i="20"/>
  <c r="D112" i="20"/>
  <c r="AR111" i="20"/>
  <c r="X111" i="20"/>
  <c r="D111" i="20"/>
  <c r="AR110" i="20"/>
  <c r="X110" i="20"/>
  <c r="D110" i="20"/>
  <c r="AR109" i="20"/>
  <c r="X109" i="20"/>
  <c r="D109" i="20"/>
  <c r="AR108" i="20"/>
  <c r="X108" i="20"/>
  <c r="D108" i="20"/>
  <c r="AR107" i="20"/>
  <c r="X107" i="20"/>
  <c r="D107" i="20"/>
  <c r="AR106" i="20"/>
  <c r="X106" i="20"/>
  <c r="D106" i="20"/>
  <c r="AR105" i="20"/>
  <c r="X105" i="20"/>
  <c r="D105" i="20"/>
  <c r="AR104" i="20"/>
  <c r="X104" i="20"/>
  <c r="D104" i="20"/>
  <c r="AR103" i="20"/>
  <c r="X103" i="20"/>
  <c r="D103" i="20"/>
  <c r="AR102" i="20"/>
  <c r="X102" i="20"/>
  <c r="D102" i="20"/>
  <c r="AR101" i="20"/>
  <c r="X101" i="20"/>
  <c r="D101" i="20"/>
  <c r="AR100" i="20"/>
  <c r="X100" i="20"/>
  <c r="D100" i="20"/>
  <c r="AR99" i="20"/>
  <c r="X99" i="20"/>
  <c r="D99" i="20"/>
  <c r="AR98" i="20"/>
  <c r="X98" i="20"/>
  <c r="D98" i="20"/>
  <c r="BH95" i="20"/>
  <c r="BF95" i="20"/>
  <c r="BD95" i="20"/>
  <c r="BB95" i="20"/>
  <c r="AZ95" i="20"/>
  <c r="AX95" i="20"/>
  <c r="AV95" i="20"/>
  <c r="AN95" i="20"/>
  <c r="AL95" i="20"/>
  <c r="AJ95" i="20"/>
  <c r="AH95" i="20"/>
  <c r="AF95" i="20"/>
  <c r="AD95" i="20"/>
  <c r="AB95" i="20"/>
  <c r="T95" i="20"/>
  <c r="R95" i="20"/>
  <c r="P95" i="20"/>
  <c r="N95" i="20"/>
  <c r="L95" i="20"/>
  <c r="J95" i="20"/>
  <c r="H95" i="20"/>
  <c r="AR94" i="20"/>
  <c r="X94" i="20"/>
  <c r="D94" i="20"/>
  <c r="AR93" i="20"/>
  <c r="X93" i="20"/>
  <c r="D93" i="20"/>
  <c r="AR92" i="20"/>
  <c r="X92" i="20"/>
  <c r="D92" i="20"/>
  <c r="AR91" i="20"/>
  <c r="X91" i="20"/>
  <c r="D91" i="20"/>
  <c r="AR90" i="20"/>
  <c r="X90" i="20"/>
  <c r="D90" i="20"/>
  <c r="AR89" i="20"/>
  <c r="X89" i="20"/>
  <c r="D89" i="20"/>
  <c r="AR88" i="20"/>
  <c r="X88" i="20"/>
  <c r="D88" i="20"/>
  <c r="AR87" i="20"/>
  <c r="X87" i="20"/>
  <c r="D87" i="20"/>
  <c r="AR86" i="20"/>
  <c r="X86" i="20"/>
  <c r="D86" i="20"/>
  <c r="AR85" i="20"/>
  <c r="X85" i="20"/>
  <c r="D85" i="20"/>
  <c r="AR84" i="20"/>
  <c r="X84" i="20"/>
  <c r="D84" i="20"/>
  <c r="AR83" i="20"/>
  <c r="X83" i="20"/>
  <c r="D83" i="20"/>
  <c r="AR82" i="20"/>
  <c r="X82" i="20"/>
  <c r="D82" i="20"/>
  <c r="AR81" i="20"/>
  <c r="X81" i="20"/>
  <c r="D81" i="20"/>
  <c r="AR80" i="20"/>
  <c r="X80" i="20"/>
  <c r="D80" i="20"/>
  <c r="BO78" i="20"/>
  <c r="BH77" i="20"/>
  <c r="BF77" i="20"/>
  <c r="BD77" i="20"/>
  <c r="BB77" i="20"/>
  <c r="AZ77" i="20"/>
  <c r="AX77" i="20"/>
  <c r="AV77" i="20"/>
  <c r="AN77" i="20"/>
  <c r="AL77" i="20"/>
  <c r="AJ77" i="20"/>
  <c r="AH77" i="20"/>
  <c r="AF77" i="20"/>
  <c r="AD77" i="20"/>
  <c r="AB77" i="20"/>
  <c r="T77" i="20"/>
  <c r="R77" i="20"/>
  <c r="P77" i="20"/>
  <c r="N77" i="20"/>
  <c r="L77" i="20"/>
  <c r="J77" i="20"/>
  <c r="H77" i="20"/>
  <c r="AR76" i="20"/>
  <c r="X76" i="20"/>
  <c r="D76" i="20"/>
  <c r="AR75" i="20"/>
  <c r="X75" i="20"/>
  <c r="D75" i="20"/>
  <c r="AR74" i="20"/>
  <c r="X74" i="20"/>
  <c r="D74" i="20"/>
  <c r="AR73" i="20"/>
  <c r="X73" i="20"/>
  <c r="D73" i="20"/>
  <c r="AR72" i="20"/>
  <c r="X72" i="20"/>
  <c r="D72" i="20"/>
  <c r="AR71" i="20"/>
  <c r="X71" i="20"/>
  <c r="D71" i="20"/>
  <c r="AR70" i="20"/>
  <c r="X70" i="20"/>
  <c r="D70" i="20"/>
  <c r="AR69" i="20"/>
  <c r="X69" i="20"/>
  <c r="D69" i="20"/>
  <c r="AR68" i="20"/>
  <c r="X68" i="20"/>
  <c r="D68" i="20"/>
  <c r="AR67" i="20"/>
  <c r="X67" i="20"/>
  <c r="D67" i="20"/>
  <c r="AR66" i="20"/>
  <c r="X66" i="20"/>
  <c r="D66" i="20"/>
  <c r="AR65" i="20"/>
  <c r="X65" i="20"/>
  <c r="D65" i="20"/>
  <c r="AR64" i="20"/>
  <c r="X64" i="20"/>
  <c r="D64" i="20"/>
  <c r="AR63" i="20"/>
  <c r="X63" i="20"/>
  <c r="D63" i="20"/>
  <c r="BO62" i="20"/>
  <c r="AR62" i="20"/>
  <c r="X62" i="20"/>
  <c r="D62" i="20"/>
  <c r="BO61" i="20"/>
  <c r="BO60" i="20"/>
  <c r="BH59" i="20"/>
  <c r="BF59" i="20"/>
  <c r="BD59" i="20"/>
  <c r="BB59" i="20"/>
  <c r="AZ59" i="20"/>
  <c r="AX59" i="20"/>
  <c r="AV59" i="20"/>
  <c r="AN59" i="20"/>
  <c r="AL59" i="20"/>
  <c r="AJ59" i="20"/>
  <c r="AH59" i="20"/>
  <c r="AF59" i="20"/>
  <c r="AD59" i="20"/>
  <c r="AB59" i="20"/>
  <c r="T59" i="20"/>
  <c r="R59" i="20"/>
  <c r="P59" i="20"/>
  <c r="N59" i="20"/>
  <c r="L59" i="20"/>
  <c r="J59" i="20"/>
  <c r="H59" i="20"/>
  <c r="AR58" i="20"/>
  <c r="X58" i="20"/>
  <c r="D58" i="20"/>
  <c r="AR57" i="20"/>
  <c r="X57" i="20"/>
  <c r="D57" i="20"/>
  <c r="AR56" i="20"/>
  <c r="X56" i="20"/>
  <c r="D56" i="20"/>
  <c r="AR55" i="20"/>
  <c r="X55" i="20"/>
  <c r="D55" i="20"/>
  <c r="AR54" i="20"/>
  <c r="X54" i="20"/>
  <c r="D54" i="20"/>
  <c r="AR53" i="20"/>
  <c r="X53" i="20"/>
  <c r="D53" i="20"/>
  <c r="AR52" i="20"/>
  <c r="X52" i="20"/>
  <c r="D52" i="20"/>
  <c r="AR51" i="20"/>
  <c r="X51" i="20"/>
  <c r="D51" i="20"/>
  <c r="AR50" i="20"/>
  <c r="X50" i="20"/>
  <c r="D50" i="20"/>
  <c r="AR49" i="20"/>
  <c r="X49" i="20"/>
  <c r="D49" i="20"/>
  <c r="AR48" i="20"/>
  <c r="X48" i="20"/>
  <c r="D48" i="20"/>
  <c r="AR47" i="20"/>
  <c r="X47" i="20"/>
  <c r="D47" i="20"/>
  <c r="AR46" i="20"/>
  <c r="X46" i="20"/>
  <c r="D46" i="20"/>
  <c r="AR45" i="20"/>
  <c r="X45" i="20"/>
  <c r="D45" i="20"/>
  <c r="BO44" i="20"/>
  <c r="AR44" i="20"/>
  <c r="X44" i="20"/>
  <c r="D44" i="20"/>
  <c r="BO43" i="20"/>
  <c r="BO42" i="20"/>
  <c r="BH41" i="20"/>
  <c r="BF41" i="20"/>
  <c r="BD41" i="20"/>
  <c r="BB41" i="20"/>
  <c r="AZ41" i="20"/>
  <c r="AX41" i="20"/>
  <c r="AV41" i="20"/>
  <c r="AN41" i="20"/>
  <c r="AL41" i="20"/>
  <c r="AJ41" i="20"/>
  <c r="AH41" i="20"/>
  <c r="AF41" i="20"/>
  <c r="AD41" i="20"/>
  <c r="AB41" i="20"/>
  <c r="T41" i="20"/>
  <c r="R41" i="20"/>
  <c r="P41" i="20"/>
  <c r="N41" i="20"/>
  <c r="L41" i="20"/>
  <c r="J41" i="20"/>
  <c r="H41" i="20"/>
  <c r="AR40" i="20"/>
  <c r="X40" i="20"/>
  <c r="D40" i="20"/>
  <c r="AR39" i="20"/>
  <c r="X39" i="20"/>
  <c r="D39" i="20"/>
  <c r="AR38" i="20"/>
  <c r="X38" i="20"/>
  <c r="D38" i="20"/>
  <c r="AR37" i="20"/>
  <c r="X37" i="20"/>
  <c r="D37" i="20"/>
  <c r="AR36" i="20"/>
  <c r="X36" i="20"/>
  <c r="D36" i="20"/>
  <c r="AR35" i="20"/>
  <c r="X35" i="20"/>
  <c r="D35" i="20"/>
  <c r="AR34" i="20"/>
  <c r="X34" i="20"/>
  <c r="D34" i="20"/>
  <c r="AR33" i="20"/>
  <c r="X33" i="20"/>
  <c r="D33" i="20"/>
  <c r="AR32" i="20"/>
  <c r="X32" i="20"/>
  <c r="D32" i="20"/>
  <c r="AR31" i="20"/>
  <c r="X31" i="20"/>
  <c r="D31" i="20"/>
  <c r="AR30" i="20"/>
  <c r="X30" i="20"/>
  <c r="D30" i="20"/>
  <c r="AR29" i="20"/>
  <c r="X29" i="20"/>
  <c r="D29" i="20"/>
  <c r="AR28" i="20"/>
  <c r="X28" i="20"/>
  <c r="D28" i="20"/>
  <c r="AR27" i="20"/>
  <c r="X27" i="20"/>
  <c r="D27" i="20"/>
  <c r="BO26" i="20"/>
  <c r="AR26" i="20"/>
  <c r="X26" i="20"/>
  <c r="D26" i="20"/>
  <c r="BO25" i="20"/>
  <c r="BH23" i="20"/>
  <c r="BF23" i="20"/>
  <c r="BD23" i="20"/>
  <c r="BB23" i="20"/>
  <c r="AZ23" i="20"/>
  <c r="AX23" i="20"/>
  <c r="AV23" i="20"/>
  <c r="AN23" i="20"/>
  <c r="AL23" i="20"/>
  <c r="AJ23" i="20"/>
  <c r="AH23" i="20"/>
  <c r="AF23" i="20"/>
  <c r="AD23" i="20"/>
  <c r="AB23" i="20"/>
  <c r="T23" i="20"/>
  <c r="R23" i="20"/>
  <c r="P23" i="20"/>
  <c r="N23" i="20"/>
  <c r="L23" i="20"/>
  <c r="J23" i="20"/>
  <c r="H23" i="20"/>
  <c r="AR22" i="20"/>
  <c r="AP22" i="20"/>
  <c r="X22" i="20"/>
  <c r="V22" i="20"/>
  <c r="D22" i="20"/>
  <c r="B22" i="20"/>
  <c r="AR21" i="20"/>
  <c r="AP21" i="20"/>
  <c r="X21" i="20"/>
  <c r="V21" i="20"/>
  <c r="D21" i="20"/>
  <c r="B21" i="20"/>
  <c r="AR20" i="20"/>
  <c r="AP20" i="20"/>
  <c r="X20" i="20"/>
  <c r="V20" i="20"/>
  <c r="D20" i="20"/>
  <c r="B20" i="20"/>
  <c r="AR19" i="20"/>
  <c r="AP19" i="20"/>
  <c r="X19" i="20"/>
  <c r="V19" i="20"/>
  <c r="D19" i="20"/>
  <c r="B19" i="20"/>
  <c r="AR18" i="20"/>
  <c r="AP18" i="20"/>
  <c r="X18" i="20"/>
  <c r="V18" i="20"/>
  <c r="D18" i="20"/>
  <c r="B18" i="20"/>
  <c r="AR17" i="20"/>
  <c r="AP17" i="20"/>
  <c r="X17" i="20"/>
  <c r="V17" i="20"/>
  <c r="D17" i="20"/>
  <c r="B17" i="20"/>
  <c r="AR16" i="20"/>
  <c r="AP16" i="20"/>
  <c r="X16" i="20"/>
  <c r="V16" i="20"/>
  <c r="D16" i="20"/>
  <c r="B16" i="20"/>
  <c r="AR15" i="20"/>
  <c r="AP15" i="20"/>
  <c r="X15" i="20"/>
  <c r="V15" i="20"/>
  <c r="D15" i="20"/>
  <c r="B15" i="20"/>
  <c r="AR14" i="20"/>
  <c r="AP14" i="20"/>
  <c r="X14" i="20"/>
  <c r="V14" i="20"/>
  <c r="D14" i="20"/>
  <c r="B14" i="20"/>
  <c r="AR13" i="20"/>
  <c r="AP13" i="20"/>
  <c r="X13" i="20"/>
  <c r="V13" i="20"/>
  <c r="D13" i="20"/>
  <c r="B13" i="20"/>
  <c r="AR12" i="20"/>
  <c r="AP12" i="20"/>
  <c r="X12" i="20"/>
  <c r="V12" i="20"/>
  <c r="D12" i="20"/>
  <c r="B12" i="20"/>
  <c r="AR11" i="20"/>
  <c r="AP11" i="20"/>
  <c r="X11" i="20"/>
  <c r="V11" i="20"/>
  <c r="D11" i="20"/>
  <c r="B11" i="20"/>
  <c r="AR10" i="20"/>
  <c r="AP10" i="20"/>
  <c r="X10" i="20"/>
  <c r="V10" i="20"/>
  <c r="D10" i="20"/>
  <c r="B10" i="20"/>
  <c r="AR9" i="20"/>
  <c r="AP9" i="20"/>
  <c r="X9" i="20"/>
  <c r="V9" i="20"/>
  <c r="D9" i="20"/>
  <c r="B9" i="20"/>
  <c r="BO8" i="20"/>
  <c r="BO24" i="20" s="1"/>
  <c r="AR8" i="20"/>
  <c r="AP8" i="20"/>
  <c r="X8" i="20"/>
  <c r="V8" i="20"/>
  <c r="D8" i="20"/>
  <c r="B8" i="20"/>
  <c r="BO7" i="20"/>
  <c r="BO6" i="20"/>
  <c r="BO5" i="20"/>
  <c r="BA4" i="20"/>
  <c r="AT4" i="20"/>
  <c r="AV7" i="20" s="1"/>
  <c r="AG4" i="20"/>
  <c r="Z4" i="20"/>
  <c r="AB7" i="20" s="1"/>
  <c r="M4" i="20"/>
  <c r="F4" i="20"/>
  <c r="H7" i="20" s="1"/>
  <c r="K2" i="20"/>
  <c r="M2" i="20" s="1"/>
  <c r="BH447" i="19"/>
  <c r="BF447" i="19"/>
  <c r="BD447" i="19"/>
  <c r="BB447" i="19"/>
  <c r="AZ447" i="19"/>
  <c r="AX447" i="19"/>
  <c r="AV447" i="19"/>
  <c r="AN447" i="19"/>
  <c r="AL447" i="19"/>
  <c r="AJ447" i="19"/>
  <c r="AH447" i="19"/>
  <c r="AF447" i="19"/>
  <c r="AD447" i="19"/>
  <c r="AB447" i="19"/>
  <c r="T447" i="19"/>
  <c r="R447" i="19"/>
  <c r="P447" i="19"/>
  <c r="N447" i="19"/>
  <c r="L447" i="19"/>
  <c r="J447" i="19"/>
  <c r="H447" i="19"/>
  <c r="AR446" i="19"/>
  <c r="X446" i="19"/>
  <c r="D446" i="19"/>
  <c r="AR445" i="19"/>
  <c r="X445" i="19"/>
  <c r="D445" i="19"/>
  <c r="AR444" i="19"/>
  <c r="X444" i="19"/>
  <c r="D444" i="19"/>
  <c r="AR443" i="19"/>
  <c r="X443" i="19"/>
  <c r="D443" i="19"/>
  <c r="AR442" i="19"/>
  <c r="X442" i="19"/>
  <c r="D442" i="19"/>
  <c r="AR441" i="19"/>
  <c r="X441" i="19"/>
  <c r="D441" i="19"/>
  <c r="AR440" i="19"/>
  <c r="X440" i="19"/>
  <c r="D440" i="19"/>
  <c r="AR439" i="19"/>
  <c r="X439" i="19"/>
  <c r="D439" i="19"/>
  <c r="AR438" i="19"/>
  <c r="X438" i="19"/>
  <c r="D438" i="19"/>
  <c r="AR437" i="19"/>
  <c r="X437" i="19"/>
  <c r="D437" i="19"/>
  <c r="AR436" i="19"/>
  <c r="X436" i="19"/>
  <c r="D436" i="19"/>
  <c r="AR435" i="19"/>
  <c r="X435" i="19"/>
  <c r="D435" i="19"/>
  <c r="AR434" i="19"/>
  <c r="X434" i="19"/>
  <c r="D434" i="19"/>
  <c r="AR433" i="19"/>
  <c r="X433" i="19"/>
  <c r="D433" i="19"/>
  <c r="AR432" i="19"/>
  <c r="X432" i="19"/>
  <c r="D432" i="19"/>
  <c r="BH429" i="19"/>
  <c r="BF429" i="19"/>
  <c r="BD429" i="19"/>
  <c r="BB429" i="19"/>
  <c r="AZ429" i="19"/>
  <c r="AX429" i="19"/>
  <c r="AV429" i="19"/>
  <c r="AN429" i="19"/>
  <c r="AL429" i="19"/>
  <c r="AJ429" i="19"/>
  <c r="AH429" i="19"/>
  <c r="AF429" i="19"/>
  <c r="AD429" i="19"/>
  <c r="AB429" i="19"/>
  <c r="T429" i="19"/>
  <c r="R429" i="19"/>
  <c r="P429" i="19"/>
  <c r="N429" i="19"/>
  <c r="L429" i="19"/>
  <c r="J429" i="19"/>
  <c r="H429" i="19"/>
  <c r="AR428" i="19"/>
  <c r="X428" i="19"/>
  <c r="D428" i="19"/>
  <c r="AR427" i="19"/>
  <c r="X427" i="19"/>
  <c r="D427" i="19"/>
  <c r="AR426" i="19"/>
  <c r="X426" i="19"/>
  <c r="D426" i="19"/>
  <c r="AR425" i="19"/>
  <c r="X425" i="19"/>
  <c r="D425" i="19"/>
  <c r="AR424" i="19"/>
  <c r="X424" i="19"/>
  <c r="D424" i="19"/>
  <c r="AR423" i="19"/>
  <c r="X423" i="19"/>
  <c r="D423" i="19"/>
  <c r="AR422" i="19"/>
  <c r="X422" i="19"/>
  <c r="D422" i="19"/>
  <c r="AR421" i="19"/>
  <c r="X421" i="19"/>
  <c r="D421" i="19"/>
  <c r="AR420" i="19"/>
  <c r="X420" i="19"/>
  <c r="D420" i="19"/>
  <c r="AR419" i="19"/>
  <c r="X419" i="19"/>
  <c r="D419" i="19"/>
  <c r="AR418" i="19"/>
  <c r="X418" i="19"/>
  <c r="D418" i="19"/>
  <c r="AR417" i="19"/>
  <c r="X417" i="19"/>
  <c r="D417" i="19"/>
  <c r="AR416" i="19"/>
  <c r="X416" i="19"/>
  <c r="D416" i="19"/>
  <c r="AR415" i="19"/>
  <c r="X415" i="19"/>
  <c r="D415" i="19"/>
  <c r="AR414" i="19"/>
  <c r="X414" i="19"/>
  <c r="D414" i="19"/>
  <c r="BH411" i="19"/>
  <c r="BF411" i="19"/>
  <c r="BD411" i="19"/>
  <c r="BB411" i="19"/>
  <c r="AZ411" i="19"/>
  <c r="AX411" i="19"/>
  <c r="AV411" i="19"/>
  <c r="AN411" i="19"/>
  <c r="AL411" i="19"/>
  <c r="AJ411" i="19"/>
  <c r="AH411" i="19"/>
  <c r="AF411" i="19"/>
  <c r="AD411" i="19"/>
  <c r="AB411" i="19"/>
  <c r="T411" i="19"/>
  <c r="R411" i="19"/>
  <c r="P411" i="19"/>
  <c r="N411" i="19"/>
  <c r="L411" i="19"/>
  <c r="J411" i="19"/>
  <c r="H411" i="19"/>
  <c r="AR410" i="19"/>
  <c r="X410" i="19"/>
  <c r="D410" i="19"/>
  <c r="AR409" i="19"/>
  <c r="X409" i="19"/>
  <c r="D409" i="19"/>
  <c r="AR408" i="19"/>
  <c r="X408" i="19"/>
  <c r="D408" i="19"/>
  <c r="AR407" i="19"/>
  <c r="X407" i="19"/>
  <c r="D407" i="19"/>
  <c r="AR406" i="19"/>
  <c r="X406" i="19"/>
  <c r="D406" i="19"/>
  <c r="AR405" i="19"/>
  <c r="X405" i="19"/>
  <c r="D405" i="19"/>
  <c r="AR404" i="19"/>
  <c r="X404" i="19"/>
  <c r="D404" i="19"/>
  <c r="AR403" i="19"/>
  <c r="X403" i="19"/>
  <c r="D403" i="19"/>
  <c r="AR402" i="19"/>
  <c r="X402" i="19"/>
  <c r="D402" i="19"/>
  <c r="AR401" i="19"/>
  <c r="X401" i="19"/>
  <c r="D401" i="19"/>
  <c r="AR400" i="19"/>
  <c r="X400" i="19"/>
  <c r="D400" i="19"/>
  <c r="AR399" i="19"/>
  <c r="X399" i="19"/>
  <c r="D399" i="19"/>
  <c r="AR398" i="19"/>
  <c r="X398" i="19"/>
  <c r="D398" i="19"/>
  <c r="AR397" i="19"/>
  <c r="X397" i="19"/>
  <c r="D397" i="19"/>
  <c r="AR396" i="19"/>
  <c r="X396" i="19"/>
  <c r="D396" i="19"/>
  <c r="BH393" i="19"/>
  <c r="BF393" i="19"/>
  <c r="BD393" i="19"/>
  <c r="BB393" i="19"/>
  <c r="AZ393" i="19"/>
  <c r="AX393" i="19"/>
  <c r="AV393" i="19"/>
  <c r="AN393" i="19"/>
  <c r="AL393" i="19"/>
  <c r="AJ393" i="19"/>
  <c r="AH393" i="19"/>
  <c r="AF393" i="19"/>
  <c r="AD393" i="19"/>
  <c r="AB393" i="19"/>
  <c r="T393" i="19"/>
  <c r="R393" i="19"/>
  <c r="P393" i="19"/>
  <c r="N393" i="19"/>
  <c r="L393" i="19"/>
  <c r="J393" i="19"/>
  <c r="H393" i="19"/>
  <c r="AR392" i="19"/>
  <c r="X392" i="19"/>
  <c r="D392" i="19"/>
  <c r="AR391" i="19"/>
  <c r="X391" i="19"/>
  <c r="D391" i="19"/>
  <c r="AR390" i="19"/>
  <c r="X390" i="19"/>
  <c r="D390" i="19"/>
  <c r="AR389" i="19"/>
  <c r="X389" i="19"/>
  <c r="D389" i="19"/>
  <c r="AR388" i="19"/>
  <c r="X388" i="19"/>
  <c r="D388" i="19"/>
  <c r="AR387" i="19"/>
  <c r="X387" i="19"/>
  <c r="D387" i="19"/>
  <c r="AR386" i="19"/>
  <c r="X386" i="19"/>
  <c r="D386" i="19"/>
  <c r="AR385" i="19"/>
  <c r="X385" i="19"/>
  <c r="D385" i="19"/>
  <c r="AR384" i="19"/>
  <c r="X384" i="19"/>
  <c r="D384" i="19"/>
  <c r="AR383" i="19"/>
  <c r="X383" i="19"/>
  <c r="D383" i="19"/>
  <c r="AR382" i="19"/>
  <c r="X382" i="19"/>
  <c r="D382" i="19"/>
  <c r="AR381" i="19"/>
  <c r="X381" i="19"/>
  <c r="D381" i="19"/>
  <c r="AR380" i="19"/>
  <c r="X380" i="19"/>
  <c r="D380" i="19"/>
  <c r="AR379" i="19"/>
  <c r="X379" i="19"/>
  <c r="D379" i="19"/>
  <c r="AR378" i="19"/>
  <c r="X378" i="19"/>
  <c r="D378" i="19"/>
  <c r="BH375" i="19"/>
  <c r="BF375" i="19"/>
  <c r="BD375" i="19"/>
  <c r="BB375" i="19"/>
  <c r="AZ375" i="19"/>
  <c r="AX375" i="19"/>
  <c r="AV375" i="19"/>
  <c r="AN375" i="19"/>
  <c r="AL375" i="19"/>
  <c r="AJ375" i="19"/>
  <c r="AH375" i="19"/>
  <c r="AF375" i="19"/>
  <c r="AD375" i="19"/>
  <c r="AB375" i="19"/>
  <c r="T375" i="19"/>
  <c r="R375" i="19"/>
  <c r="P375" i="19"/>
  <c r="N375" i="19"/>
  <c r="L375" i="19"/>
  <c r="J375" i="19"/>
  <c r="H375" i="19"/>
  <c r="AR374" i="19"/>
  <c r="X374" i="19"/>
  <c r="D374" i="19"/>
  <c r="AR373" i="19"/>
  <c r="X373" i="19"/>
  <c r="D373" i="19"/>
  <c r="AR372" i="19"/>
  <c r="X372" i="19"/>
  <c r="D372" i="19"/>
  <c r="AR371" i="19"/>
  <c r="X371" i="19"/>
  <c r="D371" i="19"/>
  <c r="AR370" i="19"/>
  <c r="X370" i="19"/>
  <c r="D370" i="19"/>
  <c r="AR369" i="19"/>
  <c r="X369" i="19"/>
  <c r="D369" i="19"/>
  <c r="AR368" i="19"/>
  <c r="X368" i="19"/>
  <c r="D368" i="19"/>
  <c r="AR367" i="19"/>
  <c r="X367" i="19"/>
  <c r="D367" i="19"/>
  <c r="AR366" i="19"/>
  <c r="X366" i="19"/>
  <c r="D366" i="19"/>
  <c r="AR365" i="19"/>
  <c r="X365" i="19"/>
  <c r="D365" i="19"/>
  <c r="AR364" i="19"/>
  <c r="X364" i="19"/>
  <c r="D364" i="19"/>
  <c r="AR363" i="19"/>
  <c r="X363" i="19"/>
  <c r="D363" i="19"/>
  <c r="AR362" i="19"/>
  <c r="X362" i="19"/>
  <c r="D362" i="19"/>
  <c r="AR361" i="19"/>
  <c r="X361" i="19"/>
  <c r="D361" i="19"/>
  <c r="AR360" i="19"/>
  <c r="X360" i="19"/>
  <c r="D360" i="19"/>
  <c r="BH357" i="19"/>
  <c r="BF357" i="19"/>
  <c r="BD357" i="19"/>
  <c r="BB357" i="19"/>
  <c r="AZ357" i="19"/>
  <c r="AX357" i="19"/>
  <c r="AV357" i="19"/>
  <c r="AN357" i="19"/>
  <c r="AL357" i="19"/>
  <c r="AJ357" i="19"/>
  <c r="AH357" i="19"/>
  <c r="AF357" i="19"/>
  <c r="AD357" i="19"/>
  <c r="AB357" i="19"/>
  <c r="T357" i="19"/>
  <c r="R357" i="19"/>
  <c r="P357" i="19"/>
  <c r="N357" i="19"/>
  <c r="L357" i="19"/>
  <c r="J357" i="19"/>
  <c r="H357" i="19"/>
  <c r="AR356" i="19"/>
  <c r="AP356" i="19"/>
  <c r="X356" i="19"/>
  <c r="V356" i="19"/>
  <c r="D356" i="19"/>
  <c r="B356" i="19"/>
  <c r="AR355" i="19"/>
  <c r="AP355" i="19"/>
  <c r="X355" i="19"/>
  <c r="V355" i="19"/>
  <c r="D355" i="19"/>
  <c r="B355" i="19"/>
  <c r="AR354" i="19"/>
  <c r="AP354" i="19"/>
  <c r="X354" i="19"/>
  <c r="V354" i="19"/>
  <c r="D354" i="19"/>
  <c r="B354" i="19"/>
  <c r="AR353" i="19"/>
  <c r="AP353" i="19"/>
  <c r="X353" i="19"/>
  <c r="V353" i="19"/>
  <c r="D353" i="19"/>
  <c r="B353" i="19"/>
  <c r="AR352" i="19"/>
  <c r="AP352" i="19"/>
  <c r="X352" i="19"/>
  <c r="V352" i="19"/>
  <c r="D352" i="19"/>
  <c r="B352" i="19"/>
  <c r="AR351" i="19"/>
  <c r="AP351" i="19"/>
  <c r="X351" i="19"/>
  <c r="V351" i="19"/>
  <c r="D351" i="19"/>
  <c r="B351" i="19"/>
  <c r="AR350" i="19"/>
  <c r="AP350" i="19"/>
  <c r="X350" i="19"/>
  <c r="V350" i="19"/>
  <c r="D350" i="19"/>
  <c r="B350" i="19"/>
  <c r="AR349" i="19"/>
  <c r="AP349" i="19"/>
  <c r="X349" i="19"/>
  <c r="V349" i="19"/>
  <c r="D349" i="19"/>
  <c r="B349" i="19"/>
  <c r="AR348" i="19"/>
  <c r="AP348" i="19"/>
  <c r="X348" i="19"/>
  <c r="V348" i="19"/>
  <c r="D348" i="19"/>
  <c r="B348" i="19"/>
  <c r="AR347" i="19"/>
  <c r="AP347" i="19"/>
  <c r="X347" i="19"/>
  <c r="V347" i="19"/>
  <c r="D347" i="19"/>
  <c r="B347" i="19"/>
  <c r="AR346" i="19"/>
  <c r="AP346" i="19"/>
  <c r="X346" i="19"/>
  <c r="V346" i="19"/>
  <c r="D346" i="19"/>
  <c r="B346" i="19"/>
  <c r="AR345" i="19"/>
  <c r="AP345" i="19"/>
  <c r="X345" i="19"/>
  <c r="V345" i="19"/>
  <c r="D345" i="19"/>
  <c r="B345" i="19"/>
  <c r="AR344" i="19"/>
  <c r="AP344" i="19"/>
  <c r="X344" i="19"/>
  <c r="V344" i="19"/>
  <c r="D344" i="19"/>
  <c r="B344" i="19"/>
  <c r="AR343" i="19"/>
  <c r="AP343" i="19"/>
  <c r="X343" i="19"/>
  <c r="V343" i="19"/>
  <c r="D343" i="19"/>
  <c r="B343" i="19"/>
  <c r="AR342" i="19"/>
  <c r="AP342" i="19"/>
  <c r="X342" i="19"/>
  <c r="V342" i="19"/>
  <c r="D342" i="19"/>
  <c r="B342" i="19"/>
  <c r="BA338" i="19"/>
  <c r="AT338" i="19"/>
  <c r="AV341" i="19" s="1"/>
  <c r="AG338" i="19"/>
  <c r="Z338" i="19"/>
  <c r="AB341" i="19" s="1"/>
  <c r="M338" i="19"/>
  <c r="F338" i="19"/>
  <c r="H341" i="19" s="1"/>
  <c r="BH336" i="19"/>
  <c r="BF336" i="19"/>
  <c r="BD336" i="19"/>
  <c r="BB336" i="19"/>
  <c r="AZ336" i="19"/>
  <c r="AX336" i="19"/>
  <c r="AV336" i="19"/>
  <c r="AN336" i="19"/>
  <c r="AL336" i="19"/>
  <c r="AJ336" i="19"/>
  <c r="AH336" i="19"/>
  <c r="AF336" i="19"/>
  <c r="AD336" i="19"/>
  <c r="AB336" i="19"/>
  <c r="T336" i="19"/>
  <c r="R336" i="19"/>
  <c r="P336" i="19"/>
  <c r="N336" i="19"/>
  <c r="L336" i="19"/>
  <c r="J336" i="19"/>
  <c r="H336" i="19"/>
  <c r="AR335" i="19"/>
  <c r="X335" i="19"/>
  <c r="D335" i="19"/>
  <c r="AR334" i="19"/>
  <c r="X334" i="19"/>
  <c r="D334" i="19"/>
  <c r="AR333" i="19"/>
  <c r="X333" i="19"/>
  <c r="D333" i="19"/>
  <c r="AR332" i="19"/>
  <c r="X332" i="19"/>
  <c r="D332" i="19"/>
  <c r="AR331" i="19"/>
  <c r="X331" i="19"/>
  <c r="D331" i="19"/>
  <c r="AR330" i="19"/>
  <c r="X330" i="19"/>
  <c r="D330" i="19"/>
  <c r="AR329" i="19"/>
  <c r="X329" i="19"/>
  <c r="D329" i="19"/>
  <c r="AR328" i="19"/>
  <c r="X328" i="19"/>
  <c r="D328" i="19"/>
  <c r="AR327" i="19"/>
  <c r="X327" i="19"/>
  <c r="D327" i="19"/>
  <c r="AR326" i="19"/>
  <c r="X326" i="19"/>
  <c r="D326" i="19"/>
  <c r="AR325" i="19"/>
  <c r="X325" i="19"/>
  <c r="D325" i="19"/>
  <c r="AR324" i="19"/>
  <c r="X324" i="19"/>
  <c r="D324" i="19"/>
  <c r="AR323" i="19"/>
  <c r="X323" i="19"/>
  <c r="D323" i="19"/>
  <c r="AR322" i="19"/>
  <c r="X322" i="19"/>
  <c r="D322" i="19"/>
  <c r="AR321" i="19"/>
  <c r="X321" i="19"/>
  <c r="D321" i="19"/>
  <c r="BH318" i="19"/>
  <c r="BF318" i="19"/>
  <c r="BD318" i="19"/>
  <c r="BB318" i="19"/>
  <c r="AZ318" i="19"/>
  <c r="AX318" i="19"/>
  <c r="AV318" i="19"/>
  <c r="AN318" i="19"/>
  <c r="AL318" i="19"/>
  <c r="AJ318" i="19"/>
  <c r="AH318" i="19"/>
  <c r="AF318" i="19"/>
  <c r="AD318" i="19"/>
  <c r="AB318" i="19"/>
  <c r="T318" i="19"/>
  <c r="R318" i="19"/>
  <c r="P318" i="19"/>
  <c r="N318" i="19"/>
  <c r="L318" i="19"/>
  <c r="J318" i="19"/>
  <c r="H318" i="19"/>
  <c r="AR317" i="19"/>
  <c r="X317" i="19"/>
  <c r="D317" i="19"/>
  <c r="AR316" i="19"/>
  <c r="X316" i="19"/>
  <c r="D316" i="19"/>
  <c r="AR315" i="19"/>
  <c r="X315" i="19"/>
  <c r="D315" i="19"/>
  <c r="AR314" i="19"/>
  <c r="X314" i="19"/>
  <c r="D314" i="19"/>
  <c r="AR313" i="19"/>
  <c r="X313" i="19"/>
  <c r="D313" i="19"/>
  <c r="AR312" i="19"/>
  <c r="X312" i="19"/>
  <c r="D312" i="19"/>
  <c r="AR311" i="19"/>
  <c r="X311" i="19"/>
  <c r="D311" i="19"/>
  <c r="AR310" i="19"/>
  <c r="X310" i="19"/>
  <c r="D310" i="19"/>
  <c r="AR309" i="19"/>
  <c r="X309" i="19"/>
  <c r="D309" i="19"/>
  <c r="AR308" i="19"/>
  <c r="X308" i="19"/>
  <c r="D308" i="19"/>
  <c r="AR307" i="19"/>
  <c r="X307" i="19"/>
  <c r="D307" i="19"/>
  <c r="AR306" i="19"/>
  <c r="X306" i="19"/>
  <c r="D306" i="19"/>
  <c r="AR305" i="19"/>
  <c r="X305" i="19"/>
  <c r="D305" i="19"/>
  <c r="AR304" i="19"/>
  <c r="X304" i="19"/>
  <c r="D304" i="19"/>
  <c r="AR303" i="19"/>
  <c r="X303" i="19"/>
  <c r="D303" i="19"/>
  <c r="BH300" i="19"/>
  <c r="BF300" i="19"/>
  <c r="BD300" i="19"/>
  <c r="BB300" i="19"/>
  <c r="AZ300" i="19"/>
  <c r="AX300" i="19"/>
  <c r="AV300" i="19"/>
  <c r="AN300" i="19"/>
  <c r="AL300" i="19"/>
  <c r="AJ300" i="19"/>
  <c r="AH300" i="19"/>
  <c r="AF300" i="19"/>
  <c r="AD300" i="19"/>
  <c r="AB300" i="19"/>
  <c r="T300" i="19"/>
  <c r="R300" i="19"/>
  <c r="P300" i="19"/>
  <c r="N300" i="19"/>
  <c r="L300" i="19"/>
  <c r="J300" i="19"/>
  <c r="H300" i="19"/>
  <c r="AR299" i="19"/>
  <c r="X299" i="19"/>
  <c r="D299" i="19"/>
  <c r="AR298" i="19"/>
  <c r="X298" i="19"/>
  <c r="D298" i="19"/>
  <c r="AR297" i="19"/>
  <c r="X297" i="19"/>
  <c r="D297" i="19"/>
  <c r="AR296" i="19"/>
  <c r="X296" i="19"/>
  <c r="D296" i="19"/>
  <c r="AR295" i="19"/>
  <c r="X295" i="19"/>
  <c r="D295" i="19"/>
  <c r="AR294" i="19"/>
  <c r="X294" i="19"/>
  <c r="D294" i="19"/>
  <c r="AR293" i="19"/>
  <c r="X293" i="19"/>
  <c r="D293" i="19"/>
  <c r="AR292" i="19"/>
  <c r="X292" i="19"/>
  <c r="D292" i="19"/>
  <c r="AR291" i="19"/>
  <c r="X291" i="19"/>
  <c r="D291" i="19"/>
  <c r="AR290" i="19"/>
  <c r="X290" i="19"/>
  <c r="D290" i="19"/>
  <c r="AR289" i="19"/>
  <c r="X289" i="19"/>
  <c r="D289" i="19"/>
  <c r="AR288" i="19"/>
  <c r="X288" i="19"/>
  <c r="D288" i="19"/>
  <c r="AR287" i="19"/>
  <c r="X287" i="19"/>
  <c r="D287" i="19"/>
  <c r="AR286" i="19"/>
  <c r="X286" i="19"/>
  <c r="D286" i="19"/>
  <c r="AR285" i="19"/>
  <c r="X285" i="19"/>
  <c r="D285" i="19"/>
  <c r="BH282" i="19"/>
  <c r="BF282" i="19"/>
  <c r="BD282" i="19"/>
  <c r="BB282" i="19"/>
  <c r="AZ282" i="19"/>
  <c r="AX282" i="19"/>
  <c r="AV282" i="19"/>
  <c r="AN282" i="19"/>
  <c r="AL282" i="19"/>
  <c r="AJ282" i="19"/>
  <c r="AH282" i="19"/>
  <c r="AF282" i="19"/>
  <c r="AD282" i="19"/>
  <c r="AB282" i="19"/>
  <c r="T282" i="19"/>
  <c r="R282" i="19"/>
  <c r="P282" i="19"/>
  <c r="N282" i="19"/>
  <c r="L282" i="19"/>
  <c r="J282" i="19"/>
  <c r="H282" i="19"/>
  <c r="AR281" i="19"/>
  <c r="X281" i="19"/>
  <c r="D281" i="19"/>
  <c r="AR280" i="19"/>
  <c r="X280" i="19"/>
  <c r="D280" i="19"/>
  <c r="AR279" i="19"/>
  <c r="X279" i="19"/>
  <c r="D279" i="19"/>
  <c r="AR278" i="19"/>
  <c r="X278" i="19"/>
  <c r="D278" i="19"/>
  <c r="AR277" i="19"/>
  <c r="X277" i="19"/>
  <c r="D277" i="19"/>
  <c r="AR276" i="19"/>
  <c r="X276" i="19"/>
  <c r="D276" i="19"/>
  <c r="AR275" i="19"/>
  <c r="X275" i="19"/>
  <c r="D275" i="19"/>
  <c r="AR274" i="19"/>
  <c r="X274" i="19"/>
  <c r="D274" i="19"/>
  <c r="AR273" i="19"/>
  <c r="X273" i="19"/>
  <c r="D273" i="19"/>
  <c r="AR272" i="19"/>
  <c r="X272" i="19"/>
  <c r="D272" i="19"/>
  <c r="AR271" i="19"/>
  <c r="X271" i="19"/>
  <c r="D271" i="19"/>
  <c r="AR270" i="19"/>
  <c r="X270" i="19"/>
  <c r="D270" i="19"/>
  <c r="AR269" i="19"/>
  <c r="X269" i="19"/>
  <c r="D269" i="19"/>
  <c r="AR268" i="19"/>
  <c r="X268" i="19"/>
  <c r="D268" i="19"/>
  <c r="AR267" i="19"/>
  <c r="X267" i="19"/>
  <c r="D267" i="19"/>
  <c r="BH264" i="19"/>
  <c r="BF264" i="19"/>
  <c r="BD264" i="19"/>
  <c r="BB264" i="19"/>
  <c r="AZ264" i="19"/>
  <c r="AX264" i="19"/>
  <c r="AV264" i="19"/>
  <c r="AN264" i="19"/>
  <c r="AL264" i="19"/>
  <c r="AJ264" i="19"/>
  <c r="AH264" i="19"/>
  <c r="AF264" i="19"/>
  <c r="AD264" i="19"/>
  <c r="AB264" i="19"/>
  <c r="T264" i="19"/>
  <c r="R264" i="19"/>
  <c r="P264" i="19"/>
  <c r="N264" i="19"/>
  <c r="L264" i="19"/>
  <c r="J264" i="19"/>
  <c r="H264" i="19"/>
  <c r="AR263" i="19"/>
  <c r="X263" i="19"/>
  <c r="D263" i="19"/>
  <c r="AR262" i="19"/>
  <c r="X262" i="19"/>
  <c r="D262" i="19"/>
  <c r="AR261" i="19"/>
  <c r="X261" i="19"/>
  <c r="D261" i="19"/>
  <c r="AR260" i="19"/>
  <c r="X260" i="19"/>
  <c r="D260" i="19"/>
  <c r="AR259" i="19"/>
  <c r="X259" i="19"/>
  <c r="D259" i="19"/>
  <c r="AR258" i="19"/>
  <c r="X258" i="19"/>
  <c r="D258" i="19"/>
  <c r="AR257" i="19"/>
  <c r="X257" i="19"/>
  <c r="D257" i="19"/>
  <c r="AR256" i="19"/>
  <c r="X256" i="19"/>
  <c r="D256" i="19"/>
  <c r="AR255" i="19"/>
  <c r="X255" i="19"/>
  <c r="D255" i="19"/>
  <c r="AR254" i="19"/>
  <c r="X254" i="19"/>
  <c r="D254" i="19"/>
  <c r="AR253" i="19"/>
  <c r="X253" i="19"/>
  <c r="D253" i="19"/>
  <c r="AR252" i="19"/>
  <c r="X252" i="19"/>
  <c r="D252" i="19"/>
  <c r="AR251" i="19"/>
  <c r="X251" i="19"/>
  <c r="D251" i="19"/>
  <c r="AR250" i="19"/>
  <c r="X250" i="19"/>
  <c r="D250" i="19"/>
  <c r="AR249" i="19"/>
  <c r="X249" i="19"/>
  <c r="D249" i="19"/>
  <c r="BH246" i="19"/>
  <c r="BF246" i="19"/>
  <c r="BD246" i="19"/>
  <c r="BB246" i="19"/>
  <c r="AZ246" i="19"/>
  <c r="AX246" i="19"/>
  <c r="AV246" i="19"/>
  <c r="AN246" i="19"/>
  <c r="AL246" i="19"/>
  <c r="AJ246" i="19"/>
  <c r="AH246" i="19"/>
  <c r="AF246" i="19"/>
  <c r="AD246" i="19"/>
  <c r="AB246" i="19"/>
  <c r="T246" i="19"/>
  <c r="R246" i="19"/>
  <c r="P246" i="19"/>
  <c r="N246" i="19"/>
  <c r="L246" i="19"/>
  <c r="J246" i="19"/>
  <c r="H246" i="19"/>
  <c r="AR245" i="19"/>
  <c r="AP245" i="19"/>
  <c r="X245" i="19"/>
  <c r="V245" i="19"/>
  <c r="D245" i="19"/>
  <c r="B245" i="19"/>
  <c r="AR244" i="19"/>
  <c r="AP244" i="19"/>
  <c r="X244" i="19"/>
  <c r="V244" i="19"/>
  <c r="D244" i="19"/>
  <c r="B244" i="19"/>
  <c r="AR243" i="19"/>
  <c r="AP243" i="19"/>
  <c r="X243" i="19"/>
  <c r="V243" i="19"/>
  <c r="D243" i="19"/>
  <c r="B243" i="19"/>
  <c r="AR242" i="19"/>
  <c r="AP242" i="19"/>
  <c r="X242" i="19"/>
  <c r="V242" i="19"/>
  <c r="D242" i="19"/>
  <c r="B242" i="19"/>
  <c r="AR241" i="19"/>
  <c r="AP241" i="19"/>
  <c r="X241" i="19"/>
  <c r="V241" i="19"/>
  <c r="D241" i="19"/>
  <c r="B241" i="19"/>
  <c r="AR240" i="19"/>
  <c r="AP240" i="19"/>
  <c r="X240" i="19"/>
  <c r="V240" i="19"/>
  <c r="D240" i="19"/>
  <c r="B240" i="19"/>
  <c r="AR239" i="19"/>
  <c r="AP239" i="19"/>
  <c r="X239" i="19"/>
  <c r="V239" i="19"/>
  <c r="D239" i="19"/>
  <c r="B239" i="19"/>
  <c r="AR238" i="19"/>
  <c r="AP238" i="19"/>
  <c r="X238" i="19"/>
  <c r="V238" i="19"/>
  <c r="D238" i="19"/>
  <c r="B238" i="19"/>
  <c r="AR237" i="19"/>
  <c r="AP237" i="19"/>
  <c r="X237" i="19"/>
  <c r="V237" i="19"/>
  <c r="D237" i="19"/>
  <c r="B237" i="19"/>
  <c r="AR236" i="19"/>
  <c r="AP236" i="19"/>
  <c r="X236" i="19"/>
  <c r="V236" i="19"/>
  <c r="D236" i="19"/>
  <c r="B236" i="19"/>
  <c r="AR235" i="19"/>
  <c r="AP235" i="19"/>
  <c r="X235" i="19"/>
  <c r="V235" i="19"/>
  <c r="D235" i="19"/>
  <c r="B235" i="19"/>
  <c r="AR234" i="19"/>
  <c r="AP234" i="19"/>
  <c r="X234" i="19"/>
  <c r="V234" i="19"/>
  <c r="D234" i="19"/>
  <c r="B234" i="19"/>
  <c r="AR233" i="19"/>
  <c r="AP233" i="19"/>
  <c r="X233" i="19"/>
  <c r="V233" i="19"/>
  <c r="D233" i="19"/>
  <c r="B233" i="19"/>
  <c r="AR232" i="19"/>
  <c r="AP232" i="19"/>
  <c r="X232" i="19"/>
  <c r="V232" i="19"/>
  <c r="D232" i="19"/>
  <c r="B232" i="19"/>
  <c r="AR231" i="19"/>
  <c r="AP231" i="19"/>
  <c r="X231" i="19"/>
  <c r="V231" i="19"/>
  <c r="D231" i="19"/>
  <c r="B231" i="19"/>
  <c r="BA227" i="19"/>
  <c r="AT227" i="19"/>
  <c r="AV230" i="19" s="1"/>
  <c r="AG227" i="19"/>
  <c r="Z227" i="19"/>
  <c r="AB230" i="19" s="1"/>
  <c r="M227" i="19"/>
  <c r="F227" i="19"/>
  <c r="H230" i="19" s="1"/>
  <c r="BH224" i="19"/>
  <c r="BF224" i="19"/>
  <c r="BD224" i="19"/>
  <c r="BB224" i="19"/>
  <c r="AZ224" i="19"/>
  <c r="AX224" i="19"/>
  <c r="AV224" i="19"/>
  <c r="AN224" i="19"/>
  <c r="AL224" i="19"/>
  <c r="AJ224" i="19"/>
  <c r="AH224" i="19"/>
  <c r="AF224" i="19"/>
  <c r="AD224" i="19"/>
  <c r="AB224" i="19"/>
  <c r="T224" i="19"/>
  <c r="R224" i="19"/>
  <c r="P224" i="19"/>
  <c r="N224" i="19"/>
  <c r="L224" i="19"/>
  <c r="J224" i="19"/>
  <c r="H224" i="19"/>
  <c r="AR223" i="19"/>
  <c r="X223" i="19"/>
  <c r="D223" i="19"/>
  <c r="AR222" i="19"/>
  <c r="X222" i="19"/>
  <c r="D222" i="19"/>
  <c r="AR221" i="19"/>
  <c r="X221" i="19"/>
  <c r="D221" i="19"/>
  <c r="AR220" i="19"/>
  <c r="X220" i="19"/>
  <c r="D220" i="19"/>
  <c r="AR219" i="19"/>
  <c r="X219" i="19"/>
  <c r="D219" i="19"/>
  <c r="AR218" i="19"/>
  <c r="X218" i="19"/>
  <c r="D218" i="19"/>
  <c r="AR217" i="19"/>
  <c r="X217" i="19"/>
  <c r="D217" i="19"/>
  <c r="AR216" i="19"/>
  <c r="X216" i="19"/>
  <c r="D216" i="19"/>
  <c r="AR215" i="19"/>
  <c r="X215" i="19"/>
  <c r="D215" i="19"/>
  <c r="AR214" i="19"/>
  <c r="X214" i="19"/>
  <c r="D214" i="19"/>
  <c r="AR213" i="19"/>
  <c r="X213" i="19"/>
  <c r="D213" i="19"/>
  <c r="AR212" i="19"/>
  <c r="X212" i="19"/>
  <c r="D212" i="19"/>
  <c r="AR211" i="19"/>
  <c r="X211" i="19"/>
  <c r="D211" i="19"/>
  <c r="AR210" i="19"/>
  <c r="X210" i="19"/>
  <c r="D210" i="19"/>
  <c r="AR209" i="19"/>
  <c r="X209" i="19"/>
  <c r="D209" i="19"/>
  <c r="AT208" i="19"/>
  <c r="Z208" i="19"/>
  <c r="F208" i="19"/>
  <c r="BH207" i="19"/>
  <c r="BF207" i="19"/>
  <c r="BD207" i="19"/>
  <c r="BB207" i="19"/>
  <c r="AZ207" i="19"/>
  <c r="AX207" i="19"/>
  <c r="AV207" i="19"/>
  <c r="AN207" i="19"/>
  <c r="AL207" i="19"/>
  <c r="AJ207" i="19"/>
  <c r="AH207" i="19"/>
  <c r="AF207" i="19"/>
  <c r="AD207" i="19"/>
  <c r="AB207" i="19"/>
  <c r="T207" i="19"/>
  <c r="R207" i="19"/>
  <c r="P207" i="19"/>
  <c r="N207" i="19"/>
  <c r="L207" i="19"/>
  <c r="J207" i="19"/>
  <c r="H207" i="19"/>
  <c r="AR206" i="19"/>
  <c r="X206" i="19"/>
  <c r="D206" i="19"/>
  <c r="AR205" i="19"/>
  <c r="X205" i="19"/>
  <c r="D205" i="19"/>
  <c r="AR204" i="19"/>
  <c r="X204" i="19"/>
  <c r="D204" i="19"/>
  <c r="AR203" i="19"/>
  <c r="X203" i="19"/>
  <c r="D203" i="19"/>
  <c r="AR202" i="19"/>
  <c r="X202" i="19"/>
  <c r="D202" i="19"/>
  <c r="AR201" i="19"/>
  <c r="X201" i="19"/>
  <c r="D201" i="19"/>
  <c r="AR200" i="19"/>
  <c r="X200" i="19"/>
  <c r="D200" i="19"/>
  <c r="AR199" i="19"/>
  <c r="X199" i="19"/>
  <c r="D199" i="19"/>
  <c r="AR198" i="19"/>
  <c r="X198" i="19"/>
  <c r="D198" i="19"/>
  <c r="AR197" i="19"/>
  <c r="X197" i="19"/>
  <c r="D197" i="19"/>
  <c r="AR196" i="19"/>
  <c r="X196" i="19"/>
  <c r="D196" i="19"/>
  <c r="AR195" i="19"/>
  <c r="X195" i="19"/>
  <c r="D195" i="19"/>
  <c r="AR194" i="19"/>
  <c r="X194" i="19"/>
  <c r="D194" i="19"/>
  <c r="AR193" i="19"/>
  <c r="X193" i="19"/>
  <c r="D193" i="19"/>
  <c r="AR192" i="19"/>
  <c r="X192" i="19"/>
  <c r="D192" i="19"/>
  <c r="BH189" i="19"/>
  <c r="BF189" i="19"/>
  <c r="BD189" i="19"/>
  <c r="BB189" i="19"/>
  <c r="AZ189" i="19"/>
  <c r="AX189" i="19"/>
  <c r="AV189" i="19"/>
  <c r="AN189" i="19"/>
  <c r="AL189" i="19"/>
  <c r="AJ189" i="19"/>
  <c r="AH189" i="19"/>
  <c r="AF189" i="19"/>
  <c r="AD189" i="19"/>
  <c r="AB189" i="19"/>
  <c r="T189" i="19"/>
  <c r="R189" i="19"/>
  <c r="P189" i="19"/>
  <c r="N189" i="19"/>
  <c r="L189" i="19"/>
  <c r="J189" i="19"/>
  <c r="H189" i="19"/>
  <c r="AR188" i="19"/>
  <c r="X188" i="19"/>
  <c r="D188" i="19"/>
  <c r="AR187" i="19"/>
  <c r="X187" i="19"/>
  <c r="D187" i="19"/>
  <c r="AR186" i="19"/>
  <c r="X186" i="19"/>
  <c r="D186" i="19"/>
  <c r="AR185" i="19"/>
  <c r="X185" i="19"/>
  <c r="D185" i="19"/>
  <c r="AR184" i="19"/>
  <c r="X184" i="19"/>
  <c r="D184" i="19"/>
  <c r="AR183" i="19"/>
  <c r="X183" i="19"/>
  <c r="D183" i="19"/>
  <c r="AR182" i="19"/>
  <c r="X182" i="19"/>
  <c r="D182" i="19"/>
  <c r="AR181" i="19"/>
  <c r="X181" i="19"/>
  <c r="D181" i="19"/>
  <c r="AR180" i="19"/>
  <c r="X180" i="19"/>
  <c r="D180" i="19"/>
  <c r="AR179" i="19"/>
  <c r="X179" i="19"/>
  <c r="D179" i="19"/>
  <c r="AR178" i="19"/>
  <c r="X178" i="19"/>
  <c r="D178" i="19"/>
  <c r="AR177" i="19"/>
  <c r="X177" i="19"/>
  <c r="D177" i="19"/>
  <c r="AR176" i="19"/>
  <c r="X176" i="19"/>
  <c r="D176" i="19"/>
  <c r="AR175" i="19"/>
  <c r="X175" i="19"/>
  <c r="D175" i="19"/>
  <c r="AR174" i="19"/>
  <c r="X174" i="19"/>
  <c r="D174" i="19"/>
  <c r="BH171" i="19"/>
  <c r="BF171" i="19"/>
  <c r="BD171" i="19"/>
  <c r="BB171" i="19"/>
  <c r="AZ171" i="19"/>
  <c r="AX171" i="19"/>
  <c r="AV171" i="19"/>
  <c r="AN171" i="19"/>
  <c r="AL171" i="19"/>
  <c r="AJ171" i="19"/>
  <c r="AH171" i="19"/>
  <c r="AF171" i="19"/>
  <c r="AD171" i="19"/>
  <c r="AB171" i="19"/>
  <c r="T171" i="19"/>
  <c r="R171" i="19"/>
  <c r="P171" i="19"/>
  <c r="N171" i="19"/>
  <c r="L171" i="19"/>
  <c r="J171" i="19"/>
  <c r="H171" i="19"/>
  <c r="AR170" i="19"/>
  <c r="X170" i="19"/>
  <c r="D170" i="19"/>
  <c r="AR169" i="19"/>
  <c r="X169" i="19"/>
  <c r="D169" i="19"/>
  <c r="AR168" i="19"/>
  <c r="X168" i="19"/>
  <c r="D168" i="19"/>
  <c r="AR167" i="19"/>
  <c r="X167" i="19"/>
  <c r="D167" i="19"/>
  <c r="AR166" i="19"/>
  <c r="X166" i="19"/>
  <c r="D166" i="19"/>
  <c r="AR165" i="19"/>
  <c r="X165" i="19"/>
  <c r="D165" i="19"/>
  <c r="AR164" i="19"/>
  <c r="X164" i="19"/>
  <c r="D164" i="19"/>
  <c r="AR163" i="19"/>
  <c r="X163" i="19"/>
  <c r="D163" i="19"/>
  <c r="AR162" i="19"/>
  <c r="X162" i="19"/>
  <c r="D162" i="19"/>
  <c r="AR161" i="19"/>
  <c r="X161" i="19"/>
  <c r="D161" i="19"/>
  <c r="AR160" i="19"/>
  <c r="X160" i="19"/>
  <c r="D160" i="19"/>
  <c r="AR159" i="19"/>
  <c r="X159" i="19"/>
  <c r="D159" i="19"/>
  <c r="AR158" i="19"/>
  <c r="X158" i="19"/>
  <c r="D158" i="19"/>
  <c r="AR157" i="19"/>
  <c r="X157" i="19"/>
  <c r="D157" i="19"/>
  <c r="AR156" i="19"/>
  <c r="X156" i="19"/>
  <c r="D156" i="19"/>
  <c r="BH153" i="19"/>
  <c r="BF153" i="19"/>
  <c r="BD153" i="19"/>
  <c r="BB153" i="19"/>
  <c r="AZ153" i="19"/>
  <c r="AX153" i="19"/>
  <c r="AV153" i="19"/>
  <c r="AN153" i="19"/>
  <c r="AL153" i="19"/>
  <c r="AJ153" i="19"/>
  <c r="AH153" i="19"/>
  <c r="AF153" i="19"/>
  <c r="AD153" i="19"/>
  <c r="AB153" i="19"/>
  <c r="T153" i="19"/>
  <c r="R153" i="19"/>
  <c r="P153" i="19"/>
  <c r="N153" i="19"/>
  <c r="L153" i="19"/>
  <c r="J153" i="19"/>
  <c r="H153" i="19"/>
  <c r="AR152" i="19"/>
  <c r="X152" i="19"/>
  <c r="D152" i="19"/>
  <c r="AR151" i="19"/>
  <c r="X151" i="19"/>
  <c r="D151" i="19"/>
  <c r="AR150" i="19"/>
  <c r="X150" i="19"/>
  <c r="D150" i="19"/>
  <c r="AR149" i="19"/>
  <c r="X149" i="19"/>
  <c r="D149" i="19"/>
  <c r="AR148" i="19"/>
  <c r="X148" i="19"/>
  <c r="D148" i="19"/>
  <c r="AR147" i="19"/>
  <c r="X147" i="19"/>
  <c r="D147" i="19"/>
  <c r="AR146" i="19"/>
  <c r="X146" i="19"/>
  <c r="D146" i="19"/>
  <c r="AR145" i="19"/>
  <c r="X145" i="19"/>
  <c r="D145" i="19"/>
  <c r="AR144" i="19"/>
  <c r="X144" i="19"/>
  <c r="D144" i="19"/>
  <c r="AR143" i="19"/>
  <c r="X143" i="19"/>
  <c r="D143" i="19"/>
  <c r="AR142" i="19"/>
  <c r="X142" i="19"/>
  <c r="D142" i="19"/>
  <c r="AR141" i="19"/>
  <c r="X141" i="19"/>
  <c r="D141" i="19"/>
  <c r="AR140" i="19"/>
  <c r="X140" i="19"/>
  <c r="D140" i="19"/>
  <c r="AR139" i="19"/>
  <c r="X139" i="19"/>
  <c r="D139" i="19"/>
  <c r="AR138" i="19"/>
  <c r="X138" i="19"/>
  <c r="D138" i="19"/>
  <c r="BH135" i="19"/>
  <c r="BF135" i="19"/>
  <c r="BD135" i="19"/>
  <c r="BB135" i="19"/>
  <c r="AZ135" i="19"/>
  <c r="AX135" i="19"/>
  <c r="AV135" i="19"/>
  <c r="AN135" i="19"/>
  <c r="AL135" i="19"/>
  <c r="AJ135" i="19"/>
  <c r="AH135" i="19"/>
  <c r="AF135" i="19"/>
  <c r="AD135" i="19"/>
  <c r="AB135" i="19"/>
  <c r="T135" i="19"/>
  <c r="R135" i="19"/>
  <c r="P135" i="19"/>
  <c r="N135" i="19"/>
  <c r="L135" i="19"/>
  <c r="J135" i="19"/>
  <c r="H135" i="19"/>
  <c r="AR134" i="19"/>
  <c r="AP134" i="19"/>
  <c r="X134" i="19"/>
  <c r="V134" i="19"/>
  <c r="D134" i="19"/>
  <c r="B134" i="19"/>
  <c r="AR133" i="19"/>
  <c r="AP133" i="19"/>
  <c r="X133" i="19"/>
  <c r="V133" i="19"/>
  <c r="D133" i="19"/>
  <c r="B133" i="19"/>
  <c r="AR132" i="19"/>
  <c r="AP132" i="19"/>
  <c r="X132" i="19"/>
  <c r="V132" i="19"/>
  <c r="D132" i="19"/>
  <c r="B132" i="19"/>
  <c r="AR131" i="19"/>
  <c r="AP131" i="19"/>
  <c r="X131" i="19"/>
  <c r="V131" i="19"/>
  <c r="D131" i="19"/>
  <c r="B131" i="19"/>
  <c r="AR130" i="19"/>
  <c r="AP130" i="19"/>
  <c r="X130" i="19"/>
  <c r="V130" i="19"/>
  <c r="D130" i="19"/>
  <c r="B130" i="19"/>
  <c r="AR129" i="19"/>
  <c r="AP129" i="19"/>
  <c r="X129" i="19"/>
  <c r="V129" i="19"/>
  <c r="D129" i="19"/>
  <c r="B129" i="19"/>
  <c r="AR128" i="19"/>
  <c r="AP128" i="19"/>
  <c r="X128" i="19"/>
  <c r="V128" i="19"/>
  <c r="D128" i="19"/>
  <c r="B128" i="19"/>
  <c r="AR127" i="19"/>
  <c r="AP127" i="19"/>
  <c r="X127" i="19"/>
  <c r="V127" i="19"/>
  <c r="D127" i="19"/>
  <c r="B127" i="19"/>
  <c r="AR126" i="19"/>
  <c r="AP126" i="19"/>
  <c r="X126" i="19"/>
  <c r="V126" i="19"/>
  <c r="D126" i="19"/>
  <c r="B126" i="19"/>
  <c r="AR125" i="19"/>
  <c r="AP125" i="19"/>
  <c r="X125" i="19"/>
  <c r="V125" i="19"/>
  <c r="D125" i="19"/>
  <c r="B125" i="19"/>
  <c r="AR124" i="19"/>
  <c r="AP124" i="19"/>
  <c r="X124" i="19"/>
  <c r="V124" i="19"/>
  <c r="D124" i="19"/>
  <c r="B124" i="19"/>
  <c r="AR123" i="19"/>
  <c r="AP123" i="19"/>
  <c r="X123" i="19"/>
  <c r="V123" i="19"/>
  <c r="D123" i="19"/>
  <c r="B123" i="19"/>
  <c r="AR122" i="19"/>
  <c r="AP122" i="19"/>
  <c r="X122" i="19"/>
  <c r="V122" i="19"/>
  <c r="D122" i="19"/>
  <c r="B122" i="19"/>
  <c r="AR121" i="19"/>
  <c r="AP121" i="19"/>
  <c r="X121" i="19"/>
  <c r="V121" i="19"/>
  <c r="D121" i="19"/>
  <c r="B121" i="19"/>
  <c r="AR120" i="19"/>
  <c r="AP120" i="19"/>
  <c r="X120" i="19"/>
  <c r="V120" i="19"/>
  <c r="D120" i="19"/>
  <c r="B120" i="19"/>
  <c r="BA116" i="19"/>
  <c r="AT116" i="19"/>
  <c r="AV119" i="19" s="1"/>
  <c r="AG116" i="19"/>
  <c r="Z116" i="19"/>
  <c r="AB119" i="19" s="1"/>
  <c r="M116" i="19"/>
  <c r="F116" i="19"/>
  <c r="H119" i="19" s="1"/>
  <c r="BH113" i="19"/>
  <c r="BF113" i="19"/>
  <c r="BD113" i="19"/>
  <c r="BB113" i="19"/>
  <c r="AZ113" i="19"/>
  <c r="AX113" i="19"/>
  <c r="AV113" i="19"/>
  <c r="AN113" i="19"/>
  <c r="AL113" i="19"/>
  <c r="AJ113" i="19"/>
  <c r="AH113" i="19"/>
  <c r="AF113" i="19"/>
  <c r="AD113" i="19"/>
  <c r="AB113" i="19"/>
  <c r="T113" i="19"/>
  <c r="R113" i="19"/>
  <c r="P113" i="19"/>
  <c r="N113" i="19"/>
  <c r="L113" i="19"/>
  <c r="J113" i="19"/>
  <c r="H113" i="19"/>
  <c r="AR112" i="19"/>
  <c r="X112" i="19"/>
  <c r="D112" i="19"/>
  <c r="AR111" i="19"/>
  <c r="X111" i="19"/>
  <c r="D111" i="19"/>
  <c r="AR110" i="19"/>
  <c r="X110" i="19"/>
  <c r="D110" i="19"/>
  <c r="AR109" i="19"/>
  <c r="X109" i="19"/>
  <c r="D109" i="19"/>
  <c r="AR108" i="19"/>
  <c r="X108" i="19"/>
  <c r="D108" i="19"/>
  <c r="AR107" i="19"/>
  <c r="X107" i="19"/>
  <c r="D107" i="19"/>
  <c r="AR106" i="19"/>
  <c r="X106" i="19"/>
  <c r="D106" i="19"/>
  <c r="AR105" i="19"/>
  <c r="X105" i="19"/>
  <c r="D105" i="19"/>
  <c r="AR104" i="19"/>
  <c r="X104" i="19"/>
  <c r="D104" i="19"/>
  <c r="AR103" i="19"/>
  <c r="X103" i="19"/>
  <c r="D103" i="19"/>
  <c r="AR102" i="19"/>
  <c r="X102" i="19"/>
  <c r="D102" i="19"/>
  <c r="AR101" i="19"/>
  <c r="X101" i="19"/>
  <c r="D101" i="19"/>
  <c r="AR100" i="19"/>
  <c r="X100" i="19"/>
  <c r="D100" i="19"/>
  <c r="AR99" i="19"/>
  <c r="X99" i="19"/>
  <c r="D99" i="19"/>
  <c r="AR98" i="19"/>
  <c r="X98" i="19"/>
  <c r="D98" i="19"/>
  <c r="BH95" i="19"/>
  <c r="BF95" i="19"/>
  <c r="BD95" i="19"/>
  <c r="BB95" i="19"/>
  <c r="AZ95" i="19"/>
  <c r="AX95" i="19"/>
  <c r="AV95" i="19"/>
  <c r="AN95" i="19"/>
  <c r="AL95" i="19"/>
  <c r="AJ95" i="19"/>
  <c r="AH95" i="19"/>
  <c r="AF95" i="19"/>
  <c r="AD95" i="19"/>
  <c r="AB95" i="19"/>
  <c r="T95" i="19"/>
  <c r="R95" i="19"/>
  <c r="P95" i="19"/>
  <c r="N95" i="19"/>
  <c r="L95" i="19"/>
  <c r="J95" i="19"/>
  <c r="H95" i="19"/>
  <c r="AR94" i="19"/>
  <c r="X94" i="19"/>
  <c r="D94" i="19"/>
  <c r="AR93" i="19"/>
  <c r="X93" i="19"/>
  <c r="D93" i="19"/>
  <c r="AR92" i="19"/>
  <c r="X92" i="19"/>
  <c r="D92" i="19"/>
  <c r="AR91" i="19"/>
  <c r="X91" i="19"/>
  <c r="D91" i="19"/>
  <c r="AR90" i="19"/>
  <c r="X90" i="19"/>
  <c r="D90" i="19"/>
  <c r="AR89" i="19"/>
  <c r="X89" i="19"/>
  <c r="D89" i="19"/>
  <c r="AR88" i="19"/>
  <c r="X88" i="19"/>
  <c r="D88" i="19"/>
  <c r="AR87" i="19"/>
  <c r="X87" i="19"/>
  <c r="D87" i="19"/>
  <c r="AR86" i="19"/>
  <c r="X86" i="19"/>
  <c r="D86" i="19"/>
  <c r="AR85" i="19"/>
  <c r="X85" i="19"/>
  <c r="D85" i="19"/>
  <c r="AR84" i="19"/>
  <c r="X84" i="19"/>
  <c r="D84" i="19"/>
  <c r="AR83" i="19"/>
  <c r="X83" i="19"/>
  <c r="D83" i="19"/>
  <c r="AR82" i="19"/>
  <c r="X82" i="19"/>
  <c r="D82" i="19"/>
  <c r="AR81" i="19"/>
  <c r="X81" i="19"/>
  <c r="D81" i="19"/>
  <c r="AR80" i="19"/>
  <c r="X80" i="19"/>
  <c r="D80" i="19"/>
  <c r="BO78" i="19"/>
  <c r="BH77" i="19"/>
  <c r="BF77" i="19"/>
  <c r="BD77" i="19"/>
  <c r="BB77" i="19"/>
  <c r="AZ77" i="19"/>
  <c r="AX77" i="19"/>
  <c r="AV77" i="19"/>
  <c r="AN77" i="19"/>
  <c r="AL77" i="19"/>
  <c r="AJ77" i="19"/>
  <c r="AH77" i="19"/>
  <c r="AF77" i="19"/>
  <c r="AD77" i="19"/>
  <c r="AB77" i="19"/>
  <c r="T77" i="19"/>
  <c r="R77" i="19"/>
  <c r="P77" i="19"/>
  <c r="N77" i="19"/>
  <c r="L77" i="19"/>
  <c r="J77" i="19"/>
  <c r="H77" i="19"/>
  <c r="AR76" i="19"/>
  <c r="X76" i="19"/>
  <c r="D76" i="19"/>
  <c r="AR75" i="19"/>
  <c r="X75" i="19"/>
  <c r="D75" i="19"/>
  <c r="AR74" i="19"/>
  <c r="X74" i="19"/>
  <c r="D74" i="19"/>
  <c r="AR73" i="19"/>
  <c r="X73" i="19"/>
  <c r="D73" i="19"/>
  <c r="AR72" i="19"/>
  <c r="X72" i="19"/>
  <c r="D72" i="19"/>
  <c r="AR71" i="19"/>
  <c r="X71" i="19"/>
  <c r="D71" i="19"/>
  <c r="AR70" i="19"/>
  <c r="X70" i="19"/>
  <c r="D70" i="19"/>
  <c r="AR69" i="19"/>
  <c r="X69" i="19"/>
  <c r="D69" i="19"/>
  <c r="AR68" i="19"/>
  <c r="X68" i="19"/>
  <c r="D68" i="19"/>
  <c r="AR67" i="19"/>
  <c r="X67" i="19"/>
  <c r="D67" i="19"/>
  <c r="AR66" i="19"/>
  <c r="X66" i="19"/>
  <c r="D66" i="19"/>
  <c r="AR65" i="19"/>
  <c r="X65" i="19"/>
  <c r="D65" i="19"/>
  <c r="AR64" i="19"/>
  <c r="X64" i="19"/>
  <c r="D64" i="19"/>
  <c r="AR63" i="19"/>
  <c r="X63" i="19"/>
  <c r="D63" i="19"/>
  <c r="BO62" i="19"/>
  <c r="AR62" i="19"/>
  <c r="X62" i="19"/>
  <c r="D62" i="19"/>
  <c r="BO61" i="19"/>
  <c r="BO60" i="19"/>
  <c r="BH59" i="19"/>
  <c r="BF59" i="19"/>
  <c r="BD59" i="19"/>
  <c r="BB59" i="19"/>
  <c r="AZ59" i="19"/>
  <c r="AX59" i="19"/>
  <c r="AV59" i="19"/>
  <c r="AN59" i="19"/>
  <c r="AL59" i="19"/>
  <c r="AJ59" i="19"/>
  <c r="AH59" i="19"/>
  <c r="AF59" i="19"/>
  <c r="AD59" i="19"/>
  <c r="AB59" i="19"/>
  <c r="T59" i="19"/>
  <c r="R59" i="19"/>
  <c r="P59" i="19"/>
  <c r="N59" i="19"/>
  <c r="L59" i="19"/>
  <c r="J59" i="19"/>
  <c r="H59" i="19"/>
  <c r="AR58" i="19"/>
  <c r="X58" i="19"/>
  <c r="D58" i="19"/>
  <c r="AR57" i="19"/>
  <c r="X57" i="19"/>
  <c r="D57" i="19"/>
  <c r="AR56" i="19"/>
  <c r="X56" i="19"/>
  <c r="D56" i="19"/>
  <c r="AR55" i="19"/>
  <c r="X55" i="19"/>
  <c r="D55" i="19"/>
  <c r="AR54" i="19"/>
  <c r="X54" i="19"/>
  <c r="D54" i="19"/>
  <c r="AR53" i="19"/>
  <c r="X53" i="19"/>
  <c r="D53" i="19"/>
  <c r="AR52" i="19"/>
  <c r="X52" i="19"/>
  <c r="D52" i="19"/>
  <c r="AR51" i="19"/>
  <c r="X51" i="19"/>
  <c r="D51" i="19"/>
  <c r="AR50" i="19"/>
  <c r="X50" i="19"/>
  <c r="D50" i="19"/>
  <c r="AR49" i="19"/>
  <c r="X49" i="19"/>
  <c r="D49" i="19"/>
  <c r="AR48" i="19"/>
  <c r="X48" i="19"/>
  <c r="D48" i="19"/>
  <c r="AR47" i="19"/>
  <c r="X47" i="19"/>
  <c r="D47" i="19"/>
  <c r="AR46" i="19"/>
  <c r="X46" i="19"/>
  <c r="D46" i="19"/>
  <c r="AR45" i="19"/>
  <c r="X45" i="19"/>
  <c r="D45" i="19"/>
  <c r="BO44" i="19"/>
  <c r="AR44" i="19"/>
  <c r="X44" i="19"/>
  <c r="D44" i="19"/>
  <c r="BO43" i="19"/>
  <c r="BO42" i="19"/>
  <c r="BH41" i="19"/>
  <c r="BF41" i="19"/>
  <c r="BD41" i="19"/>
  <c r="BB41" i="19"/>
  <c r="AZ41" i="19"/>
  <c r="AX41" i="19"/>
  <c r="AV41" i="19"/>
  <c r="AN41" i="19"/>
  <c r="AL41" i="19"/>
  <c r="AJ41" i="19"/>
  <c r="AH41" i="19"/>
  <c r="AF41" i="19"/>
  <c r="AD41" i="19"/>
  <c r="AB41" i="19"/>
  <c r="T41" i="19"/>
  <c r="R41" i="19"/>
  <c r="P41" i="19"/>
  <c r="N41" i="19"/>
  <c r="L41" i="19"/>
  <c r="J41" i="19"/>
  <c r="H41" i="19"/>
  <c r="AR40" i="19"/>
  <c r="X40" i="19"/>
  <c r="D40" i="19"/>
  <c r="AR39" i="19"/>
  <c r="X39" i="19"/>
  <c r="D39" i="19"/>
  <c r="AR38" i="19"/>
  <c r="X38" i="19"/>
  <c r="D38" i="19"/>
  <c r="AR37" i="19"/>
  <c r="X37" i="19"/>
  <c r="D37" i="19"/>
  <c r="AR36" i="19"/>
  <c r="X36" i="19"/>
  <c r="D36" i="19"/>
  <c r="AR35" i="19"/>
  <c r="X35" i="19"/>
  <c r="D35" i="19"/>
  <c r="AR34" i="19"/>
  <c r="X34" i="19"/>
  <c r="D34" i="19"/>
  <c r="AR33" i="19"/>
  <c r="X33" i="19"/>
  <c r="D33" i="19"/>
  <c r="AR32" i="19"/>
  <c r="X32" i="19"/>
  <c r="D32" i="19"/>
  <c r="AR31" i="19"/>
  <c r="X31" i="19"/>
  <c r="D31" i="19"/>
  <c r="AR30" i="19"/>
  <c r="X30" i="19"/>
  <c r="D30" i="19"/>
  <c r="AR29" i="19"/>
  <c r="X29" i="19"/>
  <c r="D29" i="19"/>
  <c r="AR28" i="19"/>
  <c r="X28" i="19"/>
  <c r="D28" i="19"/>
  <c r="AR27" i="19"/>
  <c r="X27" i="19"/>
  <c r="D27" i="19"/>
  <c r="BO26" i="19"/>
  <c r="AR26" i="19"/>
  <c r="X26" i="19"/>
  <c r="D26" i="19"/>
  <c r="BO25" i="19"/>
  <c r="BH23" i="19"/>
  <c r="BF23" i="19"/>
  <c r="BD23" i="19"/>
  <c r="BB23" i="19"/>
  <c r="AZ23" i="19"/>
  <c r="AX23" i="19"/>
  <c r="AV23" i="19"/>
  <c r="AN23" i="19"/>
  <c r="AL23" i="19"/>
  <c r="AJ23" i="19"/>
  <c r="AH23" i="19"/>
  <c r="AF23" i="19"/>
  <c r="AD23" i="19"/>
  <c r="AB23" i="19"/>
  <c r="T23" i="19"/>
  <c r="R23" i="19"/>
  <c r="P23" i="19"/>
  <c r="N23" i="19"/>
  <c r="L23" i="19"/>
  <c r="J23" i="19"/>
  <c r="H23" i="19"/>
  <c r="AR22" i="19"/>
  <c r="AP22" i="19"/>
  <c r="X22" i="19"/>
  <c r="V22" i="19"/>
  <c r="D22" i="19"/>
  <c r="B22" i="19"/>
  <c r="AR21" i="19"/>
  <c r="AP21" i="19"/>
  <c r="X21" i="19"/>
  <c r="V21" i="19"/>
  <c r="D21" i="19"/>
  <c r="B21" i="19"/>
  <c r="AR20" i="19"/>
  <c r="AP20" i="19"/>
  <c r="X20" i="19"/>
  <c r="V20" i="19"/>
  <c r="D20" i="19"/>
  <c r="B20" i="19"/>
  <c r="AR19" i="19"/>
  <c r="AP19" i="19"/>
  <c r="X19" i="19"/>
  <c r="V19" i="19"/>
  <c r="D19" i="19"/>
  <c r="B19" i="19"/>
  <c r="AR18" i="19"/>
  <c r="AP18" i="19"/>
  <c r="X18" i="19"/>
  <c r="V18" i="19"/>
  <c r="D18" i="19"/>
  <c r="B18" i="19"/>
  <c r="AR17" i="19"/>
  <c r="AP17" i="19"/>
  <c r="X17" i="19"/>
  <c r="V17" i="19"/>
  <c r="D17" i="19"/>
  <c r="B17" i="19"/>
  <c r="AR16" i="19"/>
  <c r="AP16" i="19"/>
  <c r="X16" i="19"/>
  <c r="V16" i="19"/>
  <c r="D16" i="19"/>
  <c r="B16" i="19"/>
  <c r="AR15" i="19"/>
  <c r="AP15" i="19"/>
  <c r="X15" i="19"/>
  <c r="V15" i="19"/>
  <c r="D15" i="19"/>
  <c r="B15" i="19"/>
  <c r="AR14" i="19"/>
  <c r="AP14" i="19"/>
  <c r="X14" i="19"/>
  <c r="V14" i="19"/>
  <c r="D14" i="19"/>
  <c r="B14" i="19"/>
  <c r="AR13" i="19"/>
  <c r="AP13" i="19"/>
  <c r="X13" i="19"/>
  <c r="V13" i="19"/>
  <c r="D13" i="19"/>
  <c r="B13" i="19"/>
  <c r="AR12" i="19"/>
  <c r="AP12" i="19"/>
  <c r="X12" i="19"/>
  <c r="V12" i="19"/>
  <c r="D12" i="19"/>
  <c r="B12" i="19"/>
  <c r="AR11" i="19"/>
  <c r="AP11" i="19"/>
  <c r="X11" i="19"/>
  <c r="V11" i="19"/>
  <c r="D11" i="19"/>
  <c r="B11" i="19"/>
  <c r="AR10" i="19"/>
  <c r="AP10" i="19"/>
  <c r="X10" i="19"/>
  <c r="V10" i="19"/>
  <c r="D10" i="19"/>
  <c r="B10" i="19"/>
  <c r="AR9" i="19"/>
  <c r="AP9" i="19"/>
  <c r="X9" i="19"/>
  <c r="V9" i="19"/>
  <c r="D9" i="19"/>
  <c r="B9" i="19"/>
  <c r="BO8" i="19"/>
  <c r="BO24" i="19" s="1"/>
  <c r="AR8" i="19"/>
  <c r="AP8" i="19"/>
  <c r="X8" i="19"/>
  <c r="V8" i="19"/>
  <c r="D8" i="19"/>
  <c r="B8" i="19"/>
  <c r="BO7" i="19"/>
  <c r="BO6" i="19"/>
  <c r="BO5" i="19"/>
  <c r="BA4" i="19"/>
  <c r="AT4" i="19"/>
  <c r="AV7" i="19" s="1"/>
  <c r="AG4" i="19"/>
  <c r="Z4" i="19"/>
  <c r="AB7" i="19" s="1"/>
  <c r="M4" i="19"/>
  <c r="F4" i="19"/>
  <c r="H7" i="19" s="1"/>
  <c r="K2" i="19"/>
  <c r="M2" i="19" s="1"/>
  <c r="J7" i="20" l="1"/>
  <c r="BP4" i="20"/>
  <c r="AD7" i="20"/>
  <c r="AX7" i="20"/>
  <c r="J119" i="20"/>
  <c r="AD119" i="20"/>
  <c r="AX119" i="20"/>
  <c r="J230" i="20"/>
  <c r="AD230" i="20"/>
  <c r="AX230" i="20"/>
  <c r="J341" i="20"/>
  <c r="AD341" i="20"/>
  <c r="AX341" i="20"/>
  <c r="J7" i="19"/>
  <c r="BP4" i="19"/>
  <c r="AD7" i="19"/>
  <c r="AX7" i="19"/>
  <c r="J119" i="19"/>
  <c r="AD119" i="19"/>
  <c r="AX119" i="19"/>
  <c r="J230" i="19"/>
  <c r="AD230" i="19"/>
  <c r="AX230" i="19"/>
  <c r="J341" i="19"/>
  <c r="AD341" i="19"/>
  <c r="AX341" i="19"/>
  <c r="J147" i="5"/>
  <c r="BH447" i="17"/>
  <c r="BF447" i="17"/>
  <c r="BD447" i="17"/>
  <c r="BB447" i="17"/>
  <c r="AZ447" i="17"/>
  <c r="AX447" i="17"/>
  <c r="AV447" i="17"/>
  <c r="AN447" i="17"/>
  <c r="AL447" i="17"/>
  <c r="AJ447" i="17"/>
  <c r="AH447" i="17"/>
  <c r="AF447" i="17"/>
  <c r="AD447" i="17"/>
  <c r="AB447" i="17"/>
  <c r="T447" i="17"/>
  <c r="R447" i="17"/>
  <c r="P447" i="17"/>
  <c r="N447" i="17"/>
  <c r="L447" i="17"/>
  <c r="J447" i="17"/>
  <c r="H447" i="17"/>
  <c r="AR446" i="17"/>
  <c r="X446" i="17"/>
  <c r="D446" i="17"/>
  <c r="AR445" i="17"/>
  <c r="X445" i="17"/>
  <c r="D445" i="17"/>
  <c r="AR444" i="17"/>
  <c r="X444" i="17"/>
  <c r="D444" i="17"/>
  <c r="AR443" i="17"/>
  <c r="X443" i="17"/>
  <c r="D443" i="17"/>
  <c r="AR442" i="17"/>
  <c r="X442" i="17"/>
  <c r="D442" i="17"/>
  <c r="AR441" i="17"/>
  <c r="X441" i="17"/>
  <c r="D441" i="17"/>
  <c r="AR440" i="17"/>
  <c r="X440" i="17"/>
  <c r="D440" i="17"/>
  <c r="AR439" i="17"/>
  <c r="X439" i="17"/>
  <c r="D439" i="17"/>
  <c r="AR438" i="17"/>
  <c r="X438" i="17"/>
  <c r="D438" i="17"/>
  <c r="AR437" i="17"/>
  <c r="X437" i="17"/>
  <c r="D437" i="17"/>
  <c r="AR436" i="17"/>
  <c r="X436" i="17"/>
  <c r="D436" i="17"/>
  <c r="AR435" i="17"/>
  <c r="X435" i="17"/>
  <c r="D435" i="17"/>
  <c r="AR434" i="17"/>
  <c r="X434" i="17"/>
  <c r="D434" i="17"/>
  <c r="AR433" i="17"/>
  <c r="X433" i="17"/>
  <c r="D433" i="17"/>
  <c r="AR432" i="17"/>
  <c r="X432" i="17"/>
  <c r="D432" i="17"/>
  <c r="BH429" i="17"/>
  <c r="BF429" i="17"/>
  <c r="BD429" i="17"/>
  <c r="BB429" i="17"/>
  <c r="AZ429" i="17"/>
  <c r="AX429" i="17"/>
  <c r="AV429" i="17"/>
  <c r="AN429" i="17"/>
  <c r="AL429" i="17"/>
  <c r="AJ429" i="17"/>
  <c r="AH429" i="17"/>
  <c r="AF429" i="17"/>
  <c r="AD429" i="17"/>
  <c r="AB429" i="17"/>
  <c r="T429" i="17"/>
  <c r="R429" i="17"/>
  <c r="P429" i="17"/>
  <c r="N429" i="17"/>
  <c r="L429" i="17"/>
  <c r="J429" i="17"/>
  <c r="H429" i="17"/>
  <c r="AR428" i="17"/>
  <c r="X428" i="17"/>
  <c r="D428" i="17"/>
  <c r="AR427" i="17"/>
  <c r="X427" i="17"/>
  <c r="D427" i="17"/>
  <c r="AR426" i="17"/>
  <c r="X426" i="17"/>
  <c r="D426" i="17"/>
  <c r="AR425" i="17"/>
  <c r="X425" i="17"/>
  <c r="D425" i="17"/>
  <c r="AR424" i="17"/>
  <c r="X424" i="17"/>
  <c r="D424" i="17"/>
  <c r="AR423" i="17"/>
  <c r="X423" i="17"/>
  <c r="D423" i="17"/>
  <c r="AR422" i="17"/>
  <c r="X422" i="17"/>
  <c r="D422" i="17"/>
  <c r="AR421" i="17"/>
  <c r="X421" i="17"/>
  <c r="D421" i="17"/>
  <c r="AR420" i="17"/>
  <c r="X420" i="17"/>
  <c r="D420" i="17"/>
  <c r="AR419" i="17"/>
  <c r="X419" i="17"/>
  <c r="D419" i="17"/>
  <c r="AR418" i="17"/>
  <c r="X418" i="17"/>
  <c r="D418" i="17"/>
  <c r="AR417" i="17"/>
  <c r="X417" i="17"/>
  <c r="D417" i="17"/>
  <c r="AR416" i="17"/>
  <c r="X416" i="17"/>
  <c r="D416" i="17"/>
  <c r="AR415" i="17"/>
  <c r="X415" i="17"/>
  <c r="D415" i="17"/>
  <c r="AR414" i="17"/>
  <c r="X414" i="17"/>
  <c r="D414" i="17"/>
  <c r="BH411" i="17"/>
  <c r="BF411" i="17"/>
  <c r="BD411" i="17"/>
  <c r="BB411" i="17"/>
  <c r="AZ411" i="17"/>
  <c r="AX411" i="17"/>
  <c r="AV411" i="17"/>
  <c r="AN411" i="17"/>
  <c r="AL411" i="17"/>
  <c r="AJ411" i="17"/>
  <c r="AH411" i="17"/>
  <c r="AF411" i="17"/>
  <c r="AD411" i="17"/>
  <c r="AB411" i="17"/>
  <c r="T411" i="17"/>
  <c r="R411" i="17"/>
  <c r="P411" i="17"/>
  <c r="N411" i="17"/>
  <c r="L411" i="17"/>
  <c r="J411" i="17"/>
  <c r="H411" i="17"/>
  <c r="AR410" i="17"/>
  <c r="X410" i="17"/>
  <c r="D410" i="17"/>
  <c r="AR409" i="17"/>
  <c r="X409" i="17"/>
  <c r="D409" i="17"/>
  <c r="AR408" i="17"/>
  <c r="X408" i="17"/>
  <c r="D408" i="17"/>
  <c r="AR407" i="17"/>
  <c r="X407" i="17"/>
  <c r="D407" i="17"/>
  <c r="AR406" i="17"/>
  <c r="X406" i="17"/>
  <c r="D406" i="17"/>
  <c r="AR405" i="17"/>
  <c r="X405" i="17"/>
  <c r="D405" i="17"/>
  <c r="AR404" i="17"/>
  <c r="X404" i="17"/>
  <c r="D404" i="17"/>
  <c r="AR403" i="17"/>
  <c r="X403" i="17"/>
  <c r="D403" i="17"/>
  <c r="AR402" i="17"/>
  <c r="X402" i="17"/>
  <c r="D402" i="17"/>
  <c r="AR401" i="17"/>
  <c r="X401" i="17"/>
  <c r="D401" i="17"/>
  <c r="AR400" i="17"/>
  <c r="X400" i="17"/>
  <c r="D400" i="17"/>
  <c r="AR399" i="17"/>
  <c r="X399" i="17"/>
  <c r="D399" i="17"/>
  <c r="AR398" i="17"/>
  <c r="X398" i="17"/>
  <c r="D398" i="17"/>
  <c r="AR397" i="17"/>
  <c r="X397" i="17"/>
  <c r="D397" i="17"/>
  <c r="AR396" i="17"/>
  <c r="X396" i="17"/>
  <c r="D396" i="17"/>
  <c r="BH393" i="17"/>
  <c r="BF393" i="17"/>
  <c r="BD393" i="17"/>
  <c r="BB393" i="17"/>
  <c r="AZ393" i="17"/>
  <c r="AX393" i="17"/>
  <c r="AV393" i="17"/>
  <c r="AN393" i="17"/>
  <c r="AL393" i="17"/>
  <c r="AJ393" i="17"/>
  <c r="AH393" i="17"/>
  <c r="AF393" i="17"/>
  <c r="AD393" i="17"/>
  <c r="AB393" i="17"/>
  <c r="T393" i="17"/>
  <c r="R393" i="17"/>
  <c r="P393" i="17"/>
  <c r="N393" i="17"/>
  <c r="L393" i="17"/>
  <c r="J393" i="17"/>
  <c r="H393" i="17"/>
  <c r="AR392" i="17"/>
  <c r="X392" i="17"/>
  <c r="D392" i="17"/>
  <c r="AR391" i="17"/>
  <c r="X391" i="17"/>
  <c r="D391" i="17"/>
  <c r="AR390" i="17"/>
  <c r="X390" i="17"/>
  <c r="D390" i="17"/>
  <c r="AR389" i="17"/>
  <c r="X389" i="17"/>
  <c r="D389" i="17"/>
  <c r="AR388" i="17"/>
  <c r="X388" i="17"/>
  <c r="D388" i="17"/>
  <c r="AR387" i="17"/>
  <c r="X387" i="17"/>
  <c r="D387" i="17"/>
  <c r="AR386" i="17"/>
  <c r="X386" i="17"/>
  <c r="D386" i="17"/>
  <c r="AR385" i="17"/>
  <c r="X385" i="17"/>
  <c r="D385" i="17"/>
  <c r="AR384" i="17"/>
  <c r="X384" i="17"/>
  <c r="D384" i="17"/>
  <c r="AR383" i="17"/>
  <c r="X383" i="17"/>
  <c r="D383" i="17"/>
  <c r="AR382" i="17"/>
  <c r="X382" i="17"/>
  <c r="D382" i="17"/>
  <c r="AR381" i="17"/>
  <c r="X381" i="17"/>
  <c r="D381" i="17"/>
  <c r="AR380" i="17"/>
  <c r="X380" i="17"/>
  <c r="D380" i="17"/>
  <c r="AR379" i="17"/>
  <c r="X379" i="17"/>
  <c r="D379" i="17"/>
  <c r="AR378" i="17"/>
  <c r="X378" i="17"/>
  <c r="D378" i="17"/>
  <c r="BH375" i="17"/>
  <c r="BF375" i="17"/>
  <c r="BD375" i="17"/>
  <c r="BB375" i="17"/>
  <c r="AZ375" i="17"/>
  <c r="AX375" i="17"/>
  <c r="AV375" i="17"/>
  <c r="AN375" i="17"/>
  <c r="AL375" i="17"/>
  <c r="AJ375" i="17"/>
  <c r="AH375" i="17"/>
  <c r="AF375" i="17"/>
  <c r="AD375" i="17"/>
  <c r="AB375" i="17"/>
  <c r="T375" i="17"/>
  <c r="R375" i="17"/>
  <c r="P375" i="17"/>
  <c r="N375" i="17"/>
  <c r="L375" i="17"/>
  <c r="J375" i="17"/>
  <c r="H375" i="17"/>
  <c r="AR374" i="17"/>
  <c r="X374" i="17"/>
  <c r="D374" i="17"/>
  <c r="AR373" i="17"/>
  <c r="X373" i="17"/>
  <c r="D373" i="17"/>
  <c r="AR372" i="17"/>
  <c r="X372" i="17"/>
  <c r="D372" i="17"/>
  <c r="AR371" i="17"/>
  <c r="X371" i="17"/>
  <c r="D371" i="17"/>
  <c r="AR370" i="17"/>
  <c r="X370" i="17"/>
  <c r="D370" i="17"/>
  <c r="AR369" i="17"/>
  <c r="X369" i="17"/>
  <c r="D369" i="17"/>
  <c r="AR368" i="17"/>
  <c r="X368" i="17"/>
  <c r="D368" i="17"/>
  <c r="AR367" i="17"/>
  <c r="X367" i="17"/>
  <c r="D367" i="17"/>
  <c r="AR366" i="17"/>
  <c r="X366" i="17"/>
  <c r="D366" i="17"/>
  <c r="AR365" i="17"/>
  <c r="X365" i="17"/>
  <c r="D365" i="17"/>
  <c r="AR364" i="17"/>
  <c r="X364" i="17"/>
  <c r="D364" i="17"/>
  <c r="AR363" i="17"/>
  <c r="X363" i="17"/>
  <c r="D363" i="17"/>
  <c r="AR362" i="17"/>
  <c r="X362" i="17"/>
  <c r="D362" i="17"/>
  <c r="AR361" i="17"/>
  <c r="X361" i="17"/>
  <c r="D361" i="17"/>
  <c r="AR360" i="17"/>
  <c r="X360" i="17"/>
  <c r="D360" i="17"/>
  <c r="BH357" i="17"/>
  <c r="BF357" i="17"/>
  <c r="BD357" i="17"/>
  <c r="BB357" i="17"/>
  <c r="AZ357" i="17"/>
  <c r="AX357" i="17"/>
  <c r="AV357" i="17"/>
  <c r="AN357" i="17"/>
  <c r="AL357" i="17"/>
  <c r="AJ357" i="17"/>
  <c r="AH357" i="17"/>
  <c r="AF357" i="17"/>
  <c r="AD357" i="17"/>
  <c r="AB357" i="17"/>
  <c r="T357" i="17"/>
  <c r="R357" i="17"/>
  <c r="P357" i="17"/>
  <c r="N357" i="17"/>
  <c r="L357" i="17"/>
  <c r="J357" i="17"/>
  <c r="H357" i="17"/>
  <c r="AR356" i="17"/>
  <c r="AP356" i="17" s="1"/>
  <c r="X356" i="17"/>
  <c r="V356" i="17" s="1"/>
  <c r="D356" i="17"/>
  <c r="AR355" i="17"/>
  <c r="AP355" i="17" s="1"/>
  <c r="X355" i="17"/>
  <c r="V355" i="17" s="1"/>
  <c r="D355" i="17"/>
  <c r="B355" i="17" s="1"/>
  <c r="AR354" i="17"/>
  <c r="AP354" i="17" s="1"/>
  <c r="X354" i="17"/>
  <c r="V354" i="17" s="1"/>
  <c r="D354" i="17"/>
  <c r="B354" i="17" s="1"/>
  <c r="AR353" i="17"/>
  <c r="AP353" i="17" s="1"/>
  <c r="X353" i="17"/>
  <c r="D353" i="17"/>
  <c r="B353" i="17" s="1"/>
  <c r="AR352" i="17"/>
  <c r="AP352" i="17" s="1"/>
  <c r="X352" i="17"/>
  <c r="V352" i="17" s="1"/>
  <c r="D352" i="17"/>
  <c r="B352" i="17" s="1"/>
  <c r="AR351" i="17"/>
  <c r="AP351" i="17" s="1"/>
  <c r="X351" i="17"/>
  <c r="V351" i="17" s="1"/>
  <c r="D351" i="17"/>
  <c r="B351" i="17" s="1"/>
  <c r="AR350" i="17"/>
  <c r="X350" i="17"/>
  <c r="V350" i="17" s="1"/>
  <c r="D350" i="17"/>
  <c r="B350" i="17" s="1"/>
  <c r="AR349" i="17"/>
  <c r="AP349" i="17" s="1"/>
  <c r="X349" i="17"/>
  <c r="V349" i="17" s="1"/>
  <c r="D349" i="17"/>
  <c r="B349" i="17" s="1"/>
  <c r="AR348" i="17"/>
  <c r="AP348" i="17" s="1"/>
  <c r="X348" i="17"/>
  <c r="V348" i="17" s="1"/>
  <c r="D348" i="17"/>
  <c r="AR347" i="17"/>
  <c r="AP347" i="17" s="1"/>
  <c r="X347" i="17"/>
  <c r="V347" i="17" s="1"/>
  <c r="D347" i="17"/>
  <c r="B347" i="17" s="1"/>
  <c r="AR346" i="17"/>
  <c r="AP346" i="17" s="1"/>
  <c r="X346" i="17"/>
  <c r="V346" i="17" s="1"/>
  <c r="D346" i="17"/>
  <c r="B346" i="17" s="1"/>
  <c r="AR345" i="17"/>
  <c r="AP345" i="17" s="1"/>
  <c r="X345" i="17"/>
  <c r="D345" i="17"/>
  <c r="B345" i="17" s="1"/>
  <c r="AR344" i="17"/>
  <c r="AP344" i="17" s="1"/>
  <c r="X344" i="17"/>
  <c r="V344" i="17" s="1"/>
  <c r="D344" i="17"/>
  <c r="B344" i="17" s="1"/>
  <c r="AR343" i="17"/>
  <c r="AP343" i="17" s="1"/>
  <c r="X343" i="17"/>
  <c r="V343" i="17" s="1"/>
  <c r="D343" i="17"/>
  <c r="B343" i="17" s="1"/>
  <c r="AR342" i="17"/>
  <c r="X342" i="17"/>
  <c r="V342" i="17" s="1"/>
  <c r="D342" i="17"/>
  <c r="B342" i="17" s="1"/>
  <c r="AT338" i="17"/>
  <c r="AV341" i="17" s="1"/>
  <c r="Z338" i="17"/>
  <c r="AB341" i="17" s="1"/>
  <c r="F338" i="17"/>
  <c r="H341" i="17" s="1"/>
  <c r="BH336" i="17"/>
  <c r="BF336" i="17"/>
  <c r="BD336" i="17"/>
  <c r="BB336" i="17"/>
  <c r="AZ336" i="17"/>
  <c r="AX336" i="17"/>
  <c r="AV336" i="17"/>
  <c r="AN336" i="17"/>
  <c r="AL336" i="17"/>
  <c r="AJ336" i="17"/>
  <c r="AH336" i="17"/>
  <c r="AF336" i="17"/>
  <c r="AD336" i="17"/>
  <c r="AB336" i="17"/>
  <c r="T336" i="17"/>
  <c r="R336" i="17"/>
  <c r="P336" i="17"/>
  <c r="N336" i="17"/>
  <c r="L336" i="17"/>
  <c r="J336" i="17"/>
  <c r="H336" i="17"/>
  <c r="AR335" i="17"/>
  <c r="X335" i="17"/>
  <c r="D335" i="17"/>
  <c r="AR334" i="17"/>
  <c r="X334" i="17"/>
  <c r="D334" i="17"/>
  <c r="AR333" i="17"/>
  <c r="X333" i="17"/>
  <c r="D333" i="17"/>
  <c r="AR332" i="17"/>
  <c r="X332" i="17"/>
  <c r="D332" i="17"/>
  <c r="AR331" i="17"/>
  <c r="X331" i="17"/>
  <c r="D331" i="17"/>
  <c r="AR330" i="17"/>
  <c r="X330" i="17"/>
  <c r="D330" i="17"/>
  <c r="AR329" i="17"/>
  <c r="X329" i="17"/>
  <c r="D329" i="17"/>
  <c r="AR328" i="17"/>
  <c r="X328" i="17"/>
  <c r="D328" i="17"/>
  <c r="AR327" i="17"/>
  <c r="X327" i="17"/>
  <c r="D327" i="17"/>
  <c r="AR326" i="17"/>
  <c r="X326" i="17"/>
  <c r="D326" i="17"/>
  <c r="AR325" i="17"/>
  <c r="X325" i="17"/>
  <c r="D325" i="17"/>
  <c r="AR324" i="17"/>
  <c r="X324" i="17"/>
  <c r="D324" i="17"/>
  <c r="AR323" i="17"/>
  <c r="X323" i="17"/>
  <c r="D323" i="17"/>
  <c r="AR322" i="17"/>
  <c r="X322" i="17"/>
  <c r="D322" i="17"/>
  <c r="AR321" i="17"/>
  <c r="X321" i="17"/>
  <c r="D321" i="17"/>
  <c r="BH318" i="17"/>
  <c r="BF318" i="17"/>
  <c r="BD318" i="17"/>
  <c r="BB318" i="17"/>
  <c r="AZ318" i="17"/>
  <c r="AX318" i="17"/>
  <c r="AV318" i="17"/>
  <c r="AN318" i="17"/>
  <c r="AL318" i="17"/>
  <c r="AJ318" i="17"/>
  <c r="AH318" i="17"/>
  <c r="AF318" i="17"/>
  <c r="AD318" i="17"/>
  <c r="AB318" i="17"/>
  <c r="T318" i="17"/>
  <c r="R318" i="17"/>
  <c r="P318" i="17"/>
  <c r="N318" i="17"/>
  <c r="L318" i="17"/>
  <c r="J318" i="17"/>
  <c r="H318" i="17"/>
  <c r="AR317" i="17"/>
  <c r="X317" i="17"/>
  <c r="D317" i="17"/>
  <c r="AR316" i="17"/>
  <c r="X316" i="17"/>
  <c r="D316" i="17"/>
  <c r="AR315" i="17"/>
  <c r="X315" i="17"/>
  <c r="D315" i="17"/>
  <c r="AR314" i="17"/>
  <c r="X314" i="17"/>
  <c r="D314" i="17"/>
  <c r="AR313" i="17"/>
  <c r="X313" i="17"/>
  <c r="D313" i="17"/>
  <c r="AR312" i="17"/>
  <c r="X312" i="17"/>
  <c r="D312" i="17"/>
  <c r="AR311" i="17"/>
  <c r="X311" i="17"/>
  <c r="D311" i="17"/>
  <c r="AR310" i="17"/>
  <c r="X310" i="17"/>
  <c r="D310" i="17"/>
  <c r="AR309" i="17"/>
  <c r="X309" i="17"/>
  <c r="D309" i="17"/>
  <c r="AR308" i="17"/>
  <c r="X308" i="17"/>
  <c r="D308" i="17"/>
  <c r="AR307" i="17"/>
  <c r="X307" i="17"/>
  <c r="D307" i="17"/>
  <c r="AR306" i="17"/>
  <c r="X306" i="17"/>
  <c r="D306" i="17"/>
  <c r="AR305" i="17"/>
  <c r="X305" i="17"/>
  <c r="D305" i="17"/>
  <c r="AR304" i="17"/>
  <c r="X304" i="17"/>
  <c r="D304" i="17"/>
  <c r="AR303" i="17"/>
  <c r="X303" i="17"/>
  <c r="D303" i="17"/>
  <c r="BH300" i="17"/>
  <c r="BF300" i="17"/>
  <c r="BD300" i="17"/>
  <c r="BB300" i="17"/>
  <c r="AZ300" i="17"/>
  <c r="AX300" i="17"/>
  <c r="AV300" i="17"/>
  <c r="AN300" i="17"/>
  <c r="AL300" i="17"/>
  <c r="AJ300" i="17"/>
  <c r="AH300" i="17"/>
  <c r="AF300" i="17"/>
  <c r="AD300" i="17"/>
  <c r="AB300" i="17"/>
  <c r="T300" i="17"/>
  <c r="R300" i="17"/>
  <c r="P300" i="17"/>
  <c r="N300" i="17"/>
  <c r="L300" i="17"/>
  <c r="J300" i="17"/>
  <c r="H300" i="17"/>
  <c r="AR299" i="17"/>
  <c r="X299" i="17"/>
  <c r="D299" i="17"/>
  <c r="AR298" i="17"/>
  <c r="X298" i="17"/>
  <c r="D298" i="17"/>
  <c r="AR297" i="17"/>
  <c r="X297" i="17"/>
  <c r="D297" i="17"/>
  <c r="AR296" i="17"/>
  <c r="X296" i="17"/>
  <c r="D296" i="17"/>
  <c r="AR295" i="17"/>
  <c r="X295" i="17"/>
  <c r="D295" i="17"/>
  <c r="AR294" i="17"/>
  <c r="X294" i="17"/>
  <c r="D294" i="17"/>
  <c r="AR293" i="17"/>
  <c r="X293" i="17"/>
  <c r="D293" i="17"/>
  <c r="AR292" i="17"/>
  <c r="X292" i="17"/>
  <c r="D292" i="17"/>
  <c r="AR291" i="17"/>
  <c r="X291" i="17"/>
  <c r="D291" i="17"/>
  <c r="AR290" i="17"/>
  <c r="X290" i="17"/>
  <c r="D290" i="17"/>
  <c r="AR289" i="17"/>
  <c r="X289" i="17"/>
  <c r="D289" i="17"/>
  <c r="AR288" i="17"/>
  <c r="X288" i="17"/>
  <c r="D288" i="17"/>
  <c r="AR287" i="17"/>
  <c r="X287" i="17"/>
  <c r="D287" i="17"/>
  <c r="AR286" i="17"/>
  <c r="X286" i="17"/>
  <c r="D286" i="17"/>
  <c r="AR285" i="17"/>
  <c r="X285" i="17"/>
  <c r="D285" i="17"/>
  <c r="BH282" i="17"/>
  <c r="BF282" i="17"/>
  <c r="BD282" i="17"/>
  <c r="BB282" i="17"/>
  <c r="AZ282" i="17"/>
  <c r="AX282" i="17"/>
  <c r="AV282" i="17"/>
  <c r="AN282" i="17"/>
  <c r="AL282" i="17"/>
  <c r="AJ282" i="17"/>
  <c r="AH282" i="17"/>
  <c r="AF282" i="17"/>
  <c r="AD282" i="17"/>
  <c r="AB282" i="17"/>
  <c r="T282" i="17"/>
  <c r="R282" i="17"/>
  <c r="P282" i="17"/>
  <c r="N282" i="17"/>
  <c r="L282" i="17"/>
  <c r="J282" i="17"/>
  <c r="H282" i="17"/>
  <c r="AR281" i="17"/>
  <c r="X281" i="17"/>
  <c r="D281" i="17"/>
  <c r="AR280" i="17"/>
  <c r="X280" i="17"/>
  <c r="D280" i="17"/>
  <c r="AR279" i="17"/>
  <c r="X279" i="17"/>
  <c r="D279" i="17"/>
  <c r="AR278" i="17"/>
  <c r="X278" i="17"/>
  <c r="D278" i="17"/>
  <c r="AR277" i="17"/>
  <c r="X277" i="17"/>
  <c r="D277" i="17"/>
  <c r="AR276" i="17"/>
  <c r="X276" i="17"/>
  <c r="D276" i="17"/>
  <c r="AR275" i="17"/>
  <c r="X275" i="17"/>
  <c r="V239" i="17" s="1"/>
  <c r="D275" i="17"/>
  <c r="AR274" i="17"/>
  <c r="X274" i="17"/>
  <c r="D274" i="17"/>
  <c r="B238" i="17" s="1"/>
  <c r="AR273" i="17"/>
  <c r="X273" i="17"/>
  <c r="D273" i="17"/>
  <c r="AR272" i="17"/>
  <c r="X272" i="17"/>
  <c r="D272" i="17"/>
  <c r="AR271" i="17"/>
  <c r="X271" i="17"/>
  <c r="V235" i="17" s="1"/>
  <c r="D271" i="17"/>
  <c r="AR270" i="17"/>
  <c r="X270" i="17"/>
  <c r="D270" i="17"/>
  <c r="AR269" i="17"/>
  <c r="X269" i="17"/>
  <c r="D269" i="17"/>
  <c r="AR268" i="17"/>
  <c r="X268" i="17"/>
  <c r="D268" i="17"/>
  <c r="AR267" i="17"/>
  <c r="X267" i="17"/>
  <c r="D267" i="17"/>
  <c r="BH264" i="17"/>
  <c r="BF264" i="17"/>
  <c r="BD264" i="17"/>
  <c r="BB264" i="17"/>
  <c r="AZ264" i="17"/>
  <c r="AX264" i="17"/>
  <c r="AV264" i="17"/>
  <c r="AN264" i="17"/>
  <c r="AL264" i="17"/>
  <c r="AJ264" i="17"/>
  <c r="AH264" i="17"/>
  <c r="AF264" i="17"/>
  <c r="AD264" i="17"/>
  <c r="AB264" i="17"/>
  <c r="T264" i="17"/>
  <c r="R264" i="17"/>
  <c r="P264" i="17"/>
  <c r="N264" i="17"/>
  <c r="L264" i="17"/>
  <c r="J264" i="17"/>
  <c r="H264" i="17"/>
  <c r="AR263" i="17"/>
  <c r="X263" i="17"/>
  <c r="D263" i="17"/>
  <c r="AR262" i="17"/>
  <c r="X262" i="17"/>
  <c r="D262" i="17"/>
  <c r="AR261" i="17"/>
  <c r="X261" i="17"/>
  <c r="D261" i="17"/>
  <c r="AR260" i="17"/>
  <c r="X260" i="17"/>
  <c r="D260" i="17"/>
  <c r="AR259" i="17"/>
  <c r="X259" i="17"/>
  <c r="D259" i="17"/>
  <c r="AR258" i="17"/>
  <c r="X258" i="17"/>
  <c r="D258" i="17"/>
  <c r="AR257" i="17"/>
  <c r="X257" i="17"/>
  <c r="D257" i="17"/>
  <c r="AR256" i="17"/>
  <c r="X256" i="17"/>
  <c r="D256" i="17"/>
  <c r="AR255" i="17"/>
  <c r="X255" i="17"/>
  <c r="D255" i="17"/>
  <c r="AR254" i="17"/>
  <c r="X254" i="17"/>
  <c r="D254" i="17"/>
  <c r="AR253" i="17"/>
  <c r="X253" i="17"/>
  <c r="D253" i="17"/>
  <c r="AR252" i="17"/>
  <c r="X252" i="17"/>
  <c r="D252" i="17"/>
  <c r="AR251" i="17"/>
  <c r="X251" i="17"/>
  <c r="D251" i="17"/>
  <c r="AR250" i="17"/>
  <c r="X250" i="17"/>
  <c r="D250" i="17"/>
  <c r="AR249" i="17"/>
  <c r="X249" i="17"/>
  <c r="D249" i="17"/>
  <c r="BH246" i="17"/>
  <c r="BF246" i="17"/>
  <c r="BD246" i="17"/>
  <c r="BB246" i="17"/>
  <c r="AZ246" i="17"/>
  <c r="AX246" i="17"/>
  <c r="AV246" i="17"/>
  <c r="AN246" i="17"/>
  <c r="AL246" i="17"/>
  <c r="AJ246" i="17"/>
  <c r="AH246" i="17"/>
  <c r="AF246" i="17"/>
  <c r="AD246" i="17"/>
  <c r="AB246" i="17"/>
  <c r="T246" i="17"/>
  <c r="R246" i="17"/>
  <c r="P246" i="17"/>
  <c r="N246" i="17"/>
  <c r="L246" i="17"/>
  <c r="J246" i="17"/>
  <c r="H246" i="17"/>
  <c r="AR245" i="17"/>
  <c r="AP245" i="17" s="1"/>
  <c r="X245" i="17"/>
  <c r="D245" i="17"/>
  <c r="B245" i="17" s="1"/>
  <c r="AR244" i="17"/>
  <c r="AP244" i="17" s="1"/>
  <c r="X244" i="17"/>
  <c r="V244" i="17" s="1"/>
  <c r="D244" i="17"/>
  <c r="AR243" i="17"/>
  <c r="AP243" i="17" s="1"/>
  <c r="X243" i="17"/>
  <c r="V243" i="17" s="1"/>
  <c r="D243" i="17"/>
  <c r="B243" i="17" s="1"/>
  <c r="AR242" i="17"/>
  <c r="X242" i="17"/>
  <c r="V242" i="17" s="1"/>
  <c r="D242" i="17"/>
  <c r="B242" i="17" s="1"/>
  <c r="AR241" i="17"/>
  <c r="AP241" i="17" s="1"/>
  <c r="X241" i="17"/>
  <c r="D241" i="17"/>
  <c r="B241" i="17" s="1"/>
  <c r="AR240" i="17"/>
  <c r="AP240" i="17" s="1"/>
  <c r="X240" i="17"/>
  <c r="V240" i="17"/>
  <c r="D240" i="17"/>
  <c r="B240" i="17" s="1"/>
  <c r="AR239" i="17"/>
  <c r="AP239" i="17" s="1"/>
  <c r="X239" i="17"/>
  <c r="D239" i="17"/>
  <c r="B239" i="17" s="1"/>
  <c r="AR238" i="17"/>
  <c r="X238" i="17"/>
  <c r="V238" i="17"/>
  <c r="D238" i="17"/>
  <c r="AR237" i="17"/>
  <c r="AP237" i="17"/>
  <c r="X237" i="17"/>
  <c r="D237" i="17"/>
  <c r="B237" i="17" s="1"/>
  <c r="AR236" i="17"/>
  <c r="AP236" i="17"/>
  <c r="X236" i="17"/>
  <c r="V236" i="17" s="1"/>
  <c r="D236" i="17"/>
  <c r="AR235" i="17"/>
  <c r="AP235" i="17" s="1"/>
  <c r="X235" i="17"/>
  <c r="D235" i="17"/>
  <c r="B235" i="17" s="1"/>
  <c r="AR234" i="17"/>
  <c r="X234" i="17"/>
  <c r="V234" i="17"/>
  <c r="D234" i="17"/>
  <c r="B234" i="17" s="1"/>
  <c r="AR233" i="17"/>
  <c r="AP233" i="17"/>
  <c r="X233" i="17"/>
  <c r="D233" i="17"/>
  <c r="B233" i="17"/>
  <c r="AR232" i="17"/>
  <c r="AP232" i="17" s="1"/>
  <c r="X232" i="17"/>
  <c r="V232" i="17"/>
  <c r="D232" i="17"/>
  <c r="B232" i="17" s="1"/>
  <c r="AR231" i="17"/>
  <c r="AP231" i="17" s="1"/>
  <c r="X231" i="17"/>
  <c r="V231" i="17"/>
  <c r="D231" i="17"/>
  <c r="B231" i="17" s="1"/>
  <c r="AT227" i="17"/>
  <c r="AV230" i="17" s="1"/>
  <c r="Z227" i="17"/>
  <c r="AB230" i="17" s="1"/>
  <c r="F227" i="17"/>
  <c r="H230" i="17" s="1"/>
  <c r="J230" i="17" s="1"/>
  <c r="BH224" i="17"/>
  <c r="BF224" i="17"/>
  <c r="BD224" i="17"/>
  <c r="BB224" i="17"/>
  <c r="AZ224" i="17"/>
  <c r="AX224" i="17"/>
  <c r="AV224" i="17"/>
  <c r="AN224" i="17"/>
  <c r="AL224" i="17"/>
  <c r="AJ224" i="17"/>
  <c r="AH224" i="17"/>
  <c r="AF224" i="17"/>
  <c r="AD224" i="17"/>
  <c r="AB224" i="17"/>
  <c r="T224" i="17"/>
  <c r="R224" i="17"/>
  <c r="P224" i="17"/>
  <c r="N224" i="17"/>
  <c r="L224" i="17"/>
  <c r="J224" i="17"/>
  <c r="H224" i="17"/>
  <c r="AR223" i="17"/>
  <c r="X223" i="17"/>
  <c r="D223" i="17"/>
  <c r="AR222" i="17"/>
  <c r="X222" i="17"/>
  <c r="D222" i="17"/>
  <c r="AR221" i="17"/>
  <c r="X221" i="17"/>
  <c r="D221" i="17"/>
  <c r="AR220" i="17"/>
  <c r="X220" i="17"/>
  <c r="D220" i="17"/>
  <c r="AR219" i="17"/>
  <c r="X219" i="17"/>
  <c r="D219" i="17"/>
  <c r="AR218" i="17"/>
  <c r="X218" i="17"/>
  <c r="D218" i="17"/>
  <c r="AR217" i="17"/>
  <c r="X217" i="17"/>
  <c r="D217" i="17"/>
  <c r="AR216" i="17"/>
  <c r="X216" i="17"/>
  <c r="D216" i="17"/>
  <c r="AR215" i="17"/>
  <c r="X215" i="17"/>
  <c r="D215" i="17"/>
  <c r="AR214" i="17"/>
  <c r="X214" i="17"/>
  <c r="D214" i="17"/>
  <c r="AR213" i="17"/>
  <c r="X213" i="17"/>
  <c r="D213" i="17"/>
  <c r="AR212" i="17"/>
  <c r="X212" i="17"/>
  <c r="D212" i="17"/>
  <c r="AR211" i="17"/>
  <c r="X211" i="17"/>
  <c r="D211" i="17"/>
  <c r="AR210" i="17"/>
  <c r="X210" i="17"/>
  <c r="D210" i="17"/>
  <c r="AR209" i="17"/>
  <c r="X209" i="17"/>
  <c r="D209" i="17"/>
  <c r="AT208" i="17"/>
  <c r="Z208" i="17"/>
  <c r="F208" i="17"/>
  <c r="BH207" i="17"/>
  <c r="BF207" i="17"/>
  <c r="BD207" i="17"/>
  <c r="BB207" i="17"/>
  <c r="AZ207" i="17"/>
  <c r="AX207" i="17"/>
  <c r="AV207" i="17"/>
  <c r="AN207" i="17"/>
  <c r="AL207" i="17"/>
  <c r="AJ207" i="17"/>
  <c r="AH207" i="17"/>
  <c r="AF207" i="17"/>
  <c r="AD207" i="17"/>
  <c r="AB207" i="17"/>
  <c r="T207" i="17"/>
  <c r="R207" i="17"/>
  <c r="P207" i="17"/>
  <c r="N207" i="17"/>
  <c r="L207" i="17"/>
  <c r="J207" i="17"/>
  <c r="H207" i="17"/>
  <c r="AR206" i="17"/>
  <c r="X206" i="17"/>
  <c r="D206" i="17"/>
  <c r="AR205" i="17"/>
  <c r="X205" i="17"/>
  <c r="D205" i="17"/>
  <c r="AR204" i="17"/>
  <c r="X204" i="17"/>
  <c r="D204" i="17"/>
  <c r="AR203" i="17"/>
  <c r="X203" i="17"/>
  <c r="D203" i="17"/>
  <c r="AR202" i="17"/>
  <c r="X202" i="17"/>
  <c r="D202" i="17"/>
  <c r="AR201" i="17"/>
  <c r="X201" i="17"/>
  <c r="D201" i="17"/>
  <c r="AR200" i="17"/>
  <c r="X200" i="17"/>
  <c r="D200" i="17"/>
  <c r="AR199" i="17"/>
  <c r="X199" i="17"/>
  <c r="D199" i="17"/>
  <c r="AR198" i="17"/>
  <c r="X198" i="17"/>
  <c r="D198" i="17"/>
  <c r="AR197" i="17"/>
  <c r="X197" i="17"/>
  <c r="D197" i="17"/>
  <c r="AR196" i="17"/>
  <c r="X196" i="17"/>
  <c r="D196" i="17"/>
  <c r="AR195" i="17"/>
  <c r="X195" i="17"/>
  <c r="D195" i="17"/>
  <c r="AR194" i="17"/>
  <c r="X194" i="17"/>
  <c r="D194" i="17"/>
  <c r="AR193" i="17"/>
  <c r="X193" i="17"/>
  <c r="D193" i="17"/>
  <c r="AR192" i="17"/>
  <c r="X192" i="17"/>
  <c r="D192" i="17"/>
  <c r="BH189" i="17"/>
  <c r="BF189" i="17"/>
  <c r="BD189" i="17"/>
  <c r="BB189" i="17"/>
  <c r="AZ189" i="17"/>
  <c r="AX189" i="17"/>
  <c r="AV189" i="17"/>
  <c r="AN189" i="17"/>
  <c r="AL189" i="17"/>
  <c r="AJ189" i="17"/>
  <c r="AH189" i="17"/>
  <c r="AF189" i="17"/>
  <c r="AD189" i="17"/>
  <c r="AB189" i="17"/>
  <c r="T189" i="17"/>
  <c r="R189" i="17"/>
  <c r="P189" i="17"/>
  <c r="N189" i="17"/>
  <c r="L189" i="17"/>
  <c r="J189" i="17"/>
  <c r="H189" i="17"/>
  <c r="AR188" i="17"/>
  <c r="X188" i="17"/>
  <c r="D188" i="17"/>
  <c r="AR187" i="17"/>
  <c r="X187" i="17"/>
  <c r="D187" i="17"/>
  <c r="AR186" i="17"/>
  <c r="X186" i="17"/>
  <c r="D186" i="17"/>
  <c r="AR185" i="17"/>
  <c r="X185" i="17"/>
  <c r="D185" i="17"/>
  <c r="AR184" i="17"/>
  <c r="X184" i="17"/>
  <c r="D184" i="17"/>
  <c r="AR183" i="17"/>
  <c r="X183" i="17"/>
  <c r="D183" i="17"/>
  <c r="AR182" i="17"/>
  <c r="X182" i="17"/>
  <c r="D182" i="17"/>
  <c r="AR181" i="17"/>
  <c r="X181" i="17"/>
  <c r="D181" i="17"/>
  <c r="AR180" i="17"/>
  <c r="X180" i="17"/>
  <c r="D180" i="17"/>
  <c r="AR179" i="17"/>
  <c r="X179" i="17"/>
  <c r="D179" i="17"/>
  <c r="AR178" i="17"/>
  <c r="X178" i="17"/>
  <c r="D178" i="17"/>
  <c r="AR177" i="17"/>
  <c r="X177" i="17"/>
  <c r="D177" i="17"/>
  <c r="AR176" i="17"/>
  <c r="X176" i="17"/>
  <c r="D176" i="17"/>
  <c r="AR175" i="17"/>
  <c r="X175" i="17"/>
  <c r="D175" i="17"/>
  <c r="AR174" i="17"/>
  <c r="X174" i="17"/>
  <c r="D174" i="17"/>
  <c r="BH171" i="17"/>
  <c r="BF171" i="17"/>
  <c r="BD171" i="17"/>
  <c r="BB171" i="17"/>
  <c r="AZ171" i="17"/>
  <c r="AX171" i="17"/>
  <c r="AV171" i="17"/>
  <c r="AN171" i="17"/>
  <c r="AL171" i="17"/>
  <c r="AJ171" i="17"/>
  <c r="AH171" i="17"/>
  <c r="AF171" i="17"/>
  <c r="AD171" i="17"/>
  <c r="AB171" i="17"/>
  <c r="T171" i="17"/>
  <c r="R171" i="17"/>
  <c r="P171" i="17"/>
  <c r="N171" i="17"/>
  <c r="L171" i="17"/>
  <c r="J171" i="17"/>
  <c r="H171" i="17"/>
  <c r="AR170" i="17"/>
  <c r="X170" i="17"/>
  <c r="D170" i="17"/>
  <c r="AR169" i="17"/>
  <c r="X169" i="17"/>
  <c r="D169" i="17"/>
  <c r="AR168" i="17"/>
  <c r="X168" i="17"/>
  <c r="D168" i="17"/>
  <c r="AR167" i="17"/>
  <c r="X167" i="17"/>
  <c r="D167" i="17"/>
  <c r="AR166" i="17"/>
  <c r="X166" i="17"/>
  <c r="D166" i="17"/>
  <c r="AR165" i="17"/>
  <c r="X165" i="17"/>
  <c r="D165" i="17"/>
  <c r="AR164" i="17"/>
  <c r="X164" i="17"/>
  <c r="D164" i="17"/>
  <c r="AR163" i="17"/>
  <c r="X163" i="17"/>
  <c r="D163" i="17"/>
  <c r="AR162" i="17"/>
  <c r="X162" i="17"/>
  <c r="D162" i="17"/>
  <c r="AR161" i="17"/>
  <c r="X161" i="17"/>
  <c r="D161" i="17"/>
  <c r="AR160" i="17"/>
  <c r="X160" i="17"/>
  <c r="D160" i="17"/>
  <c r="AR159" i="17"/>
  <c r="X159" i="17"/>
  <c r="D159" i="17"/>
  <c r="AR158" i="17"/>
  <c r="X158" i="17"/>
  <c r="D158" i="17"/>
  <c r="AR157" i="17"/>
  <c r="X157" i="17"/>
  <c r="D157" i="17"/>
  <c r="AR156" i="17"/>
  <c r="X156" i="17"/>
  <c r="D156" i="17"/>
  <c r="BH153" i="17"/>
  <c r="BF153" i="17"/>
  <c r="BD153" i="17"/>
  <c r="BB153" i="17"/>
  <c r="AZ153" i="17"/>
  <c r="AX153" i="17"/>
  <c r="AV153" i="17"/>
  <c r="AN153" i="17"/>
  <c r="AL153" i="17"/>
  <c r="AJ153" i="17"/>
  <c r="AH153" i="17"/>
  <c r="AF153" i="17"/>
  <c r="AD153" i="17"/>
  <c r="AB153" i="17"/>
  <c r="T153" i="17"/>
  <c r="R153" i="17"/>
  <c r="P153" i="17"/>
  <c r="N153" i="17"/>
  <c r="L153" i="17"/>
  <c r="J153" i="17"/>
  <c r="H153" i="17"/>
  <c r="AR152" i="17"/>
  <c r="X152" i="17"/>
  <c r="D152" i="17"/>
  <c r="AR151" i="17"/>
  <c r="X151" i="17"/>
  <c r="D151" i="17"/>
  <c r="AR150" i="17"/>
  <c r="X150" i="17"/>
  <c r="D150" i="17"/>
  <c r="AR149" i="17"/>
  <c r="X149" i="17"/>
  <c r="D149" i="17"/>
  <c r="AR148" i="17"/>
  <c r="X148" i="17"/>
  <c r="D148" i="17"/>
  <c r="AR147" i="17"/>
  <c r="X147" i="17"/>
  <c r="D147" i="17"/>
  <c r="AR146" i="17"/>
  <c r="X146" i="17"/>
  <c r="D146" i="17"/>
  <c r="AR145" i="17"/>
  <c r="X145" i="17"/>
  <c r="D145" i="17"/>
  <c r="AR144" i="17"/>
  <c r="X144" i="17"/>
  <c r="D144" i="17"/>
  <c r="AR143" i="17"/>
  <c r="X143" i="17"/>
  <c r="D143" i="17"/>
  <c r="AR142" i="17"/>
  <c r="X142" i="17"/>
  <c r="D142" i="17"/>
  <c r="AR141" i="17"/>
  <c r="X141" i="17"/>
  <c r="D141" i="17"/>
  <c r="AR140" i="17"/>
  <c r="X140" i="17"/>
  <c r="D140" i="17"/>
  <c r="AR139" i="17"/>
  <c r="X139" i="17"/>
  <c r="D139" i="17"/>
  <c r="AR138" i="17"/>
  <c r="X138" i="17"/>
  <c r="D138" i="17"/>
  <c r="BH135" i="17"/>
  <c r="BF135" i="17"/>
  <c r="BD135" i="17"/>
  <c r="BB135" i="17"/>
  <c r="AZ135" i="17"/>
  <c r="AX135" i="17"/>
  <c r="AV135" i="17"/>
  <c r="AN135" i="17"/>
  <c r="AL135" i="17"/>
  <c r="AJ135" i="17"/>
  <c r="AH135" i="17"/>
  <c r="AF135" i="17"/>
  <c r="AD135" i="17"/>
  <c r="AB135" i="17"/>
  <c r="T135" i="17"/>
  <c r="R135" i="17"/>
  <c r="P135" i="17"/>
  <c r="N135" i="17"/>
  <c r="L135" i="17"/>
  <c r="J135" i="17"/>
  <c r="H135" i="17"/>
  <c r="AR134" i="17"/>
  <c r="AP134" i="17" s="1"/>
  <c r="X134" i="17"/>
  <c r="D134" i="17"/>
  <c r="B134" i="17" s="1"/>
  <c r="AR133" i="17"/>
  <c r="X133" i="17"/>
  <c r="V133" i="17"/>
  <c r="D133" i="17"/>
  <c r="AR132" i="17"/>
  <c r="AP132" i="17"/>
  <c r="X132" i="17"/>
  <c r="V132" i="17" s="1"/>
  <c r="D132" i="17"/>
  <c r="B132" i="17" s="1"/>
  <c r="AR131" i="17"/>
  <c r="X131" i="17"/>
  <c r="V131" i="17" s="1"/>
  <c r="D131" i="17"/>
  <c r="AR130" i="17"/>
  <c r="AP130" i="17"/>
  <c r="X130" i="17"/>
  <c r="D130" i="17"/>
  <c r="B130" i="17"/>
  <c r="AR129" i="17"/>
  <c r="AP129" i="17" s="1"/>
  <c r="X129" i="17"/>
  <c r="V129" i="17" s="1"/>
  <c r="D129" i="17"/>
  <c r="AR128" i="17"/>
  <c r="AP128" i="17" s="1"/>
  <c r="X128" i="17"/>
  <c r="D128" i="17"/>
  <c r="B128" i="17"/>
  <c r="AR127" i="17"/>
  <c r="X127" i="17"/>
  <c r="V127" i="17"/>
  <c r="D127" i="17"/>
  <c r="B127" i="17" s="1"/>
  <c r="AR126" i="17"/>
  <c r="AP126" i="17" s="1"/>
  <c r="X126" i="17"/>
  <c r="D126" i="17"/>
  <c r="B126" i="17" s="1"/>
  <c r="AR125" i="17"/>
  <c r="X125" i="17"/>
  <c r="V125" i="17"/>
  <c r="D125" i="17"/>
  <c r="AR124" i="17"/>
  <c r="AP124" i="17"/>
  <c r="X124" i="17"/>
  <c r="V124" i="17" s="1"/>
  <c r="D124" i="17"/>
  <c r="B124" i="17" s="1"/>
  <c r="AR123" i="17"/>
  <c r="X123" i="17"/>
  <c r="V123" i="17" s="1"/>
  <c r="D123" i="17"/>
  <c r="AR122" i="17"/>
  <c r="AP122" i="17"/>
  <c r="X122" i="17"/>
  <c r="D122" i="17"/>
  <c r="B122" i="17"/>
  <c r="AR121" i="17"/>
  <c r="AP121" i="17" s="1"/>
  <c r="X121" i="17"/>
  <c r="V121" i="17" s="1"/>
  <c r="D121" i="17"/>
  <c r="AR120" i="17"/>
  <c r="AP120" i="17" s="1"/>
  <c r="X120" i="17"/>
  <c r="D120" i="17"/>
  <c r="B120" i="17"/>
  <c r="AT116" i="17"/>
  <c r="AV119" i="17" s="1"/>
  <c r="Z116" i="17"/>
  <c r="AB119" i="17" s="1"/>
  <c r="F116" i="17"/>
  <c r="H119" i="17" s="1"/>
  <c r="BH113" i="17"/>
  <c r="BF113" i="17"/>
  <c r="BD113" i="17"/>
  <c r="BB113" i="17"/>
  <c r="AZ113" i="17"/>
  <c r="AX113" i="17"/>
  <c r="AV113" i="17"/>
  <c r="AN113" i="17"/>
  <c r="AL113" i="17"/>
  <c r="AJ113" i="17"/>
  <c r="AH113" i="17"/>
  <c r="AF113" i="17"/>
  <c r="AD113" i="17"/>
  <c r="AB113" i="17"/>
  <c r="T113" i="17"/>
  <c r="R113" i="17"/>
  <c r="P113" i="17"/>
  <c r="N113" i="17"/>
  <c r="L113" i="17"/>
  <c r="J113" i="17"/>
  <c r="H113" i="17"/>
  <c r="AR112" i="17"/>
  <c r="X112" i="17"/>
  <c r="D112" i="17"/>
  <c r="AR111" i="17"/>
  <c r="X111" i="17"/>
  <c r="D111" i="17"/>
  <c r="AR110" i="17"/>
  <c r="X110" i="17"/>
  <c r="D110" i="17"/>
  <c r="AR109" i="17"/>
  <c r="X109" i="17"/>
  <c r="D109" i="17"/>
  <c r="AR108" i="17"/>
  <c r="X108" i="17"/>
  <c r="D108" i="17"/>
  <c r="AR107" i="17"/>
  <c r="X107" i="17"/>
  <c r="D107" i="17"/>
  <c r="AR106" i="17"/>
  <c r="X106" i="17"/>
  <c r="D106" i="17"/>
  <c r="AR105" i="17"/>
  <c r="X105" i="17"/>
  <c r="D105" i="17"/>
  <c r="AR104" i="17"/>
  <c r="X104" i="17"/>
  <c r="D104" i="17"/>
  <c r="AR103" i="17"/>
  <c r="X103" i="17"/>
  <c r="D103" i="17"/>
  <c r="AR102" i="17"/>
  <c r="X102" i="17"/>
  <c r="D102" i="17"/>
  <c r="AR101" i="17"/>
  <c r="X101" i="17"/>
  <c r="D101" i="17"/>
  <c r="AR100" i="17"/>
  <c r="X100" i="17"/>
  <c r="D100" i="17"/>
  <c r="AR99" i="17"/>
  <c r="X99" i="17"/>
  <c r="D99" i="17"/>
  <c r="AR98" i="17"/>
  <c r="X98" i="17"/>
  <c r="D98" i="17"/>
  <c r="BH95" i="17"/>
  <c r="BF95" i="17"/>
  <c r="BD95" i="17"/>
  <c r="BB95" i="17"/>
  <c r="AZ95" i="17"/>
  <c r="AX95" i="17"/>
  <c r="AV95" i="17"/>
  <c r="AN95" i="17"/>
  <c r="AL95" i="17"/>
  <c r="AJ95" i="17"/>
  <c r="AH95" i="17"/>
  <c r="AF95" i="17"/>
  <c r="AD95" i="17"/>
  <c r="AB95" i="17"/>
  <c r="T95" i="17"/>
  <c r="R95" i="17"/>
  <c r="P95" i="17"/>
  <c r="N95" i="17"/>
  <c r="L95" i="17"/>
  <c r="J95" i="17"/>
  <c r="H95" i="17"/>
  <c r="AR94" i="17"/>
  <c r="X94" i="17"/>
  <c r="D94" i="17"/>
  <c r="AR93" i="17"/>
  <c r="X93" i="17"/>
  <c r="D93" i="17"/>
  <c r="AR92" i="17"/>
  <c r="X92" i="17"/>
  <c r="D92" i="17"/>
  <c r="AR91" i="17"/>
  <c r="X91" i="17"/>
  <c r="D91" i="17"/>
  <c r="AR90" i="17"/>
  <c r="X90" i="17"/>
  <c r="D90" i="17"/>
  <c r="AR89" i="17"/>
  <c r="X89" i="17"/>
  <c r="D89" i="17"/>
  <c r="AR88" i="17"/>
  <c r="X88" i="17"/>
  <c r="D88" i="17"/>
  <c r="AR87" i="17"/>
  <c r="X87" i="17"/>
  <c r="D87" i="17"/>
  <c r="AR86" i="17"/>
  <c r="X86" i="17"/>
  <c r="D86" i="17"/>
  <c r="AR85" i="17"/>
  <c r="X85" i="17"/>
  <c r="D85" i="17"/>
  <c r="AR84" i="17"/>
  <c r="X84" i="17"/>
  <c r="D84" i="17"/>
  <c r="AR83" i="17"/>
  <c r="X83" i="17"/>
  <c r="D83" i="17"/>
  <c r="AR82" i="17"/>
  <c r="X82" i="17"/>
  <c r="D82" i="17"/>
  <c r="AR81" i="17"/>
  <c r="X81" i="17"/>
  <c r="D81" i="17"/>
  <c r="AR80" i="17"/>
  <c r="X80" i="17"/>
  <c r="D80" i="17"/>
  <c r="BO78" i="17"/>
  <c r="BH77" i="17"/>
  <c r="BF77" i="17"/>
  <c r="BD77" i="17"/>
  <c r="BB77" i="17"/>
  <c r="AZ77" i="17"/>
  <c r="AX77" i="17"/>
  <c r="AV77" i="17"/>
  <c r="AN77" i="17"/>
  <c r="AL77" i="17"/>
  <c r="AJ77" i="17"/>
  <c r="AH77" i="17"/>
  <c r="AF77" i="17"/>
  <c r="AD77" i="17"/>
  <c r="AB77" i="17"/>
  <c r="T77" i="17"/>
  <c r="R77" i="17"/>
  <c r="P77" i="17"/>
  <c r="N77" i="17"/>
  <c r="L77" i="17"/>
  <c r="J77" i="17"/>
  <c r="H77" i="17"/>
  <c r="AR76" i="17"/>
  <c r="X76" i="17"/>
  <c r="D76" i="17"/>
  <c r="AR75" i="17"/>
  <c r="X75" i="17"/>
  <c r="D75" i="17"/>
  <c r="AR74" i="17"/>
  <c r="X74" i="17"/>
  <c r="D74" i="17"/>
  <c r="AR73" i="17"/>
  <c r="X73" i="17"/>
  <c r="D73" i="17"/>
  <c r="AR72" i="17"/>
  <c r="X72" i="17"/>
  <c r="D72" i="17"/>
  <c r="AR71" i="17"/>
  <c r="X71" i="17"/>
  <c r="D71" i="17"/>
  <c r="AR70" i="17"/>
  <c r="X70" i="17"/>
  <c r="D70" i="17"/>
  <c r="AR69" i="17"/>
  <c r="X69" i="17"/>
  <c r="D69" i="17"/>
  <c r="AR68" i="17"/>
  <c r="X68" i="17"/>
  <c r="D68" i="17"/>
  <c r="AR67" i="17"/>
  <c r="X67" i="17"/>
  <c r="D67" i="17"/>
  <c r="AR66" i="17"/>
  <c r="X66" i="17"/>
  <c r="D66" i="17"/>
  <c r="AR65" i="17"/>
  <c r="X65" i="17"/>
  <c r="D65" i="17"/>
  <c r="AR64" i="17"/>
  <c r="X64" i="17"/>
  <c r="D64" i="17"/>
  <c r="AR63" i="17"/>
  <c r="X63" i="17"/>
  <c r="D63" i="17"/>
  <c r="BO62" i="17"/>
  <c r="AR62" i="17"/>
  <c r="X62" i="17"/>
  <c r="D62" i="17"/>
  <c r="BO61" i="17"/>
  <c r="BO60" i="17"/>
  <c r="BH59" i="17"/>
  <c r="BF59" i="17"/>
  <c r="BD59" i="17"/>
  <c r="BB59" i="17"/>
  <c r="AZ59" i="17"/>
  <c r="AX59" i="17"/>
  <c r="AV59" i="17"/>
  <c r="AN59" i="17"/>
  <c r="AL59" i="17"/>
  <c r="AJ59" i="17"/>
  <c r="AH59" i="17"/>
  <c r="AF59" i="17"/>
  <c r="AD59" i="17"/>
  <c r="AB59" i="17"/>
  <c r="T59" i="17"/>
  <c r="R59" i="17"/>
  <c r="P59" i="17"/>
  <c r="N59" i="17"/>
  <c r="L59" i="17"/>
  <c r="J59" i="17"/>
  <c r="H59" i="17"/>
  <c r="AR58" i="17"/>
  <c r="X58" i="17"/>
  <c r="D58" i="17"/>
  <c r="AR57" i="17"/>
  <c r="X57" i="17"/>
  <c r="D57" i="17"/>
  <c r="AR56" i="17"/>
  <c r="X56" i="17"/>
  <c r="D56" i="17"/>
  <c r="AR55" i="17"/>
  <c r="X55" i="17"/>
  <c r="D55" i="17"/>
  <c r="AR54" i="17"/>
  <c r="X54" i="17"/>
  <c r="D54" i="17"/>
  <c r="AR53" i="17"/>
  <c r="X53" i="17"/>
  <c r="D53" i="17"/>
  <c r="AR52" i="17"/>
  <c r="X52" i="17"/>
  <c r="D52" i="17"/>
  <c r="AR51" i="17"/>
  <c r="X51" i="17"/>
  <c r="D51" i="17"/>
  <c r="AR50" i="17"/>
  <c r="X50" i="17"/>
  <c r="D50" i="17"/>
  <c r="AR49" i="17"/>
  <c r="X49" i="17"/>
  <c r="D49" i="17"/>
  <c r="AR48" i="17"/>
  <c r="X48" i="17"/>
  <c r="D48" i="17"/>
  <c r="AR47" i="17"/>
  <c r="X47" i="17"/>
  <c r="D47" i="17"/>
  <c r="AR46" i="17"/>
  <c r="X46" i="17"/>
  <c r="D46" i="17"/>
  <c r="AR45" i="17"/>
  <c r="X45" i="17"/>
  <c r="D45" i="17"/>
  <c r="BO44" i="17"/>
  <c r="AR44" i="17"/>
  <c r="X44" i="17"/>
  <c r="D44" i="17"/>
  <c r="BO43" i="17"/>
  <c r="BO42" i="17"/>
  <c r="BH41" i="17"/>
  <c r="BF41" i="17"/>
  <c r="BD41" i="17"/>
  <c r="BB41" i="17"/>
  <c r="AZ41" i="17"/>
  <c r="AX41" i="17"/>
  <c r="AV41" i="17"/>
  <c r="AN41" i="17"/>
  <c r="AL41" i="17"/>
  <c r="AJ41" i="17"/>
  <c r="AH41" i="17"/>
  <c r="AF41" i="17"/>
  <c r="AD41" i="17"/>
  <c r="AB41" i="17"/>
  <c r="T41" i="17"/>
  <c r="R41" i="17"/>
  <c r="P41" i="17"/>
  <c r="N41" i="17"/>
  <c r="L41" i="17"/>
  <c r="J41" i="17"/>
  <c r="H41" i="17"/>
  <c r="AR40" i="17"/>
  <c r="X40" i="17"/>
  <c r="D40" i="17"/>
  <c r="AR39" i="17"/>
  <c r="X39" i="17"/>
  <c r="D39" i="17"/>
  <c r="AR38" i="17"/>
  <c r="X38" i="17"/>
  <c r="D38" i="17"/>
  <c r="B20" i="17" s="1"/>
  <c r="AR37" i="17"/>
  <c r="X37" i="17"/>
  <c r="D37" i="17"/>
  <c r="AR36" i="17"/>
  <c r="X36" i="17"/>
  <c r="D36" i="17"/>
  <c r="AR35" i="17"/>
  <c r="X35" i="17"/>
  <c r="D35" i="17"/>
  <c r="AR34" i="17"/>
  <c r="X34" i="17"/>
  <c r="D34" i="17"/>
  <c r="AR33" i="17"/>
  <c r="X33" i="17"/>
  <c r="D33" i="17"/>
  <c r="AR32" i="17"/>
  <c r="AP14" i="17" s="1"/>
  <c r="X32" i="17"/>
  <c r="D32" i="17"/>
  <c r="AR31" i="17"/>
  <c r="X31" i="17"/>
  <c r="D31" i="17"/>
  <c r="AR30" i="17"/>
  <c r="X30" i="17"/>
  <c r="D30" i="17"/>
  <c r="AR29" i="17"/>
  <c r="X29" i="17"/>
  <c r="D29" i="17"/>
  <c r="AR28" i="17"/>
  <c r="X28" i="17"/>
  <c r="D28" i="17"/>
  <c r="AR27" i="17"/>
  <c r="X27" i="17"/>
  <c r="V9" i="17" s="1"/>
  <c r="D27" i="17"/>
  <c r="BO26" i="17"/>
  <c r="AR26" i="17"/>
  <c r="X26" i="17"/>
  <c r="D26" i="17"/>
  <c r="BO25" i="17"/>
  <c r="BH23" i="17"/>
  <c r="BF23" i="17"/>
  <c r="BD23" i="17"/>
  <c r="BB23" i="17"/>
  <c r="AZ23" i="17"/>
  <c r="AX23" i="17"/>
  <c r="AV23" i="17"/>
  <c r="AN23" i="17"/>
  <c r="AL23" i="17"/>
  <c r="AJ23" i="17"/>
  <c r="AH23" i="17"/>
  <c r="AF23" i="17"/>
  <c r="AD23" i="17"/>
  <c r="AB23" i="17"/>
  <c r="T23" i="17"/>
  <c r="R23" i="17"/>
  <c r="P23" i="17"/>
  <c r="N23" i="17"/>
  <c r="L23" i="17"/>
  <c r="J23" i="17"/>
  <c r="H23" i="17"/>
  <c r="AR22" i="17"/>
  <c r="AP22" i="17" s="1"/>
  <c r="X22" i="17"/>
  <c r="D22" i="17"/>
  <c r="AR21" i="17"/>
  <c r="AP21" i="17" s="1"/>
  <c r="X21" i="17"/>
  <c r="V21" i="17" s="1"/>
  <c r="D21" i="17"/>
  <c r="AR20" i="17"/>
  <c r="AP20" i="17" s="1"/>
  <c r="X20" i="17"/>
  <c r="D20" i="17"/>
  <c r="AR19" i="17"/>
  <c r="AP19" i="17" s="1"/>
  <c r="X19" i="17"/>
  <c r="D19" i="17"/>
  <c r="AR18" i="17"/>
  <c r="AP18" i="17"/>
  <c r="X18" i="17"/>
  <c r="D18" i="17"/>
  <c r="AR17" i="17"/>
  <c r="X17" i="17"/>
  <c r="V17" i="17" s="1"/>
  <c r="D17" i="17"/>
  <c r="AR16" i="17"/>
  <c r="X16" i="17"/>
  <c r="V16" i="17" s="1"/>
  <c r="D16" i="17"/>
  <c r="B16" i="17" s="1"/>
  <c r="AR15" i="17"/>
  <c r="X15" i="17"/>
  <c r="V15" i="17" s="1"/>
  <c r="D15" i="17"/>
  <c r="AR14" i="17"/>
  <c r="X14" i="17"/>
  <c r="V14" i="17" s="1"/>
  <c r="D14" i="17"/>
  <c r="AR13" i="17"/>
  <c r="X13" i="17"/>
  <c r="V13" i="17"/>
  <c r="D13" i="17"/>
  <c r="AR12" i="17"/>
  <c r="X12" i="17"/>
  <c r="D12" i="17"/>
  <c r="B12" i="17" s="1"/>
  <c r="AR11" i="17"/>
  <c r="X11" i="17"/>
  <c r="D11" i="17"/>
  <c r="B11" i="17" s="1"/>
  <c r="AR10" i="17"/>
  <c r="AP10" i="17" s="1"/>
  <c r="X10" i="17"/>
  <c r="D10" i="17"/>
  <c r="B10" i="17" s="1"/>
  <c r="AR9" i="17"/>
  <c r="X9" i="17"/>
  <c r="D9" i="17"/>
  <c r="B9" i="17" s="1"/>
  <c r="BO8" i="17"/>
  <c r="BO7" i="17" s="1"/>
  <c r="AR8" i="17"/>
  <c r="X8" i="17"/>
  <c r="V8" i="17"/>
  <c r="D8" i="17"/>
  <c r="BO6" i="17"/>
  <c r="BO5" i="17"/>
  <c r="AT4" i="17"/>
  <c r="AV7" i="17" s="1"/>
  <c r="AX7" i="17" s="1"/>
  <c r="Z4" i="17"/>
  <c r="AB7" i="17" s="1"/>
  <c r="F4" i="17"/>
  <c r="H7" i="17" s="1"/>
  <c r="BH447" i="16"/>
  <c r="BF447" i="16"/>
  <c r="BD447" i="16"/>
  <c r="BB447" i="16"/>
  <c r="AZ447" i="16"/>
  <c r="AX447" i="16"/>
  <c r="AV447" i="16"/>
  <c r="AN447" i="16"/>
  <c r="AL447" i="16"/>
  <c r="AJ447" i="16"/>
  <c r="AH447" i="16"/>
  <c r="AF447" i="16"/>
  <c r="AD447" i="16"/>
  <c r="AB447" i="16"/>
  <c r="T447" i="16"/>
  <c r="R447" i="16"/>
  <c r="P447" i="16"/>
  <c r="N447" i="16"/>
  <c r="L447" i="16"/>
  <c r="J447" i="16"/>
  <c r="H447" i="16"/>
  <c r="AR446" i="16"/>
  <c r="X446" i="16"/>
  <c r="D446" i="16"/>
  <c r="AR445" i="16"/>
  <c r="X445" i="16"/>
  <c r="D445" i="16"/>
  <c r="AR444" i="16"/>
  <c r="X444" i="16"/>
  <c r="D444" i="16"/>
  <c r="AR443" i="16"/>
  <c r="X443" i="16"/>
  <c r="D443" i="16"/>
  <c r="AR442" i="16"/>
  <c r="X442" i="16"/>
  <c r="D442" i="16"/>
  <c r="AR441" i="16"/>
  <c r="X441" i="16"/>
  <c r="D441" i="16"/>
  <c r="AR440" i="16"/>
  <c r="X440" i="16"/>
  <c r="D440" i="16"/>
  <c r="AR439" i="16"/>
  <c r="X439" i="16"/>
  <c r="D439" i="16"/>
  <c r="AR438" i="16"/>
  <c r="X438" i="16"/>
  <c r="D438" i="16"/>
  <c r="AR437" i="16"/>
  <c r="X437" i="16"/>
  <c r="D437" i="16"/>
  <c r="AR436" i="16"/>
  <c r="X436" i="16"/>
  <c r="D436" i="16"/>
  <c r="AR435" i="16"/>
  <c r="X435" i="16"/>
  <c r="D435" i="16"/>
  <c r="AR434" i="16"/>
  <c r="X434" i="16"/>
  <c r="D434" i="16"/>
  <c r="AR433" i="16"/>
  <c r="X433" i="16"/>
  <c r="D433" i="16"/>
  <c r="AR432" i="16"/>
  <c r="X432" i="16"/>
  <c r="D432" i="16"/>
  <c r="BH429" i="16"/>
  <c r="BF429" i="16"/>
  <c r="BD429" i="16"/>
  <c r="BB429" i="16"/>
  <c r="AZ429" i="16"/>
  <c r="AX429" i="16"/>
  <c r="AV429" i="16"/>
  <c r="AN429" i="16"/>
  <c r="AL429" i="16"/>
  <c r="AJ429" i="16"/>
  <c r="AH429" i="16"/>
  <c r="AF429" i="16"/>
  <c r="AD429" i="16"/>
  <c r="AB429" i="16"/>
  <c r="T429" i="16"/>
  <c r="R429" i="16"/>
  <c r="P429" i="16"/>
  <c r="N429" i="16"/>
  <c r="L429" i="16"/>
  <c r="J429" i="16"/>
  <c r="H429" i="16"/>
  <c r="AR428" i="16"/>
  <c r="X428" i="16"/>
  <c r="D428" i="16"/>
  <c r="AR427" i="16"/>
  <c r="X427" i="16"/>
  <c r="D427" i="16"/>
  <c r="AR426" i="16"/>
  <c r="X426" i="16"/>
  <c r="D426" i="16"/>
  <c r="AR425" i="16"/>
  <c r="X425" i="16"/>
  <c r="D425" i="16"/>
  <c r="AR424" i="16"/>
  <c r="X424" i="16"/>
  <c r="D424" i="16"/>
  <c r="AR423" i="16"/>
  <c r="X423" i="16"/>
  <c r="D423" i="16"/>
  <c r="AR422" i="16"/>
  <c r="X422" i="16"/>
  <c r="D422" i="16"/>
  <c r="AR421" i="16"/>
  <c r="X421" i="16"/>
  <c r="D421" i="16"/>
  <c r="AR420" i="16"/>
  <c r="X420" i="16"/>
  <c r="D420" i="16"/>
  <c r="AR419" i="16"/>
  <c r="X419" i="16"/>
  <c r="D419" i="16"/>
  <c r="AR418" i="16"/>
  <c r="X418" i="16"/>
  <c r="D418" i="16"/>
  <c r="AR417" i="16"/>
  <c r="X417" i="16"/>
  <c r="D417" i="16"/>
  <c r="AR416" i="16"/>
  <c r="X416" i="16"/>
  <c r="D416" i="16"/>
  <c r="AR415" i="16"/>
  <c r="X415" i="16"/>
  <c r="D415" i="16"/>
  <c r="AR414" i="16"/>
  <c r="X414" i="16"/>
  <c r="D414" i="16"/>
  <c r="BH411" i="16"/>
  <c r="BF411" i="16"/>
  <c r="BD411" i="16"/>
  <c r="BB411" i="16"/>
  <c r="AZ411" i="16"/>
  <c r="AX411" i="16"/>
  <c r="AV411" i="16"/>
  <c r="AN411" i="16"/>
  <c r="AL411" i="16"/>
  <c r="AJ411" i="16"/>
  <c r="AH411" i="16"/>
  <c r="AF411" i="16"/>
  <c r="AD411" i="16"/>
  <c r="AB411" i="16"/>
  <c r="T411" i="16"/>
  <c r="R411" i="16"/>
  <c r="P411" i="16"/>
  <c r="N411" i="16"/>
  <c r="L411" i="16"/>
  <c r="J411" i="16"/>
  <c r="H411" i="16"/>
  <c r="AR410" i="16"/>
  <c r="X410" i="16"/>
  <c r="D410" i="16"/>
  <c r="AR409" i="16"/>
  <c r="X409" i="16"/>
  <c r="D409" i="16"/>
  <c r="AR408" i="16"/>
  <c r="X408" i="16"/>
  <c r="D408" i="16"/>
  <c r="AR407" i="16"/>
  <c r="X407" i="16"/>
  <c r="D407" i="16"/>
  <c r="AR406" i="16"/>
  <c r="X406" i="16"/>
  <c r="D406" i="16"/>
  <c r="AR405" i="16"/>
  <c r="X405" i="16"/>
  <c r="D405" i="16"/>
  <c r="AR404" i="16"/>
  <c r="X404" i="16"/>
  <c r="D404" i="16"/>
  <c r="AR403" i="16"/>
  <c r="X403" i="16"/>
  <c r="D403" i="16"/>
  <c r="AR402" i="16"/>
  <c r="X402" i="16"/>
  <c r="D402" i="16"/>
  <c r="AR401" i="16"/>
  <c r="X401" i="16"/>
  <c r="D401" i="16"/>
  <c r="AR400" i="16"/>
  <c r="X400" i="16"/>
  <c r="D400" i="16"/>
  <c r="AR399" i="16"/>
  <c r="X399" i="16"/>
  <c r="D399" i="16"/>
  <c r="AR398" i="16"/>
  <c r="X398" i="16"/>
  <c r="D398" i="16"/>
  <c r="AR397" i="16"/>
  <c r="X397" i="16"/>
  <c r="D397" i="16"/>
  <c r="AR396" i="16"/>
  <c r="X396" i="16"/>
  <c r="D396" i="16"/>
  <c r="BH393" i="16"/>
  <c r="BF393" i="16"/>
  <c r="BD393" i="16"/>
  <c r="BB393" i="16"/>
  <c r="AZ393" i="16"/>
  <c r="AX393" i="16"/>
  <c r="AV393" i="16"/>
  <c r="AN393" i="16"/>
  <c r="AL393" i="16"/>
  <c r="AJ393" i="16"/>
  <c r="AH393" i="16"/>
  <c r="AF393" i="16"/>
  <c r="AD393" i="16"/>
  <c r="AB393" i="16"/>
  <c r="T393" i="16"/>
  <c r="R393" i="16"/>
  <c r="P393" i="16"/>
  <c r="N393" i="16"/>
  <c r="L393" i="16"/>
  <c r="J393" i="16"/>
  <c r="H393" i="16"/>
  <c r="AR392" i="16"/>
  <c r="X392" i="16"/>
  <c r="D392" i="16"/>
  <c r="AR391" i="16"/>
  <c r="X391" i="16"/>
  <c r="D391" i="16"/>
  <c r="AR390" i="16"/>
  <c r="X390" i="16"/>
  <c r="D390" i="16"/>
  <c r="AR389" i="16"/>
  <c r="X389" i="16"/>
  <c r="D389" i="16"/>
  <c r="AR388" i="16"/>
  <c r="X388" i="16"/>
  <c r="D388" i="16"/>
  <c r="AR387" i="16"/>
  <c r="X387" i="16"/>
  <c r="D387" i="16"/>
  <c r="AR386" i="16"/>
  <c r="X386" i="16"/>
  <c r="D386" i="16"/>
  <c r="AR385" i="16"/>
  <c r="X385" i="16"/>
  <c r="D385" i="16"/>
  <c r="AR384" i="16"/>
  <c r="X384" i="16"/>
  <c r="D384" i="16"/>
  <c r="AR383" i="16"/>
  <c r="X383" i="16"/>
  <c r="D383" i="16"/>
  <c r="AR382" i="16"/>
  <c r="X382" i="16"/>
  <c r="D382" i="16"/>
  <c r="AR381" i="16"/>
  <c r="X381" i="16"/>
  <c r="D381" i="16"/>
  <c r="AR380" i="16"/>
  <c r="X380" i="16"/>
  <c r="D380" i="16"/>
  <c r="AR379" i="16"/>
  <c r="X379" i="16"/>
  <c r="D379" i="16"/>
  <c r="AR378" i="16"/>
  <c r="X378" i="16"/>
  <c r="D378" i="16"/>
  <c r="BH375" i="16"/>
  <c r="BF375" i="16"/>
  <c r="BD375" i="16"/>
  <c r="BB375" i="16"/>
  <c r="AZ375" i="16"/>
  <c r="AX375" i="16"/>
  <c r="AV375" i="16"/>
  <c r="AN375" i="16"/>
  <c r="AL375" i="16"/>
  <c r="AJ375" i="16"/>
  <c r="AH375" i="16"/>
  <c r="AF375" i="16"/>
  <c r="AD375" i="16"/>
  <c r="AB375" i="16"/>
  <c r="T375" i="16"/>
  <c r="R375" i="16"/>
  <c r="P375" i="16"/>
  <c r="N375" i="16"/>
  <c r="L375" i="16"/>
  <c r="J375" i="16"/>
  <c r="H375" i="16"/>
  <c r="AR374" i="16"/>
  <c r="X374" i="16"/>
  <c r="D374" i="16"/>
  <c r="AR373" i="16"/>
  <c r="X373" i="16"/>
  <c r="D373" i="16"/>
  <c r="AR372" i="16"/>
  <c r="X372" i="16"/>
  <c r="D372" i="16"/>
  <c r="AR371" i="16"/>
  <c r="X371" i="16"/>
  <c r="D371" i="16"/>
  <c r="AR370" i="16"/>
  <c r="X370" i="16"/>
  <c r="D370" i="16"/>
  <c r="AR369" i="16"/>
  <c r="X369" i="16"/>
  <c r="D369" i="16"/>
  <c r="AR368" i="16"/>
  <c r="X368" i="16"/>
  <c r="D368" i="16"/>
  <c r="AR367" i="16"/>
  <c r="X367" i="16"/>
  <c r="D367" i="16"/>
  <c r="AR366" i="16"/>
  <c r="X366" i="16"/>
  <c r="D366" i="16"/>
  <c r="AR365" i="16"/>
  <c r="X365" i="16"/>
  <c r="D365" i="16"/>
  <c r="AR364" i="16"/>
  <c r="X364" i="16"/>
  <c r="D364" i="16"/>
  <c r="AR363" i="16"/>
  <c r="X363" i="16"/>
  <c r="D363" i="16"/>
  <c r="AR362" i="16"/>
  <c r="X362" i="16"/>
  <c r="D362" i="16"/>
  <c r="AR361" i="16"/>
  <c r="X361" i="16"/>
  <c r="D361" i="16"/>
  <c r="AR360" i="16"/>
  <c r="X360" i="16"/>
  <c r="D360" i="16"/>
  <c r="BH357" i="16"/>
  <c r="BF357" i="16"/>
  <c r="BD357" i="16"/>
  <c r="BB357" i="16"/>
  <c r="AZ357" i="16"/>
  <c r="AX357" i="16"/>
  <c r="AV357" i="16"/>
  <c r="AN357" i="16"/>
  <c r="AL357" i="16"/>
  <c r="AJ357" i="16"/>
  <c r="AH357" i="16"/>
  <c r="AF357" i="16"/>
  <c r="AD357" i="16"/>
  <c r="AB357" i="16"/>
  <c r="T357" i="16"/>
  <c r="R357" i="16"/>
  <c r="P357" i="16"/>
  <c r="N357" i="16"/>
  <c r="L357" i="16"/>
  <c r="J357" i="16"/>
  <c r="H357" i="16"/>
  <c r="AR356" i="16"/>
  <c r="X356" i="16"/>
  <c r="V356" i="16" s="1"/>
  <c r="O19" i="5" s="1"/>
  <c r="D356" i="16"/>
  <c r="AR355" i="16"/>
  <c r="X355" i="16"/>
  <c r="D355" i="16"/>
  <c r="B355" i="16" s="1"/>
  <c r="N18" i="5" s="1"/>
  <c r="AR354" i="16"/>
  <c r="AP354" i="16" s="1"/>
  <c r="P17" i="5" s="1"/>
  <c r="X354" i="16"/>
  <c r="D354" i="16"/>
  <c r="AR353" i="16"/>
  <c r="AP353" i="16" s="1"/>
  <c r="P16" i="5" s="1"/>
  <c r="X353" i="16"/>
  <c r="D353" i="16"/>
  <c r="AR352" i="16"/>
  <c r="X352" i="16"/>
  <c r="V352" i="16" s="1"/>
  <c r="O15" i="5" s="1"/>
  <c r="D352" i="16"/>
  <c r="B352" i="16" s="1"/>
  <c r="N15" i="5" s="1"/>
  <c r="AR351" i="16"/>
  <c r="X351" i="16"/>
  <c r="D351" i="16"/>
  <c r="B351" i="16" s="1"/>
  <c r="N14" i="5" s="1"/>
  <c r="AR350" i="16"/>
  <c r="X350" i="16"/>
  <c r="D350" i="16"/>
  <c r="B350" i="16" s="1"/>
  <c r="N13" i="5" s="1"/>
  <c r="AR349" i="16"/>
  <c r="AP349" i="16" s="1"/>
  <c r="P12" i="5" s="1"/>
  <c r="X349" i="16"/>
  <c r="V349" i="16" s="1"/>
  <c r="O12" i="5" s="1"/>
  <c r="D349" i="16"/>
  <c r="AR348" i="16"/>
  <c r="AP348" i="16" s="1"/>
  <c r="P11" i="5" s="1"/>
  <c r="X348" i="16"/>
  <c r="V348" i="16" s="1"/>
  <c r="O11" i="5" s="1"/>
  <c r="D348" i="16"/>
  <c r="AR347" i="16"/>
  <c r="X347" i="16"/>
  <c r="V347" i="16" s="1"/>
  <c r="O10" i="5" s="1"/>
  <c r="D347" i="16"/>
  <c r="B347" i="16" s="1"/>
  <c r="N10" i="5" s="1"/>
  <c r="AR346" i="16"/>
  <c r="AP346" i="16" s="1"/>
  <c r="P9" i="5" s="1"/>
  <c r="X346" i="16"/>
  <c r="D346" i="16"/>
  <c r="B346" i="16" s="1"/>
  <c r="N9" i="5" s="1"/>
  <c r="AR345" i="16"/>
  <c r="AP345" i="16" s="1"/>
  <c r="P8" i="5" s="1"/>
  <c r="X345" i="16"/>
  <c r="D345" i="16"/>
  <c r="AR344" i="16"/>
  <c r="AP344" i="16" s="1"/>
  <c r="P7" i="5" s="1"/>
  <c r="X344" i="16"/>
  <c r="V344" i="16" s="1"/>
  <c r="O7" i="5" s="1"/>
  <c r="D344" i="16"/>
  <c r="B344" i="16" s="1"/>
  <c r="N7" i="5" s="1"/>
  <c r="AR343" i="16"/>
  <c r="X343" i="16"/>
  <c r="V343" i="16" s="1"/>
  <c r="O6" i="5" s="1"/>
  <c r="D343" i="16"/>
  <c r="B343" i="16" s="1"/>
  <c r="N6" i="5" s="1"/>
  <c r="AR342" i="16"/>
  <c r="X342" i="16"/>
  <c r="D342" i="16"/>
  <c r="B342" i="16" s="1"/>
  <c r="N5" i="5" s="1"/>
  <c r="AT338" i="16"/>
  <c r="AV341" i="16" s="1"/>
  <c r="Z338" i="16"/>
  <c r="AB341" i="16" s="1"/>
  <c r="AD341" i="16" s="1"/>
  <c r="F338" i="16"/>
  <c r="H341" i="16" s="1"/>
  <c r="BH336" i="16"/>
  <c r="BF336" i="16"/>
  <c r="BD336" i="16"/>
  <c r="BB336" i="16"/>
  <c r="AZ336" i="16"/>
  <c r="AX336" i="16"/>
  <c r="AV336" i="16"/>
  <c r="AN336" i="16"/>
  <c r="AL336" i="16"/>
  <c r="AJ336" i="16"/>
  <c r="AH336" i="16"/>
  <c r="AF336" i="16"/>
  <c r="AD336" i="16"/>
  <c r="AB336" i="16"/>
  <c r="T336" i="16"/>
  <c r="R336" i="16"/>
  <c r="P336" i="16"/>
  <c r="N336" i="16"/>
  <c r="L336" i="16"/>
  <c r="J336" i="16"/>
  <c r="H336" i="16"/>
  <c r="AR335" i="16"/>
  <c r="X335" i="16"/>
  <c r="D335" i="16"/>
  <c r="AR334" i="16"/>
  <c r="X334" i="16"/>
  <c r="D334" i="16"/>
  <c r="AR333" i="16"/>
  <c r="X333" i="16"/>
  <c r="D333" i="16"/>
  <c r="AR332" i="16"/>
  <c r="X332" i="16"/>
  <c r="D332" i="16"/>
  <c r="AR331" i="16"/>
  <c r="X331" i="16"/>
  <c r="D331" i="16"/>
  <c r="AR330" i="16"/>
  <c r="X330" i="16"/>
  <c r="D330" i="16"/>
  <c r="AR329" i="16"/>
  <c r="X329" i="16"/>
  <c r="D329" i="16"/>
  <c r="AR328" i="16"/>
  <c r="X328" i="16"/>
  <c r="D328" i="16"/>
  <c r="AR327" i="16"/>
  <c r="X327" i="16"/>
  <c r="D327" i="16"/>
  <c r="AR326" i="16"/>
  <c r="X326" i="16"/>
  <c r="D326" i="16"/>
  <c r="AR325" i="16"/>
  <c r="X325" i="16"/>
  <c r="D325" i="16"/>
  <c r="AR324" i="16"/>
  <c r="X324" i="16"/>
  <c r="D324" i="16"/>
  <c r="AR323" i="16"/>
  <c r="X323" i="16"/>
  <c r="D323" i="16"/>
  <c r="AR322" i="16"/>
  <c r="X322" i="16"/>
  <c r="D322" i="16"/>
  <c r="AR321" i="16"/>
  <c r="X321" i="16"/>
  <c r="D321" i="16"/>
  <c r="BH318" i="16"/>
  <c r="BF318" i="16"/>
  <c r="BD318" i="16"/>
  <c r="BB318" i="16"/>
  <c r="AZ318" i="16"/>
  <c r="AX318" i="16"/>
  <c r="AV318" i="16"/>
  <c r="AN318" i="16"/>
  <c r="AL318" i="16"/>
  <c r="AJ318" i="16"/>
  <c r="AH318" i="16"/>
  <c r="AF318" i="16"/>
  <c r="AD318" i="16"/>
  <c r="AB318" i="16"/>
  <c r="T318" i="16"/>
  <c r="R318" i="16"/>
  <c r="P318" i="16"/>
  <c r="N318" i="16"/>
  <c r="L318" i="16"/>
  <c r="J318" i="16"/>
  <c r="H318" i="16"/>
  <c r="AR317" i="16"/>
  <c r="X317" i="16"/>
  <c r="D317" i="16"/>
  <c r="AR316" i="16"/>
  <c r="X316" i="16"/>
  <c r="D316" i="16"/>
  <c r="AR315" i="16"/>
  <c r="X315" i="16"/>
  <c r="D315" i="16"/>
  <c r="AR314" i="16"/>
  <c r="X314" i="16"/>
  <c r="D314" i="16"/>
  <c r="AR313" i="16"/>
  <c r="X313" i="16"/>
  <c r="D313" i="16"/>
  <c r="AR312" i="16"/>
  <c r="X312" i="16"/>
  <c r="D312" i="16"/>
  <c r="AR311" i="16"/>
  <c r="X311" i="16"/>
  <c r="D311" i="16"/>
  <c r="AR310" i="16"/>
  <c r="X310" i="16"/>
  <c r="D310" i="16"/>
  <c r="AR309" i="16"/>
  <c r="X309" i="16"/>
  <c r="D309" i="16"/>
  <c r="AR308" i="16"/>
  <c r="X308" i="16"/>
  <c r="D308" i="16"/>
  <c r="AR307" i="16"/>
  <c r="X307" i="16"/>
  <c r="D307" i="16"/>
  <c r="AR306" i="16"/>
  <c r="X306" i="16"/>
  <c r="D306" i="16"/>
  <c r="AR305" i="16"/>
  <c r="X305" i="16"/>
  <c r="D305" i="16"/>
  <c r="AR304" i="16"/>
  <c r="X304" i="16"/>
  <c r="D304" i="16"/>
  <c r="AR303" i="16"/>
  <c r="X303" i="16"/>
  <c r="D303" i="16"/>
  <c r="BH300" i="16"/>
  <c r="BF300" i="16"/>
  <c r="BD300" i="16"/>
  <c r="BB300" i="16"/>
  <c r="AZ300" i="16"/>
  <c r="AX300" i="16"/>
  <c r="AV300" i="16"/>
  <c r="AN300" i="16"/>
  <c r="AL300" i="16"/>
  <c r="AJ300" i="16"/>
  <c r="AH300" i="16"/>
  <c r="AF300" i="16"/>
  <c r="AD300" i="16"/>
  <c r="AB300" i="16"/>
  <c r="T300" i="16"/>
  <c r="R300" i="16"/>
  <c r="P300" i="16"/>
  <c r="N300" i="16"/>
  <c r="L300" i="16"/>
  <c r="J300" i="16"/>
  <c r="H300" i="16"/>
  <c r="AR299" i="16"/>
  <c r="X299" i="16"/>
  <c r="D299" i="16"/>
  <c r="AR298" i="16"/>
  <c r="X298" i="16"/>
  <c r="D298" i="16"/>
  <c r="AR297" i="16"/>
  <c r="X297" i="16"/>
  <c r="D297" i="16"/>
  <c r="AR296" i="16"/>
  <c r="X296" i="16"/>
  <c r="D296" i="16"/>
  <c r="AR295" i="16"/>
  <c r="X295" i="16"/>
  <c r="D295" i="16"/>
  <c r="AR294" i="16"/>
  <c r="X294" i="16"/>
  <c r="D294" i="16"/>
  <c r="AR293" i="16"/>
  <c r="X293" i="16"/>
  <c r="D293" i="16"/>
  <c r="AR292" i="16"/>
  <c r="X292" i="16"/>
  <c r="D292" i="16"/>
  <c r="AR291" i="16"/>
  <c r="X291" i="16"/>
  <c r="D291" i="16"/>
  <c r="AR290" i="16"/>
  <c r="X290" i="16"/>
  <c r="D290" i="16"/>
  <c r="AR289" i="16"/>
  <c r="X289" i="16"/>
  <c r="D289" i="16"/>
  <c r="AR288" i="16"/>
  <c r="X288" i="16"/>
  <c r="D288" i="16"/>
  <c r="AR287" i="16"/>
  <c r="X287" i="16"/>
  <c r="D287" i="16"/>
  <c r="AR286" i="16"/>
  <c r="X286" i="16"/>
  <c r="D286" i="16"/>
  <c r="AR285" i="16"/>
  <c r="X285" i="16"/>
  <c r="D285" i="16"/>
  <c r="BH282" i="16"/>
  <c r="BF282" i="16"/>
  <c r="BD282" i="16"/>
  <c r="BB282" i="16"/>
  <c r="AZ282" i="16"/>
  <c r="AX282" i="16"/>
  <c r="AV282" i="16"/>
  <c r="AN282" i="16"/>
  <c r="AL282" i="16"/>
  <c r="AJ282" i="16"/>
  <c r="AH282" i="16"/>
  <c r="AF282" i="16"/>
  <c r="AD282" i="16"/>
  <c r="AB282" i="16"/>
  <c r="T282" i="16"/>
  <c r="R282" i="16"/>
  <c r="P282" i="16"/>
  <c r="N282" i="16"/>
  <c r="L282" i="16"/>
  <c r="J282" i="16"/>
  <c r="H282" i="16"/>
  <c r="AR281" i="16"/>
  <c r="X281" i="16"/>
  <c r="D281" i="16"/>
  <c r="AR280" i="16"/>
  <c r="X280" i="16"/>
  <c r="D280" i="16"/>
  <c r="AR279" i="16"/>
  <c r="X279" i="16"/>
  <c r="D279" i="16"/>
  <c r="AR278" i="16"/>
  <c r="X278" i="16"/>
  <c r="D278" i="16"/>
  <c r="AR277" i="16"/>
  <c r="X277" i="16"/>
  <c r="D277" i="16"/>
  <c r="AR276" i="16"/>
  <c r="X276" i="16"/>
  <c r="D276" i="16"/>
  <c r="AR275" i="16"/>
  <c r="X275" i="16"/>
  <c r="D275" i="16"/>
  <c r="AR274" i="16"/>
  <c r="X274" i="16"/>
  <c r="V238" i="16" s="1"/>
  <c r="L12" i="5" s="1"/>
  <c r="D274" i="16"/>
  <c r="AR273" i="16"/>
  <c r="X273" i="16"/>
  <c r="D273" i="16"/>
  <c r="AR272" i="16"/>
  <c r="X272" i="16"/>
  <c r="D272" i="16"/>
  <c r="AR271" i="16"/>
  <c r="X271" i="16"/>
  <c r="D271" i="16"/>
  <c r="AR270" i="16"/>
  <c r="X270" i="16"/>
  <c r="D270" i="16"/>
  <c r="AR269" i="16"/>
  <c r="X269" i="16"/>
  <c r="D269" i="16"/>
  <c r="B233" i="16" s="1"/>
  <c r="K7" i="5" s="1"/>
  <c r="AR268" i="16"/>
  <c r="X268" i="16"/>
  <c r="D268" i="16"/>
  <c r="AR267" i="16"/>
  <c r="X267" i="16"/>
  <c r="D267" i="16"/>
  <c r="BH264" i="16"/>
  <c r="BF264" i="16"/>
  <c r="BD264" i="16"/>
  <c r="BB264" i="16"/>
  <c r="AZ264" i="16"/>
  <c r="AX264" i="16"/>
  <c r="AV264" i="16"/>
  <c r="AN264" i="16"/>
  <c r="AL264" i="16"/>
  <c r="AJ264" i="16"/>
  <c r="AH264" i="16"/>
  <c r="AF264" i="16"/>
  <c r="AD264" i="16"/>
  <c r="AB264" i="16"/>
  <c r="T264" i="16"/>
  <c r="R264" i="16"/>
  <c r="P264" i="16"/>
  <c r="N264" i="16"/>
  <c r="L264" i="16"/>
  <c r="J264" i="16"/>
  <c r="H264" i="16"/>
  <c r="AR263" i="16"/>
  <c r="X263" i="16"/>
  <c r="D263" i="16"/>
  <c r="AR262" i="16"/>
  <c r="X262" i="16"/>
  <c r="D262" i="16"/>
  <c r="AR261" i="16"/>
  <c r="X261" i="16"/>
  <c r="D261" i="16"/>
  <c r="AR260" i="16"/>
  <c r="X260" i="16"/>
  <c r="D260" i="16"/>
  <c r="AR259" i="16"/>
  <c r="X259" i="16"/>
  <c r="D259" i="16"/>
  <c r="AR258" i="16"/>
  <c r="X258" i="16"/>
  <c r="D258" i="16"/>
  <c r="AR257" i="16"/>
  <c r="X257" i="16"/>
  <c r="D257" i="16"/>
  <c r="AR256" i="16"/>
  <c r="X256" i="16"/>
  <c r="D256" i="16"/>
  <c r="AR255" i="16"/>
  <c r="X255" i="16"/>
  <c r="D255" i="16"/>
  <c r="AR254" i="16"/>
  <c r="X254" i="16"/>
  <c r="D254" i="16"/>
  <c r="AR253" i="16"/>
  <c r="X253" i="16"/>
  <c r="D253" i="16"/>
  <c r="AR252" i="16"/>
  <c r="X252" i="16"/>
  <c r="D252" i="16"/>
  <c r="AR251" i="16"/>
  <c r="X251" i="16"/>
  <c r="D251" i="16"/>
  <c r="AR250" i="16"/>
  <c r="X250" i="16"/>
  <c r="D250" i="16"/>
  <c r="AR249" i="16"/>
  <c r="X249" i="16"/>
  <c r="D249" i="16"/>
  <c r="BH246" i="16"/>
  <c r="BF246" i="16"/>
  <c r="BD246" i="16"/>
  <c r="BB246" i="16"/>
  <c r="AZ246" i="16"/>
  <c r="AX246" i="16"/>
  <c r="AV246" i="16"/>
  <c r="AN246" i="16"/>
  <c r="AL246" i="16"/>
  <c r="AJ246" i="16"/>
  <c r="AH246" i="16"/>
  <c r="AF246" i="16"/>
  <c r="AD246" i="16"/>
  <c r="AB246" i="16"/>
  <c r="T246" i="16"/>
  <c r="R246" i="16"/>
  <c r="P246" i="16"/>
  <c r="N246" i="16"/>
  <c r="L246" i="16"/>
  <c r="J246" i="16"/>
  <c r="H246" i="16"/>
  <c r="AR245" i="16"/>
  <c r="X245" i="16"/>
  <c r="V245" i="16" s="1"/>
  <c r="L19" i="5" s="1"/>
  <c r="D245" i="16"/>
  <c r="B245" i="16" s="1"/>
  <c r="K19" i="5" s="1"/>
  <c r="AR244" i="16"/>
  <c r="AP244" i="16" s="1"/>
  <c r="M18" i="5" s="1"/>
  <c r="X244" i="16"/>
  <c r="D244" i="16"/>
  <c r="B244" i="16" s="1"/>
  <c r="K18" i="5" s="1"/>
  <c r="AR243" i="16"/>
  <c r="X243" i="16"/>
  <c r="V243" i="16" s="1"/>
  <c r="L17" i="5" s="1"/>
  <c r="D243" i="16"/>
  <c r="AR242" i="16"/>
  <c r="AP242" i="16" s="1"/>
  <c r="M16" i="5" s="1"/>
  <c r="X242" i="16"/>
  <c r="V242" i="16" s="1"/>
  <c r="L16" i="5" s="1"/>
  <c r="D242" i="16"/>
  <c r="B242" i="16" s="1"/>
  <c r="K16" i="5" s="1"/>
  <c r="AR241" i="16"/>
  <c r="X241" i="16"/>
  <c r="V241" i="16" s="1"/>
  <c r="L15" i="5" s="1"/>
  <c r="D241" i="16"/>
  <c r="B241" i="16" s="1"/>
  <c r="K15" i="5" s="1"/>
  <c r="AR240" i="16"/>
  <c r="AP240" i="16"/>
  <c r="M14" i="5" s="1"/>
  <c r="X240" i="16"/>
  <c r="D240" i="16"/>
  <c r="B240" i="16" s="1"/>
  <c r="K14" i="5" s="1"/>
  <c r="AR239" i="16"/>
  <c r="AP239" i="16" s="1"/>
  <c r="M13" i="5" s="1"/>
  <c r="X239" i="16"/>
  <c r="V239" i="16" s="1"/>
  <c r="L13" i="5" s="1"/>
  <c r="D239" i="16"/>
  <c r="AR238" i="16"/>
  <c r="AP238" i="16"/>
  <c r="M12" i="5" s="1"/>
  <c r="X238" i="16"/>
  <c r="D238" i="16"/>
  <c r="B238" i="16"/>
  <c r="K12" i="5" s="1"/>
  <c r="AR237" i="16"/>
  <c r="X237" i="16"/>
  <c r="V237" i="16" s="1"/>
  <c r="L11" i="5" s="1"/>
  <c r="D237" i="16"/>
  <c r="B237" i="16" s="1"/>
  <c r="K11" i="5" s="1"/>
  <c r="AR236" i="16"/>
  <c r="AP236" i="16" s="1"/>
  <c r="M10" i="5" s="1"/>
  <c r="X236" i="16"/>
  <c r="D236" i="16"/>
  <c r="B236" i="16"/>
  <c r="K10" i="5" s="1"/>
  <c r="AR235" i="16"/>
  <c r="AP235" i="16"/>
  <c r="M9" i="5" s="1"/>
  <c r="X235" i="16"/>
  <c r="V235" i="16"/>
  <c r="L9" i="5" s="1"/>
  <c r="D235" i="16"/>
  <c r="AR234" i="16"/>
  <c r="AP234" i="16" s="1"/>
  <c r="M8" i="5" s="1"/>
  <c r="X234" i="16"/>
  <c r="V234" i="16" s="1"/>
  <c r="L8" i="5" s="1"/>
  <c r="D234" i="16"/>
  <c r="B234" i="16" s="1"/>
  <c r="K8" i="5" s="1"/>
  <c r="AR233" i="16"/>
  <c r="X233" i="16"/>
  <c r="V233" i="16"/>
  <c r="L7" i="5" s="1"/>
  <c r="D233" i="16"/>
  <c r="AR232" i="16"/>
  <c r="AP232" i="16"/>
  <c r="M6" i="5" s="1"/>
  <c r="X232" i="16"/>
  <c r="D232" i="16"/>
  <c r="B232" i="16" s="1"/>
  <c r="K6" i="5" s="1"/>
  <c r="AR231" i="16"/>
  <c r="AP231" i="16" s="1"/>
  <c r="M5" i="5" s="1"/>
  <c r="X231" i="16"/>
  <c r="V231" i="16" s="1"/>
  <c r="L5" i="5" s="1"/>
  <c r="D231" i="16"/>
  <c r="AT227" i="16"/>
  <c r="AV230" i="16" s="1"/>
  <c r="AX230" i="16" s="1"/>
  <c r="Z227" i="16"/>
  <c r="AB230" i="16" s="1"/>
  <c r="AD230" i="16" s="1"/>
  <c r="F227" i="16"/>
  <c r="H230" i="16" s="1"/>
  <c r="BH224" i="16"/>
  <c r="BF224" i="16"/>
  <c r="BD224" i="16"/>
  <c r="BB224" i="16"/>
  <c r="AZ224" i="16"/>
  <c r="AX224" i="16"/>
  <c r="AV224" i="16"/>
  <c r="AN224" i="16"/>
  <c r="AL224" i="16"/>
  <c r="AJ224" i="16"/>
  <c r="AH224" i="16"/>
  <c r="AF224" i="16"/>
  <c r="AD224" i="16"/>
  <c r="AB224" i="16"/>
  <c r="T224" i="16"/>
  <c r="R224" i="16"/>
  <c r="P224" i="16"/>
  <c r="N224" i="16"/>
  <c r="L224" i="16"/>
  <c r="J224" i="16"/>
  <c r="H224" i="16"/>
  <c r="AR223" i="16"/>
  <c r="X223" i="16"/>
  <c r="D223" i="16"/>
  <c r="AR222" i="16"/>
  <c r="X222" i="16"/>
  <c r="D222" i="16"/>
  <c r="AR221" i="16"/>
  <c r="X221" i="16"/>
  <c r="D221" i="16"/>
  <c r="AR220" i="16"/>
  <c r="X220" i="16"/>
  <c r="D220" i="16"/>
  <c r="AR219" i="16"/>
  <c r="X219" i="16"/>
  <c r="D219" i="16"/>
  <c r="AR218" i="16"/>
  <c r="X218" i="16"/>
  <c r="D218" i="16"/>
  <c r="AR217" i="16"/>
  <c r="X217" i="16"/>
  <c r="D217" i="16"/>
  <c r="AR216" i="16"/>
  <c r="X216" i="16"/>
  <c r="D216" i="16"/>
  <c r="AR215" i="16"/>
  <c r="X215" i="16"/>
  <c r="D215" i="16"/>
  <c r="AR214" i="16"/>
  <c r="X214" i="16"/>
  <c r="D214" i="16"/>
  <c r="AR213" i="16"/>
  <c r="X213" i="16"/>
  <c r="D213" i="16"/>
  <c r="AR212" i="16"/>
  <c r="X212" i="16"/>
  <c r="D212" i="16"/>
  <c r="AR211" i="16"/>
  <c r="X211" i="16"/>
  <c r="D211" i="16"/>
  <c r="AR210" i="16"/>
  <c r="X210" i="16"/>
  <c r="D210" i="16"/>
  <c r="AR209" i="16"/>
  <c r="X209" i="16"/>
  <c r="D209" i="16"/>
  <c r="AT208" i="16"/>
  <c r="Z208" i="16"/>
  <c r="F208" i="16"/>
  <c r="BH207" i="16"/>
  <c r="BF207" i="16"/>
  <c r="BD207" i="16"/>
  <c r="BB207" i="16"/>
  <c r="AZ207" i="16"/>
  <c r="AX207" i="16"/>
  <c r="AV207" i="16"/>
  <c r="AN207" i="16"/>
  <c r="AL207" i="16"/>
  <c r="AJ207" i="16"/>
  <c r="AH207" i="16"/>
  <c r="AF207" i="16"/>
  <c r="AD207" i="16"/>
  <c r="AB207" i="16"/>
  <c r="T207" i="16"/>
  <c r="R207" i="16"/>
  <c r="P207" i="16"/>
  <c r="N207" i="16"/>
  <c r="L207" i="16"/>
  <c r="J207" i="16"/>
  <c r="H207" i="16"/>
  <c r="AR206" i="16"/>
  <c r="X206" i="16"/>
  <c r="D206" i="16"/>
  <c r="AR205" i="16"/>
  <c r="X205" i="16"/>
  <c r="D205" i="16"/>
  <c r="AR204" i="16"/>
  <c r="X204" i="16"/>
  <c r="D204" i="16"/>
  <c r="AR203" i="16"/>
  <c r="X203" i="16"/>
  <c r="D203" i="16"/>
  <c r="AR202" i="16"/>
  <c r="X202" i="16"/>
  <c r="D202" i="16"/>
  <c r="AR201" i="16"/>
  <c r="X201" i="16"/>
  <c r="D201" i="16"/>
  <c r="AR200" i="16"/>
  <c r="X200" i="16"/>
  <c r="D200" i="16"/>
  <c r="AR199" i="16"/>
  <c r="X199" i="16"/>
  <c r="D199" i="16"/>
  <c r="AR198" i="16"/>
  <c r="X198" i="16"/>
  <c r="D198" i="16"/>
  <c r="AR197" i="16"/>
  <c r="X197" i="16"/>
  <c r="D197" i="16"/>
  <c r="AR196" i="16"/>
  <c r="X196" i="16"/>
  <c r="D196" i="16"/>
  <c r="AR195" i="16"/>
  <c r="X195" i="16"/>
  <c r="D195" i="16"/>
  <c r="AR194" i="16"/>
  <c r="X194" i="16"/>
  <c r="D194" i="16"/>
  <c r="AR193" i="16"/>
  <c r="X193" i="16"/>
  <c r="D193" i="16"/>
  <c r="AR192" i="16"/>
  <c r="X192" i="16"/>
  <c r="D192" i="16"/>
  <c r="BH189" i="16"/>
  <c r="BF189" i="16"/>
  <c r="BD189" i="16"/>
  <c r="BB189" i="16"/>
  <c r="AZ189" i="16"/>
  <c r="AX189" i="16"/>
  <c r="AV189" i="16"/>
  <c r="AN189" i="16"/>
  <c r="AL189" i="16"/>
  <c r="AJ189" i="16"/>
  <c r="AH189" i="16"/>
  <c r="AF189" i="16"/>
  <c r="AD189" i="16"/>
  <c r="AB189" i="16"/>
  <c r="T189" i="16"/>
  <c r="R189" i="16"/>
  <c r="P189" i="16"/>
  <c r="N189" i="16"/>
  <c r="L189" i="16"/>
  <c r="J189" i="16"/>
  <c r="H189" i="16"/>
  <c r="AR188" i="16"/>
  <c r="X188" i="16"/>
  <c r="D188" i="16"/>
  <c r="AR187" i="16"/>
  <c r="X187" i="16"/>
  <c r="D187" i="16"/>
  <c r="AR186" i="16"/>
  <c r="X186" i="16"/>
  <c r="D186" i="16"/>
  <c r="AR185" i="16"/>
  <c r="X185" i="16"/>
  <c r="D185" i="16"/>
  <c r="AR184" i="16"/>
  <c r="X184" i="16"/>
  <c r="D184" i="16"/>
  <c r="AR183" i="16"/>
  <c r="X183" i="16"/>
  <c r="D183" i="16"/>
  <c r="AR182" i="16"/>
  <c r="X182" i="16"/>
  <c r="D182" i="16"/>
  <c r="AR181" i="16"/>
  <c r="X181" i="16"/>
  <c r="D181" i="16"/>
  <c r="AR180" i="16"/>
  <c r="X180" i="16"/>
  <c r="D180" i="16"/>
  <c r="AR179" i="16"/>
  <c r="X179" i="16"/>
  <c r="D179" i="16"/>
  <c r="AR178" i="16"/>
  <c r="X178" i="16"/>
  <c r="D178" i="16"/>
  <c r="AR177" i="16"/>
  <c r="X177" i="16"/>
  <c r="D177" i="16"/>
  <c r="AR176" i="16"/>
  <c r="X176" i="16"/>
  <c r="D176" i="16"/>
  <c r="AR175" i="16"/>
  <c r="X175" i="16"/>
  <c r="D175" i="16"/>
  <c r="AR174" i="16"/>
  <c r="X174" i="16"/>
  <c r="D174" i="16"/>
  <c r="BH171" i="16"/>
  <c r="BF171" i="16"/>
  <c r="BD171" i="16"/>
  <c r="BB171" i="16"/>
  <c r="AZ171" i="16"/>
  <c r="AX171" i="16"/>
  <c r="AV171" i="16"/>
  <c r="AN171" i="16"/>
  <c r="AL171" i="16"/>
  <c r="AJ171" i="16"/>
  <c r="AH171" i="16"/>
  <c r="AF171" i="16"/>
  <c r="AD171" i="16"/>
  <c r="AB171" i="16"/>
  <c r="T171" i="16"/>
  <c r="R171" i="16"/>
  <c r="P171" i="16"/>
  <c r="N171" i="16"/>
  <c r="L171" i="16"/>
  <c r="J171" i="16"/>
  <c r="H171" i="16"/>
  <c r="AR170" i="16"/>
  <c r="X170" i="16"/>
  <c r="D170" i="16"/>
  <c r="AR169" i="16"/>
  <c r="X169" i="16"/>
  <c r="D169" i="16"/>
  <c r="AR168" i="16"/>
  <c r="X168" i="16"/>
  <c r="D168" i="16"/>
  <c r="AR167" i="16"/>
  <c r="X167" i="16"/>
  <c r="D167" i="16"/>
  <c r="AR166" i="16"/>
  <c r="X166" i="16"/>
  <c r="D166" i="16"/>
  <c r="AR165" i="16"/>
  <c r="X165" i="16"/>
  <c r="D165" i="16"/>
  <c r="AR164" i="16"/>
  <c r="X164" i="16"/>
  <c r="D164" i="16"/>
  <c r="AR163" i="16"/>
  <c r="X163" i="16"/>
  <c r="D163" i="16"/>
  <c r="AR162" i="16"/>
  <c r="X162" i="16"/>
  <c r="D162" i="16"/>
  <c r="AR161" i="16"/>
  <c r="X161" i="16"/>
  <c r="D161" i="16"/>
  <c r="AR160" i="16"/>
  <c r="X160" i="16"/>
  <c r="D160" i="16"/>
  <c r="AR159" i="16"/>
  <c r="X159" i="16"/>
  <c r="D159" i="16"/>
  <c r="AR158" i="16"/>
  <c r="X158" i="16"/>
  <c r="D158" i="16"/>
  <c r="AR157" i="16"/>
  <c r="X157" i="16"/>
  <c r="D157" i="16"/>
  <c r="AR156" i="16"/>
  <c r="X156" i="16"/>
  <c r="D156" i="16"/>
  <c r="BH153" i="16"/>
  <c r="BF153" i="16"/>
  <c r="BD153" i="16"/>
  <c r="BB153" i="16"/>
  <c r="AZ153" i="16"/>
  <c r="AX153" i="16"/>
  <c r="AV153" i="16"/>
  <c r="AN153" i="16"/>
  <c r="AL153" i="16"/>
  <c r="AJ153" i="16"/>
  <c r="AH153" i="16"/>
  <c r="AF153" i="16"/>
  <c r="AD153" i="16"/>
  <c r="AB153" i="16"/>
  <c r="T153" i="16"/>
  <c r="R153" i="16"/>
  <c r="P153" i="16"/>
  <c r="N153" i="16"/>
  <c r="L153" i="16"/>
  <c r="J153" i="16"/>
  <c r="H153" i="16"/>
  <c r="AR152" i="16"/>
  <c r="X152" i="16"/>
  <c r="D152" i="16"/>
  <c r="AR151" i="16"/>
  <c r="X151" i="16"/>
  <c r="D151" i="16"/>
  <c r="AR150" i="16"/>
  <c r="X150" i="16"/>
  <c r="D150" i="16"/>
  <c r="AR149" i="16"/>
  <c r="X149" i="16"/>
  <c r="D149" i="16"/>
  <c r="AR148" i="16"/>
  <c r="X148" i="16"/>
  <c r="D148" i="16"/>
  <c r="AR147" i="16"/>
  <c r="X147" i="16"/>
  <c r="D147" i="16"/>
  <c r="AR146" i="16"/>
  <c r="X146" i="16"/>
  <c r="D146" i="16"/>
  <c r="AR145" i="16"/>
  <c r="X145" i="16"/>
  <c r="D145" i="16"/>
  <c r="AR144" i="16"/>
  <c r="X144" i="16"/>
  <c r="D144" i="16"/>
  <c r="AR143" i="16"/>
  <c r="X143" i="16"/>
  <c r="D143" i="16"/>
  <c r="AR142" i="16"/>
  <c r="X142" i="16"/>
  <c r="D142" i="16"/>
  <c r="AR141" i="16"/>
  <c r="X141" i="16"/>
  <c r="D141" i="16"/>
  <c r="AR140" i="16"/>
  <c r="X140" i="16"/>
  <c r="D140" i="16"/>
  <c r="AR139" i="16"/>
  <c r="X139" i="16"/>
  <c r="D139" i="16"/>
  <c r="AR138" i="16"/>
  <c r="X138" i="16"/>
  <c r="D138" i="16"/>
  <c r="BH135" i="16"/>
  <c r="BF135" i="16"/>
  <c r="BD135" i="16"/>
  <c r="BB135" i="16"/>
  <c r="AZ135" i="16"/>
  <c r="AX135" i="16"/>
  <c r="AV135" i="16"/>
  <c r="AN135" i="16"/>
  <c r="AL135" i="16"/>
  <c r="AJ135" i="16"/>
  <c r="AH135" i="16"/>
  <c r="AF135" i="16"/>
  <c r="AD135" i="16"/>
  <c r="AB135" i="16"/>
  <c r="T135" i="16"/>
  <c r="R135" i="16"/>
  <c r="P135" i="16"/>
  <c r="N135" i="16"/>
  <c r="L135" i="16"/>
  <c r="J135" i="16"/>
  <c r="H135" i="16"/>
  <c r="AR134" i="16"/>
  <c r="X134" i="16"/>
  <c r="V134" i="16" s="1"/>
  <c r="I19" i="5" s="1"/>
  <c r="D134" i="16"/>
  <c r="AR133" i="16"/>
  <c r="AP133" i="16" s="1"/>
  <c r="J18" i="5" s="1"/>
  <c r="X133" i="16"/>
  <c r="D133" i="16"/>
  <c r="B133" i="16" s="1"/>
  <c r="H18" i="5" s="1"/>
  <c r="AR132" i="16"/>
  <c r="X132" i="16"/>
  <c r="V132" i="16" s="1"/>
  <c r="I17" i="5" s="1"/>
  <c r="D132" i="16"/>
  <c r="AR131" i="16"/>
  <c r="AP131" i="16" s="1"/>
  <c r="J16" i="5" s="1"/>
  <c r="X131" i="16"/>
  <c r="D131" i="16"/>
  <c r="B131" i="16" s="1"/>
  <c r="H16" i="5" s="1"/>
  <c r="AR130" i="16"/>
  <c r="X130" i="16"/>
  <c r="V130" i="16" s="1"/>
  <c r="I15" i="5" s="1"/>
  <c r="D130" i="16"/>
  <c r="AR129" i="16"/>
  <c r="AP129" i="16" s="1"/>
  <c r="J14" i="5" s="1"/>
  <c r="X129" i="16"/>
  <c r="D129" i="16"/>
  <c r="B129" i="16" s="1"/>
  <c r="H14" i="5" s="1"/>
  <c r="AR128" i="16"/>
  <c r="X128" i="16"/>
  <c r="V128" i="16" s="1"/>
  <c r="I13" i="5" s="1"/>
  <c r="D128" i="16"/>
  <c r="AR127" i="16"/>
  <c r="AP127" i="16" s="1"/>
  <c r="J12" i="5" s="1"/>
  <c r="X127" i="16"/>
  <c r="D127" i="16"/>
  <c r="B127" i="16" s="1"/>
  <c r="H12" i="5" s="1"/>
  <c r="AR126" i="16"/>
  <c r="X126" i="16"/>
  <c r="V126" i="16" s="1"/>
  <c r="I11" i="5" s="1"/>
  <c r="D126" i="16"/>
  <c r="AR125" i="16"/>
  <c r="AP125" i="16" s="1"/>
  <c r="J10" i="5" s="1"/>
  <c r="X125" i="16"/>
  <c r="D125" i="16"/>
  <c r="B125" i="16" s="1"/>
  <c r="H10" i="5" s="1"/>
  <c r="AR124" i="16"/>
  <c r="X124" i="16"/>
  <c r="V124" i="16" s="1"/>
  <c r="I9" i="5" s="1"/>
  <c r="D124" i="16"/>
  <c r="AR123" i="16"/>
  <c r="AP123" i="16" s="1"/>
  <c r="J8" i="5" s="1"/>
  <c r="X123" i="16"/>
  <c r="D123" i="16"/>
  <c r="B123" i="16" s="1"/>
  <c r="H8" i="5" s="1"/>
  <c r="AR122" i="16"/>
  <c r="X122" i="16"/>
  <c r="V122" i="16" s="1"/>
  <c r="I7" i="5" s="1"/>
  <c r="D122" i="16"/>
  <c r="AR121" i="16"/>
  <c r="AP121" i="16" s="1"/>
  <c r="J6" i="5" s="1"/>
  <c r="X121" i="16"/>
  <c r="D121" i="16"/>
  <c r="B121" i="16" s="1"/>
  <c r="H6" i="5" s="1"/>
  <c r="AR120" i="16"/>
  <c r="X120" i="16"/>
  <c r="V120" i="16" s="1"/>
  <c r="I5" i="5" s="1"/>
  <c r="D120" i="16"/>
  <c r="AT116" i="16"/>
  <c r="AV119" i="16" s="1"/>
  <c r="Z116" i="16"/>
  <c r="AB119" i="16" s="1"/>
  <c r="AD119" i="16" s="1"/>
  <c r="AF119" i="16" s="1"/>
  <c r="F116" i="16"/>
  <c r="H119" i="16" s="1"/>
  <c r="BH113" i="16"/>
  <c r="BF113" i="16"/>
  <c r="BD113" i="16"/>
  <c r="BB113" i="16"/>
  <c r="AZ113" i="16"/>
  <c r="AX113" i="16"/>
  <c r="AV113" i="16"/>
  <c r="AN113" i="16"/>
  <c r="AL113" i="16"/>
  <c r="AJ113" i="16"/>
  <c r="AH113" i="16"/>
  <c r="AF113" i="16"/>
  <c r="AD113" i="16"/>
  <c r="AB113" i="16"/>
  <c r="T113" i="16"/>
  <c r="R113" i="16"/>
  <c r="P113" i="16"/>
  <c r="N113" i="16"/>
  <c r="L113" i="16"/>
  <c r="J113" i="16"/>
  <c r="H113" i="16"/>
  <c r="AR112" i="16"/>
  <c r="X112" i="16"/>
  <c r="D112" i="16"/>
  <c r="AR111" i="16"/>
  <c r="X111" i="16"/>
  <c r="D111" i="16"/>
  <c r="B21" i="16" s="1"/>
  <c r="E18" i="5" s="1"/>
  <c r="AR110" i="16"/>
  <c r="X110" i="16"/>
  <c r="D110" i="16"/>
  <c r="AR109" i="16"/>
  <c r="X109" i="16"/>
  <c r="D109" i="16"/>
  <c r="AR108" i="16"/>
  <c r="X108" i="16"/>
  <c r="V18" i="16" s="1"/>
  <c r="F15" i="5" s="1"/>
  <c r="D108" i="16"/>
  <c r="AR107" i="16"/>
  <c r="X107" i="16"/>
  <c r="D107" i="16"/>
  <c r="AR106" i="16"/>
  <c r="X106" i="16"/>
  <c r="D106" i="16"/>
  <c r="AR105" i="16"/>
  <c r="AP15" i="16" s="1"/>
  <c r="G12" i="5" s="1"/>
  <c r="X105" i="16"/>
  <c r="D105" i="16"/>
  <c r="AR104" i="16"/>
  <c r="X104" i="16"/>
  <c r="D104" i="16"/>
  <c r="AR103" i="16"/>
  <c r="X103" i="16"/>
  <c r="D103" i="16"/>
  <c r="B13" i="16" s="1"/>
  <c r="E10" i="5" s="1"/>
  <c r="AR102" i="16"/>
  <c r="X102" i="16"/>
  <c r="D102" i="16"/>
  <c r="AR101" i="16"/>
  <c r="X101" i="16"/>
  <c r="D101" i="16"/>
  <c r="AR100" i="16"/>
  <c r="X100" i="16"/>
  <c r="V10" i="16" s="1"/>
  <c r="F7" i="5" s="1"/>
  <c r="D100" i="16"/>
  <c r="AR99" i="16"/>
  <c r="X99" i="16"/>
  <c r="D99" i="16"/>
  <c r="AR98" i="16"/>
  <c r="X98" i="16"/>
  <c r="D98" i="16"/>
  <c r="BH95" i="16"/>
  <c r="BF95" i="16"/>
  <c r="BD95" i="16"/>
  <c r="BB95" i="16"/>
  <c r="AZ95" i="16"/>
  <c r="AX95" i="16"/>
  <c r="AV95" i="16"/>
  <c r="AN95" i="16"/>
  <c r="AL95" i="16"/>
  <c r="AJ95" i="16"/>
  <c r="AH95" i="16"/>
  <c r="AF95" i="16"/>
  <c r="AD95" i="16"/>
  <c r="AB95" i="16"/>
  <c r="T95" i="16"/>
  <c r="R95" i="16"/>
  <c r="P95" i="16"/>
  <c r="N95" i="16"/>
  <c r="L95" i="16"/>
  <c r="J95" i="16"/>
  <c r="H95" i="16"/>
  <c r="AR94" i="16"/>
  <c r="X94" i="16"/>
  <c r="D94" i="16"/>
  <c r="AR93" i="16"/>
  <c r="X93" i="16"/>
  <c r="D93" i="16"/>
  <c r="AR92" i="16"/>
  <c r="X92" i="16"/>
  <c r="D92" i="16"/>
  <c r="AR91" i="16"/>
  <c r="X91" i="16"/>
  <c r="D91" i="16"/>
  <c r="AR90" i="16"/>
  <c r="X90" i="16"/>
  <c r="D90" i="16"/>
  <c r="AR89" i="16"/>
  <c r="X89" i="16"/>
  <c r="D89" i="16"/>
  <c r="AR88" i="16"/>
  <c r="X88" i="16"/>
  <c r="D88" i="16"/>
  <c r="AR87" i="16"/>
  <c r="X87" i="16"/>
  <c r="D87" i="16"/>
  <c r="AR86" i="16"/>
  <c r="X86" i="16"/>
  <c r="D86" i="16"/>
  <c r="AR85" i="16"/>
  <c r="X85" i="16"/>
  <c r="D85" i="16"/>
  <c r="AR84" i="16"/>
  <c r="X84" i="16"/>
  <c r="D84" i="16"/>
  <c r="AR83" i="16"/>
  <c r="X83" i="16"/>
  <c r="D83" i="16"/>
  <c r="AR82" i="16"/>
  <c r="X82" i="16"/>
  <c r="D82" i="16"/>
  <c r="AR81" i="16"/>
  <c r="X81" i="16"/>
  <c r="D81" i="16"/>
  <c r="AR80" i="16"/>
  <c r="X80" i="16"/>
  <c r="D80" i="16"/>
  <c r="BO78" i="16"/>
  <c r="BH77" i="16"/>
  <c r="BF77" i="16"/>
  <c r="BD77" i="16"/>
  <c r="BB77" i="16"/>
  <c r="AZ77" i="16"/>
  <c r="AX77" i="16"/>
  <c r="AV77" i="16"/>
  <c r="AN77" i="16"/>
  <c r="AL77" i="16"/>
  <c r="AJ77" i="16"/>
  <c r="AH77" i="16"/>
  <c r="AF77" i="16"/>
  <c r="AD77" i="16"/>
  <c r="AB77" i="16"/>
  <c r="T77" i="16"/>
  <c r="R77" i="16"/>
  <c r="P77" i="16"/>
  <c r="N77" i="16"/>
  <c r="L77" i="16"/>
  <c r="J77" i="16"/>
  <c r="H77" i="16"/>
  <c r="AR76" i="16"/>
  <c r="X76" i="16"/>
  <c r="D76" i="16"/>
  <c r="AR75" i="16"/>
  <c r="X75" i="16"/>
  <c r="D75" i="16"/>
  <c r="AR74" i="16"/>
  <c r="X74" i="16"/>
  <c r="D74" i="16"/>
  <c r="AR73" i="16"/>
  <c r="X73" i="16"/>
  <c r="D73" i="16"/>
  <c r="AR72" i="16"/>
  <c r="X72" i="16"/>
  <c r="D72" i="16"/>
  <c r="AR71" i="16"/>
  <c r="X71" i="16"/>
  <c r="D71" i="16"/>
  <c r="AR70" i="16"/>
  <c r="X70" i="16"/>
  <c r="D70" i="16"/>
  <c r="AR69" i="16"/>
  <c r="X69" i="16"/>
  <c r="D69" i="16"/>
  <c r="AR68" i="16"/>
  <c r="X68" i="16"/>
  <c r="D68" i="16"/>
  <c r="AR67" i="16"/>
  <c r="X67" i="16"/>
  <c r="D67" i="16"/>
  <c r="AR66" i="16"/>
  <c r="X66" i="16"/>
  <c r="D66" i="16"/>
  <c r="AR65" i="16"/>
  <c r="X65" i="16"/>
  <c r="D65" i="16"/>
  <c r="AR64" i="16"/>
  <c r="X64" i="16"/>
  <c r="D64" i="16"/>
  <c r="AR63" i="16"/>
  <c r="X63" i="16"/>
  <c r="D63" i="16"/>
  <c r="BO62" i="16"/>
  <c r="AR62" i="16"/>
  <c r="X62" i="16"/>
  <c r="D62" i="16"/>
  <c r="BO61" i="16"/>
  <c r="BO60" i="16"/>
  <c r="BH59" i="16"/>
  <c r="BF59" i="16"/>
  <c r="BD59" i="16"/>
  <c r="BB59" i="16"/>
  <c r="AZ59" i="16"/>
  <c r="AX59" i="16"/>
  <c r="AV59" i="16"/>
  <c r="AN59" i="16"/>
  <c r="AL59" i="16"/>
  <c r="AJ59" i="16"/>
  <c r="AH59" i="16"/>
  <c r="AF59" i="16"/>
  <c r="AD59" i="16"/>
  <c r="AB59" i="16"/>
  <c r="T59" i="16"/>
  <c r="R59" i="16"/>
  <c r="P59" i="16"/>
  <c r="N59" i="16"/>
  <c r="L59" i="16"/>
  <c r="J59" i="16"/>
  <c r="H59" i="16"/>
  <c r="AR58" i="16"/>
  <c r="X58" i="16"/>
  <c r="D58" i="16"/>
  <c r="AR57" i="16"/>
  <c r="X57" i="16"/>
  <c r="D57" i="16"/>
  <c r="AR56" i="16"/>
  <c r="X56" i="16"/>
  <c r="D56" i="16"/>
  <c r="AR55" i="16"/>
  <c r="X55" i="16"/>
  <c r="D55" i="16"/>
  <c r="AR54" i="16"/>
  <c r="X54" i="16"/>
  <c r="D54" i="16"/>
  <c r="AR53" i="16"/>
  <c r="X53" i="16"/>
  <c r="D53" i="16"/>
  <c r="AR52" i="16"/>
  <c r="X52" i="16"/>
  <c r="D52" i="16"/>
  <c r="AR51" i="16"/>
  <c r="X51" i="16"/>
  <c r="D51" i="16"/>
  <c r="AR50" i="16"/>
  <c r="X50" i="16"/>
  <c r="D50" i="16"/>
  <c r="AR49" i="16"/>
  <c r="X49" i="16"/>
  <c r="D49" i="16"/>
  <c r="AR48" i="16"/>
  <c r="X48" i="16"/>
  <c r="D48" i="16"/>
  <c r="AR47" i="16"/>
  <c r="X47" i="16"/>
  <c r="D47" i="16"/>
  <c r="AR46" i="16"/>
  <c r="X46" i="16"/>
  <c r="D46" i="16"/>
  <c r="AR45" i="16"/>
  <c r="X45" i="16"/>
  <c r="D45" i="16"/>
  <c r="BO44" i="16"/>
  <c r="AR44" i="16"/>
  <c r="X44" i="16"/>
  <c r="D44" i="16"/>
  <c r="BO43" i="16"/>
  <c r="BO42" i="16"/>
  <c r="BH41" i="16"/>
  <c r="BF41" i="16"/>
  <c r="BD41" i="16"/>
  <c r="BB41" i="16"/>
  <c r="AZ41" i="16"/>
  <c r="AX41" i="16"/>
  <c r="AV41" i="16"/>
  <c r="AN41" i="16"/>
  <c r="AL41" i="16"/>
  <c r="AJ41" i="16"/>
  <c r="AH41" i="16"/>
  <c r="AF41" i="16"/>
  <c r="AD41" i="16"/>
  <c r="AB41" i="16"/>
  <c r="T41" i="16"/>
  <c r="R41" i="16"/>
  <c r="P41" i="16"/>
  <c r="N41" i="16"/>
  <c r="L41" i="16"/>
  <c r="J41" i="16"/>
  <c r="H41" i="16"/>
  <c r="AR40" i="16"/>
  <c r="X40" i="16"/>
  <c r="D40" i="16"/>
  <c r="AR39" i="16"/>
  <c r="X39" i="16"/>
  <c r="D39" i="16"/>
  <c r="AR38" i="16"/>
  <c r="X38" i="16"/>
  <c r="D38" i="16"/>
  <c r="AR37" i="16"/>
  <c r="X37" i="16"/>
  <c r="D37" i="16"/>
  <c r="AR36" i="16"/>
  <c r="X36" i="16"/>
  <c r="D36" i="16"/>
  <c r="AR35" i="16"/>
  <c r="X35" i="16"/>
  <c r="D35" i="16"/>
  <c r="AR34" i="16"/>
  <c r="X34" i="16"/>
  <c r="D34" i="16"/>
  <c r="AR33" i="16"/>
  <c r="X33" i="16"/>
  <c r="D33" i="16"/>
  <c r="AR32" i="16"/>
  <c r="X32" i="16"/>
  <c r="D32" i="16"/>
  <c r="AR31" i="16"/>
  <c r="X31" i="16"/>
  <c r="D31" i="16"/>
  <c r="AR30" i="16"/>
  <c r="X30" i="16"/>
  <c r="D30" i="16"/>
  <c r="AR29" i="16"/>
  <c r="X29" i="16"/>
  <c r="D29" i="16"/>
  <c r="AR28" i="16"/>
  <c r="X28" i="16"/>
  <c r="D28" i="16"/>
  <c r="AR27" i="16"/>
  <c r="X27" i="16"/>
  <c r="D27" i="16"/>
  <c r="BO26" i="16"/>
  <c r="AR26" i="16"/>
  <c r="X26" i="16"/>
  <c r="D26" i="16"/>
  <c r="BO25" i="16"/>
  <c r="BH23" i="16"/>
  <c r="BF23" i="16"/>
  <c r="BD23" i="16"/>
  <c r="BB23" i="16"/>
  <c r="AZ23" i="16"/>
  <c r="AX23" i="16"/>
  <c r="AV23" i="16"/>
  <c r="AN23" i="16"/>
  <c r="AL23" i="16"/>
  <c r="AJ23" i="16"/>
  <c r="AH23" i="16"/>
  <c r="AF23" i="16"/>
  <c r="AD23" i="16"/>
  <c r="AB23" i="16"/>
  <c r="T23" i="16"/>
  <c r="R23" i="16"/>
  <c r="P23" i="16"/>
  <c r="N23" i="16"/>
  <c r="L23" i="16"/>
  <c r="J23" i="16"/>
  <c r="H23" i="16"/>
  <c r="AR22" i="16"/>
  <c r="X22" i="16"/>
  <c r="V22" i="16"/>
  <c r="F19" i="5" s="1"/>
  <c r="D22" i="16"/>
  <c r="AR21" i="16"/>
  <c r="AP21" i="16" s="1"/>
  <c r="G18" i="5" s="1"/>
  <c r="X21" i="16"/>
  <c r="D21" i="16"/>
  <c r="AR20" i="16"/>
  <c r="X20" i="16"/>
  <c r="V20" i="16" s="1"/>
  <c r="F17" i="5" s="1"/>
  <c r="D20" i="16"/>
  <c r="AR19" i="16"/>
  <c r="AP19" i="16"/>
  <c r="G16" i="5" s="1"/>
  <c r="X19" i="16"/>
  <c r="D19" i="16"/>
  <c r="B19" i="16" s="1"/>
  <c r="E16" i="5" s="1"/>
  <c r="AR18" i="16"/>
  <c r="AP18" i="16" s="1"/>
  <c r="G15" i="5" s="1"/>
  <c r="X18" i="16"/>
  <c r="D18" i="16"/>
  <c r="AR17" i="16"/>
  <c r="AP17" i="16" s="1"/>
  <c r="G14" i="5" s="1"/>
  <c r="X17" i="16"/>
  <c r="D17" i="16"/>
  <c r="B17" i="16"/>
  <c r="E14" i="5" s="1"/>
  <c r="AR16" i="16"/>
  <c r="X16" i="16"/>
  <c r="V16" i="16" s="1"/>
  <c r="F13" i="5" s="1"/>
  <c r="D16" i="16"/>
  <c r="B16" i="16" s="1"/>
  <c r="E13" i="5" s="1"/>
  <c r="AR15" i="16"/>
  <c r="X15" i="16"/>
  <c r="D15" i="16"/>
  <c r="B15" i="16" s="1"/>
  <c r="E12" i="5" s="1"/>
  <c r="AR14" i="16"/>
  <c r="X14" i="16"/>
  <c r="V14" i="16"/>
  <c r="F11" i="5" s="1"/>
  <c r="D14" i="16"/>
  <c r="AR13" i="16"/>
  <c r="AP13" i="16" s="1"/>
  <c r="G10" i="5" s="1"/>
  <c r="X13" i="16"/>
  <c r="V13" i="16" s="1"/>
  <c r="F10" i="5" s="1"/>
  <c r="D13" i="16"/>
  <c r="AR12" i="16"/>
  <c r="X12" i="16"/>
  <c r="V12" i="16" s="1"/>
  <c r="F9" i="5" s="1"/>
  <c r="D12" i="16"/>
  <c r="AR11" i="16"/>
  <c r="AP11" i="16"/>
  <c r="G8" i="5" s="1"/>
  <c r="X11" i="16"/>
  <c r="D11" i="16"/>
  <c r="B11" i="16" s="1"/>
  <c r="E8" i="5" s="1"/>
  <c r="AR10" i="16"/>
  <c r="AP10" i="16" s="1"/>
  <c r="G7" i="5" s="1"/>
  <c r="X10" i="16"/>
  <c r="D10" i="16"/>
  <c r="AR9" i="16"/>
  <c r="AP9" i="16" s="1"/>
  <c r="G6" i="5" s="1"/>
  <c r="X9" i="16"/>
  <c r="D9" i="16"/>
  <c r="B9" i="16"/>
  <c r="E6" i="5" s="1"/>
  <c r="BO8" i="16"/>
  <c r="BO24" i="16" s="1"/>
  <c r="AR8" i="16"/>
  <c r="AP8" i="16" s="1"/>
  <c r="G5" i="5" s="1"/>
  <c r="X8" i="16"/>
  <c r="V8" i="16" s="1"/>
  <c r="F5" i="5" s="1"/>
  <c r="D8" i="16"/>
  <c r="BO6" i="16"/>
  <c r="BO5" i="16"/>
  <c r="AT4" i="16"/>
  <c r="AV7" i="16" s="1"/>
  <c r="Z4" i="16"/>
  <c r="AB7" i="16" s="1"/>
  <c r="F4" i="16"/>
  <c r="H7" i="16" s="1"/>
  <c r="O35" i="5"/>
  <c r="P34" i="5"/>
  <c r="N34" i="5"/>
  <c r="O33" i="5"/>
  <c r="P32" i="5"/>
  <c r="N32" i="5"/>
  <c r="P31" i="5"/>
  <c r="O31" i="5"/>
  <c r="P30" i="5"/>
  <c r="N30" i="5"/>
  <c r="O29" i="5"/>
  <c r="P28" i="5"/>
  <c r="N28" i="5"/>
  <c r="O27" i="5"/>
  <c r="P26" i="5"/>
  <c r="O26" i="5"/>
  <c r="N26" i="5"/>
  <c r="O25" i="5"/>
  <c r="P24" i="5"/>
  <c r="O24" i="5"/>
  <c r="N24" i="5"/>
  <c r="O23" i="5"/>
  <c r="P22" i="5"/>
  <c r="N22" i="5"/>
  <c r="O21" i="5"/>
  <c r="N21" i="5"/>
  <c r="M35" i="5"/>
  <c r="L35" i="5"/>
  <c r="K35" i="5"/>
  <c r="L34" i="5"/>
  <c r="K34" i="5"/>
  <c r="M33" i="5"/>
  <c r="K33" i="5"/>
  <c r="M32" i="5"/>
  <c r="L32" i="5"/>
  <c r="M31" i="5"/>
  <c r="L31" i="5"/>
  <c r="K31" i="5"/>
  <c r="L30" i="5"/>
  <c r="K30" i="5"/>
  <c r="M29" i="5"/>
  <c r="L29" i="5"/>
  <c r="K29" i="5"/>
  <c r="L28" i="5"/>
  <c r="K28" i="5"/>
  <c r="M27" i="5"/>
  <c r="L27" i="5"/>
  <c r="K27" i="5"/>
  <c r="M26" i="5"/>
  <c r="L26" i="5"/>
  <c r="M25" i="5"/>
  <c r="L25" i="5"/>
  <c r="K25" i="5"/>
  <c r="M24" i="5"/>
  <c r="L24" i="5"/>
  <c r="K24" i="5"/>
  <c r="M23" i="5"/>
  <c r="K23" i="5"/>
  <c r="M22" i="5"/>
  <c r="K22" i="5"/>
  <c r="M21" i="5"/>
  <c r="L21" i="5"/>
  <c r="K21" i="5"/>
  <c r="H34" i="5"/>
  <c r="I31" i="5"/>
  <c r="J28" i="5"/>
  <c r="H26" i="5"/>
  <c r="I33" i="5"/>
  <c r="J30" i="5"/>
  <c r="H28" i="5"/>
  <c r="I25" i="5"/>
  <c r="J22" i="5"/>
  <c r="J35" i="5"/>
  <c r="H35" i="5"/>
  <c r="J34" i="5"/>
  <c r="I34" i="5"/>
  <c r="J33" i="5"/>
  <c r="H33" i="5"/>
  <c r="I32" i="5"/>
  <c r="H32" i="5"/>
  <c r="J31" i="5"/>
  <c r="H31" i="5"/>
  <c r="I30" i="5"/>
  <c r="J29" i="5"/>
  <c r="I29" i="5"/>
  <c r="H29" i="5"/>
  <c r="I28" i="5"/>
  <c r="J27" i="5"/>
  <c r="H27" i="5"/>
  <c r="J26" i="5"/>
  <c r="I26" i="5"/>
  <c r="J25" i="5"/>
  <c r="H25" i="5"/>
  <c r="I24" i="5"/>
  <c r="H24" i="5"/>
  <c r="J23" i="5"/>
  <c r="H23" i="5"/>
  <c r="I22" i="5"/>
  <c r="I21" i="5"/>
  <c r="H21" i="5"/>
  <c r="G32" i="5"/>
  <c r="F27" i="5"/>
  <c r="F21" i="5"/>
  <c r="F35" i="5"/>
  <c r="E34" i="5"/>
  <c r="E33" i="5"/>
  <c r="E32" i="5"/>
  <c r="F31" i="5"/>
  <c r="E31" i="5"/>
  <c r="E30" i="5"/>
  <c r="G28" i="5"/>
  <c r="G27" i="5"/>
  <c r="G26" i="5"/>
  <c r="E26" i="5"/>
  <c r="G25" i="5"/>
  <c r="G24" i="5"/>
  <c r="F23" i="5"/>
  <c r="F22" i="5"/>
  <c r="G21" i="5"/>
  <c r="P83" i="5"/>
  <c r="O83" i="5"/>
  <c r="P82" i="5"/>
  <c r="N82" i="5"/>
  <c r="O81" i="5"/>
  <c r="N80" i="5"/>
  <c r="P79" i="5"/>
  <c r="O79" i="5"/>
  <c r="P78" i="5"/>
  <c r="O77" i="5"/>
  <c r="P76" i="5"/>
  <c r="N76" i="5"/>
  <c r="P74" i="5"/>
  <c r="N74" i="5"/>
  <c r="O73" i="5"/>
  <c r="N72" i="5"/>
  <c r="O71" i="5"/>
  <c r="P70" i="5"/>
  <c r="N70" i="5"/>
  <c r="O69" i="5"/>
  <c r="L83" i="5"/>
  <c r="M82" i="5"/>
  <c r="L82" i="5"/>
  <c r="K82" i="5"/>
  <c r="L81" i="5"/>
  <c r="M80" i="5"/>
  <c r="L80" i="5"/>
  <c r="K80" i="5"/>
  <c r="M79" i="5"/>
  <c r="L79" i="5"/>
  <c r="M78" i="5"/>
  <c r="L78" i="5"/>
  <c r="K78" i="5"/>
  <c r="L77" i="5"/>
  <c r="M76" i="5"/>
  <c r="L76" i="5"/>
  <c r="K76" i="5"/>
  <c r="L75" i="5"/>
  <c r="M74" i="5"/>
  <c r="K74" i="5"/>
  <c r="M73" i="5"/>
  <c r="L73" i="5"/>
  <c r="M72" i="5"/>
  <c r="K72" i="5"/>
  <c r="L71" i="5"/>
  <c r="K71" i="5"/>
  <c r="M70" i="5"/>
  <c r="K70" i="5"/>
  <c r="L69" i="5"/>
  <c r="J74" i="5"/>
  <c r="J83" i="5"/>
  <c r="H83" i="5"/>
  <c r="J82" i="5"/>
  <c r="I82" i="5"/>
  <c r="J81" i="5"/>
  <c r="H81" i="5"/>
  <c r="I80" i="5"/>
  <c r="H80" i="5"/>
  <c r="J79" i="5"/>
  <c r="H79" i="5"/>
  <c r="I78" i="5"/>
  <c r="J77" i="5"/>
  <c r="I77" i="5"/>
  <c r="H77" i="5"/>
  <c r="I76" i="5"/>
  <c r="J75" i="5"/>
  <c r="H75" i="5"/>
  <c r="I74" i="5"/>
  <c r="J73" i="5"/>
  <c r="I73" i="5"/>
  <c r="H73" i="5"/>
  <c r="I72" i="5"/>
  <c r="H72" i="5"/>
  <c r="J71" i="5"/>
  <c r="H71" i="5"/>
  <c r="I70" i="5"/>
  <c r="J69" i="5"/>
  <c r="I69" i="5"/>
  <c r="H69" i="5"/>
  <c r="F69" i="5"/>
  <c r="G82" i="5"/>
  <c r="F77" i="5"/>
  <c r="E72" i="5"/>
  <c r="E83" i="5"/>
  <c r="E82" i="5"/>
  <c r="F81" i="5"/>
  <c r="E81" i="5"/>
  <c r="E80" i="5"/>
  <c r="G78" i="5"/>
  <c r="G77" i="5"/>
  <c r="G76" i="5"/>
  <c r="E76" i="5"/>
  <c r="G75" i="5"/>
  <c r="G74" i="5"/>
  <c r="F73" i="5"/>
  <c r="F72" i="5"/>
  <c r="F71" i="5"/>
  <c r="G70" i="5"/>
  <c r="F70" i="5"/>
  <c r="G69" i="5"/>
  <c r="P99" i="5"/>
  <c r="O99" i="5"/>
  <c r="P98" i="5"/>
  <c r="N98" i="5"/>
  <c r="O97" i="5"/>
  <c r="P96" i="5"/>
  <c r="N96" i="5"/>
  <c r="O95" i="5"/>
  <c r="P94" i="5"/>
  <c r="N94" i="5"/>
  <c r="O93" i="5"/>
  <c r="P92" i="5"/>
  <c r="N92" i="5"/>
  <c r="O91" i="5"/>
  <c r="P90" i="5"/>
  <c r="N90" i="5"/>
  <c r="O89" i="5"/>
  <c r="N89" i="5"/>
  <c r="P88" i="5"/>
  <c r="N88" i="5"/>
  <c r="O87" i="5"/>
  <c r="P86" i="5"/>
  <c r="N86" i="5"/>
  <c r="O85" i="5"/>
  <c r="M91" i="5"/>
  <c r="L86" i="5"/>
  <c r="L99" i="5"/>
  <c r="M98" i="5"/>
  <c r="K98" i="5"/>
  <c r="L97" i="5"/>
  <c r="M96" i="5"/>
  <c r="K96" i="5"/>
  <c r="L95" i="5"/>
  <c r="M94" i="5"/>
  <c r="L94" i="5"/>
  <c r="K94" i="5"/>
  <c r="L93" i="5"/>
  <c r="K93" i="5"/>
  <c r="M92" i="5"/>
  <c r="K92" i="5"/>
  <c r="L91" i="5"/>
  <c r="M90" i="5"/>
  <c r="K90" i="5"/>
  <c r="L89" i="5"/>
  <c r="K89" i="5"/>
  <c r="M88" i="5"/>
  <c r="K88" i="5"/>
  <c r="L87" i="5"/>
  <c r="M86" i="5"/>
  <c r="K86" i="5"/>
  <c r="L85" i="5"/>
  <c r="K85" i="5"/>
  <c r="I99" i="5"/>
  <c r="H99" i="5"/>
  <c r="H98" i="5"/>
  <c r="J97" i="5"/>
  <c r="J96" i="5"/>
  <c r="I96" i="5"/>
  <c r="I95" i="5"/>
  <c r="H95" i="5"/>
  <c r="H94" i="5"/>
  <c r="J93" i="5"/>
  <c r="J92" i="5"/>
  <c r="I92" i="5"/>
  <c r="I91" i="5"/>
  <c r="H91" i="5"/>
  <c r="H90" i="5"/>
  <c r="J89" i="5"/>
  <c r="J88" i="5"/>
  <c r="I88" i="5"/>
  <c r="I87" i="5"/>
  <c r="H87" i="5"/>
  <c r="H86" i="5"/>
  <c r="J85" i="5"/>
  <c r="G98" i="5"/>
  <c r="G94" i="5"/>
  <c r="E98" i="5"/>
  <c r="F95" i="5"/>
  <c r="F93" i="5"/>
  <c r="G92" i="5"/>
  <c r="E92" i="5"/>
  <c r="G90" i="5"/>
  <c r="F90" i="5"/>
  <c r="E90" i="5"/>
  <c r="F89" i="5"/>
  <c r="E88" i="5"/>
  <c r="F87" i="5"/>
  <c r="G86" i="5"/>
  <c r="E85" i="5"/>
  <c r="P51" i="5"/>
  <c r="O51" i="5"/>
  <c r="O50" i="5"/>
  <c r="N50" i="5"/>
  <c r="N49" i="5"/>
  <c r="P48" i="5"/>
  <c r="P47" i="5"/>
  <c r="O47" i="5"/>
  <c r="O46" i="5"/>
  <c r="N46" i="5"/>
  <c r="N45" i="5"/>
  <c r="P44" i="5"/>
  <c r="P43" i="5"/>
  <c r="O43" i="5"/>
  <c r="O42" i="5"/>
  <c r="N42" i="5"/>
  <c r="N41" i="5"/>
  <c r="P40" i="5"/>
  <c r="P39" i="5"/>
  <c r="O39" i="5"/>
  <c r="O38" i="5"/>
  <c r="N38" i="5"/>
  <c r="N37" i="5"/>
  <c r="L51" i="5"/>
  <c r="K51" i="5"/>
  <c r="K50" i="5"/>
  <c r="M48" i="5"/>
  <c r="L48" i="5"/>
  <c r="L47" i="5"/>
  <c r="K46" i="5"/>
  <c r="L45" i="5"/>
  <c r="M44" i="5"/>
  <c r="K44" i="5"/>
  <c r="M43" i="5"/>
  <c r="L43" i="5"/>
  <c r="M42" i="5"/>
  <c r="K42" i="5"/>
  <c r="L41" i="5"/>
  <c r="K41" i="5"/>
  <c r="M40" i="5"/>
  <c r="K40" i="5"/>
  <c r="L39" i="5"/>
  <c r="M38" i="5"/>
  <c r="L38" i="5"/>
  <c r="K38" i="5"/>
  <c r="L37" i="5"/>
  <c r="H51" i="5"/>
  <c r="J50" i="5"/>
  <c r="J49" i="5"/>
  <c r="I49" i="5"/>
  <c r="I48" i="5"/>
  <c r="H48" i="5"/>
  <c r="H47" i="5"/>
  <c r="J46" i="5"/>
  <c r="J45" i="5"/>
  <c r="I45" i="5"/>
  <c r="I44" i="5"/>
  <c r="H44" i="5"/>
  <c r="H43" i="5"/>
  <c r="J42" i="5"/>
  <c r="H42" i="5"/>
  <c r="J41" i="5"/>
  <c r="I41" i="5"/>
  <c r="J40" i="5"/>
  <c r="I40" i="5"/>
  <c r="H40" i="5"/>
  <c r="I39" i="5"/>
  <c r="H39" i="5"/>
  <c r="J38" i="5"/>
  <c r="H38" i="5"/>
  <c r="J37" i="5"/>
  <c r="E50" i="5"/>
  <c r="E46" i="5"/>
  <c r="E51" i="5"/>
  <c r="G49" i="5"/>
  <c r="E47" i="5"/>
  <c r="F44" i="5"/>
  <c r="F40" i="5"/>
  <c r="E39" i="5"/>
  <c r="F51" i="5"/>
  <c r="F49" i="5"/>
  <c r="G48" i="5"/>
  <c r="F48" i="5"/>
  <c r="F47" i="5"/>
  <c r="G45" i="5"/>
  <c r="G44" i="5"/>
  <c r="F43" i="5"/>
  <c r="E43" i="5"/>
  <c r="G42" i="5"/>
  <c r="E42" i="5"/>
  <c r="G40" i="5"/>
  <c r="F39" i="5"/>
  <c r="G38" i="5"/>
  <c r="E38" i="5"/>
  <c r="E37" i="5"/>
  <c r="N62" i="5"/>
  <c r="O59" i="5"/>
  <c r="P56" i="5"/>
  <c r="N54" i="5"/>
  <c r="P67" i="5"/>
  <c r="O67" i="5"/>
  <c r="P66" i="5"/>
  <c r="N66" i="5"/>
  <c r="O65" i="5"/>
  <c r="N65" i="5"/>
  <c r="P64" i="5"/>
  <c r="N64" i="5"/>
  <c r="P63" i="5"/>
  <c r="O63" i="5"/>
  <c r="P62" i="5"/>
  <c r="O62" i="5"/>
  <c r="O61" i="5"/>
  <c r="P60" i="5"/>
  <c r="N60" i="5"/>
  <c r="P59" i="5"/>
  <c r="P58" i="5"/>
  <c r="O58" i="5"/>
  <c r="N58" i="5"/>
  <c r="O57" i="5"/>
  <c r="N57" i="5"/>
  <c r="N56" i="5"/>
  <c r="O55" i="5"/>
  <c r="P54" i="5"/>
  <c r="O54" i="5"/>
  <c r="O53" i="5"/>
  <c r="N53" i="5"/>
  <c r="K63" i="5"/>
  <c r="L56" i="5"/>
  <c r="M63" i="5"/>
  <c r="L67" i="5"/>
  <c r="K67" i="5"/>
  <c r="M66" i="5"/>
  <c r="L66" i="5"/>
  <c r="K66" i="5"/>
  <c r="L65" i="5"/>
  <c r="M64" i="5"/>
  <c r="K64" i="5"/>
  <c r="L63" i="5"/>
  <c r="M62" i="5"/>
  <c r="K62" i="5"/>
  <c r="L61" i="5"/>
  <c r="K61" i="5"/>
  <c r="M60" i="5"/>
  <c r="L60" i="5"/>
  <c r="K60" i="5"/>
  <c r="L59" i="5"/>
  <c r="M58" i="5"/>
  <c r="L58" i="5"/>
  <c r="K58" i="5"/>
  <c r="M57" i="5"/>
  <c r="L57" i="5"/>
  <c r="M56" i="5"/>
  <c r="K56" i="5"/>
  <c r="M55" i="5"/>
  <c r="L55" i="5"/>
  <c r="M54" i="5"/>
  <c r="K54" i="5"/>
  <c r="L53" i="5"/>
  <c r="H62" i="5"/>
  <c r="J56" i="5"/>
  <c r="J67" i="5"/>
  <c r="I67" i="5"/>
  <c r="H67" i="5"/>
  <c r="J66" i="5"/>
  <c r="H66" i="5"/>
  <c r="J65" i="5"/>
  <c r="I65" i="5"/>
  <c r="H65" i="5"/>
  <c r="J64" i="5"/>
  <c r="H64" i="5"/>
  <c r="I63" i="5"/>
  <c r="H63" i="5"/>
  <c r="J62" i="5"/>
  <c r="I62" i="5"/>
  <c r="I61" i="5"/>
  <c r="J60" i="5"/>
  <c r="I60" i="5"/>
  <c r="H60" i="5"/>
  <c r="I59" i="5"/>
  <c r="J58" i="5"/>
  <c r="I58" i="5"/>
  <c r="H58" i="5"/>
  <c r="J57" i="5"/>
  <c r="I57" i="5"/>
  <c r="H57" i="5"/>
  <c r="I56" i="5"/>
  <c r="H56" i="5"/>
  <c r="I55" i="5"/>
  <c r="H55" i="5"/>
  <c r="J54" i="5"/>
  <c r="I54" i="5"/>
  <c r="H54" i="5"/>
  <c r="J53" i="5"/>
  <c r="I53" i="5"/>
  <c r="G67" i="5"/>
  <c r="F67" i="5"/>
  <c r="E67" i="5"/>
  <c r="G66" i="5"/>
  <c r="F66" i="5"/>
  <c r="E66" i="5"/>
  <c r="G65" i="5"/>
  <c r="F65" i="5"/>
  <c r="E65" i="5"/>
  <c r="G64" i="5"/>
  <c r="F64" i="5"/>
  <c r="E64" i="5"/>
  <c r="G63" i="5"/>
  <c r="F63" i="5"/>
  <c r="E63" i="5"/>
  <c r="G62" i="5"/>
  <c r="F62" i="5"/>
  <c r="E62" i="5"/>
  <c r="G61" i="5"/>
  <c r="F61" i="5"/>
  <c r="E61" i="5"/>
  <c r="G60" i="5"/>
  <c r="F60" i="5"/>
  <c r="E60" i="5"/>
  <c r="G59" i="5"/>
  <c r="F59" i="5"/>
  <c r="E59" i="5"/>
  <c r="G58" i="5"/>
  <c r="F58" i="5"/>
  <c r="E58" i="5"/>
  <c r="G57" i="5"/>
  <c r="F57" i="5"/>
  <c r="E57" i="5"/>
  <c r="G56" i="5"/>
  <c r="F56" i="5"/>
  <c r="E56" i="5"/>
  <c r="G55" i="5"/>
  <c r="F55" i="5"/>
  <c r="E55" i="5"/>
  <c r="G54" i="5"/>
  <c r="F54" i="5"/>
  <c r="E54" i="5"/>
  <c r="G53" i="5"/>
  <c r="F53" i="5"/>
  <c r="P115" i="5"/>
  <c r="O115" i="5"/>
  <c r="P114" i="5"/>
  <c r="O114" i="5"/>
  <c r="N114" i="5"/>
  <c r="P113" i="5"/>
  <c r="O113" i="5"/>
  <c r="N113" i="5"/>
  <c r="P112" i="5"/>
  <c r="N112" i="5"/>
  <c r="P111" i="5"/>
  <c r="O111" i="5"/>
  <c r="N111" i="5"/>
  <c r="P110" i="5"/>
  <c r="O110" i="5"/>
  <c r="N110" i="5"/>
  <c r="O109" i="5"/>
  <c r="N109" i="5"/>
  <c r="P108" i="5"/>
  <c r="O108" i="5"/>
  <c r="N108" i="5"/>
  <c r="P107" i="5"/>
  <c r="O107" i="5"/>
  <c r="P106" i="5"/>
  <c r="O106" i="5"/>
  <c r="N106" i="5"/>
  <c r="P105" i="5"/>
  <c r="O105" i="5"/>
  <c r="N105" i="5"/>
  <c r="P104" i="5"/>
  <c r="N104" i="5"/>
  <c r="P103" i="5"/>
  <c r="O103" i="5"/>
  <c r="N103" i="5"/>
  <c r="P102" i="5"/>
  <c r="O102" i="5"/>
  <c r="N102" i="5"/>
  <c r="O101" i="5"/>
  <c r="N101" i="5"/>
  <c r="L115" i="5"/>
  <c r="K115" i="5"/>
  <c r="M114" i="5"/>
  <c r="K114" i="5"/>
  <c r="M113" i="5"/>
  <c r="L113" i="5"/>
  <c r="M112" i="5"/>
  <c r="L112" i="5"/>
  <c r="K112" i="5"/>
  <c r="L111" i="5"/>
  <c r="K111" i="5"/>
  <c r="M110" i="5"/>
  <c r="K110" i="5"/>
  <c r="M109" i="5"/>
  <c r="L109" i="5"/>
  <c r="K109" i="5"/>
  <c r="M108" i="5"/>
  <c r="L108" i="5"/>
  <c r="K108" i="5"/>
  <c r="M107" i="5"/>
  <c r="L107" i="5"/>
  <c r="K107" i="5"/>
  <c r="M106" i="5"/>
  <c r="L106" i="5"/>
  <c r="K106" i="5"/>
  <c r="M105" i="5"/>
  <c r="L105" i="5"/>
  <c r="K105" i="5"/>
  <c r="M104" i="5"/>
  <c r="L104" i="5"/>
  <c r="K104" i="5"/>
  <c r="M103" i="5"/>
  <c r="L103" i="5"/>
  <c r="K103" i="5"/>
  <c r="M102" i="5"/>
  <c r="L102" i="5"/>
  <c r="K102" i="5"/>
  <c r="M101" i="5"/>
  <c r="L101" i="5"/>
  <c r="K101" i="5"/>
  <c r="J115" i="5"/>
  <c r="I115" i="5"/>
  <c r="J114" i="5"/>
  <c r="I114" i="5"/>
  <c r="I113" i="5"/>
  <c r="J112" i="5"/>
  <c r="I112" i="5"/>
  <c r="J111" i="5"/>
  <c r="J110" i="5"/>
  <c r="I110" i="5"/>
  <c r="J109" i="5"/>
  <c r="I109" i="5"/>
  <c r="J108" i="5"/>
  <c r="I108" i="5"/>
  <c r="J107" i="5"/>
  <c r="I107" i="5"/>
  <c r="J106" i="5"/>
  <c r="I106" i="5"/>
  <c r="J105" i="5"/>
  <c r="I105" i="5"/>
  <c r="J104" i="5"/>
  <c r="I104" i="5"/>
  <c r="J103" i="5"/>
  <c r="J102" i="5"/>
  <c r="I102" i="5"/>
  <c r="J101" i="5"/>
  <c r="I101" i="5"/>
  <c r="H115" i="5"/>
  <c r="E115" i="5"/>
  <c r="H114" i="5"/>
  <c r="E114" i="5"/>
  <c r="H113" i="5"/>
  <c r="E113" i="5"/>
  <c r="H112" i="5"/>
  <c r="E112" i="5"/>
  <c r="H111" i="5"/>
  <c r="E111" i="5"/>
  <c r="H110" i="5"/>
  <c r="E110" i="5"/>
  <c r="H109" i="5"/>
  <c r="E109" i="5"/>
  <c r="H108" i="5"/>
  <c r="E108" i="5"/>
  <c r="H107" i="5"/>
  <c r="E107" i="5"/>
  <c r="H106" i="5"/>
  <c r="E106" i="5"/>
  <c r="H105" i="5"/>
  <c r="E105" i="5"/>
  <c r="H104" i="5"/>
  <c r="E104" i="5"/>
  <c r="H103" i="5"/>
  <c r="E103" i="5"/>
  <c r="H102" i="5"/>
  <c r="H101" i="5"/>
  <c r="E101" i="5"/>
  <c r="P131" i="5"/>
  <c r="O131" i="5"/>
  <c r="P130" i="5"/>
  <c r="N130" i="5"/>
  <c r="O129" i="5"/>
  <c r="N129" i="5"/>
  <c r="P128" i="5"/>
  <c r="N128" i="5"/>
  <c r="P127" i="5"/>
  <c r="O127" i="5"/>
  <c r="N127" i="5"/>
  <c r="P126" i="5"/>
  <c r="O126" i="5"/>
  <c r="N126" i="5"/>
  <c r="O125" i="5"/>
  <c r="P124" i="5"/>
  <c r="O124" i="5"/>
  <c r="N124" i="5"/>
  <c r="P123" i="5"/>
  <c r="O123" i="5"/>
  <c r="P122" i="5"/>
  <c r="N122" i="5"/>
  <c r="P121" i="5"/>
  <c r="O121" i="5"/>
  <c r="N121" i="5"/>
  <c r="P120" i="5"/>
  <c r="N120" i="5"/>
  <c r="O119" i="5"/>
  <c r="P118" i="5"/>
  <c r="O118" i="5"/>
  <c r="N118" i="5"/>
  <c r="O117" i="5"/>
  <c r="N117" i="5"/>
  <c r="M131" i="5"/>
  <c r="L131" i="5"/>
  <c r="K131" i="5"/>
  <c r="M130" i="5"/>
  <c r="L130" i="5"/>
  <c r="K130" i="5"/>
  <c r="M129" i="5"/>
  <c r="L129" i="5"/>
  <c r="M128" i="5"/>
  <c r="L128" i="5"/>
  <c r="K128" i="5"/>
  <c r="M127" i="5"/>
  <c r="L127" i="5"/>
  <c r="K127" i="5"/>
  <c r="M126" i="5"/>
  <c r="L126" i="5"/>
  <c r="K126" i="5"/>
  <c r="M125" i="5"/>
  <c r="L125" i="5"/>
  <c r="K125" i="5"/>
  <c r="M124" i="5"/>
  <c r="L124" i="5"/>
  <c r="K124" i="5"/>
  <c r="M123" i="5"/>
  <c r="L123" i="5"/>
  <c r="K123" i="5"/>
  <c r="M122" i="5"/>
  <c r="L122" i="5"/>
  <c r="K122" i="5"/>
  <c r="M121" i="5"/>
  <c r="L121" i="5"/>
  <c r="K121" i="5"/>
  <c r="M120" i="5"/>
  <c r="L120" i="5"/>
  <c r="K120" i="5"/>
  <c r="M119" i="5"/>
  <c r="L119" i="5"/>
  <c r="K119" i="5"/>
  <c r="M118" i="5"/>
  <c r="L118" i="5"/>
  <c r="K118" i="5"/>
  <c r="M117" i="5"/>
  <c r="L117" i="5"/>
  <c r="K117" i="5"/>
  <c r="J131" i="5"/>
  <c r="H131" i="5"/>
  <c r="J130" i="5"/>
  <c r="I130" i="5"/>
  <c r="J129" i="5"/>
  <c r="I129" i="5"/>
  <c r="H129" i="5"/>
  <c r="J128" i="5"/>
  <c r="I128" i="5"/>
  <c r="H128" i="5"/>
  <c r="J127" i="5"/>
  <c r="I127" i="5"/>
  <c r="H127" i="5"/>
  <c r="J126" i="5"/>
  <c r="I126" i="5"/>
  <c r="H126" i="5"/>
  <c r="J125" i="5"/>
  <c r="I125" i="5"/>
  <c r="H125" i="5"/>
  <c r="J124" i="5"/>
  <c r="I124" i="5"/>
  <c r="H124" i="5"/>
  <c r="J123" i="5"/>
  <c r="I123" i="5"/>
  <c r="H123" i="5"/>
  <c r="J122" i="5"/>
  <c r="I122" i="5"/>
  <c r="H122" i="5"/>
  <c r="J121" i="5"/>
  <c r="I121" i="5"/>
  <c r="H121" i="5"/>
  <c r="J120" i="5"/>
  <c r="I120" i="5"/>
  <c r="H120" i="5"/>
  <c r="J119" i="5"/>
  <c r="H119" i="5"/>
  <c r="J118" i="5"/>
  <c r="I118" i="5"/>
  <c r="H118" i="5"/>
  <c r="I117" i="5"/>
  <c r="H117" i="5"/>
  <c r="G131" i="5"/>
  <c r="F131" i="5"/>
  <c r="E131" i="5"/>
  <c r="G129" i="5"/>
  <c r="F129" i="5"/>
  <c r="E129" i="5"/>
  <c r="G128" i="5"/>
  <c r="F128" i="5"/>
  <c r="E128" i="5"/>
  <c r="E127" i="5"/>
  <c r="G126" i="5"/>
  <c r="F126" i="5"/>
  <c r="E126" i="5"/>
  <c r="G125" i="5"/>
  <c r="F125" i="5"/>
  <c r="F124" i="5"/>
  <c r="E124" i="5"/>
  <c r="G123" i="5"/>
  <c r="F123" i="5"/>
  <c r="E123" i="5"/>
  <c r="G122" i="5"/>
  <c r="G121" i="5"/>
  <c r="F121" i="5"/>
  <c r="E121" i="5"/>
  <c r="R121" i="5" s="1"/>
  <c r="G120" i="5"/>
  <c r="F120" i="5"/>
  <c r="E120" i="5"/>
  <c r="E119" i="5"/>
  <c r="G118" i="5"/>
  <c r="F118" i="5"/>
  <c r="E118" i="5"/>
  <c r="G117" i="5"/>
  <c r="E117" i="5"/>
  <c r="P147" i="5"/>
  <c r="O147" i="5"/>
  <c r="P146" i="5"/>
  <c r="O146" i="5"/>
  <c r="N146" i="5"/>
  <c r="O145" i="5"/>
  <c r="N145" i="5"/>
  <c r="P144" i="5"/>
  <c r="N144" i="5"/>
  <c r="P143" i="5"/>
  <c r="O143" i="5"/>
  <c r="P142" i="5"/>
  <c r="O142" i="5"/>
  <c r="N142" i="5"/>
  <c r="O141" i="5"/>
  <c r="N141" i="5"/>
  <c r="P140" i="5"/>
  <c r="N140" i="5"/>
  <c r="P139" i="5"/>
  <c r="O139" i="5"/>
  <c r="P138" i="5"/>
  <c r="O138" i="5"/>
  <c r="N138" i="5"/>
  <c r="O137" i="5"/>
  <c r="N137" i="5"/>
  <c r="P136" i="5"/>
  <c r="N136" i="5"/>
  <c r="P135" i="5"/>
  <c r="O135" i="5"/>
  <c r="P134" i="5"/>
  <c r="O134" i="5"/>
  <c r="N134" i="5"/>
  <c r="O133" i="5"/>
  <c r="N133" i="5"/>
  <c r="M147" i="5"/>
  <c r="L147" i="5"/>
  <c r="K147" i="5"/>
  <c r="M146" i="5"/>
  <c r="L146" i="5"/>
  <c r="K146" i="5"/>
  <c r="M145" i="5"/>
  <c r="L145" i="5"/>
  <c r="K145" i="5"/>
  <c r="M144" i="5"/>
  <c r="L144" i="5"/>
  <c r="K144" i="5"/>
  <c r="M143" i="5"/>
  <c r="L143" i="5"/>
  <c r="K143" i="5"/>
  <c r="M142" i="5"/>
  <c r="L142" i="5"/>
  <c r="K142" i="5"/>
  <c r="M141" i="5"/>
  <c r="L141" i="5"/>
  <c r="K141" i="5"/>
  <c r="M140" i="5"/>
  <c r="L140" i="5"/>
  <c r="K140" i="5"/>
  <c r="M139" i="5"/>
  <c r="L139" i="5"/>
  <c r="K139" i="5"/>
  <c r="L138" i="5"/>
  <c r="K138" i="5"/>
  <c r="M137" i="5"/>
  <c r="L137" i="5"/>
  <c r="K137" i="5"/>
  <c r="M136" i="5"/>
  <c r="L136" i="5"/>
  <c r="K136" i="5"/>
  <c r="M135" i="5"/>
  <c r="L135" i="5"/>
  <c r="K135" i="5"/>
  <c r="M134" i="5"/>
  <c r="L134" i="5"/>
  <c r="K134" i="5"/>
  <c r="M133" i="5"/>
  <c r="L133" i="5"/>
  <c r="K133" i="5"/>
  <c r="J146" i="5"/>
  <c r="I147" i="5"/>
  <c r="J145" i="5"/>
  <c r="I146" i="5"/>
  <c r="H146" i="5"/>
  <c r="J144" i="5"/>
  <c r="I145" i="5"/>
  <c r="H145" i="5"/>
  <c r="J143" i="5"/>
  <c r="I144" i="5"/>
  <c r="H144" i="5"/>
  <c r="I143" i="5"/>
  <c r="H143" i="5"/>
  <c r="J141" i="5"/>
  <c r="I142" i="5"/>
  <c r="H142" i="5"/>
  <c r="I141" i="5"/>
  <c r="J139" i="5"/>
  <c r="I140" i="5"/>
  <c r="H140" i="5"/>
  <c r="J138" i="5"/>
  <c r="I139" i="5"/>
  <c r="J137" i="5"/>
  <c r="H138" i="5"/>
  <c r="J136" i="5"/>
  <c r="I137" i="5"/>
  <c r="H137" i="5"/>
  <c r="J135" i="5"/>
  <c r="H136" i="5"/>
  <c r="J134" i="5"/>
  <c r="I135" i="5"/>
  <c r="H135" i="5"/>
  <c r="J133" i="5"/>
  <c r="I134" i="5"/>
  <c r="H134" i="5"/>
  <c r="I133" i="5"/>
  <c r="G147" i="5"/>
  <c r="F147" i="5"/>
  <c r="E147" i="5"/>
  <c r="G146" i="5"/>
  <c r="F146" i="5"/>
  <c r="E146" i="5"/>
  <c r="G145" i="5"/>
  <c r="F145" i="5"/>
  <c r="E145" i="5"/>
  <c r="G144" i="5"/>
  <c r="F144" i="5"/>
  <c r="E144" i="5"/>
  <c r="G143" i="5"/>
  <c r="F143" i="5"/>
  <c r="E143" i="5"/>
  <c r="G142" i="5"/>
  <c r="F142" i="5"/>
  <c r="E142" i="5"/>
  <c r="G141" i="5"/>
  <c r="F141" i="5"/>
  <c r="E141" i="5"/>
  <c r="G140" i="5"/>
  <c r="F140" i="5"/>
  <c r="E140" i="5"/>
  <c r="G139" i="5"/>
  <c r="F139" i="5"/>
  <c r="E139" i="5"/>
  <c r="G138" i="5"/>
  <c r="F138" i="5"/>
  <c r="E138" i="5"/>
  <c r="G137" i="5"/>
  <c r="F137" i="5"/>
  <c r="E137" i="5"/>
  <c r="G136" i="5"/>
  <c r="F136" i="5"/>
  <c r="E136" i="5"/>
  <c r="G135" i="5"/>
  <c r="F135" i="5"/>
  <c r="E135" i="5"/>
  <c r="G134" i="5"/>
  <c r="F134" i="5"/>
  <c r="E134" i="5"/>
  <c r="R134" i="5" s="1"/>
  <c r="G133" i="5"/>
  <c r="P163" i="5"/>
  <c r="O163" i="5"/>
  <c r="P162" i="5"/>
  <c r="N162" i="5"/>
  <c r="P161" i="5"/>
  <c r="O161" i="5"/>
  <c r="N161" i="5"/>
  <c r="P160" i="5"/>
  <c r="N160" i="5"/>
  <c r="P159" i="5"/>
  <c r="O159" i="5"/>
  <c r="N159" i="5"/>
  <c r="P158" i="5"/>
  <c r="O158" i="5"/>
  <c r="N158" i="5"/>
  <c r="O157" i="5"/>
  <c r="P156" i="5"/>
  <c r="O156" i="5"/>
  <c r="N156" i="5"/>
  <c r="O155" i="5"/>
  <c r="P154" i="5"/>
  <c r="N154" i="5"/>
  <c r="P153" i="5"/>
  <c r="O153" i="5"/>
  <c r="N153" i="5"/>
  <c r="P152" i="5"/>
  <c r="N152" i="5"/>
  <c r="O151" i="5"/>
  <c r="N151" i="5"/>
  <c r="P150" i="5"/>
  <c r="O150" i="5"/>
  <c r="N150" i="5"/>
  <c r="O149" i="5"/>
  <c r="N149" i="5"/>
  <c r="K152" i="5"/>
  <c r="M150" i="5"/>
  <c r="M156" i="5"/>
  <c r="L155" i="5"/>
  <c r="L151" i="5"/>
  <c r="K150" i="5"/>
  <c r="M163" i="5"/>
  <c r="M162" i="5"/>
  <c r="M161" i="5"/>
  <c r="L161" i="5"/>
  <c r="K161" i="5"/>
  <c r="K160" i="5"/>
  <c r="M159" i="5"/>
  <c r="K159" i="5"/>
  <c r="M158" i="5"/>
  <c r="K158" i="5"/>
  <c r="L157" i="5"/>
  <c r="K157" i="5"/>
  <c r="L156" i="5"/>
  <c r="K156" i="5"/>
  <c r="M154" i="5"/>
  <c r="L154" i="5"/>
  <c r="K154" i="5"/>
  <c r="M153" i="5"/>
  <c r="L153" i="5"/>
  <c r="M152" i="5"/>
  <c r="M151" i="5"/>
  <c r="K151" i="5"/>
  <c r="L149" i="5"/>
  <c r="K149" i="5"/>
  <c r="J163" i="5"/>
  <c r="J162" i="5"/>
  <c r="H162" i="5"/>
  <c r="I161" i="5"/>
  <c r="J160" i="5"/>
  <c r="I160" i="5"/>
  <c r="H160" i="5"/>
  <c r="I159" i="5"/>
  <c r="J158" i="5"/>
  <c r="I158" i="5"/>
  <c r="I157" i="5"/>
  <c r="J156" i="5"/>
  <c r="I156" i="5"/>
  <c r="H156" i="5"/>
  <c r="I155" i="5"/>
  <c r="J154" i="5"/>
  <c r="H154" i="5"/>
  <c r="I153" i="5"/>
  <c r="J152" i="5"/>
  <c r="H152" i="5"/>
  <c r="J151" i="5"/>
  <c r="I151" i="5"/>
  <c r="J150" i="5"/>
  <c r="H150" i="5"/>
  <c r="I149" i="5"/>
  <c r="F163" i="5"/>
  <c r="G152" i="5"/>
  <c r="G163" i="5"/>
  <c r="G162" i="5"/>
  <c r="F161" i="5"/>
  <c r="G160" i="5"/>
  <c r="E158" i="5"/>
  <c r="F155" i="5"/>
  <c r="F154" i="5"/>
  <c r="E153" i="5"/>
  <c r="E152" i="5"/>
  <c r="G150" i="5"/>
  <c r="E150" i="5"/>
  <c r="F149" i="5"/>
  <c r="P179" i="5"/>
  <c r="P178" i="5"/>
  <c r="O178" i="5"/>
  <c r="P177" i="5"/>
  <c r="O177" i="5"/>
  <c r="N177" i="5"/>
  <c r="N176" i="5"/>
  <c r="P175" i="5"/>
  <c r="N175" i="5"/>
  <c r="P174" i="5"/>
  <c r="O174" i="5"/>
  <c r="O173" i="5"/>
  <c r="N173" i="5"/>
  <c r="O172" i="5"/>
  <c r="N172" i="5"/>
  <c r="P171" i="5"/>
  <c r="P170" i="5"/>
  <c r="O170" i="5"/>
  <c r="P169" i="5"/>
  <c r="O169" i="5"/>
  <c r="N169" i="5"/>
  <c r="N168" i="5"/>
  <c r="P167" i="5"/>
  <c r="N167" i="5"/>
  <c r="P166" i="5"/>
  <c r="O166" i="5"/>
  <c r="O165" i="5"/>
  <c r="N165" i="5"/>
  <c r="K171" i="5"/>
  <c r="M165" i="5"/>
  <c r="M179" i="5"/>
  <c r="L179" i="5"/>
  <c r="M178" i="5"/>
  <c r="L178" i="5"/>
  <c r="K178" i="5"/>
  <c r="L177" i="5"/>
  <c r="K177" i="5"/>
  <c r="M176" i="5"/>
  <c r="K176" i="5"/>
  <c r="M175" i="5"/>
  <c r="L175" i="5"/>
  <c r="M174" i="5"/>
  <c r="K174" i="5"/>
  <c r="M173" i="5"/>
  <c r="L173" i="5"/>
  <c r="M172" i="5"/>
  <c r="L172" i="5"/>
  <c r="K172" i="5"/>
  <c r="L171" i="5"/>
  <c r="M170" i="5"/>
  <c r="L170" i="5"/>
  <c r="K170" i="5"/>
  <c r="M169" i="5"/>
  <c r="L169" i="5"/>
  <c r="M168" i="5"/>
  <c r="L168" i="5"/>
  <c r="K168" i="5"/>
  <c r="L167" i="5"/>
  <c r="K167" i="5"/>
  <c r="M166" i="5"/>
  <c r="K166" i="5"/>
  <c r="K165" i="5"/>
  <c r="H179" i="5"/>
  <c r="H178" i="5"/>
  <c r="I175" i="5"/>
  <c r="H175" i="5"/>
  <c r="J172" i="5"/>
  <c r="I172" i="5"/>
  <c r="H170" i="5"/>
  <c r="H169" i="5"/>
  <c r="I167" i="5"/>
  <c r="H167" i="5"/>
  <c r="F173" i="5"/>
  <c r="G179" i="5"/>
  <c r="G178" i="5"/>
  <c r="E176" i="5"/>
  <c r="E175" i="5"/>
  <c r="G173" i="5"/>
  <c r="G172" i="5"/>
  <c r="G170" i="5"/>
  <c r="E169" i="5"/>
  <c r="E168" i="5"/>
  <c r="G165" i="5"/>
  <c r="E165" i="5"/>
  <c r="B1" i="2"/>
  <c r="D2" i="2"/>
  <c r="F2" i="2"/>
  <c r="D3" i="2"/>
  <c r="F3" i="2"/>
  <c r="A4" i="2"/>
  <c r="E5" i="2" s="1"/>
  <c r="D4" i="2"/>
  <c r="D5" i="2"/>
  <c r="F5" i="2"/>
  <c r="H5" i="2"/>
  <c r="D6" i="2"/>
  <c r="H6" i="2"/>
  <c r="D7" i="2"/>
  <c r="F7" i="2"/>
  <c r="D8" i="2"/>
  <c r="F8" i="2"/>
  <c r="D9" i="2"/>
  <c r="F9" i="2"/>
  <c r="D10" i="2"/>
  <c r="F10" i="2"/>
  <c r="H10" i="2"/>
  <c r="F11" i="2"/>
  <c r="H11" i="2"/>
  <c r="F12" i="2"/>
  <c r="F13" i="2"/>
  <c r="F14" i="2"/>
  <c r="F15" i="2"/>
  <c r="R146" i="5"/>
  <c r="R118" i="5" l="1"/>
  <c r="AZ341" i="20"/>
  <c r="AF341" i="20"/>
  <c r="L341" i="20"/>
  <c r="AZ230" i="20"/>
  <c r="AF230" i="20"/>
  <c r="L230" i="20"/>
  <c r="AZ119" i="20"/>
  <c r="AF119" i="20"/>
  <c r="L119" i="20"/>
  <c r="AZ7" i="20"/>
  <c r="AF7" i="20"/>
  <c r="L7" i="20"/>
  <c r="AZ341" i="19"/>
  <c r="AF341" i="19"/>
  <c r="L341" i="19"/>
  <c r="AZ230" i="19"/>
  <c r="AF230" i="19"/>
  <c r="L230" i="19"/>
  <c r="AZ119" i="19"/>
  <c r="AF119" i="19"/>
  <c r="L119" i="19"/>
  <c r="AZ7" i="19"/>
  <c r="AF7" i="19"/>
  <c r="L7" i="19"/>
  <c r="G104" i="5"/>
  <c r="F104" i="5"/>
  <c r="G112" i="5"/>
  <c r="F112" i="5"/>
  <c r="K53" i="5"/>
  <c r="M138" i="5"/>
  <c r="I119" i="5"/>
  <c r="J165" i="5"/>
  <c r="G37" i="5"/>
  <c r="E149" i="5"/>
  <c r="L160" i="5"/>
  <c r="M149" i="5"/>
  <c r="L152" i="5"/>
  <c r="K155" i="5"/>
  <c r="M157" i="5"/>
  <c r="F133" i="5"/>
  <c r="G130" i="5"/>
  <c r="F117" i="5"/>
  <c r="G119" i="5"/>
  <c r="F122" i="5"/>
  <c r="E125" i="5"/>
  <c r="G127" i="5"/>
  <c r="F130" i="5"/>
  <c r="E102" i="5"/>
  <c r="G105" i="5"/>
  <c r="F105" i="5"/>
  <c r="G106" i="5"/>
  <c r="F106" i="5"/>
  <c r="G107" i="5"/>
  <c r="F107" i="5"/>
  <c r="K59" i="5"/>
  <c r="M61" i="5"/>
  <c r="K55" i="5"/>
  <c r="M65" i="5"/>
  <c r="K57" i="5"/>
  <c r="M59" i="5"/>
  <c r="L62" i="5"/>
  <c r="K65" i="5"/>
  <c r="M67" i="5"/>
  <c r="E44" i="5"/>
  <c r="E48" i="5"/>
  <c r="F38" i="5"/>
  <c r="G39" i="5"/>
  <c r="E41" i="5"/>
  <c r="F42" i="5"/>
  <c r="G43" i="5"/>
  <c r="E45" i="5"/>
  <c r="F46" i="5"/>
  <c r="G47" i="5"/>
  <c r="E49" i="5"/>
  <c r="F50" i="5"/>
  <c r="G51" i="5"/>
  <c r="H37" i="5"/>
  <c r="I38" i="5"/>
  <c r="J39" i="5"/>
  <c r="H41" i="5"/>
  <c r="I42" i="5"/>
  <c r="J43" i="5"/>
  <c r="H45" i="5"/>
  <c r="I46" i="5"/>
  <c r="J47" i="5"/>
  <c r="H49" i="5"/>
  <c r="I50" i="5"/>
  <c r="J51" i="5"/>
  <c r="M46" i="5"/>
  <c r="K48" i="5"/>
  <c r="L49" i="5"/>
  <c r="M50" i="5"/>
  <c r="N39" i="5"/>
  <c r="P41" i="5"/>
  <c r="O44" i="5"/>
  <c r="N47" i="5"/>
  <c r="P49" i="5"/>
  <c r="E89" i="5"/>
  <c r="E96" i="5"/>
  <c r="F97" i="5"/>
  <c r="E167" i="5"/>
  <c r="G171" i="5"/>
  <c r="E173" i="5"/>
  <c r="F175" i="5"/>
  <c r="F176" i="5"/>
  <c r="G177" i="5"/>
  <c r="G166" i="5"/>
  <c r="F169" i="5"/>
  <c r="E172" i="5"/>
  <c r="G174" i="5"/>
  <c r="F177" i="5"/>
  <c r="F165" i="5"/>
  <c r="I168" i="5"/>
  <c r="J173" i="5"/>
  <c r="J166" i="5"/>
  <c r="I169" i="5"/>
  <c r="H172" i="5"/>
  <c r="J174" i="5"/>
  <c r="I177" i="5"/>
  <c r="H166" i="5"/>
  <c r="J168" i="5"/>
  <c r="I171" i="5"/>
  <c r="H174" i="5"/>
  <c r="J176" i="5"/>
  <c r="I179" i="5"/>
  <c r="I165" i="5"/>
  <c r="H168" i="5"/>
  <c r="J170" i="5"/>
  <c r="I173" i="5"/>
  <c r="H176" i="5"/>
  <c r="J178" i="5"/>
  <c r="L165" i="5"/>
  <c r="L166" i="5"/>
  <c r="M171" i="5"/>
  <c r="K175" i="5"/>
  <c r="F153" i="5"/>
  <c r="G154" i="5"/>
  <c r="G155" i="5"/>
  <c r="E157" i="5"/>
  <c r="H151" i="5"/>
  <c r="H153" i="5"/>
  <c r="J155" i="5"/>
  <c r="J159" i="5"/>
  <c r="E133" i="5"/>
  <c r="G102" i="5"/>
  <c r="F102" i="5"/>
  <c r="G103" i="5"/>
  <c r="F103" i="5"/>
  <c r="R60" i="5"/>
  <c r="P53" i="5"/>
  <c r="O56" i="5"/>
  <c r="R56" i="5" s="1"/>
  <c r="N59" i="5"/>
  <c r="P61" i="5"/>
  <c r="O64" i="5"/>
  <c r="N67" i="5"/>
  <c r="N55" i="5"/>
  <c r="P57" i="5"/>
  <c r="O60" i="5"/>
  <c r="N63" i="5"/>
  <c r="P65" i="5"/>
  <c r="R65" i="5" s="1"/>
  <c r="F41" i="5"/>
  <c r="F45" i="5"/>
  <c r="I37" i="5"/>
  <c r="L40" i="5"/>
  <c r="K43" i="5"/>
  <c r="M45" i="5"/>
  <c r="K37" i="5"/>
  <c r="M39" i="5"/>
  <c r="L42" i="5"/>
  <c r="K45" i="5"/>
  <c r="F85" i="5"/>
  <c r="F86" i="5"/>
  <c r="F167" i="5"/>
  <c r="F168" i="5"/>
  <c r="R168" i="5" s="1"/>
  <c r="G169" i="5"/>
  <c r="F174" i="5"/>
  <c r="G176" i="5"/>
  <c r="E178" i="5"/>
  <c r="E179" i="5"/>
  <c r="J169" i="5"/>
  <c r="I166" i="5"/>
  <c r="J171" i="5"/>
  <c r="I174" i="5"/>
  <c r="H177" i="5"/>
  <c r="J179" i="5"/>
  <c r="J167" i="5"/>
  <c r="I170" i="5"/>
  <c r="H173" i="5"/>
  <c r="J175" i="5"/>
  <c r="I178" i="5"/>
  <c r="M167" i="5"/>
  <c r="K173" i="5"/>
  <c r="L176" i="5"/>
  <c r="M177" i="5"/>
  <c r="K179" i="5"/>
  <c r="N166" i="5"/>
  <c r="O167" i="5"/>
  <c r="P168" i="5"/>
  <c r="N170" i="5"/>
  <c r="O171" i="5"/>
  <c r="P172" i="5"/>
  <c r="N174" i="5"/>
  <c r="O175" i="5"/>
  <c r="P176" i="5"/>
  <c r="N178" i="5"/>
  <c r="O179" i="5"/>
  <c r="E156" i="5"/>
  <c r="F157" i="5"/>
  <c r="F158" i="5"/>
  <c r="G159" i="5"/>
  <c r="E151" i="5"/>
  <c r="G153" i="5"/>
  <c r="F156" i="5"/>
  <c r="E159" i="5"/>
  <c r="G161" i="5"/>
  <c r="I150" i="5"/>
  <c r="H155" i="5"/>
  <c r="H161" i="5"/>
  <c r="H163" i="5"/>
  <c r="L150" i="5"/>
  <c r="K153" i="5"/>
  <c r="M155" i="5"/>
  <c r="P133" i="5"/>
  <c r="O136" i="5"/>
  <c r="N139" i="5"/>
  <c r="P141" i="5"/>
  <c r="O144" i="5"/>
  <c r="R144" i="5" s="1"/>
  <c r="N147" i="5"/>
  <c r="N135" i="5"/>
  <c r="R135" i="5" s="1"/>
  <c r="P137" i="5"/>
  <c r="R137" i="5" s="1"/>
  <c r="O140" i="5"/>
  <c r="N143" i="5"/>
  <c r="R143" i="5" s="1"/>
  <c r="P145" i="5"/>
  <c r="R145" i="5" s="1"/>
  <c r="F119" i="5"/>
  <c r="E122" i="5"/>
  <c r="G124" i="5"/>
  <c r="F127" i="5"/>
  <c r="R127" i="5" s="1"/>
  <c r="E130" i="5"/>
  <c r="J117" i="5"/>
  <c r="F113" i="5"/>
  <c r="G113" i="5"/>
  <c r="F114" i="5"/>
  <c r="G114" i="5"/>
  <c r="G115" i="5"/>
  <c r="F115" i="5"/>
  <c r="R115" i="5" s="1"/>
  <c r="E53" i="5"/>
  <c r="M53" i="5"/>
  <c r="R42" i="5"/>
  <c r="G41" i="5"/>
  <c r="R41" i="5" s="1"/>
  <c r="G85" i="5"/>
  <c r="F88" i="5"/>
  <c r="R88" i="5" s="1"/>
  <c r="E91" i="5"/>
  <c r="G93" i="5"/>
  <c r="F96" i="5"/>
  <c r="E99" i="5"/>
  <c r="L90" i="5"/>
  <c r="F166" i="5"/>
  <c r="G167" i="5"/>
  <c r="G168" i="5"/>
  <c r="E170" i="5"/>
  <c r="E171" i="5"/>
  <c r="F172" i="5"/>
  <c r="E177" i="5"/>
  <c r="F178" i="5"/>
  <c r="F179" i="5"/>
  <c r="H171" i="5"/>
  <c r="I176" i="5"/>
  <c r="J177" i="5"/>
  <c r="K169" i="5"/>
  <c r="L174" i="5"/>
  <c r="F150" i="5"/>
  <c r="R150" i="5" s="1"/>
  <c r="G151" i="5"/>
  <c r="G158" i="5"/>
  <c r="E160" i="5"/>
  <c r="E161" i="5"/>
  <c r="F162" i="5"/>
  <c r="F151" i="5"/>
  <c r="E154" i="5"/>
  <c r="G156" i="5"/>
  <c r="F159" i="5"/>
  <c r="E162" i="5"/>
  <c r="F152" i="5"/>
  <c r="E155" i="5"/>
  <c r="G157" i="5"/>
  <c r="F160" i="5"/>
  <c r="E163" i="5"/>
  <c r="G149" i="5"/>
  <c r="J149" i="5"/>
  <c r="H157" i="5"/>
  <c r="H158" i="5"/>
  <c r="H159" i="5"/>
  <c r="I163" i="5"/>
  <c r="L159" i="5"/>
  <c r="K162" i="5"/>
  <c r="H130" i="5"/>
  <c r="I131" i="5"/>
  <c r="R131" i="5" s="1"/>
  <c r="G108" i="5"/>
  <c r="F108" i="5"/>
  <c r="R108" i="5" s="1"/>
  <c r="F109" i="5"/>
  <c r="G109" i="5"/>
  <c r="G110" i="5"/>
  <c r="F110" i="5"/>
  <c r="G111" i="5"/>
  <c r="F111" i="5"/>
  <c r="R58" i="5"/>
  <c r="R57" i="5"/>
  <c r="L64" i="5"/>
  <c r="F37" i="5"/>
  <c r="E40" i="5"/>
  <c r="G46" i="5"/>
  <c r="G50" i="5"/>
  <c r="I43" i="5"/>
  <c r="J44" i="5"/>
  <c r="H46" i="5"/>
  <c r="I47" i="5"/>
  <c r="J48" i="5"/>
  <c r="H50" i="5"/>
  <c r="I51" i="5"/>
  <c r="L46" i="5"/>
  <c r="K49" i="5"/>
  <c r="M51" i="5"/>
  <c r="M37" i="5"/>
  <c r="O37" i="5"/>
  <c r="P38" i="5"/>
  <c r="N40" i="5"/>
  <c r="R40" i="5" s="1"/>
  <c r="T40" i="5" s="1"/>
  <c r="O41" i="5"/>
  <c r="P42" i="5"/>
  <c r="N44" i="5"/>
  <c r="O45" i="5"/>
  <c r="P46" i="5"/>
  <c r="N48" i="5"/>
  <c r="O49" i="5"/>
  <c r="P50" i="5"/>
  <c r="G87" i="5"/>
  <c r="G91" i="5"/>
  <c r="F98" i="5"/>
  <c r="M87" i="5"/>
  <c r="F94" i="5"/>
  <c r="P87" i="5"/>
  <c r="N93" i="5"/>
  <c r="O98" i="5"/>
  <c r="E70" i="5"/>
  <c r="E71" i="5"/>
  <c r="F74" i="5"/>
  <c r="F75" i="5"/>
  <c r="F76" i="5"/>
  <c r="G79" i="5"/>
  <c r="G80" i="5"/>
  <c r="G81" i="5"/>
  <c r="K69" i="5"/>
  <c r="M71" i="5"/>
  <c r="L74" i="5"/>
  <c r="K77" i="5"/>
  <c r="K81" i="5"/>
  <c r="K83" i="5"/>
  <c r="P71" i="5"/>
  <c r="P75" i="5"/>
  <c r="O82" i="5"/>
  <c r="E22" i="5"/>
  <c r="F24" i="5"/>
  <c r="F25" i="5"/>
  <c r="F26" i="5"/>
  <c r="G29" i="5"/>
  <c r="G30" i="5"/>
  <c r="G31" i="5"/>
  <c r="E35" i="5"/>
  <c r="V11" i="16"/>
  <c r="F8" i="5" s="1"/>
  <c r="B14" i="16"/>
  <c r="E11" i="5" s="1"/>
  <c r="AP16" i="16"/>
  <c r="G13" i="5" s="1"/>
  <c r="V19" i="16"/>
  <c r="F16" i="5" s="1"/>
  <c r="B22" i="16"/>
  <c r="E19" i="5" s="1"/>
  <c r="B8" i="17"/>
  <c r="AP9" i="17"/>
  <c r="B13" i="17"/>
  <c r="B14" i="17"/>
  <c r="B15" i="17"/>
  <c r="V18" i="17"/>
  <c r="V19" i="17"/>
  <c r="V20" i="17"/>
  <c r="V122" i="17"/>
  <c r="B125" i="17"/>
  <c r="AP127" i="17"/>
  <c r="V130" i="17"/>
  <c r="B133" i="17"/>
  <c r="V233" i="17"/>
  <c r="AG227" i="17" s="1"/>
  <c r="AP238" i="17"/>
  <c r="N71" i="5"/>
  <c r="P73" i="5"/>
  <c r="O76" i="5"/>
  <c r="N79" i="5"/>
  <c r="P81" i="5"/>
  <c r="G95" i="5"/>
  <c r="G99" i="5"/>
  <c r="E86" i="5"/>
  <c r="G88" i="5"/>
  <c r="F91" i="5"/>
  <c r="E94" i="5"/>
  <c r="G96" i="5"/>
  <c r="F99" i="5"/>
  <c r="E87" i="5"/>
  <c r="G89" i="5"/>
  <c r="F92" i="5"/>
  <c r="E95" i="5"/>
  <c r="G97" i="5"/>
  <c r="N85" i="5"/>
  <c r="O90" i="5"/>
  <c r="P95" i="5"/>
  <c r="G71" i="5"/>
  <c r="G72" i="5"/>
  <c r="G73" i="5"/>
  <c r="E77" i="5"/>
  <c r="E78" i="5"/>
  <c r="E79" i="5"/>
  <c r="F82" i="5"/>
  <c r="F83" i="5"/>
  <c r="E69" i="5"/>
  <c r="L70" i="5"/>
  <c r="K73" i="5"/>
  <c r="M75" i="5"/>
  <c r="M77" i="5"/>
  <c r="M81" i="5"/>
  <c r="P72" i="5"/>
  <c r="O75" i="5"/>
  <c r="N78" i="5"/>
  <c r="P80" i="5"/>
  <c r="G22" i="5"/>
  <c r="G23" i="5"/>
  <c r="E27" i="5"/>
  <c r="R27" i="5" s="1"/>
  <c r="E28" i="5"/>
  <c r="E29" i="5"/>
  <c r="F32" i="5"/>
  <c r="F33" i="5"/>
  <c r="F34" i="5"/>
  <c r="L22" i="5"/>
  <c r="B10" i="16"/>
  <c r="E7" i="5" s="1"/>
  <c r="AP12" i="16"/>
  <c r="G9" i="5" s="1"/>
  <c r="V15" i="16"/>
  <c r="F12" i="5" s="1"/>
  <c r="B18" i="16"/>
  <c r="E15" i="5" s="1"/>
  <c r="AP20" i="16"/>
  <c r="G17" i="5" s="1"/>
  <c r="V351" i="16"/>
  <c r="O14" i="5" s="1"/>
  <c r="AP352" i="16"/>
  <c r="P15" i="5" s="1"/>
  <c r="B354" i="16"/>
  <c r="N17" i="5" s="1"/>
  <c r="V355" i="16"/>
  <c r="O18" i="5" s="1"/>
  <c r="AP356" i="16"/>
  <c r="P19" i="5" s="1"/>
  <c r="V10" i="17"/>
  <c r="AG4" i="17" s="1"/>
  <c r="V11" i="17"/>
  <c r="V12" i="17"/>
  <c r="AP15" i="17"/>
  <c r="AP16" i="17"/>
  <c r="AP17" i="17"/>
  <c r="B21" i="17"/>
  <c r="B22" i="17"/>
  <c r="B121" i="17"/>
  <c r="V126" i="17"/>
  <c r="AP131" i="17"/>
  <c r="B236" i="17"/>
  <c r="E93" i="5"/>
  <c r="E97" i="5"/>
  <c r="I85" i="5"/>
  <c r="J86" i="5"/>
  <c r="H88" i="5"/>
  <c r="I89" i="5"/>
  <c r="J90" i="5"/>
  <c r="H92" i="5"/>
  <c r="I93" i="5"/>
  <c r="J94" i="5"/>
  <c r="H96" i="5"/>
  <c r="I97" i="5"/>
  <c r="J98" i="5"/>
  <c r="M95" i="5"/>
  <c r="L98" i="5"/>
  <c r="K87" i="5"/>
  <c r="M89" i="5"/>
  <c r="L92" i="5"/>
  <c r="M85" i="5"/>
  <c r="L88" i="5"/>
  <c r="K91" i="5"/>
  <c r="M93" i="5"/>
  <c r="O86" i="5"/>
  <c r="P89" i="5"/>
  <c r="P91" i="5"/>
  <c r="N95" i="5"/>
  <c r="N97" i="5"/>
  <c r="E73" i="5"/>
  <c r="E74" i="5"/>
  <c r="E75" i="5"/>
  <c r="F78" i="5"/>
  <c r="F79" i="5"/>
  <c r="F80" i="5"/>
  <c r="G83" i="5"/>
  <c r="H70" i="5"/>
  <c r="J72" i="5"/>
  <c r="I75" i="5"/>
  <c r="H78" i="5"/>
  <c r="J80" i="5"/>
  <c r="I83" i="5"/>
  <c r="I71" i="5"/>
  <c r="H74" i="5"/>
  <c r="J76" i="5"/>
  <c r="I79" i="5"/>
  <c r="H82" i="5"/>
  <c r="H76" i="5"/>
  <c r="J78" i="5"/>
  <c r="I81" i="5"/>
  <c r="M69" i="5"/>
  <c r="L72" i="5"/>
  <c r="K75" i="5"/>
  <c r="K79" i="5"/>
  <c r="M83" i="5"/>
  <c r="O70" i="5"/>
  <c r="O74" i="5"/>
  <c r="O78" i="5"/>
  <c r="E23" i="5"/>
  <c r="E24" i="5"/>
  <c r="E25" i="5"/>
  <c r="F28" i="5"/>
  <c r="F29" i="5"/>
  <c r="F30" i="5"/>
  <c r="G33" i="5"/>
  <c r="G34" i="5"/>
  <c r="G35" i="5"/>
  <c r="E21" i="5"/>
  <c r="J21" i="5"/>
  <c r="J24" i="5"/>
  <c r="I27" i="5"/>
  <c r="H30" i="5"/>
  <c r="J32" i="5"/>
  <c r="I35" i="5"/>
  <c r="L23" i="5"/>
  <c r="K26" i="5"/>
  <c r="M28" i="5"/>
  <c r="M30" i="5"/>
  <c r="K32" i="5"/>
  <c r="L33" i="5"/>
  <c r="M34" i="5"/>
  <c r="P23" i="5"/>
  <c r="N27" i="5"/>
  <c r="N29" i="5"/>
  <c r="O34" i="5"/>
  <c r="O32" i="5"/>
  <c r="N35" i="5"/>
  <c r="N31" i="5"/>
  <c r="P33" i="5"/>
  <c r="V9" i="16"/>
  <c r="F6" i="5" s="1"/>
  <c r="B12" i="16"/>
  <c r="E9" i="5" s="1"/>
  <c r="AP14" i="16"/>
  <c r="G11" i="5" s="1"/>
  <c r="V17" i="16"/>
  <c r="F14" i="5" s="1"/>
  <c r="B20" i="16"/>
  <c r="E17" i="5" s="1"/>
  <c r="V21" i="16"/>
  <c r="F18" i="5" s="1"/>
  <c r="AP22" i="16"/>
  <c r="G19" i="5" s="1"/>
  <c r="B120" i="16"/>
  <c r="H5" i="5" s="1"/>
  <c r="AP122" i="16"/>
  <c r="J7" i="5" s="1"/>
  <c r="V125" i="16"/>
  <c r="I10" i="5" s="1"/>
  <c r="B128" i="16"/>
  <c r="H13" i="5" s="1"/>
  <c r="AP130" i="16"/>
  <c r="J15" i="5" s="1"/>
  <c r="V133" i="16"/>
  <c r="I18" i="5" s="1"/>
  <c r="V232" i="16"/>
  <c r="L6" i="5" s="1"/>
  <c r="B235" i="16"/>
  <c r="K9" i="5" s="1"/>
  <c r="AP237" i="16"/>
  <c r="M11" i="5" s="1"/>
  <c r="V240" i="16"/>
  <c r="L14" i="5" s="1"/>
  <c r="V342" i="16"/>
  <c r="O5" i="5" s="1"/>
  <c r="AP343" i="16"/>
  <c r="P6" i="5" s="1"/>
  <c r="B345" i="16"/>
  <c r="N8" i="5" s="1"/>
  <c r="V346" i="16"/>
  <c r="O9" i="5" s="1"/>
  <c r="AP347" i="16"/>
  <c r="P10" i="5" s="1"/>
  <c r="B349" i="16"/>
  <c r="N12" i="5" s="1"/>
  <c r="V350" i="16"/>
  <c r="O13" i="5" s="1"/>
  <c r="AP351" i="16"/>
  <c r="P14" i="5" s="1"/>
  <c r="B353" i="16"/>
  <c r="N16" i="5" s="1"/>
  <c r="V354" i="16"/>
  <c r="O17" i="5" s="1"/>
  <c r="AP355" i="16"/>
  <c r="P18" i="5" s="1"/>
  <c r="AP11" i="17"/>
  <c r="AP12" i="17"/>
  <c r="AP13" i="17"/>
  <c r="B17" i="17"/>
  <c r="M4" i="17" s="1"/>
  <c r="B18" i="17"/>
  <c r="B19" i="17"/>
  <c r="V22" i="17"/>
  <c r="AP8" i="17"/>
  <c r="BA4" i="17" s="1"/>
  <c r="AP234" i="17"/>
  <c r="V237" i="17"/>
  <c r="V241" i="17"/>
  <c r="AP242" i="17"/>
  <c r="B244" i="17"/>
  <c r="V245" i="17"/>
  <c r="R156" i="5"/>
  <c r="R124" i="5"/>
  <c r="R126" i="5"/>
  <c r="R82" i="5"/>
  <c r="R74" i="5"/>
  <c r="R76" i="5"/>
  <c r="R31" i="5"/>
  <c r="R32" i="5"/>
  <c r="R24" i="5"/>
  <c r="R78" i="5"/>
  <c r="R62" i="5"/>
  <c r="R38" i="5"/>
  <c r="R46" i="5"/>
  <c r="R34" i="5"/>
  <c r="R26" i="5"/>
  <c r="B8" i="16"/>
  <c r="T42" i="5"/>
  <c r="J7" i="17"/>
  <c r="AD7" i="17"/>
  <c r="AZ7" i="17"/>
  <c r="AP342" i="17"/>
  <c r="V345" i="17"/>
  <c r="B348" i="17"/>
  <c r="AP350" i="17"/>
  <c r="V353" i="17"/>
  <c r="B356" i="17"/>
  <c r="M338" i="17" s="1"/>
  <c r="BO24" i="17"/>
  <c r="BP4" i="17" s="1"/>
  <c r="AP123" i="17"/>
  <c r="B129" i="17"/>
  <c r="V134" i="17"/>
  <c r="AX119" i="17"/>
  <c r="V120" i="17"/>
  <c r="AP125" i="17"/>
  <c r="BA116" i="17" s="1"/>
  <c r="B131" i="17"/>
  <c r="L230" i="17"/>
  <c r="J119" i="17"/>
  <c r="BA227" i="17"/>
  <c r="AD119" i="17"/>
  <c r="AD230" i="17"/>
  <c r="BO7" i="16"/>
  <c r="B123" i="17"/>
  <c r="M116" i="17" s="1"/>
  <c r="V128" i="17"/>
  <c r="AP133" i="17"/>
  <c r="AX230" i="17"/>
  <c r="M227" i="17"/>
  <c r="J341" i="17"/>
  <c r="AD341" i="17"/>
  <c r="AX341" i="17"/>
  <c r="AG338" i="17"/>
  <c r="BA4" i="16"/>
  <c r="AG4" i="16"/>
  <c r="J7" i="16"/>
  <c r="BP4" i="16"/>
  <c r="AD7" i="16"/>
  <c r="AX7" i="16"/>
  <c r="AP342" i="16"/>
  <c r="V345" i="16"/>
  <c r="O8" i="5" s="1"/>
  <c r="B348" i="16"/>
  <c r="AP350" i="16"/>
  <c r="P13" i="5" s="1"/>
  <c r="V353" i="16"/>
  <c r="O16" i="5" s="1"/>
  <c r="B356" i="16"/>
  <c r="N19" i="5" s="1"/>
  <c r="AP120" i="16"/>
  <c r="J5" i="5" s="1"/>
  <c r="V123" i="16"/>
  <c r="I8" i="5" s="1"/>
  <c r="B126" i="16"/>
  <c r="H11" i="5" s="1"/>
  <c r="AP128" i="16"/>
  <c r="J13" i="5" s="1"/>
  <c r="R13" i="5" s="1"/>
  <c r="V131" i="16"/>
  <c r="I16" i="5" s="1"/>
  <c r="R16" i="5" s="1"/>
  <c r="T16" i="5" s="1"/>
  <c r="B134" i="16"/>
  <c r="H19" i="5" s="1"/>
  <c r="AH119" i="16"/>
  <c r="V121" i="16"/>
  <c r="B124" i="16"/>
  <c r="H9" i="5" s="1"/>
  <c r="AP126" i="16"/>
  <c r="J11" i="5" s="1"/>
  <c r="V129" i="16"/>
  <c r="I14" i="5" s="1"/>
  <c r="R14" i="5" s="1"/>
  <c r="B132" i="16"/>
  <c r="H17" i="5" s="1"/>
  <c r="R17" i="5" s="1"/>
  <c r="AP134" i="16"/>
  <c r="J19" i="5" s="1"/>
  <c r="J230" i="16"/>
  <c r="B231" i="16"/>
  <c r="AP233" i="16"/>
  <c r="M7" i="5" s="1"/>
  <c r="V236" i="16"/>
  <c r="B239" i="16"/>
  <c r="K13" i="5" s="1"/>
  <c r="J119" i="16"/>
  <c r="AX119" i="16"/>
  <c r="AF230" i="16"/>
  <c r="B122" i="16"/>
  <c r="AP124" i="16"/>
  <c r="J9" i="5" s="1"/>
  <c r="V127" i="16"/>
  <c r="I12" i="5" s="1"/>
  <c r="R12" i="5" s="1"/>
  <c r="B130" i="16"/>
  <c r="H15" i="5" s="1"/>
  <c r="R15" i="5" s="1"/>
  <c r="T15" i="5" s="1"/>
  <c r="AP132" i="16"/>
  <c r="J17" i="5" s="1"/>
  <c r="AZ230" i="16"/>
  <c r="AP241" i="16"/>
  <c r="M15" i="5" s="1"/>
  <c r="B243" i="16"/>
  <c r="K17" i="5" s="1"/>
  <c r="AP245" i="16"/>
  <c r="M19" i="5" s="1"/>
  <c r="J341" i="16"/>
  <c r="AF341" i="16"/>
  <c r="AP243" i="16"/>
  <c r="M17" i="5" s="1"/>
  <c r="AX341" i="16"/>
  <c r="V244" i="16"/>
  <c r="L18" i="5" s="1"/>
  <c r="R18" i="5" s="1"/>
  <c r="P35" i="5"/>
  <c r="R35" i="5" s="1"/>
  <c r="H22" i="5"/>
  <c r="R22" i="5" s="1"/>
  <c r="O22" i="5"/>
  <c r="N33" i="5"/>
  <c r="R33" i="5" s="1"/>
  <c r="N25" i="5"/>
  <c r="R25" i="5" s="1"/>
  <c r="P29" i="5"/>
  <c r="R29" i="5" s="1"/>
  <c r="P25" i="5"/>
  <c r="P27" i="5"/>
  <c r="P21" i="5"/>
  <c r="R21" i="5" s="1"/>
  <c r="O30" i="5"/>
  <c r="R30" i="5" s="1"/>
  <c r="P69" i="5"/>
  <c r="N75" i="5"/>
  <c r="P77" i="5"/>
  <c r="O80" i="5"/>
  <c r="R80" i="5" s="1"/>
  <c r="N83" i="5"/>
  <c r="N73" i="5"/>
  <c r="N69" i="5"/>
  <c r="R69" i="5" s="1"/>
  <c r="N77" i="5"/>
  <c r="N81" i="5"/>
  <c r="H85" i="5"/>
  <c r="J87" i="5"/>
  <c r="I90" i="5"/>
  <c r="R90" i="5" s="1"/>
  <c r="H93" i="5"/>
  <c r="J95" i="5"/>
  <c r="I98" i="5"/>
  <c r="H89" i="5"/>
  <c r="J91" i="5"/>
  <c r="I94" i="5"/>
  <c r="R94" i="5" s="1"/>
  <c r="H97" i="5"/>
  <c r="N91" i="5"/>
  <c r="P97" i="5"/>
  <c r="K99" i="5"/>
  <c r="P93" i="5"/>
  <c r="K97" i="5"/>
  <c r="M99" i="5"/>
  <c r="O96" i="5"/>
  <c r="K95" i="5"/>
  <c r="O92" i="5"/>
  <c r="R92" i="5" s="1"/>
  <c r="O94" i="5"/>
  <c r="O88" i="5"/>
  <c r="N99" i="5"/>
  <c r="M41" i="5"/>
  <c r="O40" i="5"/>
  <c r="N43" i="5"/>
  <c r="R43" i="5" s="1"/>
  <c r="P45" i="5"/>
  <c r="R45" i="5" s="1"/>
  <c r="O48" i="5"/>
  <c r="N51" i="5"/>
  <c r="R51" i="5" s="1"/>
  <c r="K47" i="5"/>
  <c r="M49" i="5"/>
  <c r="L50" i="5"/>
  <c r="J55" i="5"/>
  <c r="I64" i="5"/>
  <c r="R64" i="5" s="1"/>
  <c r="I66" i="5"/>
  <c r="H53" i="5"/>
  <c r="R53" i="5" s="1"/>
  <c r="H59" i="5"/>
  <c r="H61" i="5"/>
  <c r="J63" i="5"/>
  <c r="R63" i="5" s="1"/>
  <c r="J59" i="5"/>
  <c r="P55" i="5"/>
  <c r="I103" i="5"/>
  <c r="I111" i="5"/>
  <c r="M115" i="5"/>
  <c r="P109" i="5"/>
  <c r="R109" i="5" s="1"/>
  <c r="O112" i="5"/>
  <c r="N115" i="5"/>
  <c r="L114" i="5"/>
  <c r="N123" i="5"/>
  <c r="R123" i="5" s="1"/>
  <c r="N125" i="5"/>
  <c r="P129" i="5"/>
  <c r="P125" i="5"/>
  <c r="P117" i="5"/>
  <c r="P119" i="5"/>
  <c r="O128" i="5"/>
  <c r="R128" i="5" s="1"/>
  <c r="O120" i="5"/>
  <c r="R120" i="5" s="1"/>
  <c r="O122" i="5"/>
  <c r="N131" i="5"/>
  <c r="E10" i="2"/>
  <c r="E4" i="2"/>
  <c r="H133" i="5"/>
  <c r="R133" i="5" s="1"/>
  <c r="J140" i="5"/>
  <c r="R140" i="5" s="1"/>
  <c r="J142" i="5"/>
  <c r="R142" i="5" s="1"/>
  <c r="E9" i="2"/>
  <c r="E6" i="2"/>
  <c r="E3" i="2"/>
  <c r="I138" i="5"/>
  <c r="R138" i="5" s="1"/>
  <c r="H147" i="5"/>
  <c r="R147" i="5" s="1"/>
  <c r="E11" i="2"/>
  <c r="E8" i="2"/>
  <c r="H139" i="5"/>
  <c r="R139" i="5" s="1"/>
  <c r="H141" i="5"/>
  <c r="R141" i="5" s="1"/>
  <c r="E2" i="2"/>
  <c r="J161" i="5"/>
  <c r="I152" i="5"/>
  <c r="J157" i="5"/>
  <c r="I154" i="5"/>
  <c r="I162" i="5"/>
  <c r="L163" i="5"/>
  <c r="N155" i="5"/>
  <c r="N157" i="5"/>
  <c r="P157" i="5"/>
  <c r="L162" i="5"/>
  <c r="P155" i="5"/>
  <c r="P149" i="5"/>
  <c r="P151" i="5"/>
  <c r="O160" i="5"/>
  <c r="O162" i="5"/>
  <c r="O152" i="5"/>
  <c r="N163" i="5"/>
  <c r="F6" i="2"/>
  <c r="F4" i="2"/>
  <c r="G7" i="19" s="1"/>
  <c r="F170" i="5"/>
  <c r="E174" i="5"/>
  <c r="R174" i="5" s="1"/>
  <c r="P165" i="5"/>
  <c r="O168" i="5"/>
  <c r="N171" i="5"/>
  <c r="P173" i="5"/>
  <c r="N179" i="5"/>
  <c r="E7" i="2"/>
  <c r="P190" i="5"/>
  <c r="P186" i="5"/>
  <c r="P189" i="5"/>
  <c r="P188" i="5"/>
  <c r="P193" i="5"/>
  <c r="O183" i="5"/>
  <c r="N194" i="5"/>
  <c r="N186" i="5"/>
  <c r="N191" i="5"/>
  <c r="N188" i="5"/>
  <c r="P192" i="5"/>
  <c r="N184" i="5"/>
  <c r="P194" i="5"/>
  <c r="P191" i="5"/>
  <c r="P183" i="5"/>
  <c r="O184" i="5"/>
  <c r="N190" i="5"/>
  <c r="N192" i="5"/>
  <c r="O182" i="5"/>
  <c r="O194" i="5"/>
  <c r="O192" i="5"/>
  <c r="O190" i="5"/>
  <c r="O188" i="5"/>
  <c r="O186" i="5"/>
  <c r="N182" i="5"/>
  <c r="P181" i="5"/>
  <c r="O181" i="5"/>
  <c r="O191" i="5"/>
  <c r="P187" i="5"/>
  <c r="P185" i="5"/>
  <c r="N181" i="5"/>
  <c r="P195" i="5"/>
  <c r="O193" i="5"/>
  <c r="O189" i="5"/>
  <c r="O187" i="5"/>
  <c r="O185" i="5"/>
  <c r="O195" i="5"/>
  <c r="N193" i="5"/>
  <c r="N189" i="5"/>
  <c r="N187" i="5"/>
  <c r="N185" i="5"/>
  <c r="N183" i="5"/>
  <c r="N195" i="5"/>
  <c r="P184" i="5"/>
  <c r="P182" i="5"/>
  <c r="M192" i="5"/>
  <c r="K185" i="5"/>
  <c r="K186" i="5"/>
  <c r="K192" i="5"/>
  <c r="M186" i="5"/>
  <c r="M190" i="5"/>
  <c r="M195" i="5"/>
  <c r="M187" i="5"/>
  <c r="L188" i="5"/>
  <c r="L193" i="5"/>
  <c r="L185" i="5"/>
  <c r="L190" i="5"/>
  <c r="L195" i="5"/>
  <c r="K191" i="5"/>
  <c r="K188" i="5"/>
  <c r="K193" i="5"/>
  <c r="M185" i="5"/>
  <c r="L183" i="5"/>
  <c r="K195" i="5"/>
  <c r="L192" i="5"/>
  <c r="K190" i="5"/>
  <c r="L187" i="5"/>
  <c r="M182" i="5"/>
  <c r="K181" i="5"/>
  <c r="K183" i="5"/>
  <c r="M194" i="5"/>
  <c r="M189" i="5"/>
  <c r="K187" i="5"/>
  <c r="L182" i="5"/>
  <c r="L194" i="5"/>
  <c r="L189" i="5"/>
  <c r="M184" i="5"/>
  <c r="K182" i="5"/>
  <c r="K194" i="5"/>
  <c r="M191" i="5"/>
  <c r="K189" i="5"/>
  <c r="L184" i="5"/>
  <c r="M181" i="5"/>
  <c r="M183" i="5"/>
  <c r="M193" i="5"/>
  <c r="L191" i="5"/>
  <c r="M188" i="5"/>
  <c r="L186" i="5"/>
  <c r="K184" i="5"/>
  <c r="L181" i="5"/>
  <c r="J181" i="5"/>
  <c r="I184" i="5"/>
  <c r="H187" i="5"/>
  <c r="J189" i="5"/>
  <c r="I192" i="5"/>
  <c r="H194" i="5"/>
  <c r="I194" i="5"/>
  <c r="I189" i="5"/>
  <c r="I181" i="5"/>
  <c r="H186" i="5"/>
  <c r="J186" i="5"/>
  <c r="J188" i="5"/>
  <c r="I191" i="5"/>
  <c r="I183" i="5"/>
  <c r="H192" i="5"/>
  <c r="H184" i="5"/>
  <c r="J191" i="5"/>
  <c r="H189" i="5"/>
  <c r="I186" i="5"/>
  <c r="J183" i="5"/>
  <c r="H181" i="5"/>
  <c r="J193" i="5"/>
  <c r="H191" i="5"/>
  <c r="I188" i="5"/>
  <c r="J185" i="5"/>
  <c r="H183" i="5"/>
  <c r="J195" i="5"/>
  <c r="I193" i="5"/>
  <c r="J190" i="5"/>
  <c r="H188" i="5"/>
  <c r="I185" i="5"/>
  <c r="J182" i="5"/>
  <c r="I195" i="5"/>
  <c r="H193" i="5"/>
  <c r="I190" i="5"/>
  <c r="J187" i="5"/>
  <c r="H185" i="5"/>
  <c r="I182" i="5"/>
  <c r="H195" i="5"/>
  <c r="J192" i="5"/>
  <c r="H190" i="5"/>
  <c r="I187" i="5"/>
  <c r="J184" i="5"/>
  <c r="H182" i="5"/>
  <c r="J194" i="5"/>
  <c r="G194" i="5"/>
  <c r="F194" i="5"/>
  <c r="F186" i="5"/>
  <c r="E187" i="5"/>
  <c r="F185" i="5"/>
  <c r="F195" i="5"/>
  <c r="G192" i="5"/>
  <c r="G184" i="5"/>
  <c r="F192" i="5"/>
  <c r="G193" i="5"/>
  <c r="E183" i="5"/>
  <c r="E182" i="5"/>
  <c r="F190" i="5"/>
  <c r="G187" i="5"/>
  <c r="E195" i="5"/>
  <c r="E190" i="5"/>
  <c r="R190" i="5" s="1"/>
  <c r="F187" i="5"/>
  <c r="G182" i="5"/>
  <c r="G189" i="5"/>
  <c r="E185" i="5"/>
  <c r="F182" i="5"/>
  <c r="E192" i="5"/>
  <c r="R192" i="5" s="1"/>
  <c r="F189" i="5"/>
  <c r="E194" i="5"/>
  <c r="G191" i="5"/>
  <c r="E189" i="5"/>
  <c r="R189" i="5" s="1"/>
  <c r="G186" i="5"/>
  <c r="F184" i="5"/>
  <c r="F191" i="5"/>
  <c r="G188" i="5"/>
  <c r="E184" i="5"/>
  <c r="G181" i="5"/>
  <c r="F193" i="5"/>
  <c r="E191" i="5"/>
  <c r="R191" i="5" s="1"/>
  <c r="F188" i="5"/>
  <c r="E186" i="5"/>
  <c r="G183" i="5"/>
  <c r="F181" i="5"/>
  <c r="G195" i="5"/>
  <c r="E193" i="5"/>
  <c r="G190" i="5"/>
  <c r="E188" i="5"/>
  <c r="G185" i="5"/>
  <c r="F183" i="5"/>
  <c r="E181" i="5"/>
  <c r="T41" i="5" l="1"/>
  <c r="I7" i="20"/>
  <c r="N7" i="20"/>
  <c r="K7" i="20"/>
  <c r="AC7" i="20"/>
  <c r="AH7" i="20"/>
  <c r="AE7" i="20"/>
  <c r="AA7" i="20"/>
  <c r="AW7" i="20"/>
  <c r="BB7" i="20"/>
  <c r="AY7" i="20"/>
  <c r="AU7" i="20"/>
  <c r="I119" i="20"/>
  <c r="N119" i="20"/>
  <c r="K119" i="20"/>
  <c r="G119" i="20"/>
  <c r="AC119" i="20"/>
  <c r="AH119" i="20"/>
  <c r="AE119" i="20"/>
  <c r="AA119" i="20"/>
  <c r="AW119" i="20"/>
  <c r="BB119" i="20"/>
  <c r="AY119" i="20"/>
  <c r="AU119" i="20"/>
  <c r="I230" i="20"/>
  <c r="N230" i="20"/>
  <c r="K230" i="20"/>
  <c r="G230" i="20"/>
  <c r="AC230" i="20"/>
  <c r="AH230" i="20"/>
  <c r="AE230" i="20"/>
  <c r="AA230" i="20"/>
  <c r="AW230" i="20"/>
  <c r="BB230" i="20"/>
  <c r="AY230" i="20"/>
  <c r="AU230" i="20"/>
  <c r="I341" i="20"/>
  <c r="N341" i="20"/>
  <c r="K341" i="20"/>
  <c r="G341" i="20"/>
  <c r="AC341" i="20"/>
  <c r="AH341" i="20"/>
  <c r="AE341" i="20"/>
  <c r="AA341" i="20"/>
  <c r="AW341" i="20"/>
  <c r="BB341" i="20"/>
  <c r="AY341" i="20"/>
  <c r="AU341" i="20"/>
  <c r="G7" i="20"/>
  <c r="I7" i="19"/>
  <c r="N7" i="19"/>
  <c r="K7" i="19"/>
  <c r="AC7" i="19"/>
  <c r="AH7" i="19"/>
  <c r="AE7" i="19"/>
  <c r="AA7" i="19"/>
  <c r="AW7" i="19"/>
  <c r="BB7" i="19"/>
  <c r="AY7" i="19"/>
  <c r="AU7" i="19"/>
  <c r="I119" i="19"/>
  <c r="N119" i="19"/>
  <c r="K119" i="19"/>
  <c r="G119" i="19"/>
  <c r="AC119" i="19"/>
  <c r="AH119" i="19"/>
  <c r="AE119" i="19"/>
  <c r="AA119" i="19"/>
  <c r="AW119" i="19"/>
  <c r="BB119" i="19"/>
  <c r="AY119" i="19"/>
  <c r="AU119" i="19"/>
  <c r="I230" i="19"/>
  <c r="N230" i="19"/>
  <c r="K230" i="19"/>
  <c r="G230" i="19"/>
  <c r="AC230" i="19"/>
  <c r="AH230" i="19"/>
  <c r="AE230" i="19"/>
  <c r="AA230" i="19"/>
  <c r="AW230" i="19"/>
  <c r="BB230" i="19"/>
  <c r="AY230" i="19"/>
  <c r="AU230" i="19"/>
  <c r="I341" i="19"/>
  <c r="N341" i="19"/>
  <c r="K341" i="19"/>
  <c r="G341" i="19"/>
  <c r="AC341" i="19"/>
  <c r="AH341" i="19"/>
  <c r="AE341" i="19"/>
  <c r="AA341" i="19"/>
  <c r="AW341" i="19"/>
  <c r="BB341" i="19"/>
  <c r="AY341" i="19"/>
  <c r="AU341" i="19"/>
  <c r="T115" i="5"/>
  <c r="H149" i="5"/>
  <c r="N119" i="5"/>
  <c r="J113" i="5"/>
  <c r="N61" i="5"/>
  <c r="J61" i="5"/>
  <c r="R61" i="5" s="1"/>
  <c r="T45" i="5" s="1"/>
  <c r="R55" i="5"/>
  <c r="M47" i="5"/>
  <c r="N23" i="5"/>
  <c r="AG338" i="16"/>
  <c r="R9" i="5"/>
  <c r="T9" i="5" s="1"/>
  <c r="T74" i="5"/>
  <c r="J70" i="5"/>
  <c r="R70" i="5" s="1"/>
  <c r="R75" i="5"/>
  <c r="R83" i="5"/>
  <c r="R77" i="5"/>
  <c r="R95" i="5"/>
  <c r="R50" i="5"/>
  <c r="R155" i="5"/>
  <c r="R161" i="5"/>
  <c r="R177" i="5"/>
  <c r="R157" i="5"/>
  <c r="R169" i="5"/>
  <c r="R106" i="5"/>
  <c r="R102" i="5"/>
  <c r="T102" i="5" s="1"/>
  <c r="R125" i="5"/>
  <c r="T109" i="5" s="1"/>
  <c r="R149" i="5"/>
  <c r="R188" i="5"/>
  <c r="O176" i="5"/>
  <c r="R176" i="5" s="1"/>
  <c r="M160" i="5"/>
  <c r="M111" i="5"/>
  <c r="N107" i="5"/>
  <c r="L54" i="5"/>
  <c r="R54" i="5" s="1"/>
  <c r="T38" i="5" s="1"/>
  <c r="L44" i="5"/>
  <c r="R44" i="5" s="1"/>
  <c r="L96" i="5"/>
  <c r="J99" i="5"/>
  <c r="R99" i="5" s="1"/>
  <c r="O72" i="5"/>
  <c r="R72" i="5" s="1"/>
  <c r="T72" i="5" s="1"/>
  <c r="T17" i="5"/>
  <c r="T13" i="5"/>
  <c r="R93" i="5"/>
  <c r="R81" i="5"/>
  <c r="T108" i="5"/>
  <c r="R152" i="5"/>
  <c r="R160" i="5"/>
  <c r="R114" i="5"/>
  <c r="R122" i="5"/>
  <c r="R151" i="5"/>
  <c r="R173" i="5"/>
  <c r="R96" i="5"/>
  <c r="T80" i="5" s="1"/>
  <c r="R67" i="5"/>
  <c r="T51" i="5" s="1"/>
  <c r="R193" i="5"/>
  <c r="R194" i="5"/>
  <c r="R182" i="5"/>
  <c r="R187" i="5"/>
  <c r="G175" i="5"/>
  <c r="R175" i="5" s="1"/>
  <c r="K163" i="5"/>
  <c r="R163" i="5" s="1"/>
  <c r="O130" i="5"/>
  <c r="K129" i="5"/>
  <c r="R129" i="5" s="1"/>
  <c r="O104" i="5"/>
  <c r="R104" i="5" s="1"/>
  <c r="T104" i="5" s="1"/>
  <c r="K113" i="5"/>
  <c r="R59" i="5"/>
  <c r="T43" i="5" s="1"/>
  <c r="P37" i="5"/>
  <c r="M97" i="5"/>
  <c r="R97" i="5" s="1"/>
  <c r="I86" i="5"/>
  <c r="R86" i="5" s="1"/>
  <c r="O28" i="5"/>
  <c r="R28" i="5" s="1"/>
  <c r="T12" i="5" s="1"/>
  <c r="I23" i="5"/>
  <c r="R23" i="5" s="1"/>
  <c r="R73" i="5"/>
  <c r="R79" i="5"/>
  <c r="T79" i="5" s="1"/>
  <c r="R98" i="5"/>
  <c r="T82" i="5" s="1"/>
  <c r="R48" i="5"/>
  <c r="T48" i="5" s="1"/>
  <c r="R162" i="5"/>
  <c r="R130" i="5"/>
  <c r="R119" i="5"/>
  <c r="R159" i="5"/>
  <c r="R179" i="5"/>
  <c r="G101" i="5"/>
  <c r="F101" i="5"/>
  <c r="R89" i="5"/>
  <c r="R49" i="5"/>
  <c r="T49" i="5" s="1"/>
  <c r="R107" i="5"/>
  <c r="T107" i="5" s="1"/>
  <c r="R105" i="5"/>
  <c r="T105" i="5" s="1"/>
  <c r="R181" i="5"/>
  <c r="R186" i="5"/>
  <c r="R185" i="5"/>
  <c r="R184" i="5"/>
  <c r="R195" i="5"/>
  <c r="R183" i="5"/>
  <c r="F171" i="5"/>
  <c r="R171" i="5" s="1"/>
  <c r="E166" i="5"/>
  <c r="R166" i="5" s="1"/>
  <c r="O154" i="5"/>
  <c r="R154" i="5" s="1"/>
  <c r="R196" i="5" s="1"/>
  <c r="D20" i="18" s="1"/>
  <c r="L158" i="5"/>
  <c r="R158" i="5" s="1"/>
  <c r="J153" i="5"/>
  <c r="I136" i="5"/>
  <c r="R136" i="5" s="1"/>
  <c r="P101" i="5"/>
  <c r="L110" i="5"/>
  <c r="R110" i="5" s="1"/>
  <c r="T110" i="5" s="1"/>
  <c r="O66" i="5"/>
  <c r="R66" i="5" s="1"/>
  <c r="R47" i="5"/>
  <c r="T47" i="5" s="1"/>
  <c r="K39" i="5"/>
  <c r="R39" i="5" s="1"/>
  <c r="T39" i="5" s="1"/>
  <c r="P85" i="5"/>
  <c r="R85" i="5" s="1"/>
  <c r="N87" i="5"/>
  <c r="R19" i="5"/>
  <c r="T19" i="5" s="1"/>
  <c r="R8" i="5"/>
  <c r="R87" i="5"/>
  <c r="R71" i="5"/>
  <c r="R37" i="5"/>
  <c r="T37" i="5" s="1"/>
  <c r="R111" i="5"/>
  <c r="T111" i="5" s="1"/>
  <c r="R170" i="5"/>
  <c r="R91" i="5"/>
  <c r="R113" i="5"/>
  <c r="T113" i="5" s="1"/>
  <c r="H165" i="5"/>
  <c r="R165" i="5" s="1"/>
  <c r="R178" i="5"/>
  <c r="R103" i="5"/>
  <c r="T103" i="5" s="1"/>
  <c r="R153" i="5"/>
  <c r="R172" i="5"/>
  <c r="R167" i="5"/>
  <c r="R117" i="5"/>
  <c r="R112" i="5"/>
  <c r="T112" i="5" s="1"/>
  <c r="T8" i="5"/>
  <c r="T76" i="5"/>
  <c r="M116" i="16"/>
  <c r="H7" i="5"/>
  <c r="R7" i="5" s="1"/>
  <c r="T7" i="5" s="1"/>
  <c r="M227" i="16"/>
  <c r="K5" i="5"/>
  <c r="M338" i="16"/>
  <c r="N11" i="5"/>
  <c r="R11" i="5" s="1"/>
  <c r="T11" i="5" s="1"/>
  <c r="BA338" i="16"/>
  <c r="P5" i="5"/>
  <c r="E5" i="5"/>
  <c r="AG227" i="16"/>
  <c r="L10" i="5"/>
  <c r="R10" i="5" s="1"/>
  <c r="AG116" i="16"/>
  <c r="I6" i="5"/>
  <c r="R6" i="5" s="1"/>
  <c r="T6" i="5" s="1"/>
  <c r="T18" i="5"/>
  <c r="T78" i="5"/>
  <c r="T46" i="5"/>
  <c r="T10" i="5"/>
  <c r="R36" i="5"/>
  <c r="D8" i="18" s="1"/>
  <c r="T14" i="5"/>
  <c r="M4" i="16"/>
  <c r="G7" i="17"/>
  <c r="AE119" i="16"/>
  <c r="AW230" i="16"/>
  <c r="AA341" i="17"/>
  <c r="G230" i="17"/>
  <c r="AG116" i="17"/>
  <c r="AW7" i="17"/>
  <c r="AF341" i="17"/>
  <c r="AC341" i="17"/>
  <c r="G119" i="17"/>
  <c r="AU119" i="17"/>
  <c r="BB7" i="17"/>
  <c r="AY7" i="17"/>
  <c r="AZ341" i="17"/>
  <c r="AW341" i="17"/>
  <c r="G341" i="17"/>
  <c r="I119" i="17"/>
  <c r="L119" i="17"/>
  <c r="AZ119" i="17"/>
  <c r="AW119" i="17"/>
  <c r="AA7" i="17"/>
  <c r="I341" i="17"/>
  <c r="L341" i="17"/>
  <c r="AA230" i="17"/>
  <c r="AF7" i="17"/>
  <c r="AC7" i="17"/>
  <c r="AC230" i="17"/>
  <c r="AF230" i="17"/>
  <c r="N230" i="17"/>
  <c r="K230" i="17"/>
  <c r="BA338" i="17"/>
  <c r="AC119" i="16"/>
  <c r="AU7" i="17"/>
  <c r="AA7" i="16"/>
  <c r="AU230" i="17"/>
  <c r="AA119" i="17"/>
  <c r="I230" i="17"/>
  <c r="L7" i="17"/>
  <c r="I7" i="17"/>
  <c r="AU341" i="17"/>
  <c r="AW230" i="17"/>
  <c r="AZ230" i="17"/>
  <c r="AC119" i="17"/>
  <c r="AF119" i="17"/>
  <c r="K2" i="17"/>
  <c r="M2" i="17" s="1"/>
  <c r="G341" i="16"/>
  <c r="BB230" i="16"/>
  <c r="AY230" i="16"/>
  <c r="AZ119" i="16"/>
  <c r="AW119" i="16"/>
  <c r="G230" i="16"/>
  <c r="AU119" i="16"/>
  <c r="AC7" i="16"/>
  <c r="AF7" i="16"/>
  <c r="AE230" i="16"/>
  <c r="AH230" i="16"/>
  <c r="I341" i="16"/>
  <c r="L341" i="16"/>
  <c r="G119" i="16"/>
  <c r="L230" i="16"/>
  <c r="I230" i="16"/>
  <c r="L119" i="16"/>
  <c r="I119" i="16"/>
  <c r="AG119" i="16"/>
  <c r="Z118" i="16"/>
  <c r="Z119" i="16" s="1"/>
  <c r="AJ119" i="16"/>
  <c r="G7" i="16"/>
  <c r="AU341" i="16"/>
  <c r="AA341" i="16"/>
  <c r="BA116" i="16"/>
  <c r="I7" i="16"/>
  <c r="L7" i="16"/>
  <c r="AA119" i="16"/>
  <c r="AZ341" i="16"/>
  <c r="AW341" i="16"/>
  <c r="AA230" i="16"/>
  <c r="AE341" i="16"/>
  <c r="AH341" i="16"/>
  <c r="AU7" i="16"/>
  <c r="AC341" i="16"/>
  <c r="AU230" i="16"/>
  <c r="AC230" i="16"/>
  <c r="BA227" i="16"/>
  <c r="AZ7" i="16"/>
  <c r="AW7" i="16"/>
  <c r="BD341" i="20" l="1"/>
  <c r="BA341" i="20"/>
  <c r="AT340" i="20"/>
  <c r="AT341" i="20" s="1"/>
  <c r="AJ341" i="20"/>
  <c r="AG341" i="20"/>
  <c r="Z340" i="20"/>
  <c r="Z341" i="20" s="1"/>
  <c r="P341" i="20"/>
  <c r="M341" i="20"/>
  <c r="F340" i="20"/>
  <c r="F341" i="20" s="1"/>
  <c r="BD230" i="20"/>
  <c r="BA230" i="20"/>
  <c r="AT229" i="20"/>
  <c r="AT230" i="20" s="1"/>
  <c r="AJ230" i="20"/>
  <c r="AG230" i="20"/>
  <c r="Z229" i="20"/>
  <c r="Z230" i="20" s="1"/>
  <c r="P230" i="20"/>
  <c r="M230" i="20"/>
  <c r="F229" i="20"/>
  <c r="F230" i="20" s="1"/>
  <c r="BD119" i="20"/>
  <c r="BA119" i="20"/>
  <c r="AT118" i="20"/>
  <c r="AT119" i="20" s="1"/>
  <c r="AJ119" i="20"/>
  <c r="AG119" i="20"/>
  <c r="Z118" i="20"/>
  <c r="Z119" i="20" s="1"/>
  <c r="P119" i="20"/>
  <c r="M119" i="20"/>
  <c r="F118" i="20"/>
  <c r="F119" i="20" s="1"/>
  <c r="BD7" i="20"/>
  <c r="BA7" i="20"/>
  <c r="AT6" i="20"/>
  <c r="AT7" i="20" s="1"/>
  <c r="AJ7" i="20"/>
  <c r="AG7" i="20"/>
  <c r="Z6" i="20"/>
  <c r="Z7" i="20" s="1"/>
  <c r="P7" i="20"/>
  <c r="M7" i="20"/>
  <c r="F6" i="20"/>
  <c r="F7" i="20" s="1"/>
  <c r="BD341" i="19"/>
  <c r="BA341" i="19"/>
  <c r="AT340" i="19"/>
  <c r="AT341" i="19" s="1"/>
  <c r="AJ341" i="19"/>
  <c r="AG341" i="19"/>
  <c r="Z340" i="19"/>
  <c r="Z341" i="19" s="1"/>
  <c r="P341" i="19"/>
  <c r="M341" i="19"/>
  <c r="F340" i="19"/>
  <c r="F341" i="19" s="1"/>
  <c r="BD230" i="19"/>
  <c r="BA230" i="19"/>
  <c r="AT229" i="19"/>
  <c r="AT230" i="19" s="1"/>
  <c r="AJ230" i="19"/>
  <c r="AG230" i="19"/>
  <c r="Z229" i="19"/>
  <c r="Z230" i="19" s="1"/>
  <c r="P230" i="19"/>
  <c r="M230" i="19"/>
  <c r="F229" i="19"/>
  <c r="F230" i="19" s="1"/>
  <c r="BD119" i="19"/>
  <c r="BA119" i="19"/>
  <c r="AT118" i="19"/>
  <c r="AT119" i="19" s="1"/>
  <c r="AJ119" i="19"/>
  <c r="AG119" i="19"/>
  <c r="Z118" i="19"/>
  <c r="Z119" i="19" s="1"/>
  <c r="P119" i="19"/>
  <c r="M119" i="19"/>
  <c r="F118" i="19"/>
  <c r="F119" i="19" s="1"/>
  <c r="BD7" i="19"/>
  <c r="BA7" i="19"/>
  <c r="AT6" i="19"/>
  <c r="AT7" i="19" s="1"/>
  <c r="AJ7" i="19"/>
  <c r="AG7" i="19"/>
  <c r="Z6" i="19"/>
  <c r="Z7" i="19" s="1"/>
  <c r="P7" i="19"/>
  <c r="M7" i="19"/>
  <c r="F6" i="19"/>
  <c r="F7" i="19" s="1"/>
  <c r="T44" i="5"/>
  <c r="T52" i="5" s="1"/>
  <c r="F11" i="18" s="1"/>
  <c r="R52" i="5"/>
  <c r="D10" i="18" s="1"/>
  <c r="T70" i="5"/>
  <c r="R84" i="5"/>
  <c r="D14" i="18" s="1"/>
  <c r="R100" i="5"/>
  <c r="D16" i="18" s="1"/>
  <c r="T69" i="5"/>
  <c r="T81" i="5"/>
  <c r="T50" i="5"/>
  <c r="T83" i="5"/>
  <c r="T114" i="5"/>
  <c r="T106" i="5"/>
  <c r="T75" i="5"/>
  <c r="R68" i="5"/>
  <c r="D12" i="18" s="1"/>
  <c r="R5" i="5"/>
  <c r="T5" i="5" s="1"/>
  <c r="T20" i="5" s="1"/>
  <c r="F7" i="18" s="1"/>
  <c r="T71" i="5"/>
  <c r="R101" i="5"/>
  <c r="T73" i="5"/>
  <c r="T84" i="5" s="1"/>
  <c r="F15" i="18" s="1"/>
  <c r="T77" i="5"/>
  <c r="K2" i="16"/>
  <c r="AE7" i="17"/>
  <c r="AH7" i="17"/>
  <c r="AE341" i="17"/>
  <c r="AH341" i="17"/>
  <c r="N119" i="17"/>
  <c r="K119" i="17"/>
  <c r="K341" i="17"/>
  <c r="N341" i="17"/>
  <c r="K7" i="17"/>
  <c r="N7" i="17"/>
  <c r="AY341" i="17"/>
  <c r="BB341" i="17"/>
  <c r="P230" i="17"/>
  <c r="M230" i="17"/>
  <c r="F229" i="17"/>
  <c r="F230" i="17" s="1"/>
  <c r="AY230" i="17"/>
  <c r="BB230" i="17"/>
  <c r="AE119" i="17"/>
  <c r="AH119" i="17"/>
  <c r="AH230" i="17"/>
  <c r="AE230" i="17"/>
  <c r="AT6" i="17"/>
  <c r="AT7" i="17" s="1"/>
  <c r="BA7" i="17"/>
  <c r="BD7" i="17"/>
  <c r="AY119" i="17"/>
  <c r="BB119" i="17"/>
  <c r="AY7" i="16"/>
  <c r="BB7" i="16"/>
  <c r="K230" i="16"/>
  <c r="N230" i="16"/>
  <c r="AY341" i="16"/>
  <c r="BB341" i="16"/>
  <c r="AL119" i="16"/>
  <c r="AI119" i="16"/>
  <c r="K341" i="16"/>
  <c r="N341" i="16"/>
  <c r="BB119" i="16"/>
  <c r="AY119" i="16"/>
  <c r="K7" i="16"/>
  <c r="N7" i="16"/>
  <c r="AG230" i="16"/>
  <c r="Z229" i="16"/>
  <c r="Z230" i="16" s="1"/>
  <c r="AJ230" i="16"/>
  <c r="AJ341" i="16"/>
  <c r="AG341" i="16"/>
  <c r="Z340" i="16"/>
  <c r="Z341" i="16" s="1"/>
  <c r="BA230" i="16"/>
  <c r="BD230" i="16"/>
  <c r="AT229" i="16"/>
  <c r="AT230" i="16" s="1"/>
  <c r="K119" i="16"/>
  <c r="N119" i="16"/>
  <c r="AE7" i="16"/>
  <c r="AH7" i="16"/>
  <c r="R7" i="20" l="1"/>
  <c r="O7" i="20"/>
  <c r="AL7" i="20"/>
  <c r="AI7" i="20"/>
  <c r="BF7" i="20"/>
  <c r="BC7" i="20"/>
  <c r="R119" i="20"/>
  <c r="O119" i="20"/>
  <c r="AL119" i="20"/>
  <c r="AI119" i="20"/>
  <c r="BF119" i="20"/>
  <c r="BC119" i="20"/>
  <c r="R230" i="20"/>
  <c r="O230" i="20"/>
  <c r="AL230" i="20"/>
  <c r="AI230" i="20"/>
  <c r="BF230" i="20"/>
  <c r="BC230" i="20"/>
  <c r="R341" i="20"/>
  <c r="O341" i="20"/>
  <c r="AL341" i="20"/>
  <c r="AI341" i="20"/>
  <c r="BF341" i="20"/>
  <c r="BC341" i="20"/>
  <c r="R7" i="19"/>
  <c r="O7" i="19"/>
  <c r="AL7" i="19"/>
  <c r="AI7" i="19"/>
  <c r="BF7" i="19"/>
  <c r="BC7" i="19"/>
  <c r="R119" i="19"/>
  <c r="O119" i="19"/>
  <c r="AL119" i="19"/>
  <c r="AI119" i="19"/>
  <c r="BF119" i="19"/>
  <c r="BC119" i="19"/>
  <c r="R230" i="19"/>
  <c r="O230" i="19"/>
  <c r="AL230" i="19"/>
  <c r="AI230" i="19"/>
  <c r="BF230" i="19"/>
  <c r="BC230" i="19"/>
  <c r="R341" i="19"/>
  <c r="O341" i="19"/>
  <c r="AL341" i="19"/>
  <c r="AI341" i="19"/>
  <c r="BF341" i="19"/>
  <c r="BC341" i="19"/>
  <c r="R20" i="5"/>
  <c r="D6" i="18" s="1"/>
  <c r="T101" i="5"/>
  <c r="T116" i="5" s="1"/>
  <c r="F19" i="18" s="1"/>
  <c r="R148" i="5"/>
  <c r="D18" i="18" s="1"/>
  <c r="BC7" i="17"/>
  <c r="BF7" i="17"/>
  <c r="O230" i="17"/>
  <c r="R230" i="17"/>
  <c r="P119" i="17"/>
  <c r="M119" i="17"/>
  <c r="F118" i="17"/>
  <c r="F119" i="17" s="1"/>
  <c r="F340" i="17"/>
  <c r="F341" i="17" s="1"/>
  <c r="P341" i="17"/>
  <c r="M341" i="17"/>
  <c r="AJ230" i="17"/>
  <c r="AG230" i="17"/>
  <c r="Z229" i="17"/>
  <c r="Z230" i="17" s="1"/>
  <c r="BA341" i="17"/>
  <c r="BD341" i="17"/>
  <c r="AT340" i="17"/>
  <c r="AT341" i="17" s="1"/>
  <c r="AJ341" i="17"/>
  <c r="AG341" i="17"/>
  <c r="Z340" i="17"/>
  <c r="Z341" i="17" s="1"/>
  <c r="AJ119" i="17"/>
  <c r="AG119" i="17"/>
  <c r="Z118" i="17"/>
  <c r="Z119" i="17" s="1"/>
  <c r="BD119" i="17"/>
  <c r="AT118" i="17"/>
  <c r="AT119" i="17" s="1"/>
  <c r="BA119" i="17"/>
  <c r="F6" i="17"/>
  <c r="F7" i="17" s="1"/>
  <c r="M7" i="17"/>
  <c r="P7" i="17"/>
  <c r="AG7" i="17"/>
  <c r="Z6" i="17"/>
  <c r="Z7" i="17" s="1"/>
  <c r="AJ7" i="17"/>
  <c r="BD230" i="17"/>
  <c r="AT229" i="17"/>
  <c r="AT230" i="17" s="1"/>
  <c r="BA230" i="17"/>
  <c r="AN119" i="16"/>
  <c r="AK119" i="16"/>
  <c r="F6" i="16"/>
  <c r="F7" i="16" s="1"/>
  <c r="P7" i="16"/>
  <c r="M7" i="16"/>
  <c r="BF230" i="16"/>
  <c r="BC230" i="16"/>
  <c r="F229" i="16"/>
  <c r="F230" i="16" s="1"/>
  <c r="P230" i="16"/>
  <c r="M230" i="16"/>
  <c r="Z6" i="16"/>
  <c r="Z7" i="16" s="1"/>
  <c r="AJ7" i="16"/>
  <c r="AG7" i="16"/>
  <c r="AT118" i="16"/>
  <c r="AT119" i="16" s="1"/>
  <c r="BA119" i="16"/>
  <c r="BD119" i="16"/>
  <c r="BA341" i="16"/>
  <c r="AT340" i="16"/>
  <c r="AT341" i="16" s="1"/>
  <c r="BD341" i="16"/>
  <c r="AL341" i="16"/>
  <c r="AI341" i="16"/>
  <c r="F340" i="16"/>
  <c r="F341" i="16" s="1"/>
  <c r="P341" i="16"/>
  <c r="M341" i="16"/>
  <c r="BA7" i="16"/>
  <c r="BD7" i="16"/>
  <c r="AT6" i="16"/>
  <c r="AT7" i="16" s="1"/>
  <c r="M119" i="16"/>
  <c r="F118" i="16"/>
  <c r="F119" i="16" s="1"/>
  <c r="P119" i="16"/>
  <c r="AL230" i="16"/>
  <c r="AI230" i="16"/>
  <c r="BH341" i="20" l="1"/>
  <c r="BE341" i="20"/>
  <c r="AN341" i="20"/>
  <c r="AK341" i="20"/>
  <c r="T341" i="20"/>
  <c r="Q341" i="20"/>
  <c r="BH230" i="20"/>
  <c r="BE230" i="20"/>
  <c r="AN230" i="20"/>
  <c r="AK230" i="20"/>
  <c r="T230" i="20"/>
  <c r="Q230" i="20"/>
  <c r="BH119" i="20"/>
  <c r="BE119" i="20"/>
  <c r="AN119" i="20"/>
  <c r="AK119" i="20"/>
  <c r="T119" i="20"/>
  <c r="Q119" i="20"/>
  <c r="BH7" i="20"/>
  <c r="BE7" i="20"/>
  <c r="AN7" i="20"/>
  <c r="AK7" i="20"/>
  <c r="T7" i="20"/>
  <c r="Q7" i="20"/>
  <c r="BH341" i="19"/>
  <c r="BE341" i="19"/>
  <c r="AN341" i="19"/>
  <c r="AK341" i="19"/>
  <c r="T341" i="19"/>
  <c r="Q341" i="19"/>
  <c r="BH230" i="19"/>
  <c r="BE230" i="19"/>
  <c r="AN230" i="19"/>
  <c r="AK230" i="19"/>
  <c r="T230" i="19"/>
  <c r="Q230" i="19"/>
  <c r="BH119" i="19"/>
  <c r="BE119" i="19"/>
  <c r="AN119" i="19"/>
  <c r="AK119" i="19"/>
  <c r="T119" i="19"/>
  <c r="Q119" i="19"/>
  <c r="BH7" i="19"/>
  <c r="BE7" i="19"/>
  <c r="AN7" i="19"/>
  <c r="AK7" i="19"/>
  <c r="T7" i="19"/>
  <c r="Q7" i="19"/>
  <c r="BF230" i="17"/>
  <c r="BC230" i="17"/>
  <c r="AL7" i="17"/>
  <c r="AI7" i="17"/>
  <c r="BF119" i="17"/>
  <c r="BC119" i="17"/>
  <c r="BF341" i="17"/>
  <c r="BC341" i="17"/>
  <c r="R119" i="17"/>
  <c r="O119" i="17"/>
  <c r="R7" i="17"/>
  <c r="O7" i="17"/>
  <c r="AL119" i="17"/>
  <c r="AI119" i="17"/>
  <c r="Q230" i="17"/>
  <c r="T230" i="17"/>
  <c r="AL230" i="17"/>
  <c r="AI230" i="17"/>
  <c r="BH7" i="17"/>
  <c r="BE7" i="17"/>
  <c r="AL341" i="17"/>
  <c r="AI341" i="17"/>
  <c r="R341" i="17"/>
  <c r="O341" i="17"/>
  <c r="BC119" i="16"/>
  <c r="BF119" i="16"/>
  <c r="AN230" i="16"/>
  <c r="AK230" i="16"/>
  <c r="R341" i="16"/>
  <c r="O341" i="16"/>
  <c r="R119" i="16"/>
  <c r="O119" i="16"/>
  <c r="BH230" i="16"/>
  <c r="BE230" i="16"/>
  <c r="AN341" i="16"/>
  <c r="AK341" i="16"/>
  <c r="AL7" i="16"/>
  <c r="AI7" i="16"/>
  <c r="R7" i="16"/>
  <c r="O7" i="16"/>
  <c r="BF341" i="16"/>
  <c r="BC341" i="16"/>
  <c r="BF7" i="16"/>
  <c r="BC7" i="16"/>
  <c r="R230" i="16"/>
  <c r="O230" i="16"/>
  <c r="AM119" i="16"/>
  <c r="AB137" i="16"/>
  <c r="H25" i="20" l="1"/>
  <c r="S7" i="20"/>
  <c r="AB25" i="20"/>
  <c r="AM7" i="20"/>
  <c r="AV25" i="20"/>
  <c r="BG7" i="20"/>
  <c r="H137" i="20"/>
  <c r="S119" i="20"/>
  <c r="AB137" i="20"/>
  <c r="AM119" i="20"/>
  <c r="AV137" i="20"/>
  <c r="BG119" i="20"/>
  <c r="H248" i="20"/>
  <c r="S230" i="20"/>
  <c r="AB248" i="20"/>
  <c r="AM230" i="20"/>
  <c r="AV248" i="20"/>
  <c r="BG230" i="20"/>
  <c r="H359" i="20"/>
  <c r="S341" i="20"/>
  <c r="AB359" i="20"/>
  <c r="AM341" i="20"/>
  <c r="AV359" i="20"/>
  <c r="BG341" i="20"/>
  <c r="H25" i="19"/>
  <c r="S7" i="19"/>
  <c r="AB25" i="19"/>
  <c r="AM7" i="19"/>
  <c r="AV25" i="19"/>
  <c r="BG7" i="19"/>
  <c r="H137" i="19"/>
  <c r="S119" i="19"/>
  <c r="AB137" i="19"/>
  <c r="AM119" i="19"/>
  <c r="AV137" i="19"/>
  <c r="BG119" i="19"/>
  <c r="H248" i="19"/>
  <c r="S230" i="19"/>
  <c r="AB248" i="19"/>
  <c r="AM230" i="19"/>
  <c r="AV248" i="19"/>
  <c r="BG230" i="19"/>
  <c r="H359" i="19"/>
  <c r="S341" i="19"/>
  <c r="AB359" i="19"/>
  <c r="AM341" i="19"/>
  <c r="AV359" i="19"/>
  <c r="BG341" i="19"/>
  <c r="Q341" i="17"/>
  <c r="T341" i="17"/>
  <c r="BH341" i="17"/>
  <c r="BE341" i="17"/>
  <c r="H248" i="17"/>
  <c r="S230" i="17"/>
  <c r="AN341" i="17"/>
  <c r="AK341" i="17"/>
  <c r="AK119" i="17"/>
  <c r="AN119" i="17"/>
  <c r="BH119" i="17"/>
  <c r="BE119" i="17"/>
  <c r="BG7" i="17"/>
  <c r="AV25" i="17"/>
  <c r="T7" i="17"/>
  <c r="Q7" i="17"/>
  <c r="AN7" i="17"/>
  <c r="AK7" i="17"/>
  <c r="AK230" i="17"/>
  <c r="AN230" i="17"/>
  <c r="Q119" i="17"/>
  <c r="T119" i="17"/>
  <c r="BE230" i="17"/>
  <c r="BH230" i="17"/>
  <c r="T230" i="16"/>
  <c r="Q230" i="16"/>
  <c r="AK7" i="16"/>
  <c r="AN7" i="16"/>
  <c r="Q341" i="16"/>
  <c r="T341" i="16"/>
  <c r="T119" i="16"/>
  <c r="Q119" i="16"/>
  <c r="BH7" i="16"/>
  <c r="BE7" i="16"/>
  <c r="AM341" i="16"/>
  <c r="AB359" i="16"/>
  <c r="AM230" i="16"/>
  <c r="AB248" i="16"/>
  <c r="Q7" i="16"/>
  <c r="T7" i="16"/>
  <c r="BH119" i="16"/>
  <c r="BE119" i="16"/>
  <c r="AA137" i="16"/>
  <c r="AA117" i="16"/>
  <c r="AD137" i="16"/>
  <c r="BH341" i="16"/>
  <c r="BE341" i="16"/>
  <c r="AV248" i="16"/>
  <c r="BG230" i="16"/>
  <c r="AX359" i="20" l="1"/>
  <c r="AU359" i="20"/>
  <c r="AU339" i="20"/>
  <c r="AD359" i="20"/>
  <c r="AA359" i="20"/>
  <c r="AA339" i="20"/>
  <c r="J359" i="20"/>
  <c r="G359" i="20"/>
  <c r="G339" i="20"/>
  <c r="AX248" i="20"/>
  <c r="AU248" i="20"/>
  <c r="AU228" i="20"/>
  <c r="AD248" i="20"/>
  <c r="AA248" i="20"/>
  <c r="AA228" i="20"/>
  <c r="J248" i="20"/>
  <c r="G248" i="20"/>
  <c r="G228" i="20"/>
  <c r="AX137" i="20"/>
  <c r="AU137" i="20"/>
  <c r="AU117" i="20"/>
  <c r="AD137" i="20"/>
  <c r="AA137" i="20"/>
  <c r="AA117" i="20"/>
  <c r="J137" i="20"/>
  <c r="G137" i="20"/>
  <c r="G117" i="20"/>
  <c r="AX25" i="20"/>
  <c r="AU25" i="20"/>
  <c r="AU5" i="20"/>
  <c r="AD25" i="20"/>
  <c r="AA25" i="20"/>
  <c r="AA5" i="20"/>
  <c r="J25" i="20"/>
  <c r="G25" i="20"/>
  <c r="G5" i="20"/>
  <c r="AX359" i="19"/>
  <c r="AU359" i="19"/>
  <c r="AU339" i="19"/>
  <c r="AD359" i="19"/>
  <c r="AA359" i="19"/>
  <c r="AA339" i="19"/>
  <c r="J359" i="19"/>
  <c r="G359" i="19"/>
  <c r="G339" i="19"/>
  <c r="AX248" i="19"/>
  <c r="AU248" i="19"/>
  <c r="AU228" i="19"/>
  <c r="AD248" i="19"/>
  <c r="AA248" i="19"/>
  <c r="AA228" i="19"/>
  <c r="J248" i="19"/>
  <c r="G248" i="19"/>
  <c r="G228" i="19"/>
  <c r="AX137" i="19"/>
  <c r="AU137" i="19"/>
  <c r="AU117" i="19"/>
  <c r="AD137" i="19"/>
  <c r="AA137" i="19"/>
  <c r="AA117" i="19"/>
  <c r="J137" i="19"/>
  <c r="G137" i="19"/>
  <c r="G117" i="19"/>
  <c r="AX25" i="19"/>
  <c r="AU25" i="19"/>
  <c r="AU5" i="19"/>
  <c r="AD25" i="19"/>
  <c r="AA25" i="19"/>
  <c r="AA5" i="19"/>
  <c r="J25" i="19"/>
  <c r="G25" i="19"/>
  <c r="G5" i="19"/>
  <c r="S7" i="17"/>
  <c r="H25" i="17"/>
  <c r="AM341" i="17"/>
  <c r="AB359" i="17"/>
  <c r="AV248" i="17"/>
  <c r="BG230" i="17"/>
  <c r="H137" i="17"/>
  <c r="S119" i="17"/>
  <c r="AX25" i="17"/>
  <c r="AU5" i="17"/>
  <c r="AU25" i="17"/>
  <c r="J248" i="17"/>
  <c r="G228" i="17"/>
  <c r="G248" i="17"/>
  <c r="AB248" i="17"/>
  <c r="AM230" i="17"/>
  <c r="BG119" i="17"/>
  <c r="AV137" i="17"/>
  <c r="BG341" i="17"/>
  <c r="AV359" i="17"/>
  <c r="AM119" i="17"/>
  <c r="AB137" i="17"/>
  <c r="S341" i="17"/>
  <c r="H359" i="17"/>
  <c r="AM7" i="17"/>
  <c r="AB25" i="17"/>
  <c r="S119" i="16"/>
  <c r="H137" i="16"/>
  <c r="AX248" i="16"/>
  <c r="AU228" i="16"/>
  <c r="AU248" i="16"/>
  <c r="BG341" i="16"/>
  <c r="AV359" i="16"/>
  <c r="AA248" i="16"/>
  <c r="AD248" i="16"/>
  <c r="AA228" i="16"/>
  <c r="S341" i="16"/>
  <c r="H359" i="16"/>
  <c r="AF137" i="16"/>
  <c r="AC137" i="16"/>
  <c r="AC117" i="16"/>
  <c r="H25" i="16"/>
  <c r="S7" i="16"/>
  <c r="AD359" i="16"/>
  <c r="AA359" i="16"/>
  <c r="AA339" i="16"/>
  <c r="AM7" i="16"/>
  <c r="AB25" i="16"/>
  <c r="AV137" i="16"/>
  <c r="BG119" i="16"/>
  <c r="BG7" i="16"/>
  <c r="AV25" i="16"/>
  <c r="H248" i="16"/>
  <c r="S230" i="16"/>
  <c r="L25" i="20" l="1"/>
  <c r="I25" i="20"/>
  <c r="I5" i="20"/>
  <c r="AF25" i="20"/>
  <c r="AC25" i="20"/>
  <c r="AC5" i="20"/>
  <c r="AZ25" i="20"/>
  <c r="AW25" i="20"/>
  <c r="AW5" i="20"/>
  <c r="L137" i="20"/>
  <c r="I137" i="20"/>
  <c r="I117" i="20"/>
  <c r="AF137" i="20"/>
  <c r="AC137" i="20"/>
  <c r="AC117" i="20"/>
  <c r="AZ137" i="20"/>
  <c r="AW137" i="20"/>
  <c r="AW117" i="20"/>
  <c r="L248" i="20"/>
  <c r="I248" i="20"/>
  <c r="I228" i="20"/>
  <c r="AF248" i="20"/>
  <c r="AC248" i="20"/>
  <c r="AC228" i="20"/>
  <c r="AZ248" i="20"/>
  <c r="AW248" i="20"/>
  <c r="AW228" i="20"/>
  <c r="L359" i="20"/>
  <c r="I359" i="20"/>
  <c r="I339" i="20"/>
  <c r="AF359" i="20"/>
  <c r="AC359" i="20"/>
  <c r="AC339" i="20"/>
  <c r="AZ359" i="20"/>
  <c r="AW359" i="20"/>
  <c r="AW339" i="20"/>
  <c r="L25" i="19"/>
  <c r="I25" i="19"/>
  <c r="I5" i="19"/>
  <c r="AF25" i="19"/>
  <c r="AC25" i="19"/>
  <c r="AC5" i="19"/>
  <c r="AZ25" i="19"/>
  <c r="AW25" i="19"/>
  <c r="AW5" i="19"/>
  <c r="L137" i="19"/>
  <c r="I137" i="19"/>
  <c r="I117" i="19"/>
  <c r="AF137" i="19"/>
  <c r="AC137" i="19"/>
  <c r="AC117" i="19"/>
  <c r="AZ137" i="19"/>
  <c r="AW137" i="19"/>
  <c r="AW117" i="19"/>
  <c r="L248" i="19"/>
  <c r="I248" i="19"/>
  <c r="I228" i="19"/>
  <c r="AF248" i="19"/>
  <c r="AC248" i="19"/>
  <c r="AC228" i="19"/>
  <c r="AZ248" i="19"/>
  <c r="AW248" i="19"/>
  <c r="AW228" i="19"/>
  <c r="L359" i="19"/>
  <c r="I359" i="19"/>
  <c r="I339" i="19"/>
  <c r="AF359" i="19"/>
  <c r="AC359" i="19"/>
  <c r="AC339" i="19"/>
  <c r="AZ359" i="19"/>
  <c r="AW359" i="19"/>
  <c r="AW339" i="19"/>
  <c r="J359" i="17"/>
  <c r="G359" i="17"/>
  <c r="G339" i="17"/>
  <c r="AA248" i="17"/>
  <c r="AD248" i="17"/>
  <c r="AA228" i="17"/>
  <c r="J137" i="17"/>
  <c r="G137" i="17"/>
  <c r="G117" i="17"/>
  <c r="AD137" i="17"/>
  <c r="AA137" i="17"/>
  <c r="AA117" i="17"/>
  <c r="AX248" i="17"/>
  <c r="AU248" i="17"/>
  <c r="AU228" i="17"/>
  <c r="AX359" i="17"/>
  <c r="AU339" i="17"/>
  <c r="AU359" i="17"/>
  <c r="L248" i="17"/>
  <c r="I228" i="17"/>
  <c r="I248" i="17"/>
  <c r="AD359" i="17"/>
  <c r="AA359" i="17"/>
  <c r="AA339" i="17"/>
  <c r="AD25" i="17"/>
  <c r="AA5" i="17"/>
  <c r="AA25" i="17"/>
  <c r="AX137" i="17"/>
  <c r="AU137" i="17"/>
  <c r="AU117" i="17"/>
  <c r="J25" i="17"/>
  <c r="G5" i="17"/>
  <c r="G25" i="17"/>
  <c r="AZ25" i="17"/>
  <c r="AW5" i="17"/>
  <c r="AW25" i="17"/>
  <c r="AU137" i="16"/>
  <c r="AU117" i="16"/>
  <c r="AX137" i="16"/>
  <c r="AX359" i="16"/>
  <c r="AU359" i="16"/>
  <c r="AU339" i="16"/>
  <c r="AD25" i="16"/>
  <c r="AA25" i="16"/>
  <c r="AA5" i="16"/>
  <c r="G25" i="16"/>
  <c r="J25" i="16"/>
  <c r="G5" i="16"/>
  <c r="AH137" i="16"/>
  <c r="AE137" i="16"/>
  <c r="AE117" i="16"/>
  <c r="J359" i="16"/>
  <c r="G339" i="16"/>
  <c r="G359" i="16"/>
  <c r="J248" i="16"/>
  <c r="G248" i="16"/>
  <c r="G228" i="16"/>
  <c r="AZ248" i="16"/>
  <c r="AW248" i="16"/>
  <c r="AW228" i="16"/>
  <c r="AX25" i="16"/>
  <c r="AU5" i="16"/>
  <c r="AU25" i="16"/>
  <c r="AF359" i="16"/>
  <c r="AC359" i="16"/>
  <c r="AC339" i="16"/>
  <c r="J137" i="16"/>
  <c r="G117" i="16"/>
  <c r="G137" i="16"/>
  <c r="AC248" i="16"/>
  <c r="AF248" i="16"/>
  <c r="AC228" i="16"/>
  <c r="BB359" i="20" l="1"/>
  <c r="AY359" i="20"/>
  <c r="AY339" i="20"/>
  <c r="AH359" i="20"/>
  <c r="AE359" i="20"/>
  <c r="AE339" i="20"/>
  <c r="N359" i="20"/>
  <c r="K359" i="20"/>
  <c r="K339" i="20"/>
  <c r="BB248" i="20"/>
  <c r="AY248" i="20"/>
  <c r="AY228" i="20"/>
  <c r="AH248" i="20"/>
  <c r="AE248" i="20"/>
  <c r="AE228" i="20"/>
  <c r="N248" i="20"/>
  <c r="K248" i="20"/>
  <c r="K228" i="20"/>
  <c r="BB137" i="20"/>
  <c r="AY137" i="20"/>
  <c r="AY117" i="20"/>
  <c r="AH137" i="20"/>
  <c r="AE137" i="20"/>
  <c r="AE117" i="20"/>
  <c r="N137" i="20"/>
  <c r="K137" i="20"/>
  <c r="K117" i="20"/>
  <c r="BB25" i="20"/>
  <c r="AY25" i="20"/>
  <c r="AY5" i="20"/>
  <c r="AH25" i="20"/>
  <c r="AE25" i="20"/>
  <c r="AE5" i="20"/>
  <c r="N25" i="20"/>
  <c r="K25" i="20"/>
  <c r="K5" i="20"/>
  <c r="BB359" i="19"/>
  <c r="AY359" i="19"/>
  <c r="AY339" i="19"/>
  <c r="AH359" i="19"/>
  <c r="AE359" i="19"/>
  <c r="AE339" i="19"/>
  <c r="N359" i="19"/>
  <c r="K359" i="19"/>
  <c r="K339" i="19"/>
  <c r="BB248" i="19"/>
  <c r="AY248" i="19"/>
  <c r="AY228" i="19"/>
  <c r="AH248" i="19"/>
  <c r="AE248" i="19"/>
  <c r="AE228" i="19"/>
  <c r="N248" i="19"/>
  <c r="K248" i="19"/>
  <c r="K228" i="19"/>
  <c r="BB137" i="19"/>
  <c r="AY137" i="19"/>
  <c r="AY117" i="19"/>
  <c r="AH137" i="19"/>
  <c r="AE137" i="19"/>
  <c r="AE117" i="19"/>
  <c r="N137" i="19"/>
  <c r="K137" i="19"/>
  <c r="K117" i="19"/>
  <c r="BB25" i="19"/>
  <c r="AY25" i="19"/>
  <c r="AY5" i="19"/>
  <c r="AH25" i="19"/>
  <c r="AE25" i="19"/>
  <c r="AE5" i="19"/>
  <c r="N25" i="19"/>
  <c r="K25" i="19"/>
  <c r="K5" i="19"/>
  <c r="AZ359" i="17"/>
  <c r="AW359" i="17"/>
  <c r="AW339" i="17"/>
  <c r="I5" i="17"/>
  <c r="I25" i="17"/>
  <c r="L25" i="17"/>
  <c r="I137" i="17"/>
  <c r="I117" i="17"/>
  <c r="L137" i="17"/>
  <c r="AF359" i="17"/>
  <c r="AC359" i="17"/>
  <c r="AC339" i="17"/>
  <c r="AZ248" i="17"/>
  <c r="AW248" i="17"/>
  <c r="AW228" i="17"/>
  <c r="AC248" i="17"/>
  <c r="AF248" i="17"/>
  <c r="AC228" i="17"/>
  <c r="AZ137" i="17"/>
  <c r="AW137" i="17"/>
  <c r="AW117" i="17"/>
  <c r="N248" i="17"/>
  <c r="K228" i="17"/>
  <c r="K248" i="17"/>
  <c r="AY5" i="17"/>
  <c r="AY25" i="17"/>
  <c r="BB25" i="17"/>
  <c r="AF137" i="17"/>
  <c r="AC137" i="17"/>
  <c r="AC117" i="17"/>
  <c r="AC5" i="17"/>
  <c r="AF25" i="17"/>
  <c r="AC25" i="17"/>
  <c r="L359" i="17"/>
  <c r="I359" i="17"/>
  <c r="I339" i="17"/>
  <c r="L137" i="16"/>
  <c r="I117" i="16"/>
  <c r="I137" i="16"/>
  <c r="AC25" i="16"/>
  <c r="AF25" i="16"/>
  <c r="AC5" i="16"/>
  <c r="BB248" i="16"/>
  <c r="AY248" i="16"/>
  <c r="AY228" i="16"/>
  <c r="AG137" i="16"/>
  <c r="Z136" i="16"/>
  <c r="Z137" i="16" s="1"/>
  <c r="AJ137" i="16"/>
  <c r="AG117" i="16"/>
  <c r="AE359" i="16"/>
  <c r="AE339" i="16"/>
  <c r="AH359" i="16"/>
  <c r="AZ359" i="16"/>
  <c r="AW339" i="16"/>
  <c r="AW359" i="16"/>
  <c r="AE248" i="16"/>
  <c r="AH248" i="16"/>
  <c r="AE228" i="16"/>
  <c r="L248" i="16"/>
  <c r="I248" i="16"/>
  <c r="I228" i="16"/>
  <c r="I25" i="16"/>
  <c r="L25" i="16"/>
  <c r="I5" i="16"/>
  <c r="AW117" i="16"/>
  <c r="AZ137" i="16"/>
  <c r="AW137" i="16"/>
  <c r="L359" i="16"/>
  <c r="I359" i="16"/>
  <c r="I339" i="16"/>
  <c r="AW25" i="16"/>
  <c r="AW5" i="16"/>
  <c r="AZ25" i="16"/>
  <c r="P25" i="20" l="1"/>
  <c r="M25" i="20"/>
  <c r="F24" i="20"/>
  <c r="F25" i="20" s="1"/>
  <c r="M5" i="20"/>
  <c r="AJ25" i="20"/>
  <c r="AG25" i="20"/>
  <c r="Z24" i="20"/>
  <c r="Z25" i="20" s="1"/>
  <c r="AG5" i="20"/>
  <c r="BD25" i="20"/>
  <c r="BA25" i="20"/>
  <c r="AT24" i="20"/>
  <c r="AT25" i="20" s="1"/>
  <c r="BA5" i="20"/>
  <c r="P137" i="20"/>
  <c r="M137" i="20"/>
  <c r="F136" i="20"/>
  <c r="F137" i="20" s="1"/>
  <c r="M117" i="20"/>
  <c r="AJ137" i="20"/>
  <c r="AG137" i="20"/>
  <c r="Z136" i="20"/>
  <c r="Z137" i="20" s="1"/>
  <c r="AG117" i="20"/>
  <c r="BD137" i="20"/>
  <c r="BA137" i="20"/>
  <c r="AT136" i="20"/>
  <c r="AT137" i="20" s="1"/>
  <c r="BA117" i="20"/>
  <c r="P248" i="20"/>
  <c r="M248" i="20"/>
  <c r="F247" i="20"/>
  <c r="F248" i="20" s="1"/>
  <c r="M228" i="20"/>
  <c r="AJ248" i="20"/>
  <c r="AG248" i="20"/>
  <c r="Z247" i="20"/>
  <c r="Z248" i="20" s="1"/>
  <c r="AG228" i="20"/>
  <c r="BD248" i="20"/>
  <c r="BA248" i="20"/>
  <c r="AT247" i="20"/>
  <c r="AT248" i="20" s="1"/>
  <c r="BA228" i="20"/>
  <c r="P359" i="20"/>
  <c r="M359" i="20"/>
  <c r="F358" i="20"/>
  <c r="F359" i="20" s="1"/>
  <c r="M339" i="20"/>
  <c r="AJ359" i="20"/>
  <c r="AG359" i="20"/>
  <c r="Z358" i="20"/>
  <c r="Z359" i="20" s="1"/>
  <c r="AG339" i="20"/>
  <c r="BD359" i="20"/>
  <c r="BA359" i="20"/>
  <c r="AT358" i="20"/>
  <c r="AT359" i="20" s="1"/>
  <c r="BA339" i="20"/>
  <c r="P25" i="19"/>
  <c r="M25" i="19"/>
  <c r="F24" i="19"/>
  <c r="F25" i="19" s="1"/>
  <c r="M5" i="19"/>
  <c r="AJ25" i="19"/>
  <c r="AG25" i="19"/>
  <c r="Z24" i="19"/>
  <c r="Z25" i="19" s="1"/>
  <c r="AG5" i="19"/>
  <c r="BD25" i="19"/>
  <c r="BA25" i="19"/>
  <c r="AT24" i="19"/>
  <c r="AT25" i="19" s="1"/>
  <c r="BA5" i="19"/>
  <c r="P137" i="19"/>
  <c r="M137" i="19"/>
  <c r="F136" i="19"/>
  <c r="F137" i="19" s="1"/>
  <c r="M117" i="19"/>
  <c r="AJ137" i="19"/>
  <c r="AG137" i="19"/>
  <c r="Z136" i="19"/>
  <c r="Z137" i="19" s="1"/>
  <c r="AG117" i="19"/>
  <c r="BD137" i="19"/>
  <c r="BA137" i="19"/>
  <c r="AT136" i="19"/>
  <c r="AT137" i="19" s="1"/>
  <c r="BA117" i="19"/>
  <c r="P248" i="19"/>
  <c r="M248" i="19"/>
  <c r="F247" i="19"/>
  <c r="F248" i="19" s="1"/>
  <c r="M228" i="19"/>
  <c r="AJ248" i="19"/>
  <c r="AG248" i="19"/>
  <c r="Z247" i="19"/>
  <c r="Z248" i="19" s="1"/>
  <c r="AG228" i="19"/>
  <c r="BD248" i="19"/>
  <c r="BA248" i="19"/>
  <c r="AT247" i="19"/>
  <c r="AT248" i="19" s="1"/>
  <c r="BA228" i="19"/>
  <c r="P359" i="19"/>
  <c r="M359" i="19"/>
  <c r="F358" i="19"/>
  <c r="F359" i="19" s="1"/>
  <c r="M339" i="19"/>
  <c r="AJ359" i="19"/>
  <c r="AG359" i="19"/>
  <c r="Z358" i="19"/>
  <c r="Z359" i="19" s="1"/>
  <c r="AG339" i="19"/>
  <c r="BD359" i="19"/>
  <c r="BA359" i="19"/>
  <c r="AT358" i="19"/>
  <c r="AT359" i="19" s="1"/>
  <c r="BA339" i="19"/>
  <c r="AE25" i="17"/>
  <c r="AE5" i="17"/>
  <c r="AH25" i="17"/>
  <c r="P248" i="17"/>
  <c r="M228" i="17"/>
  <c r="M248" i="17"/>
  <c r="F247" i="17"/>
  <c r="F248" i="17" s="1"/>
  <c r="K25" i="17"/>
  <c r="N25" i="17"/>
  <c r="K5" i="17"/>
  <c r="BB248" i="17"/>
  <c r="AY248" i="17"/>
  <c r="AY228" i="17"/>
  <c r="AE137" i="17"/>
  <c r="AE117" i="17"/>
  <c r="AH137" i="17"/>
  <c r="BA5" i="17"/>
  <c r="BD25" i="17"/>
  <c r="AT24" i="17"/>
  <c r="AT25" i="17" s="1"/>
  <c r="BA25" i="17"/>
  <c r="AY137" i="17"/>
  <c r="AY117" i="17"/>
  <c r="BB137" i="17"/>
  <c r="K359" i="17"/>
  <c r="K339" i="17"/>
  <c r="N359" i="17"/>
  <c r="AE359" i="17"/>
  <c r="AE339" i="17"/>
  <c r="AH359" i="17"/>
  <c r="AE248" i="17"/>
  <c r="AH248" i="17"/>
  <c r="AE228" i="17"/>
  <c r="K137" i="17"/>
  <c r="K117" i="17"/>
  <c r="N137" i="17"/>
  <c r="BB359" i="17"/>
  <c r="AY359" i="17"/>
  <c r="AY339" i="17"/>
  <c r="AG359" i="16"/>
  <c r="Z358" i="16"/>
  <c r="Z359" i="16" s="1"/>
  <c r="AG339" i="16"/>
  <c r="AJ359" i="16"/>
  <c r="N248" i="16"/>
  <c r="K248" i="16"/>
  <c r="K228" i="16"/>
  <c r="BD248" i="16"/>
  <c r="BA248" i="16"/>
  <c r="BA228" i="16"/>
  <c r="AT247" i="16"/>
  <c r="AT248" i="16" s="1"/>
  <c r="K359" i="16"/>
  <c r="K339" i="16"/>
  <c r="N359" i="16"/>
  <c r="BB137" i="16"/>
  <c r="AY137" i="16"/>
  <c r="AY117" i="16"/>
  <c r="BB25" i="16"/>
  <c r="AY5" i="16"/>
  <c r="AY25" i="16"/>
  <c r="AG248" i="16"/>
  <c r="Z247" i="16"/>
  <c r="Z248" i="16" s="1"/>
  <c r="AJ248" i="16"/>
  <c r="AG228" i="16"/>
  <c r="AH25" i="16"/>
  <c r="AE5" i="16"/>
  <c r="AE25" i="16"/>
  <c r="AI137" i="16"/>
  <c r="AI117" i="16"/>
  <c r="AL137" i="16"/>
  <c r="N25" i="16"/>
  <c r="K5" i="16"/>
  <c r="K25" i="16"/>
  <c r="BB359" i="16"/>
  <c r="AY359" i="16"/>
  <c r="AY339" i="16"/>
  <c r="N137" i="16"/>
  <c r="K137" i="16"/>
  <c r="K117" i="16"/>
  <c r="BF359" i="20" l="1"/>
  <c r="BC359" i="20"/>
  <c r="BC339" i="20"/>
  <c r="AL359" i="20"/>
  <c r="AI359" i="20"/>
  <c r="AI339" i="20"/>
  <c r="R359" i="20"/>
  <c r="O359" i="20"/>
  <c r="O339" i="20"/>
  <c r="BF248" i="20"/>
  <c r="BC248" i="20"/>
  <c r="BC228" i="20"/>
  <c r="AL248" i="20"/>
  <c r="AI248" i="20"/>
  <c r="AI228" i="20"/>
  <c r="R248" i="20"/>
  <c r="O248" i="20"/>
  <c r="O228" i="20"/>
  <c r="BF137" i="20"/>
  <c r="BC137" i="20"/>
  <c r="BC117" i="20"/>
  <c r="AL137" i="20"/>
  <c r="AI137" i="20"/>
  <c r="AI117" i="20"/>
  <c r="R137" i="20"/>
  <c r="O137" i="20"/>
  <c r="O117" i="20"/>
  <c r="BF25" i="20"/>
  <c r="BC25" i="20"/>
  <c r="BC5" i="20"/>
  <c r="AL25" i="20"/>
  <c r="AI25" i="20"/>
  <c r="AI5" i="20"/>
  <c r="R25" i="20"/>
  <c r="O25" i="20"/>
  <c r="O5" i="20"/>
  <c r="BF359" i="19"/>
  <c r="BC359" i="19"/>
  <c r="BC339" i="19"/>
  <c r="AL359" i="19"/>
  <c r="AI359" i="19"/>
  <c r="AI339" i="19"/>
  <c r="R359" i="19"/>
  <c r="O359" i="19"/>
  <c r="O339" i="19"/>
  <c r="BF248" i="19"/>
  <c r="BC248" i="19"/>
  <c r="BC228" i="19"/>
  <c r="AL248" i="19"/>
  <c r="AI248" i="19"/>
  <c r="AI228" i="19"/>
  <c r="R248" i="19"/>
  <c r="O248" i="19"/>
  <c r="O228" i="19"/>
  <c r="BF137" i="19"/>
  <c r="BC137" i="19"/>
  <c r="BC117" i="19"/>
  <c r="AL137" i="19"/>
  <c r="AI137" i="19"/>
  <c r="AI117" i="19"/>
  <c r="R137" i="19"/>
  <c r="O137" i="19"/>
  <c r="O117" i="19"/>
  <c r="BF25" i="19"/>
  <c r="BC25" i="19"/>
  <c r="BC5" i="19"/>
  <c r="AL25" i="19"/>
  <c r="AI25" i="19"/>
  <c r="AI5" i="19"/>
  <c r="R25" i="19"/>
  <c r="O25" i="19"/>
  <c r="O5" i="19"/>
  <c r="AG117" i="17"/>
  <c r="AJ137" i="17"/>
  <c r="AG137" i="17"/>
  <c r="Z136" i="17"/>
  <c r="Z137" i="17" s="1"/>
  <c r="AG248" i="17"/>
  <c r="Z247" i="17"/>
  <c r="Z248" i="17" s="1"/>
  <c r="AJ248" i="17"/>
  <c r="AG228" i="17"/>
  <c r="BA137" i="17"/>
  <c r="BA117" i="17"/>
  <c r="BD137" i="17"/>
  <c r="AT136" i="17"/>
  <c r="AT137" i="17" s="1"/>
  <c r="AG359" i="17"/>
  <c r="Z358" i="17"/>
  <c r="Z359" i="17" s="1"/>
  <c r="AG339" i="17"/>
  <c r="AJ359" i="17"/>
  <c r="BA359" i="17"/>
  <c r="BA339" i="17"/>
  <c r="BD359" i="17"/>
  <c r="AT358" i="17"/>
  <c r="AT359" i="17" s="1"/>
  <c r="R248" i="17"/>
  <c r="O248" i="17"/>
  <c r="O228" i="17"/>
  <c r="F136" i="17"/>
  <c r="F137" i="17" s="1"/>
  <c r="M117" i="17"/>
  <c r="P137" i="17"/>
  <c r="M137" i="17"/>
  <c r="BD248" i="17"/>
  <c r="BA248" i="17"/>
  <c r="BA228" i="17"/>
  <c r="AT247" i="17"/>
  <c r="AT248" i="17" s="1"/>
  <c r="AJ25" i="17"/>
  <c r="AG25" i="17"/>
  <c r="AG5" i="17"/>
  <c r="Z24" i="17"/>
  <c r="Z25" i="17" s="1"/>
  <c r="F358" i="17"/>
  <c r="F359" i="17" s="1"/>
  <c r="M339" i="17"/>
  <c r="P359" i="17"/>
  <c r="M359" i="17"/>
  <c r="BF25" i="17"/>
  <c r="BC25" i="17"/>
  <c r="BC5" i="17"/>
  <c r="F24" i="17"/>
  <c r="F25" i="17" s="1"/>
  <c r="P25" i="17"/>
  <c r="M25" i="17"/>
  <c r="M5" i="17"/>
  <c r="BF248" i="16"/>
  <c r="BC248" i="16"/>
  <c r="BC228" i="16"/>
  <c r="P25" i="16"/>
  <c r="M25" i="16"/>
  <c r="M5" i="16"/>
  <c r="F24" i="16"/>
  <c r="F25" i="16" s="1"/>
  <c r="AI248" i="16"/>
  <c r="AL248" i="16"/>
  <c r="AI228" i="16"/>
  <c r="BD137" i="16"/>
  <c r="AT136" i="16"/>
  <c r="AT137" i="16" s="1"/>
  <c r="BA137" i="16"/>
  <c r="BA117" i="16"/>
  <c r="AN137" i="16"/>
  <c r="AK117" i="16"/>
  <c r="AK137" i="16"/>
  <c r="F358" i="16"/>
  <c r="F359" i="16" s="1"/>
  <c r="M339" i="16"/>
  <c r="P359" i="16"/>
  <c r="M359" i="16"/>
  <c r="M137" i="16"/>
  <c r="F136" i="16"/>
  <c r="F137" i="16" s="1"/>
  <c r="M117" i="16"/>
  <c r="P137" i="16"/>
  <c r="P248" i="16"/>
  <c r="M248" i="16"/>
  <c r="M228" i="16"/>
  <c r="F247" i="16"/>
  <c r="F248" i="16" s="1"/>
  <c r="AI339" i="16"/>
  <c r="AL359" i="16"/>
  <c r="AI359" i="16"/>
  <c r="BA359" i="16"/>
  <c r="BA339" i="16"/>
  <c r="BD359" i="16"/>
  <c r="AT358" i="16"/>
  <c r="AT359" i="16" s="1"/>
  <c r="BD25" i="16"/>
  <c r="AT24" i="16"/>
  <c r="AT25" i="16" s="1"/>
  <c r="BA25" i="16"/>
  <c r="BA5" i="16"/>
  <c r="AJ25" i="16"/>
  <c r="AG25" i="16"/>
  <c r="AG5" i="16"/>
  <c r="Z24" i="16"/>
  <c r="Z25" i="16" s="1"/>
  <c r="T25" i="20" l="1"/>
  <c r="Q25" i="20"/>
  <c r="Q5" i="20"/>
  <c r="AN25" i="20"/>
  <c r="AK25" i="20"/>
  <c r="AK5" i="20"/>
  <c r="BH25" i="20"/>
  <c r="BE25" i="20"/>
  <c r="BE5" i="20"/>
  <c r="T137" i="20"/>
  <c r="Q137" i="20"/>
  <c r="Q117" i="20"/>
  <c r="AN137" i="20"/>
  <c r="AK137" i="20"/>
  <c r="AK117" i="20"/>
  <c r="BH137" i="20"/>
  <c r="BE137" i="20"/>
  <c r="BE117" i="20"/>
  <c r="T248" i="20"/>
  <c r="Q248" i="20"/>
  <c r="Q228" i="20"/>
  <c r="AN248" i="20"/>
  <c r="AK248" i="20"/>
  <c r="AK228" i="20"/>
  <c r="BH248" i="20"/>
  <c r="BE248" i="20"/>
  <c r="BE228" i="20"/>
  <c r="T359" i="20"/>
  <c r="Q359" i="20"/>
  <c r="Q339" i="20"/>
  <c r="AN359" i="20"/>
  <c r="AK359" i="20"/>
  <c r="AK339" i="20"/>
  <c r="BH359" i="20"/>
  <c r="BE359" i="20"/>
  <c r="BE339" i="20"/>
  <c r="T25" i="19"/>
  <c r="Q25" i="19"/>
  <c r="Q5" i="19"/>
  <c r="AN25" i="19"/>
  <c r="AK25" i="19"/>
  <c r="AK5" i="19"/>
  <c r="BH25" i="19"/>
  <c r="BE25" i="19"/>
  <c r="BE5" i="19"/>
  <c r="T137" i="19"/>
  <c r="Q137" i="19"/>
  <c r="Q117" i="19"/>
  <c r="AN137" i="19"/>
  <c r="AK137" i="19"/>
  <c r="AK117" i="19"/>
  <c r="BH137" i="19"/>
  <c r="BE137" i="19"/>
  <c r="BE117" i="19"/>
  <c r="T248" i="19"/>
  <c r="Q248" i="19"/>
  <c r="Q228" i="19"/>
  <c r="AN248" i="19"/>
  <c r="AK248" i="19"/>
  <c r="AK228" i="19"/>
  <c r="BH248" i="19"/>
  <c r="BE248" i="19"/>
  <c r="BE228" i="19"/>
  <c r="T359" i="19"/>
  <c r="Q359" i="19"/>
  <c r="Q339" i="19"/>
  <c r="AN359" i="19"/>
  <c r="AK359" i="19"/>
  <c r="AK339" i="19"/>
  <c r="BH359" i="19"/>
  <c r="BE359" i="19"/>
  <c r="BE339" i="19"/>
  <c r="AI248" i="17"/>
  <c r="AI228" i="17"/>
  <c r="AL248" i="17"/>
  <c r="O339" i="17"/>
  <c r="R359" i="17"/>
  <c r="O359" i="17"/>
  <c r="BH25" i="17"/>
  <c r="BE25" i="17"/>
  <c r="BE5" i="17"/>
  <c r="T248" i="17"/>
  <c r="Q228" i="17"/>
  <c r="Q248" i="17"/>
  <c r="AL25" i="17"/>
  <c r="AI25" i="17"/>
  <c r="AI5" i="17"/>
  <c r="R25" i="17"/>
  <c r="O25" i="17"/>
  <c r="O5" i="17"/>
  <c r="BF248" i="17"/>
  <c r="BC248" i="17"/>
  <c r="BC228" i="17"/>
  <c r="BC339" i="17"/>
  <c r="BF359" i="17"/>
  <c r="BC359" i="17"/>
  <c r="BC117" i="17"/>
  <c r="BF137" i="17"/>
  <c r="BC137" i="17"/>
  <c r="AI339" i="17"/>
  <c r="AL359" i="17"/>
  <c r="AI359" i="17"/>
  <c r="O117" i="17"/>
  <c r="R137" i="17"/>
  <c r="O137" i="17"/>
  <c r="AI117" i="17"/>
  <c r="AL137" i="17"/>
  <c r="AI137" i="17"/>
  <c r="AN359" i="16"/>
  <c r="AK339" i="16"/>
  <c r="AK359" i="16"/>
  <c r="AM117" i="16"/>
  <c r="AM137" i="16"/>
  <c r="AB155" i="16"/>
  <c r="BF25" i="16"/>
  <c r="BC25" i="16"/>
  <c r="BC5" i="16"/>
  <c r="O339" i="16"/>
  <c r="R359" i="16"/>
  <c r="O359" i="16"/>
  <c r="O25" i="16"/>
  <c r="O5" i="16"/>
  <c r="R25" i="16"/>
  <c r="BC339" i="16"/>
  <c r="BF359" i="16"/>
  <c r="BC359" i="16"/>
  <c r="BC137" i="16"/>
  <c r="BF137" i="16"/>
  <c r="BC117" i="16"/>
  <c r="R248" i="16"/>
  <c r="O248" i="16"/>
  <c r="O228" i="16"/>
  <c r="AI25" i="16"/>
  <c r="AI5" i="16"/>
  <c r="AL25" i="16"/>
  <c r="O117" i="16"/>
  <c r="R137" i="16"/>
  <c r="O137" i="16"/>
  <c r="AK248" i="16"/>
  <c r="AK228" i="16"/>
  <c r="AN248" i="16"/>
  <c r="BH248" i="16"/>
  <c r="BE248" i="16"/>
  <c r="BE228" i="16"/>
  <c r="AV377" i="20" l="1"/>
  <c r="BG359" i="20"/>
  <c r="BG339" i="20"/>
  <c r="AB377" i="20"/>
  <c r="AM359" i="20"/>
  <c r="AM339" i="20"/>
  <c r="H377" i="20"/>
  <c r="S359" i="20"/>
  <c r="S339" i="20"/>
  <c r="AV266" i="20"/>
  <c r="BG248" i="20"/>
  <c r="BG228" i="20"/>
  <c r="AB266" i="20"/>
  <c r="AM248" i="20"/>
  <c r="AM228" i="20"/>
  <c r="H266" i="20"/>
  <c r="S248" i="20"/>
  <c r="S228" i="20"/>
  <c r="AV155" i="20"/>
  <c r="BG137" i="20"/>
  <c r="BG117" i="20"/>
  <c r="AB155" i="20"/>
  <c r="AM137" i="20"/>
  <c r="AM117" i="20"/>
  <c r="H155" i="20"/>
  <c r="S137" i="20"/>
  <c r="S117" i="20"/>
  <c r="AV43" i="20"/>
  <c r="BG25" i="20"/>
  <c r="BG5" i="20"/>
  <c r="AB43" i="20"/>
  <c r="AM25" i="20"/>
  <c r="AM5" i="20"/>
  <c r="H43" i="20"/>
  <c r="S25" i="20"/>
  <c r="S5" i="20"/>
  <c r="AV377" i="19"/>
  <c r="BG359" i="19"/>
  <c r="BG339" i="19"/>
  <c r="AB377" i="19"/>
  <c r="AM359" i="19"/>
  <c r="AM339" i="19"/>
  <c r="H377" i="19"/>
  <c r="S359" i="19"/>
  <c r="S339" i="19"/>
  <c r="AV266" i="19"/>
  <c r="BG248" i="19"/>
  <c r="BG228" i="19"/>
  <c r="AB266" i="19"/>
  <c r="AM248" i="19"/>
  <c r="AM228" i="19"/>
  <c r="H266" i="19"/>
  <c r="S248" i="19"/>
  <c r="S228" i="19"/>
  <c r="AV155" i="19"/>
  <c r="BG137" i="19"/>
  <c r="BG117" i="19"/>
  <c r="AB155" i="19"/>
  <c r="AM137" i="19"/>
  <c r="AM117" i="19"/>
  <c r="H155" i="19"/>
  <c r="S137" i="19"/>
  <c r="S117" i="19"/>
  <c r="AV43" i="19"/>
  <c r="BG25" i="19"/>
  <c r="BG5" i="19"/>
  <c r="AB43" i="19"/>
  <c r="AM25" i="19"/>
  <c r="AM5" i="19"/>
  <c r="H43" i="19"/>
  <c r="S25" i="19"/>
  <c r="S5" i="19"/>
  <c r="BH359" i="17"/>
  <c r="BE339" i="17"/>
  <c r="BE359" i="17"/>
  <c r="AV43" i="17"/>
  <c r="BG25" i="17"/>
  <c r="BG5" i="17"/>
  <c r="Q25" i="17"/>
  <c r="Q5" i="17"/>
  <c r="T25" i="17"/>
  <c r="AN359" i="17"/>
  <c r="AK339" i="17"/>
  <c r="AK359" i="17"/>
  <c r="AN25" i="17"/>
  <c r="AK25" i="17"/>
  <c r="AK5" i="17"/>
  <c r="T359" i="17"/>
  <c r="Q339" i="17"/>
  <c r="Q359" i="17"/>
  <c r="Q137" i="17"/>
  <c r="T137" i="17"/>
  <c r="Q117" i="17"/>
  <c r="AN137" i="17"/>
  <c r="AK117" i="17"/>
  <c r="AK137" i="17"/>
  <c r="BH248" i="17"/>
  <c r="BE248" i="17"/>
  <c r="BE228" i="17"/>
  <c r="AK248" i="17"/>
  <c r="AN248" i="17"/>
  <c r="AK228" i="17"/>
  <c r="BH137" i="17"/>
  <c r="BE117" i="17"/>
  <c r="BE137" i="17"/>
  <c r="H266" i="17"/>
  <c r="S228" i="17"/>
  <c r="S248" i="17"/>
  <c r="Q5" i="16"/>
  <c r="T25" i="16"/>
  <c r="Q25" i="16"/>
  <c r="BE25" i="16"/>
  <c r="BE5" i="16"/>
  <c r="BH25" i="16"/>
  <c r="T248" i="16"/>
  <c r="Q248" i="16"/>
  <c r="Q228" i="16"/>
  <c r="AD155" i="16"/>
  <c r="AA155" i="16"/>
  <c r="T137" i="16"/>
  <c r="Q117" i="16"/>
  <c r="Q137" i="16"/>
  <c r="BH137" i="16"/>
  <c r="BE117" i="16"/>
  <c r="BE137" i="16"/>
  <c r="AK25" i="16"/>
  <c r="AK5" i="16"/>
  <c r="AN25" i="16"/>
  <c r="T359" i="16"/>
  <c r="Q339" i="16"/>
  <c r="Q359" i="16"/>
  <c r="AV266" i="16"/>
  <c r="BG248" i="16"/>
  <c r="BG228" i="16"/>
  <c r="AM248" i="16"/>
  <c r="AM228" i="16"/>
  <c r="AB266" i="16"/>
  <c r="BH359" i="16"/>
  <c r="BE339" i="16"/>
  <c r="BE359" i="16"/>
  <c r="AM339" i="16"/>
  <c r="AM359" i="16"/>
  <c r="AB377" i="16"/>
  <c r="J43" i="20" l="1"/>
  <c r="G43" i="20"/>
  <c r="AD43" i="20"/>
  <c r="AA43" i="20"/>
  <c r="AX43" i="20"/>
  <c r="AU43" i="20"/>
  <c r="J155" i="20"/>
  <c r="G155" i="20"/>
  <c r="AD155" i="20"/>
  <c r="AA155" i="20"/>
  <c r="AX155" i="20"/>
  <c r="AU155" i="20"/>
  <c r="J266" i="20"/>
  <c r="G266" i="20"/>
  <c r="AD266" i="20"/>
  <c r="AA266" i="20"/>
  <c r="AX266" i="20"/>
  <c r="AU266" i="20"/>
  <c r="J377" i="20"/>
  <c r="G377" i="20"/>
  <c r="AD377" i="20"/>
  <c r="AA377" i="20"/>
  <c r="AX377" i="20"/>
  <c r="AU377" i="20"/>
  <c r="J43" i="19"/>
  <c r="G43" i="19"/>
  <c r="AD43" i="19"/>
  <c r="AA43" i="19"/>
  <c r="AX43" i="19"/>
  <c r="AU43" i="19"/>
  <c r="J155" i="19"/>
  <c r="G155" i="19"/>
  <c r="AD155" i="19"/>
  <c r="AA155" i="19"/>
  <c r="AX155" i="19"/>
  <c r="AU155" i="19"/>
  <c r="J266" i="19"/>
  <c r="G266" i="19"/>
  <c r="AD266" i="19"/>
  <c r="AA266" i="19"/>
  <c r="AX266" i="19"/>
  <c r="AU266" i="19"/>
  <c r="J377" i="19"/>
  <c r="G377" i="19"/>
  <c r="AD377" i="19"/>
  <c r="AA377" i="19"/>
  <c r="AX377" i="19"/>
  <c r="AU377" i="19"/>
  <c r="BG117" i="17"/>
  <c r="BG137" i="17"/>
  <c r="AV155" i="17"/>
  <c r="AM137" i="17"/>
  <c r="AB155" i="17"/>
  <c r="AM117" i="17"/>
  <c r="AM248" i="17"/>
  <c r="AB266" i="17"/>
  <c r="AM228" i="17"/>
  <c r="AM25" i="17"/>
  <c r="AM5" i="17"/>
  <c r="AB43" i="17"/>
  <c r="S359" i="17"/>
  <c r="H377" i="17"/>
  <c r="S339" i="17"/>
  <c r="S137" i="17"/>
  <c r="H155" i="17"/>
  <c r="S117" i="17"/>
  <c r="AU43" i="17"/>
  <c r="AX43" i="17"/>
  <c r="J266" i="17"/>
  <c r="G266" i="17"/>
  <c r="AM339" i="17"/>
  <c r="AM359" i="17"/>
  <c r="AB377" i="17"/>
  <c r="AV266" i="17"/>
  <c r="BG248" i="17"/>
  <c r="BG228" i="17"/>
  <c r="S5" i="17"/>
  <c r="S25" i="17"/>
  <c r="H43" i="17"/>
  <c r="BG339" i="17"/>
  <c r="BG359" i="17"/>
  <c r="AV377" i="17"/>
  <c r="AU266" i="16"/>
  <c r="AX266" i="16"/>
  <c r="BG117" i="16"/>
  <c r="AV155" i="16"/>
  <c r="BG137" i="16"/>
  <c r="H266" i="16"/>
  <c r="S228" i="16"/>
  <c r="S248" i="16"/>
  <c r="BG339" i="16"/>
  <c r="BG359" i="16"/>
  <c r="AV377" i="16"/>
  <c r="BG5" i="16"/>
  <c r="AV43" i="16"/>
  <c r="BG25" i="16"/>
  <c r="AA266" i="16"/>
  <c r="AD266" i="16"/>
  <c r="S359" i="16"/>
  <c r="H377" i="16"/>
  <c r="S339" i="16"/>
  <c r="AM5" i="16"/>
  <c r="AB43" i="16"/>
  <c r="AM25" i="16"/>
  <c r="S117" i="16"/>
  <c r="S137" i="16"/>
  <c r="H155" i="16"/>
  <c r="AD377" i="16"/>
  <c r="AA377" i="16"/>
  <c r="AF155" i="16"/>
  <c r="AC155" i="16"/>
  <c r="S5" i="16"/>
  <c r="H43" i="16"/>
  <c r="S25" i="16"/>
  <c r="AZ377" i="20" l="1"/>
  <c r="AW377" i="20"/>
  <c r="AF377" i="20"/>
  <c r="AC377" i="20"/>
  <c r="L377" i="20"/>
  <c r="I377" i="20"/>
  <c r="AZ266" i="20"/>
  <c r="AW266" i="20"/>
  <c r="AF266" i="20"/>
  <c r="AC266" i="20"/>
  <c r="L266" i="20"/>
  <c r="I266" i="20"/>
  <c r="AZ155" i="20"/>
  <c r="AW155" i="20"/>
  <c r="AF155" i="20"/>
  <c r="AC155" i="20"/>
  <c r="L155" i="20"/>
  <c r="I155" i="20"/>
  <c r="AZ43" i="20"/>
  <c r="AW43" i="20"/>
  <c r="AF43" i="20"/>
  <c r="AC43" i="20"/>
  <c r="L43" i="20"/>
  <c r="I43" i="20"/>
  <c r="AZ377" i="19"/>
  <c r="AW377" i="19"/>
  <c r="AF377" i="19"/>
  <c r="AC377" i="19"/>
  <c r="L377" i="19"/>
  <c r="I377" i="19"/>
  <c r="AZ266" i="19"/>
  <c r="AW266" i="19"/>
  <c r="AF266" i="19"/>
  <c r="AC266" i="19"/>
  <c r="L266" i="19"/>
  <c r="I266" i="19"/>
  <c r="AZ155" i="19"/>
  <c r="AW155" i="19"/>
  <c r="AF155" i="19"/>
  <c r="AC155" i="19"/>
  <c r="L155" i="19"/>
  <c r="I155" i="19"/>
  <c r="AZ43" i="19"/>
  <c r="AW43" i="19"/>
  <c r="AF43" i="19"/>
  <c r="AC43" i="19"/>
  <c r="L43" i="19"/>
  <c r="I43" i="19"/>
  <c r="AA266" i="17"/>
  <c r="AD266" i="17"/>
  <c r="J43" i="17"/>
  <c r="G43" i="17"/>
  <c r="J377" i="17"/>
  <c r="G377" i="17"/>
  <c r="L266" i="17"/>
  <c r="I266" i="17"/>
  <c r="AD155" i="17"/>
  <c r="AA155" i="17"/>
  <c r="AZ43" i="17"/>
  <c r="AW43" i="17"/>
  <c r="AA43" i="17"/>
  <c r="AD43" i="17"/>
  <c r="AX155" i="17"/>
  <c r="AU155" i="17"/>
  <c r="AX377" i="17"/>
  <c r="AU377" i="17"/>
  <c r="AU266" i="17"/>
  <c r="AX266" i="17"/>
  <c r="AD377" i="17"/>
  <c r="AA377" i="17"/>
  <c r="G155" i="17"/>
  <c r="J155" i="17"/>
  <c r="AC266" i="16"/>
  <c r="AF266" i="16"/>
  <c r="J43" i="16"/>
  <c r="G43" i="16"/>
  <c r="J266" i="16"/>
  <c r="G266" i="16"/>
  <c r="AD43" i="16"/>
  <c r="AA43" i="16"/>
  <c r="AX43" i="16"/>
  <c r="AU43" i="16"/>
  <c r="AE155" i="16"/>
  <c r="AH155" i="16"/>
  <c r="AX155" i="16"/>
  <c r="AU155" i="16"/>
  <c r="AX377" i="16"/>
  <c r="AU377" i="16"/>
  <c r="AC377" i="16"/>
  <c r="AF377" i="16"/>
  <c r="J377" i="16"/>
  <c r="G377" i="16"/>
  <c r="AZ266" i="16"/>
  <c r="AW266" i="16"/>
  <c r="J155" i="16"/>
  <c r="G155" i="16"/>
  <c r="N43" i="20" l="1"/>
  <c r="K43" i="20"/>
  <c r="AH43" i="20"/>
  <c r="AE43" i="20"/>
  <c r="BB43" i="20"/>
  <c r="AY43" i="20"/>
  <c r="N155" i="20"/>
  <c r="K155" i="20"/>
  <c r="AH155" i="20"/>
  <c r="AE155" i="20"/>
  <c r="BB155" i="20"/>
  <c r="AY155" i="20"/>
  <c r="N266" i="20"/>
  <c r="K266" i="20"/>
  <c r="AH266" i="20"/>
  <c r="AE266" i="20"/>
  <c r="BB266" i="20"/>
  <c r="AY266" i="20"/>
  <c r="N377" i="20"/>
  <c r="K377" i="20"/>
  <c r="AH377" i="20"/>
  <c r="AE377" i="20"/>
  <c r="BB377" i="20"/>
  <c r="AY377" i="20"/>
  <c r="N43" i="19"/>
  <c r="K43" i="19"/>
  <c r="AH43" i="19"/>
  <c r="AE43" i="19"/>
  <c r="BB43" i="19"/>
  <c r="AY43" i="19"/>
  <c r="N155" i="19"/>
  <c r="K155" i="19"/>
  <c r="AH155" i="19"/>
  <c r="AE155" i="19"/>
  <c r="BB155" i="19"/>
  <c r="AY155" i="19"/>
  <c r="N266" i="19"/>
  <c r="K266" i="19"/>
  <c r="AH266" i="19"/>
  <c r="AE266" i="19"/>
  <c r="BB266" i="19"/>
  <c r="AY266" i="19"/>
  <c r="N377" i="19"/>
  <c r="K377" i="19"/>
  <c r="AH377" i="19"/>
  <c r="AE377" i="19"/>
  <c r="BB377" i="19"/>
  <c r="AY377" i="19"/>
  <c r="I155" i="17"/>
  <c r="L155" i="17"/>
  <c r="AW155" i="17"/>
  <c r="AZ155" i="17"/>
  <c r="N266" i="17"/>
  <c r="K266" i="17"/>
  <c r="AF43" i="17"/>
  <c r="AC43" i="17"/>
  <c r="AC377" i="17"/>
  <c r="AF377" i="17"/>
  <c r="I377" i="17"/>
  <c r="L377" i="17"/>
  <c r="AZ266" i="17"/>
  <c r="AW266" i="17"/>
  <c r="BB43" i="17"/>
  <c r="AY43" i="17"/>
  <c r="L43" i="17"/>
  <c r="I43" i="17"/>
  <c r="AF266" i="17"/>
  <c r="AC266" i="17"/>
  <c r="AZ377" i="17"/>
  <c r="AW377" i="17"/>
  <c r="AC155" i="17"/>
  <c r="AF155" i="17"/>
  <c r="L155" i="16"/>
  <c r="I155" i="16"/>
  <c r="AZ377" i="16"/>
  <c r="AW377" i="16"/>
  <c r="AF43" i="16"/>
  <c r="AC43" i="16"/>
  <c r="BB266" i="16"/>
  <c r="AY266" i="16"/>
  <c r="AZ155" i="16"/>
  <c r="AW155" i="16"/>
  <c r="L266" i="16"/>
  <c r="I266" i="16"/>
  <c r="AG155" i="16"/>
  <c r="Z154" i="16"/>
  <c r="Z155" i="16" s="1"/>
  <c r="AJ155" i="16"/>
  <c r="I377" i="16"/>
  <c r="L377" i="16"/>
  <c r="L43" i="16"/>
  <c r="I43" i="16"/>
  <c r="AE377" i="16"/>
  <c r="AH377" i="16"/>
  <c r="AH266" i="16"/>
  <c r="AE266" i="16"/>
  <c r="AZ43" i="16"/>
  <c r="AW43" i="16"/>
  <c r="BD377" i="20" l="1"/>
  <c r="BA377" i="20"/>
  <c r="AT376" i="20"/>
  <c r="AT377" i="20" s="1"/>
  <c r="AJ377" i="20"/>
  <c r="AG377" i="20"/>
  <c r="Z376" i="20"/>
  <c r="Z377" i="20" s="1"/>
  <c r="P377" i="20"/>
  <c r="M377" i="20"/>
  <c r="F376" i="20"/>
  <c r="F377" i="20" s="1"/>
  <c r="BD266" i="20"/>
  <c r="BA266" i="20"/>
  <c r="AT265" i="20"/>
  <c r="AT266" i="20" s="1"/>
  <c r="AJ266" i="20"/>
  <c r="AG266" i="20"/>
  <c r="Z265" i="20"/>
  <c r="Z266" i="20" s="1"/>
  <c r="P266" i="20"/>
  <c r="M266" i="20"/>
  <c r="F265" i="20"/>
  <c r="F266" i="20" s="1"/>
  <c r="BD155" i="20"/>
  <c r="BA155" i="20"/>
  <c r="AT154" i="20"/>
  <c r="AT155" i="20" s="1"/>
  <c r="AJ155" i="20"/>
  <c r="AG155" i="20"/>
  <c r="Z154" i="20"/>
  <c r="Z155" i="20" s="1"/>
  <c r="P155" i="20"/>
  <c r="M155" i="20"/>
  <c r="F154" i="20"/>
  <c r="F155" i="20" s="1"/>
  <c r="BD43" i="20"/>
  <c r="BA43" i="20"/>
  <c r="AT42" i="20"/>
  <c r="AT43" i="20" s="1"/>
  <c r="AJ43" i="20"/>
  <c r="AG43" i="20"/>
  <c r="Z42" i="20"/>
  <c r="Z43" i="20" s="1"/>
  <c r="P43" i="20"/>
  <c r="M43" i="20"/>
  <c r="F42" i="20"/>
  <c r="F43" i="20" s="1"/>
  <c r="BD377" i="19"/>
  <c r="BA377" i="19"/>
  <c r="AT376" i="19"/>
  <c r="AT377" i="19" s="1"/>
  <c r="AJ377" i="19"/>
  <c r="AG377" i="19"/>
  <c r="Z376" i="19"/>
  <c r="Z377" i="19" s="1"/>
  <c r="P377" i="19"/>
  <c r="M377" i="19"/>
  <c r="F376" i="19"/>
  <c r="F377" i="19" s="1"/>
  <c r="BD266" i="19"/>
  <c r="BA266" i="19"/>
  <c r="AT265" i="19"/>
  <c r="AT266" i="19" s="1"/>
  <c r="AJ266" i="19"/>
  <c r="AG266" i="19"/>
  <c r="Z265" i="19"/>
  <c r="Z266" i="19" s="1"/>
  <c r="P266" i="19"/>
  <c r="M266" i="19"/>
  <c r="F265" i="19"/>
  <c r="F266" i="19" s="1"/>
  <c r="BD155" i="19"/>
  <c r="BA155" i="19"/>
  <c r="AT154" i="19"/>
  <c r="AT155" i="19" s="1"/>
  <c r="AJ155" i="19"/>
  <c r="AG155" i="19"/>
  <c r="Z154" i="19"/>
  <c r="Z155" i="19" s="1"/>
  <c r="P155" i="19"/>
  <c r="M155" i="19"/>
  <c r="F154" i="19"/>
  <c r="F155" i="19" s="1"/>
  <c r="BD43" i="19"/>
  <c r="BA43" i="19"/>
  <c r="AT42" i="19"/>
  <c r="AT43" i="19" s="1"/>
  <c r="AJ43" i="19"/>
  <c r="AG43" i="19"/>
  <c r="Z42" i="19"/>
  <c r="Z43" i="19" s="1"/>
  <c r="P43" i="19"/>
  <c r="M43" i="19"/>
  <c r="F42" i="19"/>
  <c r="F43" i="19" s="1"/>
  <c r="AT42" i="17"/>
  <c r="AT43" i="17" s="1"/>
  <c r="BD43" i="17"/>
  <c r="BA43" i="17"/>
  <c r="AH43" i="17"/>
  <c r="AE43" i="17"/>
  <c r="AY377" i="17"/>
  <c r="BB377" i="17"/>
  <c r="BB266" i="17"/>
  <c r="AY266" i="17"/>
  <c r="M266" i="17"/>
  <c r="F265" i="17"/>
  <c r="F266" i="17" s="1"/>
  <c r="P266" i="17"/>
  <c r="N377" i="17"/>
  <c r="K377" i="17"/>
  <c r="AY155" i="17"/>
  <c r="BB155" i="17"/>
  <c r="AH155" i="17"/>
  <c r="AE155" i="17"/>
  <c r="AH266" i="17"/>
  <c r="AE266" i="17"/>
  <c r="AE377" i="17"/>
  <c r="AH377" i="17"/>
  <c r="N155" i="17"/>
  <c r="K155" i="17"/>
  <c r="N43" i="17"/>
  <c r="K43" i="17"/>
  <c r="AL155" i="16"/>
  <c r="AI155" i="16"/>
  <c r="BD266" i="16"/>
  <c r="AT265" i="16"/>
  <c r="AT266" i="16" s="1"/>
  <c r="BA266" i="16"/>
  <c r="AG266" i="16"/>
  <c r="Z265" i="16"/>
  <c r="Z266" i="16" s="1"/>
  <c r="AJ266" i="16"/>
  <c r="AJ377" i="16"/>
  <c r="AG377" i="16"/>
  <c r="Z376" i="16"/>
  <c r="Z377" i="16" s="1"/>
  <c r="AE43" i="16"/>
  <c r="AH43" i="16"/>
  <c r="AY43" i="16"/>
  <c r="BB43" i="16"/>
  <c r="N266" i="16"/>
  <c r="K266" i="16"/>
  <c r="AY377" i="16"/>
  <c r="BB377" i="16"/>
  <c r="K43" i="16"/>
  <c r="N43" i="16"/>
  <c r="N377" i="16"/>
  <c r="K377" i="16"/>
  <c r="BB155" i="16"/>
  <c r="AY155" i="16"/>
  <c r="K155" i="16"/>
  <c r="N155" i="16"/>
  <c r="R43" i="20" l="1"/>
  <c r="O43" i="20"/>
  <c r="AL43" i="20"/>
  <c r="AI43" i="20"/>
  <c r="BF43" i="20"/>
  <c r="BC43" i="20"/>
  <c r="R155" i="20"/>
  <c r="O155" i="20"/>
  <c r="AL155" i="20"/>
  <c r="AI155" i="20"/>
  <c r="BF155" i="20"/>
  <c r="BC155" i="20"/>
  <c r="R266" i="20"/>
  <c r="O266" i="20"/>
  <c r="AL266" i="20"/>
  <c r="AI266" i="20"/>
  <c r="BF266" i="20"/>
  <c r="BC266" i="20"/>
  <c r="R377" i="20"/>
  <c r="O377" i="20"/>
  <c r="AL377" i="20"/>
  <c r="AI377" i="20"/>
  <c r="BF377" i="20"/>
  <c r="BC377" i="20"/>
  <c r="R43" i="19"/>
  <c r="O43" i="19"/>
  <c r="AL43" i="19"/>
  <c r="AI43" i="19"/>
  <c r="BF43" i="19"/>
  <c r="BC43" i="19"/>
  <c r="R155" i="19"/>
  <c r="O155" i="19"/>
  <c r="AL155" i="19"/>
  <c r="AI155" i="19"/>
  <c r="BF155" i="19"/>
  <c r="BC155" i="19"/>
  <c r="R266" i="19"/>
  <c r="O266" i="19"/>
  <c r="AL266" i="19"/>
  <c r="AI266" i="19"/>
  <c r="BF266" i="19"/>
  <c r="BC266" i="19"/>
  <c r="R377" i="19"/>
  <c r="O377" i="19"/>
  <c r="AL377" i="19"/>
  <c r="AI377" i="19"/>
  <c r="BF377" i="19"/>
  <c r="BC377" i="19"/>
  <c r="P155" i="17"/>
  <c r="M155" i="17"/>
  <c r="F154" i="17"/>
  <c r="F155" i="17" s="1"/>
  <c r="BD377" i="17"/>
  <c r="AT376" i="17"/>
  <c r="AT377" i="17" s="1"/>
  <c r="BA377" i="17"/>
  <c r="AJ377" i="17"/>
  <c r="AG377" i="17"/>
  <c r="Z376" i="17"/>
  <c r="Z377" i="17" s="1"/>
  <c r="BD266" i="17"/>
  <c r="AT265" i="17"/>
  <c r="AT266" i="17" s="1"/>
  <c r="BA266" i="17"/>
  <c r="P377" i="17"/>
  <c r="M377" i="17"/>
  <c r="F376" i="17"/>
  <c r="F377" i="17" s="1"/>
  <c r="BD155" i="17"/>
  <c r="AT154" i="17"/>
  <c r="AT155" i="17" s="1"/>
  <c r="BA155" i="17"/>
  <c r="R266" i="17"/>
  <c r="O266" i="17"/>
  <c r="AG43" i="17"/>
  <c r="Z42" i="17"/>
  <c r="Z43" i="17" s="1"/>
  <c r="AJ43" i="17"/>
  <c r="AG266" i="17"/>
  <c r="Z265" i="17"/>
  <c r="Z266" i="17" s="1"/>
  <c r="AJ266" i="17"/>
  <c r="BC43" i="17"/>
  <c r="BF43" i="17"/>
  <c r="M43" i="17"/>
  <c r="F42" i="17"/>
  <c r="F43" i="17" s="1"/>
  <c r="P43" i="17"/>
  <c r="AJ155" i="17"/>
  <c r="AG155" i="17"/>
  <c r="Z154" i="17"/>
  <c r="Z155" i="17" s="1"/>
  <c r="BA43" i="16"/>
  <c r="BD43" i="16"/>
  <c r="AT42" i="16"/>
  <c r="AT43" i="16" s="1"/>
  <c r="M266" i="16"/>
  <c r="P266" i="16"/>
  <c r="F265" i="16"/>
  <c r="F266" i="16" s="1"/>
  <c r="P377" i="16"/>
  <c r="F376" i="16"/>
  <c r="F377" i="16" s="1"/>
  <c r="M377" i="16"/>
  <c r="F42" i="16"/>
  <c r="F43" i="16" s="1"/>
  <c r="P43" i="16"/>
  <c r="M43" i="16"/>
  <c r="Z42" i="16"/>
  <c r="Z43" i="16" s="1"/>
  <c r="AG43" i="16"/>
  <c r="AJ43" i="16"/>
  <c r="AI266" i="16"/>
  <c r="AL266" i="16"/>
  <c r="BA155" i="16"/>
  <c r="BD155" i="16"/>
  <c r="AT154" i="16"/>
  <c r="AT155" i="16" s="1"/>
  <c r="F154" i="16"/>
  <c r="F155" i="16" s="1"/>
  <c r="P155" i="16"/>
  <c r="M155" i="16"/>
  <c r="BD377" i="16"/>
  <c r="BA377" i="16"/>
  <c r="AT376" i="16"/>
  <c r="AT377" i="16" s="1"/>
  <c r="BC266" i="16"/>
  <c r="BF266" i="16"/>
  <c r="AL377" i="16"/>
  <c r="AI377" i="16"/>
  <c r="AN155" i="16"/>
  <c r="AK155" i="16"/>
  <c r="BH377" i="20" l="1"/>
  <c r="BE377" i="20"/>
  <c r="AN377" i="20"/>
  <c r="AK377" i="20"/>
  <c r="T377" i="20"/>
  <c r="Q377" i="20"/>
  <c r="BH266" i="20"/>
  <c r="BE266" i="20"/>
  <c r="AN266" i="20"/>
  <c r="AK266" i="20"/>
  <c r="T266" i="20"/>
  <c r="Q266" i="20"/>
  <c r="BH155" i="20"/>
  <c r="BE155" i="20"/>
  <c r="AN155" i="20"/>
  <c r="AK155" i="20"/>
  <c r="T155" i="20"/>
  <c r="Q155" i="20"/>
  <c r="BH43" i="20"/>
  <c r="BE43" i="20"/>
  <c r="AN43" i="20"/>
  <c r="AK43" i="20"/>
  <c r="T43" i="20"/>
  <c r="Q43" i="20"/>
  <c r="BH377" i="19"/>
  <c r="BE377" i="19"/>
  <c r="AN377" i="19"/>
  <c r="AK377" i="19"/>
  <c r="T377" i="19"/>
  <c r="Q377" i="19"/>
  <c r="BH266" i="19"/>
  <c r="BE266" i="19"/>
  <c r="AN266" i="19"/>
  <c r="AK266" i="19"/>
  <c r="T266" i="19"/>
  <c r="Q266" i="19"/>
  <c r="BH155" i="19"/>
  <c r="BE155" i="19"/>
  <c r="AN155" i="19"/>
  <c r="AK155" i="19"/>
  <c r="T155" i="19"/>
  <c r="Q155" i="19"/>
  <c r="BH43" i="19"/>
  <c r="BE43" i="19"/>
  <c r="AN43" i="19"/>
  <c r="AK43" i="19"/>
  <c r="T43" i="19"/>
  <c r="Q43" i="19"/>
  <c r="R43" i="17"/>
  <c r="O43" i="17"/>
  <c r="AI43" i="17"/>
  <c r="AL43" i="17"/>
  <c r="AL377" i="17"/>
  <c r="AI377" i="17"/>
  <c r="AL155" i="17"/>
  <c r="AI155" i="17"/>
  <c r="BF155" i="17"/>
  <c r="BC155" i="17"/>
  <c r="R377" i="17"/>
  <c r="O377" i="17"/>
  <c r="BH43" i="17"/>
  <c r="BE43" i="17"/>
  <c r="BF377" i="17"/>
  <c r="BC377" i="17"/>
  <c r="T266" i="17"/>
  <c r="Q266" i="17"/>
  <c r="AI266" i="17"/>
  <c r="AL266" i="17"/>
  <c r="BC266" i="17"/>
  <c r="BF266" i="17"/>
  <c r="O155" i="17"/>
  <c r="R155" i="17"/>
  <c r="BF377" i="16"/>
  <c r="BC377" i="16"/>
  <c r="AM155" i="16"/>
  <c r="AB173" i="16"/>
  <c r="AL43" i="16"/>
  <c r="AI43" i="16"/>
  <c r="R377" i="16"/>
  <c r="O377" i="16"/>
  <c r="AK377" i="16"/>
  <c r="AN377" i="16"/>
  <c r="R266" i="16"/>
  <c r="O266" i="16"/>
  <c r="BH266" i="16"/>
  <c r="BE266" i="16"/>
  <c r="R155" i="16"/>
  <c r="O155" i="16"/>
  <c r="BF155" i="16"/>
  <c r="BC155" i="16"/>
  <c r="R43" i="16"/>
  <c r="O43" i="16"/>
  <c r="BF43" i="16"/>
  <c r="BC43" i="16"/>
  <c r="AK266" i="16"/>
  <c r="AN266" i="16"/>
  <c r="H61" i="20" l="1"/>
  <c r="S43" i="20"/>
  <c r="AB61" i="20"/>
  <c r="AM43" i="20"/>
  <c r="AV61" i="20"/>
  <c r="BG43" i="20"/>
  <c r="H173" i="20"/>
  <c r="S155" i="20"/>
  <c r="AB173" i="20"/>
  <c r="AM155" i="20"/>
  <c r="AV173" i="20"/>
  <c r="BG155" i="20"/>
  <c r="H284" i="20"/>
  <c r="S266" i="20"/>
  <c r="AB284" i="20"/>
  <c r="AM266" i="20"/>
  <c r="AV284" i="20"/>
  <c r="BG266" i="20"/>
  <c r="H395" i="20"/>
  <c r="S377" i="20"/>
  <c r="AB395" i="20"/>
  <c r="AM377" i="20"/>
  <c r="AV395" i="20"/>
  <c r="BG377" i="20"/>
  <c r="H61" i="19"/>
  <c r="S43" i="19"/>
  <c r="AB61" i="19"/>
  <c r="AM43" i="19"/>
  <c r="AV61" i="19"/>
  <c r="BG43" i="19"/>
  <c r="H173" i="19"/>
  <c r="S155" i="19"/>
  <c r="AB173" i="19"/>
  <c r="AM155" i="19"/>
  <c r="AV173" i="19"/>
  <c r="BG155" i="19"/>
  <c r="H284" i="19"/>
  <c r="S266" i="19"/>
  <c r="AB284" i="19"/>
  <c r="AM266" i="19"/>
  <c r="AV284" i="19"/>
  <c r="BG266" i="19"/>
  <c r="H395" i="19"/>
  <c r="S377" i="19"/>
  <c r="AB395" i="19"/>
  <c r="AM377" i="19"/>
  <c r="AV395" i="19"/>
  <c r="BG377" i="19"/>
  <c r="Q155" i="17"/>
  <c r="T155" i="17"/>
  <c r="BH377" i="17"/>
  <c r="BE377" i="17"/>
  <c r="AK155" i="17"/>
  <c r="AN155" i="17"/>
  <c r="BH266" i="17"/>
  <c r="BE266" i="17"/>
  <c r="AV61" i="17"/>
  <c r="BG43" i="17"/>
  <c r="AK377" i="17"/>
  <c r="AN377" i="17"/>
  <c r="AN266" i="17"/>
  <c r="AK266" i="17"/>
  <c r="AN43" i="17"/>
  <c r="AK43" i="17"/>
  <c r="Q377" i="17"/>
  <c r="T377" i="17"/>
  <c r="S266" i="17"/>
  <c r="H284" i="17"/>
  <c r="BE155" i="17"/>
  <c r="BH155" i="17"/>
  <c r="T43" i="17"/>
  <c r="Q43" i="17"/>
  <c r="AM266" i="16"/>
  <c r="AB284" i="16"/>
  <c r="T155" i="16"/>
  <c r="Q155" i="16"/>
  <c r="Q377" i="16"/>
  <c r="T377" i="16"/>
  <c r="BH43" i="16"/>
  <c r="BE43" i="16"/>
  <c r="AV284" i="16"/>
  <c r="BG266" i="16"/>
  <c r="AN43" i="16"/>
  <c r="AK43" i="16"/>
  <c r="AD173" i="16"/>
  <c r="AA173" i="16"/>
  <c r="Q43" i="16"/>
  <c r="T43" i="16"/>
  <c r="T266" i="16"/>
  <c r="Q266" i="16"/>
  <c r="AM377" i="16"/>
  <c r="AB395" i="16"/>
  <c r="BH155" i="16"/>
  <c r="BE155" i="16"/>
  <c r="BH377" i="16"/>
  <c r="BE377" i="16"/>
  <c r="AX395" i="20" l="1"/>
  <c r="AU395" i="20"/>
  <c r="AD395" i="20"/>
  <c r="AA395" i="20"/>
  <c r="J395" i="20"/>
  <c r="G395" i="20"/>
  <c r="AX284" i="20"/>
  <c r="AU284" i="20"/>
  <c r="AD284" i="20"/>
  <c r="AA284" i="20"/>
  <c r="J284" i="20"/>
  <c r="G284" i="20"/>
  <c r="AX173" i="20"/>
  <c r="AU173" i="20"/>
  <c r="AD173" i="20"/>
  <c r="AA173" i="20"/>
  <c r="J173" i="20"/>
  <c r="G173" i="20"/>
  <c r="AX61" i="20"/>
  <c r="AU61" i="20"/>
  <c r="AD61" i="20"/>
  <c r="AA61" i="20"/>
  <c r="J61" i="20"/>
  <c r="G61" i="20"/>
  <c r="AX395" i="19"/>
  <c r="AU395" i="19"/>
  <c r="AD395" i="19"/>
  <c r="AA395" i="19"/>
  <c r="J395" i="19"/>
  <c r="G395" i="19"/>
  <c r="AX284" i="19"/>
  <c r="AU284" i="19"/>
  <c r="AD284" i="19"/>
  <c r="AA284" i="19"/>
  <c r="J284" i="19"/>
  <c r="G284" i="19"/>
  <c r="AX173" i="19"/>
  <c r="AU173" i="19"/>
  <c r="AD173" i="19"/>
  <c r="AA173" i="19"/>
  <c r="J173" i="19"/>
  <c r="G173" i="19"/>
  <c r="AX61" i="19"/>
  <c r="AU61" i="19"/>
  <c r="AD61" i="19"/>
  <c r="AA61" i="19"/>
  <c r="J61" i="19"/>
  <c r="G61" i="19"/>
  <c r="H61" i="17"/>
  <c r="S43" i="17"/>
  <c r="AM43" i="17"/>
  <c r="AB61" i="17"/>
  <c r="BG266" i="17"/>
  <c r="AV284" i="17"/>
  <c r="BG155" i="17"/>
  <c r="AV173" i="17"/>
  <c r="AB173" i="17"/>
  <c r="AM155" i="17"/>
  <c r="AM266" i="17"/>
  <c r="AB284" i="17"/>
  <c r="J284" i="17"/>
  <c r="G284" i="17"/>
  <c r="AM377" i="17"/>
  <c r="AB395" i="17"/>
  <c r="BG377" i="17"/>
  <c r="AV395" i="17"/>
  <c r="H395" i="17"/>
  <c r="S377" i="17"/>
  <c r="S155" i="17"/>
  <c r="H173" i="17"/>
  <c r="AU61" i="17"/>
  <c r="AX61" i="17"/>
  <c r="S43" i="16"/>
  <c r="H61" i="16"/>
  <c r="H395" i="16"/>
  <c r="S377" i="16"/>
  <c r="BG377" i="16"/>
  <c r="AV395" i="16"/>
  <c r="AV61" i="16"/>
  <c r="BG43" i="16"/>
  <c r="BG155" i="16"/>
  <c r="AV173" i="16"/>
  <c r="AC173" i="16"/>
  <c r="AF173" i="16"/>
  <c r="AA395" i="16"/>
  <c r="AD395" i="16"/>
  <c r="AM43" i="16"/>
  <c r="AB61" i="16"/>
  <c r="S155" i="16"/>
  <c r="H173" i="16"/>
  <c r="AA284" i="16"/>
  <c r="AD284" i="16"/>
  <c r="H284" i="16"/>
  <c r="S266" i="16"/>
  <c r="AX284" i="16"/>
  <c r="AU284" i="16"/>
  <c r="L61" i="20" l="1"/>
  <c r="I61" i="20"/>
  <c r="AF61" i="20"/>
  <c r="AC61" i="20"/>
  <c r="AZ61" i="20"/>
  <c r="AW61" i="20"/>
  <c r="L173" i="20"/>
  <c r="I173" i="20"/>
  <c r="AF173" i="20"/>
  <c r="AC173" i="20"/>
  <c r="AZ173" i="20"/>
  <c r="AW173" i="20"/>
  <c r="L284" i="20"/>
  <c r="I284" i="20"/>
  <c r="AF284" i="20"/>
  <c r="AC284" i="20"/>
  <c r="AZ284" i="20"/>
  <c r="AW284" i="20"/>
  <c r="L395" i="20"/>
  <c r="I395" i="20"/>
  <c r="AF395" i="20"/>
  <c r="AC395" i="20"/>
  <c r="AZ395" i="20"/>
  <c r="AW395" i="20"/>
  <c r="L61" i="19"/>
  <c r="I61" i="19"/>
  <c r="AF61" i="19"/>
  <c r="AC61" i="19"/>
  <c r="AZ61" i="19"/>
  <c r="AW61" i="19"/>
  <c r="L173" i="19"/>
  <c r="I173" i="19"/>
  <c r="AF173" i="19"/>
  <c r="AC173" i="19"/>
  <c r="AZ173" i="19"/>
  <c r="AW173" i="19"/>
  <c r="L284" i="19"/>
  <c r="I284" i="19"/>
  <c r="AF284" i="19"/>
  <c r="AC284" i="19"/>
  <c r="AZ284" i="19"/>
  <c r="AW284" i="19"/>
  <c r="L395" i="19"/>
  <c r="I395" i="19"/>
  <c r="AF395" i="19"/>
  <c r="AC395" i="19"/>
  <c r="AZ395" i="19"/>
  <c r="AW395" i="19"/>
  <c r="AA395" i="17"/>
  <c r="AD395" i="17"/>
  <c r="G173" i="17"/>
  <c r="J173" i="17"/>
  <c r="AX284" i="17"/>
  <c r="AU284" i="17"/>
  <c r="L284" i="17"/>
  <c r="I284" i="17"/>
  <c r="AD284" i="17"/>
  <c r="AA284" i="17"/>
  <c r="AD61" i="17"/>
  <c r="AA61" i="17"/>
  <c r="G395" i="17"/>
  <c r="J395" i="17"/>
  <c r="AU173" i="17"/>
  <c r="AX173" i="17"/>
  <c r="AX395" i="17"/>
  <c r="AU395" i="17"/>
  <c r="AZ61" i="17"/>
  <c r="AW61" i="17"/>
  <c r="AA173" i="17"/>
  <c r="AD173" i="17"/>
  <c r="J61" i="17"/>
  <c r="G61" i="17"/>
  <c r="AZ284" i="16"/>
  <c r="AW284" i="16"/>
  <c r="AU61" i="16"/>
  <c r="AX61" i="16"/>
  <c r="AC395" i="16"/>
  <c r="AF395" i="16"/>
  <c r="AX395" i="16"/>
  <c r="AU395" i="16"/>
  <c r="J284" i="16"/>
  <c r="G284" i="16"/>
  <c r="AA61" i="16"/>
  <c r="AD61" i="16"/>
  <c r="AF284" i="16"/>
  <c r="AC284" i="16"/>
  <c r="AE173" i="16"/>
  <c r="AH173" i="16"/>
  <c r="G395" i="16"/>
  <c r="J395" i="16"/>
  <c r="J173" i="16"/>
  <c r="G173" i="16"/>
  <c r="AX173" i="16"/>
  <c r="AU173" i="16"/>
  <c r="G61" i="16"/>
  <c r="J61" i="16"/>
  <c r="BB395" i="20" l="1"/>
  <c r="AY395" i="20"/>
  <c r="AH395" i="20"/>
  <c r="AE395" i="20"/>
  <c r="N395" i="20"/>
  <c r="K395" i="20"/>
  <c r="BB284" i="20"/>
  <c r="AY284" i="20"/>
  <c r="AH284" i="20"/>
  <c r="AE284" i="20"/>
  <c r="N284" i="20"/>
  <c r="K284" i="20"/>
  <c r="BB173" i="20"/>
  <c r="AY173" i="20"/>
  <c r="AH173" i="20"/>
  <c r="AE173" i="20"/>
  <c r="N173" i="20"/>
  <c r="K173" i="20"/>
  <c r="BB61" i="20"/>
  <c r="AY61" i="20"/>
  <c r="AH61" i="20"/>
  <c r="AE61" i="20"/>
  <c r="N61" i="20"/>
  <c r="K61" i="20"/>
  <c r="BB395" i="19"/>
  <c r="AY395" i="19"/>
  <c r="AH395" i="19"/>
  <c r="AE395" i="19"/>
  <c r="N395" i="19"/>
  <c r="K395" i="19"/>
  <c r="BB284" i="19"/>
  <c r="AY284" i="19"/>
  <c r="AH284" i="19"/>
  <c r="AE284" i="19"/>
  <c r="N284" i="19"/>
  <c r="K284" i="19"/>
  <c r="BB173" i="19"/>
  <c r="AY173" i="19"/>
  <c r="AH173" i="19"/>
  <c r="AE173" i="19"/>
  <c r="N173" i="19"/>
  <c r="K173" i="19"/>
  <c r="BB61" i="19"/>
  <c r="AY61" i="19"/>
  <c r="AH61" i="19"/>
  <c r="AE61" i="19"/>
  <c r="N61" i="19"/>
  <c r="K61" i="19"/>
  <c r="AW173" i="17"/>
  <c r="AZ173" i="17"/>
  <c r="I61" i="17"/>
  <c r="L61" i="17"/>
  <c r="K284" i="17"/>
  <c r="N284" i="17"/>
  <c r="AF173" i="17"/>
  <c r="AC173" i="17"/>
  <c r="L395" i="17"/>
  <c r="I395" i="17"/>
  <c r="AZ284" i="17"/>
  <c r="AW284" i="17"/>
  <c r="L173" i="17"/>
  <c r="I173" i="17"/>
  <c r="AY61" i="17"/>
  <c r="BB61" i="17"/>
  <c r="AF61" i="17"/>
  <c r="AC61" i="17"/>
  <c r="AC395" i="17"/>
  <c r="AF395" i="17"/>
  <c r="AW395" i="17"/>
  <c r="AZ395" i="17"/>
  <c r="AF284" i="17"/>
  <c r="AC284" i="17"/>
  <c r="AJ173" i="16"/>
  <c r="AG173" i="16"/>
  <c r="Z172" i="16"/>
  <c r="Z173" i="16" s="1"/>
  <c r="AW395" i="16"/>
  <c r="AZ395" i="16"/>
  <c r="AH395" i="16"/>
  <c r="AE395" i="16"/>
  <c r="AZ173" i="16"/>
  <c r="AW173" i="16"/>
  <c r="AE284" i="16"/>
  <c r="AH284" i="16"/>
  <c r="AF61" i="16"/>
  <c r="AC61" i="16"/>
  <c r="AW61" i="16"/>
  <c r="AZ61" i="16"/>
  <c r="L61" i="16"/>
  <c r="I61" i="16"/>
  <c r="I173" i="16"/>
  <c r="L173" i="16"/>
  <c r="L395" i="16"/>
  <c r="I395" i="16"/>
  <c r="L284" i="16"/>
  <c r="I284" i="16"/>
  <c r="BB284" i="16"/>
  <c r="AY284" i="16"/>
  <c r="P61" i="20" l="1"/>
  <c r="M61" i="20"/>
  <c r="F60" i="20"/>
  <c r="F61" i="20" s="1"/>
  <c r="AJ61" i="20"/>
  <c r="AG61" i="20"/>
  <c r="Z60" i="20"/>
  <c r="Z61" i="20" s="1"/>
  <c r="BD61" i="20"/>
  <c r="BA61" i="20"/>
  <c r="AT60" i="20"/>
  <c r="AT61" i="20" s="1"/>
  <c r="P173" i="20"/>
  <c r="M173" i="20"/>
  <c r="F172" i="20"/>
  <c r="F173" i="20" s="1"/>
  <c r="AJ173" i="20"/>
  <c r="AG173" i="20"/>
  <c r="Z172" i="20"/>
  <c r="Z173" i="20" s="1"/>
  <c r="BD173" i="20"/>
  <c r="BA173" i="20"/>
  <c r="AT172" i="20"/>
  <c r="AT173" i="20" s="1"/>
  <c r="P284" i="20"/>
  <c r="M284" i="20"/>
  <c r="F283" i="20"/>
  <c r="F284" i="20" s="1"/>
  <c r="AJ284" i="20"/>
  <c r="AG284" i="20"/>
  <c r="Z283" i="20"/>
  <c r="Z284" i="20" s="1"/>
  <c r="BD284" i="20"/>
  <c r="BA284" i="20"/>
  <c r="AT283" i="20"/>
  <c r="AT284" i="20" s="1"/>
  <c r="P395" i="20"/>
  <c r="M395" i="20"/>
  <c r="F394" i="20"/>
  <c r="F395" i="20" s="1"/>
  <c r="AJ395" i="20"/>
  <c r="AG395" i="20"/>
  <c r="Z394" i="20"/>
  <c r="Z395" i="20" s="1"/>
  <c r="BD395" i="20"/>
  <c r="BA395" i="20"/>
  <c r="AT394" i="20"/>
  <c r="AT395" i="20" s="1"/>
  <c r="P61" i="19"/>
  <c r="M61" i="19"/>
  <c r="F60" i="19"/>
  <c r="F61" i="19" s="1"/>
  <c r="AJ61" i="19"/>
  <c r="AG61" i="19"/>
  <c r="Z60" i="19"/>
  <c r="Z61" i="19" s="1"/>
  <c r="BD61" i="19"/>
  <c r="BA61" i="19"/>
  <c r="AT60" i="19"/>
  <c r="AT61" i="19" s="1"/>
  <c r="P173" i="19"/>
  <c r="M173" i="19"/>
  <c r="F172" i="19"/>
  <c r="F173" i="19" s="1"/>
  <c r="AJ173" i="19"/>
  <c r="AG173" i="19"/>
  <c r="Z172" i="19"/>
  <c r="Z173" i="19" s="1"/>
  <c r="BD173" i="19"/>
  <c r="BA173" i="19"/>
  <c r="AT172" i="19"/>
  <c r="AT173" i="19" s="1"/>
  <c r="P284" i="19"/>
  <c r="M284" i="19"/>
  <c r="F283" i="19"/>
  <c r="F284" i="19" s="1"/>
  <c r="AJ284" i="19"/>
  <c r="AG284" i="19"/>
  <c r="Z283" i="19"/>
  <c r="Z284" i="19" s="1"/>
  <c r="BD284" i="19"/>
  <c r="BA284" i="19"/>
  <c r="AT283" i="19"/>
  <c r="AT284" i="19" s="1"/>
  <c r="P395" i="19"/>
  <c r="M395" i="19"/>
  <c r="F394" i="19"/>
  <c r="F395" i="19" s="1"/>
  <c r="AJ395" i="19"/>
  <c r="AG395" i="19"/>
  <c r="Z394" i="19"/>
  <c r="Z395" i="19" s="1"/>
  <c r="BD395" i="19"/>
  <c r="BA395" i="19"/>
  <c r="AT394" i="19"/>
  <c r="AT395" i="19" s="1"/>
  <c r="AE284" i="17"/>
  <c r="AH284" i="17"/>
  <c r="AH173" i="17"/>
  <c r="AE173" i="17"/>
  <c r="BD61" i="17"/>
  <c r="AT60" i="17"/>
  <c r="AT61" i="17" s="1"/>
  <c r="BA61" i="17"/>
  <c r="BB395" i="17"/>
  <c r="AY395" i="17"/>
  <c r="F283" i="17"/>
  <c r="F284" i="17" s="1"/>
  <c r="P284" i="17"/>
  <c r="M284" i="17"/>
  <c r="N173" i="17"/>
  <c r="K173" i="17"/>
  <c r="AH395" i="17"/>
  <c r="AE395" i="17"/>
  <c r="N61" i="17"/>
  <c r="K61" i="17"/>
  <c r="BB284" i="17"/>
  <c r="AY284" i="17"/>
  <c r="BB173" i="17"/>
  <c r="AY173" i="17"/>
  <c r="AH61" i="17"/>
  <c r="AE61" i="17"/>
  <c r="N395" i="17"/>
  <c r="K395" i="17"/>
  <c r="BB61" i="16"/>
  <c r="AY61" i="16"/>
  <c r="N61" i="16"/>
  <c r="K61" i="16"/>
  <c r="K284" i="16"/>
  <c r="N284" i="16"/>
  <c r="AJ395" i="16"/>
  <c r="AG395" i="16"/>
  <c r="Z394" i="16"/>
  <c r="Z395" i="16" s="1"/>
  <c r="BB395" i="16"/>
  <c r="AY395" i="16"/>
  <c r="N395" i="16"/>
  <c r="K395" i="16"/>
  <c r="AH61" i="16"/>
  <c r="AE61" i="16"/>
  <c r="BA284" i="16"/>
  <c r="BD284" i="16"/>
  <c r="AT283" i="16"/>
  <c r="AT284" i="16" s="1"/>
  <c r="N173" i="16"/>
  <c r="K173" i="16"/>
  <c r="AG284" i="16"/>
  <c r="Z283" i="16"/>
  <c r="Z284" i="16" s="1"/>
  <c r="AJ284" i="16"/>
  <c r="AY173" i="16"/>
  <c r="BB173" i="16"/>
  <c r="AL173" i="16"/>
  <c r="AI173" i="16"/>
  <c r="BF395" i="20" l="1"/>
  <c r="BC395" i="20"/>
  <c r="AL395" i="20"/>
  <c r="AI395" i="20"/>
  <c r="R395" i="20"/>
  <c r="O395" i="20"/>
  <c r="BF284" i="20"/>
  <c r="BC284" i="20"/>
  <c r="AL284" i="20"/>
  <c r="AI284" i="20"/>
  <c r="R284" i="20"/>
  <c r="O284" i="20"/>
  <c r="BF173" i="20"/>
  <c r="BC173" i="20"/>
  <c r="AL173" i="20"/>
  <c r="AI173" i="20"/>
  <c r="R173" i="20"/>
  <c r="O173" i="20"/>
  <c r="BF61" i="20"/>
  <c r="BC61" i="20"/>
  <c r="AL61" i="20"/>
  <c r="AI61" i="20"/>
  <c r="R61" i="20"/>
  <c r="O61" i="20"/>
  <c r="BF395" i="19"/>
  <c r="BC395" i="19"/>
  <c r="AL395" i="19"/>
  <c r="AI395" i="19"/>
  <c r="R395" i="19"/>
  <c r="O395" i="19"/>
  <c r="BF284" i="19"/>
  <c r="BC284" i="19"/>
  <c r="AL284" i="19"/>
  <c r="AI284" i="19"/>
  <c r="R284" i="19"/>
  <c r="O284" i="19"/>
  <c r="BF173" i="19"/>
  <c r="BC173" i="19"/>
  <c r="AL173" i="19"/>
  <c r="AI173" i="19"/>
  <c r="R173" i="19"/>
  <c r="O173" i="19"/>
  <c r="BF61" i="19"/>
  <c r="BC61" i="19"/>
  <c r="AL61" i="19"/>
  <c r="AI61" i="19"/>
  <c r="R61" i="19"/>
  <c r="O61" i="19"/>
  <c r="AG61" i="17"/>
  <c r="AJ61" i="17"/>
  <c r="Z60" i="17"/>
  <c r="Z61" i="17" s="1"/>
  <c r="AJ395" i="17"/>
  <c r="AG395" i="17"/>
  <c r="Z394" i="17"/>
  <c r="Z395" i="17" s="1"/>
  <c r="BD395" i="17"/>
  <c r="AT394" i="17"/>
  <c r="AT395" i="17" s="1"/>
  <c r="BA395" i="17"/>
  <c r="BD173" i="17"/>
  <c r="AT172" i="17"/>
  <c r="AT173" i="17" s="1"/>
  <c r="BA173" i="17"/>
  <c r="M173" i="17"/>
  <c r="F172" i="17"/>
  <c r="F173" i="17" s="1"/>
  <c r="P173" i="17"/>
  <c r="BC61" i="17"/>
  <c r="BF61" i="17"/>
  <c r="BA284" i="17"/>
  <c r="BD284" i="17"/>
  <c r="AT283" i="17"/>
  <c r="AT284" i="17" s="1"/>
  <c r="R284" i="17"/>
  <c r="O284" i="17"/>
  <c r="AJ173" i="17"/>
  <c r="AG173" i="17"/>
  <c r="Z172" i="17"/>
  <c r="Z173" i="17" s="1"/>
  <c r="AG284" i="17"/>
  <c r="Z283" i="17"/>
  <c r="Z284" i="17" s="1"/>
  <c r="AJ284" i="17"/>
  <c r="P395" i="17"/>
  <c r="M395" i="17"/>
  <c r="F394" i="17"/>
  <c r="F395" i="17" s="1"/>
  <c r="M61" i="17"/>
  <c r="P61" i="17"/>
  <c r="F60" i="17"/>
  <c r="F61" i="17" s="1"/>
  <c r="AI284" i="16"/>
  <c r="AL284" i="16"/>
  <c r="AI395" i="16"/>
  <c r="AL395" i="16"/>
  <c r="P395" i="16"/>
  <c r="M395" i="16"/>
  <c r="F394" i="16"/>
  <c r="F395" i="16" s="1"/>
  <c r="F283" i="16"/>
  <c r="F284" i="16" s="1"/>
  <c r="P284" i="16"/>
  <c r="M284" i="16"/>
  <c r="P173" i="16"/>
  <c r="F172" i="16"/>
  <c r="F173" i="16" s="1"/>
  <c r="M173" i="16"/>
  <c r="M61" i="16"/>
  <c r="F60" i="16"/>
  <c r="F61" i="16" s="1"/>
  <c r="P61" i="16"/>
  <c r="AG61" i="16"/>
  <c r="Z60" i="16"/>
  <c r="Z61" i="16" s="1"/>
  <c r="AJ61" i="16"/>
  <c r="AK173" i="16"/>
  <c r="AN173" i="16"/>
  <c r="BD395" i="16"/>
  <c r="AT394" i="16"/>
  <c r="AT395" i="16" s="1"/>
  <c r="BA395" i="16"/>
  <c r="BD173" i="16"/>
  <c r="AT172" i="16"/>
  <c r="AT173" i="16" s="1"/>
  <c r="BA173" i="16"/>
  <c r="BF284" i="16"/>
  <c r="BC284" i="16"/>
  <c r="BD61" i="16"/>
  <c r="AT60" i="16"/>
  <c r="AT61" i="16" s="1"/>
  <c r="BA61" i="16"/>
  <c r="T61" i="20" l="1"/>
  <c r="Q61" i="20"/>
  <c r="AN61" i="20"/>
  <c r="AK61" i="20"/>
  <c r="BH61" i="20"/>
  <c r="BE61" i="20"/>
  <c r="T173" i="20"/>
  <c r="Q173" i="20"/>
  <c r="AN173" i="20"/>
  <c r="AK173" i="20"/>
  <c r="BH173" i="20"/>
  <c r="BE173" i="20"/>
  <c r="T284" i="20"/>
  <c r="Q284" i="20"/>
  <c r="AN284" i="20"/>
  <c r="AK284" i="20"/>
  <c r="BH284" i="20"/>
  <c r="BE284" i="20"/>
  <c r="T395" i="20"/>
  <c r="Q395" i="20"/>
  <c r="AN395" i="20"/>
  <c r="AK395" i="20"/>
  <c r="BH395" i="20"/>
  <c r="BE395" i="20"/>
  <c r="T61" i="19"/>
  <c r="Q61" i="19"/>
  <c r="AN61" i="19"/>
  <c r="AK61" i="19"/>
  <c r="BH61" i="19"/>
  <c r="BE61" i="19"/>
  <c r="T173" i="19"/>
  <c r="Q173" i="19"/>
  <c r="AN173" i="19"/>
  <c r="AK173" i="19"/>
  <c r="BH173" i="19"/>
  <c r="BE173" i="19"/>
  <c r="T284" i="19"/>
  <c r="Q284" i="19"/>
  <c r="AN284" i="19"/>
  <c r="AK284" i="19"/>
  <c r="BH284" i="19"/>
  <c r="BE284" i="19"/>
  <c r="T395" i="19"/>
  <c r="Q395" i="19"/>
  <c r="AN395" i="19"/>
  <c r="AK395" i="19"/>
  <c r="BH395" i="19"/>
  <c r="BE395" i="19"/>
  <c r="AI173" i="17"/>
  <c r="AL173" i="17"/>
  <c r="O173" i="17"/>
  <c r="R173" i="17"/>
  <c r="BF395" i="17"/>
  <c r="BC395" i="17"/>
  <c r="O395" i="17"/>
  <c r="R395" i="17"/>
  <c r="T284" i="17"/>
  <c r="Q284" i="17"/>
  <c r="AL284" i="17"/>
  <c r="AI284" i="17"/>
  <c r="AI395" i="17"/>
  <c r="AL395" i="17"/>
  <c r="BF284" i="17"/>
  <c r="BC284" i="17"/>
  <c r="BC173" i="17"/>
  <c r="BF173" i="17"/>
  <c r="AL61" i="17"/>
  <c r="AI61" i="17"/>
  <c r="R61" i="17"/>
  <c r="O61" i="17"/>
  <c r="BH61" i="17"/>
  <c r="BE61" i="17"/>
  <c r="O61" i="16"/>
  <c r="R61" i="16"/>
  <c r="AM173" i="16"/>
  <c r="AB191" i="16"/>
  <c r="O395" i="16"/>
  <c r="R395" i="16"/>
  <c r="BH284" i="16"/>
  <c r="BE284" i="16"/>
  <c r="AK395" i="16"/>
  <c r="AN395" i="16"/>
  <c r="AI61" i="16"/>
  <c r="AL61" i="16"/>
  <c r="R173" i="16"/>
  <c r="O173" i="16"/>
  <c r="BF395" i="16"/>
  <c r="BC395" i="16"/>
  <c r="AN284" i="16"/>
  <c r="AK284" i="16"/>
  <c r="BC61" i="16"/>
  <c r="BF61" i="16"/>
  <c r="BF173" i="16"/>
  <c r="BC173" i="16"/>
  <c r="R284" i="16"/>
  <c r="O284" i="16"/>
  <c r="AV413" i="20" l="1"/>
  <c r="BG395" i="20"/>
  <c r="AB413" i="20"/>
  <c r="AM395" i="20"/>
  <c r="H413" i="20"/>
  <c r="S395" i="20"/>
  <c r="AV302" i="20"/>
  <c r="BG284" i="20"/>
  <c r="AB302" i="20"/>
  <c r="AM284" i="20"/>
  <c r="H302" i="20"/>
  <c r="S284" i="20"/>
  <c r="AV191" i="20"/>
  <c r="BG173" i="20"/>
  <c r="AB191" i="20"/>
  <c r="AM173" i="20"/>
  <c r="H191" i="20"/>
  <c r="S173" i="20"/>
  <c r="AV79" i="20"/>
  <c r="BG61" i="20"/>
  <c r="AB79" i="20"/>
  <c r="AM61" i="20"/>
  <c r="H79" i="20"/>
  <c r="S61" i="20"/>
  <c r="AV413" i="19"/>
  <c r="BG395" i="19"/>
  <c r="AB413" i="19"/>
  <c r="AM395" i="19"/>
  <c r="H413" i="19"/>
  <c r="S395" i="19"/>
  <c r="AV302" i="19"/>
  <c r="BG284" i="19"/>
  <c r="AB302" i="19"/>
  <c r="AM284" i="19"/>
  <c r="H302" i="19"/>
  <c r="S284" i="19"/>
  <c r="AV191" i="19"/>
  <c r="BG173" i="19"/>
  <c r="AB191" i="19"/>
  <c r="AM173" i="19"/>
  <c r="H191" i="19"/>
  <c r="S173" i="19"/>
  <c r="AV79" i="19"/>
  <c r="BG61" i="19"/>
  <c r="AB79" i="19"/>
  <c r="AM61" i="19"/>
  <c r="H79" i="19"/>
  <c r="S61" i="19"/>
  <c r="T395" i="17"/>
  <c r="Q395" i="17"/>
  <c r="AV79" i="17"/>
  <c r="BG61" i="17"/>
  <c r="BH284" i="17"/>
  <c r="BE284" i="17"/>
  <c r="AK395" i="17"/>
  <c r="AN395" i="17"/>
  <c r="Q61" i="17"/>
  <c r="T61" i="17"/>
  <c r="BE395" i="17"/>
  <c r="BH395" i="17"/>
  <c r="T173" i="17"/>
  <c r="Q173" i="17"/>
  <c r="AN61" i="17"/>
  <c r="AK61" i="17"/>
  <c r="AN284" i="17"/>
  <c r="AK284" i="17"/>
  <c r="BE173" i="17"/>
  <c r="BH173" i="17"/>
  <c r="AN173" i="17"/>
  <c r="AK173" i="17"/>
  <c r="S284" i="17"/>
  <c r="H302" i="17"/>
  <c r="T284" i="16"/>
  <c r="Q284" i="16"/>
  <c r="BE395" i="16"/>
  <c r="BH395" i="16"/>
  <c r="AV302" i="16"/>
  <c r="BG284" i="16"/>
  <c r="T395" i="16"/>
  <c r="Q395" i="16"/>
  <c r="BH173" i="16"/>
  <c r="BE173" i="16"/>
  <c r="Q173" i="16"/>
  <c r="T173" i="16"/>
  <c r="BH61" i="16"/>
  <c r="BE61" i="16"/>
  <c r="AN61" i="16"/>
  <c r="AK61" i="16"/>
  <c r="AA191" i="16"/>
  <c r="AD191" i="16"/>
  <c r="AM395" i="16"/>
  <c r="AB413" i="16"/>
  <c r="T61" i="16"/>
  <c r="Q61" i="16"/>
  <c r="AM284" i="16"/>
  <c r="AB302" i="16"/>
  <c r="J79" i="20" l="1"/>
  <c r="G79" i="20"/>
  <c r="AD79" i="20"/>
  <c r="AA79" i="20"/>
  <c r="AX79" i="20"/>
  <c r="AU79" i="20"/>
  <c r="J191" i="20"/>
  <c r="G191" i="20"/>
  <c r="AD191" i="20"/>
  <c r="AA191" i="20"/>
  <c r="AX191" i="20"/>
  <c r="AU191" i="20"/>
  <c r="J302" i="20"/>
  <c r="G302" i="20"/>
  <c r="AD302" i="20"/>
  <c r="AA302" i="20"/>
  <c r="AX302" i="20"/>
  <c r="AU302" i="20"/>
  <c r="J413" i="20"/>
  <c r="G413" i="20"/>
  <c r="AD413" i="20"/>
  <c r="AA413" i="20"/>
  <c r="AX413" i="20"/>
  <c r="AU413" i="20"/>
  <c r="J79" i="19"/>
  <c r="G79" i="19"/>
  <c r="AD79" i="19"/>
  <c r="AA79" i="19"/>
  <c r="AX79" i="19"/>
  <c r="AU79" i="19"/>
  <c r="J191" i="19"/>
  <c r="G191" i="19"/>
  <c r="AD191" i="19"/>
  <c r="AA191" i="19"/>
  <c r="AX191" i="19"/>
  <c r="AU191" i="19"/>
  <c r="J302" i="19"/>
  <c r="G302" i="19"/>
  <c r="AD302" i="19"/>
  <c r="AA302" i="19"/>
  <c r="AX302" i="19"/>
  <c r="AU302" i="19"/>
  <c r="J413" i="19"/>
  <c r="G413" i="19"/>
  <c r="AD413" i="19"/>
  <c r="AA413" i="19"/>
  <c r="AX413" i="19"/>
  <c r="AU413" i="19"/>
  <c r="AB79" i="17"/>
  <c r="AM61" i="17"/>
  <c r="AM173" i="17"/>
  <c r="AB191" i="17"/>
  <c r="S173" i="17"/>
  <c r="H191" i="17"/>
  <c r="BG284" i="17"/>
  <c r="AV302" i="17"/>
  <c r="AM395" i="17"/>
  <c r="AB413" i="17"/>
  <c r="BG173" i="17"/>
  <c r="AV191" i="17"/>
  <c r="AV413" i="17"/>
  <c r="BG395" i="17"/>
  <c r="AX79" i="17"/>
  <c r="AU79" i="17"/>
  <c r="H79" i="17"/>
  <c r="S61" i="17"/>
  <c r="J302" i="17"/>
  <c r="G302" i="17"/>
  <c r="AM284" i="17"/>
  <c r="AB302" i="17"/>
  <c r="S395" i="17"/>
  <c r="H413" i="17"/>
  <c r="AB79" i="16"/>
  <c r="AM61" i="16"/>
  <c r="H413" i="16"/>
  <c r="S395" i="16"/>
  <c r="H79" i="16"/>
  <c r="S61" i="16"/>
  <c r="AA413" i="16"/>
  <c r="AD413" i="16"/>
  <c r="AV79" i="16"/>
  <c r="BG61" i="16"/>
  <c r="AX302" i="16"/>
  <c r="AU302" i="16"/>
  <c r="H191" i="16"/>
  <c r="S173" i="16"/>
  <c r="AV413" i="16"/>
  <c r="BG395" i="16"/>
  <c r="AC191" i="16"/>
  <c r="AF191" i="16"/>
  <c r="AD302" i="16"/>
  <c r="AA302" i="16"/>
  <c r="BG173" i="16"/>
  <c r="AV191" i="16"/>
  <c r="S284" i="16"/>
  <c r="H302" i="16"/>
  <c r="AZ413" i="20" l="1"/>
  <c r="AW413" i="20"/>
  <c r="AF413" i="20"/>
  <c r="AC413" i="20"/>
  <c r="L413" i="20"/>
  <c r="I413" i="20"/>
  <c r="AZ302" i="20"/>
  <c r="AW302" i="20"/>
  <c r="AF302" i="20"/>
  <c r="AC302" i="20"/>
  <c r="L302" i="20"/>
  <c r="I302" i="20"/>
  <c r="AZ191" i="20"/>
  <c r="AW191" i="20"/>
  <c r="AF191" i="20"/>
  <c r="AC191" i="20"/>
  <c r="L191" i="20"/>
  <c r="I191" i="20"/>
  <c r="AZ79" i="20"/>
  <c r="AW79" i="20"/>
  <c r="AF79" i="20"/>
  <c r="AC79" i="20"/>
  <c r="L79" i="20"/>
  <c r="I79" i="20"/>
  <c r="AZ413" i="19"/>
  <c r="AW413" i="19"/>
  <c r="AF413" i="19"/>
  <c r="AC413" i="19"/>
  <c r="L413" i="19"/>
  <c r="I413" i="19"/>
  <c r="AZ302" i="19"/>
  <c r="AW302" i="19"/>
  <c r="AF302" i="19"/>
  <c r="AC302" i="19"/>
  <c r="L302" i="19"/>
  <c r="I302" i="19"/>
  <c r="AZ191" i="19"/>
  <c r="AW191" i="19"/>
  <c r="AF191" i="19"/>
  <c r="AC191" i="19"/>
  <c r="L191" i="19"/>
  <c r="I191" i="19"/>
  <c r="AZ79" i="19"/>
  <c r="AW79" i="19"/>
  <c r="AF79" i="19"/>
  <c r="AC79" i="19"/>
  <c r="L79" i="19"/>
  <c r="I79" i="19"/>
  <c r="AD302" i="17"/>
  <c r="AA302" i="17"/>
  <c r="AW79" i="17"/>
  <c r="AZ79" i="17"/>
  <c r="J191" i="17"/>
  <c r="G191" i="17"/>
  <c r="AX302" i="17"/>
  <c r="AU302" i="17"/>
  <c r="AU413" i="17"/>
  <c r="AX413" i="17"/>
  <c r="I302" i="17"/>
  <c r="L302" i="17"/>
  <c r="AU191" i="17"/>
  <c r="AX191" i="17"/>
  <c r="AD191" i="17"/>
  <c r="AA191" i="17"/>
  <c r="J413" i="17"/>
  <c r="G413" i="17"/>
  <c r="G79" i="17"/>
  <c r="J79" i="17"/>
  <c r="AA413" i="17"/>
  <c r="AD413" i="17"/>
  <c r="AD79" i="17"/>
  <c r="AA79" i="17"/>
  <c r="G191" i="16"/>
  <c r="J191" i="16"/>
  <c r="AC302" i="16"/>
  <c r="AF302" i="16"/>
  <c r="G79" i="16"/>
  <c r="J79" i="16"/>
  <c r="AH191" i="16"/>
  <c r="AE191" i="16"/>
  <c r="AZ302" i="16"/>
  <c r="AW302" i="16"/>
  <c r="J302" i="16"/>
  <c r="G302" i="16"/>
  <c r="J413" i="16"/>
  <c r="G413" i="16"/>
  <c r="AX79" i="16"/>
  <c r="AU79" i="16"/>
  <c r="AX191" i="16"/>
  <c r="AU191" i="16"/>
  <c r="AU413" i="16"/>
  <c r="AX413" i="16"/>
  <c r="AF413" i="16"/>
  <c r="AC413" i="16"/>
  <c r="AD79" i="16"/>
  <c r="AA79" i="16"/>
  <c r="N79" i="20" l="1"/>
  <c r="K79" i="20"/>
  <c r="AH79" i="20"/>
  <c r="AE79" i="20"/>
  <c r="BB79" i="20"/>
  <c r="AY79" i="20"/>
  <c r="N191" i="20"/>
  <c r="K191" i="20"/>
  <c r="AH191" i="20"/>
  <c r="AE191" i="20"/>
  <c r="BB191" i="20"/>
  <c r="AY191" i="20"/>
  <c r="N302" i="20"/>
  <c r="K302" i="20"/>
  <c r="AH302" i="20"/>
  <c r="AE302" i="20"/>
  <c r="BB302" i="20"/>
  <c r="AY302" i="20"/>
  <c r="N413" i="20"/>
  <c r="K413" i="20"/>
  <c r="AH413" i="20"/>
  <c r="AE413" i="20"/>
  <c r="BB413" i="20"/>
  <c r="AY413" i="20"/>
  <c r="N79" i="19"/>
  <c r="K79" i="19"/>
  <c r="AH79" i="19"/>
  <c r="AE79" i="19"/>
  <c r="BB79" i="19"/>
  <c r="AY79" i="19"/>
  <c r="N191" i="19"/>
  <c r="K191" i="19"/>
  <c r="AH191" i="19"/>
  <c r="AE191" i="19"/>
  <c r="BB191" i="19"/>
  <c r="AY191" i="19"/>
  <c r="N302" i="19"/>
  <c r="K302" i="19"/>
  <c r="AH302" i="19"/>
  <c r="AE302" i="19"/>
  <c r="BB302" i="19"/>
  <c r="AY302" i="19"/>
  <c r="N413" i="19"/>
  <c r="K413" i="19"/>
  <c r="AH413" i="19"/>
  <c r="AE413" i="19"/>
  <c r="BB413" i="19"/>
  <c r="AY413" i="19"/>
  <c r="AF413" i="17"/>
  <c r="AC413" i="17"/>
  <c r="L191" i="17"/>
  <c r="I191" i="17"/>
  <c r="L413" i="17"/>
  <c r="I413" i="17"/>
  <c r="AZ413" i="17"/>
  <c r="AW413" i="17"/>
  <c r="N302" i="17"/>
  <c r="K302" i="17"/>
  <c r="AF191" i="17"/>
  <c r="AC191" i="17"/>
  <c r="AY79" i="17"/>
  <c r="BB79" i="17"/>
  <c r="I79" i="17"/>
  <c r="L79" i="17"/>
  <c r="AZ191" i="17"/>
  <c r="AW191" i="17"/>
  <c r="AC79" i="17"/>
  <c r="AF79" i="17"/>
  <c r="AZ302" i="17"/>
  <c r="AW302" i="17"/>
  <c r="AC302" i="17"/>
  <c r="AF302" i="17"/>
  <c r="I79" i="16"/>
  <c r="L79" i="16"/>
  <c r="I302" i="16"/>
  <c r="L302" i="16"/>
  <c r="AE302" i="16"/>
  <c r="AH302" i="16"/>
  <c r="AH413" i="16"/>
  <c r="AE413" i="16"/>
  <c r="AC79" i="16"/>
  <c r="AF79" i="16"/>
  <c r="AZ413" i="16"/>
  <c r="AW413" i="16"/>
  <c r="AZ79" i="16"/>
  <c r="AW79" i="16"/>
  <c r="AY302" i="16"/>
  <c r="BB302" i="16"/>
  <c r="AW191" i="16"/>
  <c r="AZ191" i="16"/>
  <c r="L191" i="16"/>
  <c r="I191" i="16"/>
  <c r="L413" i="16"/>
  <c r="I413" i="16"/>
  <c r="AJ191" i="16"/>
  <c r="AG191" i="16"/>
  <c r="Z190" i="16"/>
  <c r="Z191" i="16" s="1"/>
  <c r="BD413" i="20" l="1"/>
  <c r="BA413" i="20"/>
  <c r="AT412" i="20"/>
  <c r="AT413" i="20" s="1"/>
  <c r="AJ413" i="20"/>
  <c r="AG413" i="20"/>
  <c r="Z412" i="20"/>
  <c r="Z413" i="20" s="1"/>
  <c r="P413" i="20"/>
  <c r="M413" i="20"/>
  <c r="F412" i="20"/>
  <c r="F413" i="20" s="1"/>
  <c r="BD302" i="20"/>
  <c r="BA302" i="20"/>
  <c r="AT301" i="20"/>
  <c r="AT302" i="20" s="1"/>
  <c r="AJ302" i="20"/>
  <c r="AG302" i="20"/>
  <c r="Z301" i="20"/>
  <c r="Z302" i="20" s="1"/>
  <c r="P302" i="20"/>
  <c r="M302" i="20"/>
  <c r="F301" i="20"/>
  <c r="F302" i="20" s="1"/>
  <c r="BD191" i="20"/>
  <c r="BA191" i="20"/>
  <c r="AT190" i="20"/>
  <c r="AT191" i="20" s="1"/>
  <c r="AJ191" i="20"/>
  <c r="AG191" i="20"/>
  <c r="Z190" i="20"/>
  <c r="Z191" i="20" s="1"/>
  <c r="P191" i="20"/>
  <c r="M191" i="20"/>
  <c r="F190" i="20"/>
  <c r="F191" i="20" s="1"/>
  <c r="BD79" i="20"/>
  <c r="BA79" i="20"/>
  <c r="AT78" i="20"/>
  <c r="AT79" i="20" s="1"/>
  <c r="AJ79" i="20"/>
  <c r="AG79" i="20"/>
  <c r="Z78" i="20"/>
  <c r="Z79" i="20" s="1"/>
  <c r="P79" i="20"/>
  <c r="M79" i="20"/>
  <c r="F78" i="20"/>
  <c r="F79" i="20" s="1"/>
  <c r="BD413" i="19"/>
  <c r="BA413" i="19"/>
  <c r="AT412" i="19"/>
  <c r="AT413" i="19" s="1"/>
  <c r="AJ413" i="19"/>
  <c r="AG413" i="19"/>
  <c r="Z412" i="19"/>
  <c r="Z413" i="19" s="1"/>
  <c r="P413" i="19"/>
  <c r="M413" i="19"/>
  <c r="F412" i="19"/>
  <c r="F413" i="19" s="1"/>
  <c r="BD302" i="19"/>
  <c r="BA302" i="19"/>
  <c r="AT301" i="19"/>
  <c r="AT302" i="19" s="1"/>
  <c r="AJ302" i="19"/>
  <c r="AG302" i="19"/>
  <c r="Z301" i="19"/>
  <c r="Z302" i="19" s="1"/>
  <c r="P302" i="19"/>
  <c r="M302" i="19"/>
  <c r="F301" i="19"/>
  <c r="F302" i="19" s="1"/>
  <c r="BD191" i="19"/>
  <c r="BA191" i="19"/>
  <c r="AT190" i="19"/>
  <c r="AT191" i="19" s="1"/>
  <c r="AJ191" i="19"/>
  <c r="AG191" i="19"/>
  <c r="Z190" i="19"/>
  <c r="Z191" i="19" s="1"/>
  <c r="P191" i="19"/>
  <c r="M191" i="19"/>
  <c r="F190" i="19"/>
  <c r="F191" i="19" s="1"/>
  <c r="BD79" i="19"/>
  <c r="BA79" i="19"/>
  <c r="AT78" i="19"/>
  <c r="AT79" i="19" s="1"/>
  <c r="AJ79" i="19"/>
  <c r="AG79" i="19"/>
  <c r="Z78" i="19"/>
  <c r="Z79" i="19" s="1"/>
  <c r="P79" i="19"/>
  <c r="M79" i="19"/>
  <c r="F78" i="19"/>
  <c r="F79" i="19" s="1"/>
  <c r="BB413" i="17"/>
  <c r="AY413" i="17"/>
  <c r="N79" i="17"/>
  <c r="K79" i="17"/>
  <c r="BD79" i="17"/>
  <c r="BA79" i="17"/>
  <c r="AT78" i="17"/>
  <c r="AT79" i="17" s="1"/>
  <c r="AE302" i="17"/>
  <c r="AH302" i="17"/>
  <c r="AY302" i="17"/>
  <c r="BB302" i="17"/>
  <c r="N413" i="17"/>
  <c r="K413" i="17"/>
  <c r="AH79" i="17"/>
  <c r="AE79" i="17"/>
  <c r="AH191" i="17"/>
  <c r="AE191" i="17"/>
  <c r="K191" i="17"/>
  <c r="N191" i="17"/>
  <c r="BB191" i="17"/>
  <c r="AY191" i="17"/>
  <c r="P302" i="17"/>
  <c r="M302" i="17"/>
  <c r="F301" i="17"/>
  <c r="F302" i="17" s="1"/>
  <c r="AH413" i="17"/>
  <c r="AE413" i="17"/>
  <c r="AJ302" i="16"/>
  <c r="AG302" i="16"/>
  <c r="Z301" i="16"/>
  <c r="Z302" i="16" s="1"/>
  <c r="BD302" i="16"/>
  <c r="BA302" i="16"/>
  <c r="AT301" i="16"/>
  <c r="AT302" i="16" s="1"/>
  <c r="AI191" i="16"/>
  <c r="AL191" i="16"/>
  <c r="AG413" i="16"/>
  <c r="AJ413" i="16"/>
  <c r="Z412" i="16"/>
  <c r="Z413" i="16" s="1"/>
  <c r="N302" i="16"/>
  <c r="K302" i="16"/>
  <c r="N191" i="16"/>
  <c r="K191" i="16"/>
  <c r="BB413" i="16"/>
  <c r="AY413" i="16"/>
  <c r="AY79" i="16"/>
  <c r="BB79" i="16"/>
  <c r="BB191" i="16"/>
  <c r="AY191" i="16"/>
  <c r="AE79" i="16"/>
  <c r="AH79" i="16"/>
  <c r="N79" i="16"/>
  <c r="K79" i="16"/>
  <c r="N413" i="16"/>
  <c r="K413" i="16"/>
  <c r="R79" i="20" l="1"/>
  <c r="O79" i="20"/>
  <c r="AL79" i="20"/>
  <c r="AI79" i="20"/>
  <c r="BF79" i="20"/>
  <c r="BC79" i="20"/>
  <c r="R191" i="20"/>
  <c r="O191" i="20"/>
  <c r="AL191" i="20"/>
  <c r="AI191" i="20"/>
  <c r="BF191" i="20"/>
  <c r="BC191" i="20"/>
  <c r="R302" i="20"/>
  <c r="O302" i="20"/>
  <c r="AL302" i="20"/>
  <c r="AI302" i="20"/>
  <c r="BF302" i="20"/>
  <c r="BC302" i="20"/>
  <c r="R413" i="20"/>
  <c r="O413" i="20"/>
  <c r="AL413" i="20"/>
  <c r="AI413" i="20"/>
  <c r="BF413" i="20"/>
  <c r="BC413" i="20"/>
  <c r="R79" i="19"/>
  <c r="O79" i="19"/>
  <c r="AL79" i="19"/>
  <c r="AI79" i="19"/>
  <c r="BF79" i="19"/>
  <c r="BC79" i="19"/>
  <c r="R191" i="19"/>
  <c r="O191" i="19"/>
  <c r="AL191" i="19"/>
  <c r="AI191" i="19"/>
  <c r="BF191" i="19"/>
  <c r="BC191" i="19"/>
  <c r="R302" i="19"/>
  <c r="O302" i="19"/>
  <c r="AL302" i="19"/>
  <c r="AI302" i="19"/>
  <c r="BF302" i="19"/>
  <c r="BC302" i="19"/>
  <c r="R413" i="19"/>
  <c r="O413" i="19"/>
  <c r="AL413" i="19"/>
  <c r="AI413" i="19"/>
  <c r="BF413" i="19"/>
  <c r="BC413" i="19"/>
  <c r="R302" i="17"/>
  <c r="O302" i="17"/>
  <c r="AJ79" i="17"/>
  <c r="AG79" i="17"/>
  <c r="Z78" i="17"/>
  <c r="Z79" i="17" s="1"/>
  <c r="BF79" i="17"/>
  <c r="BC79" i="17"/>
  <c r="AG191" i="17"/>
  <c r="AJ191" i="17"/>
  <c r="Z190" i="17"/>
  <c r="Z191" i="17" s="1"/>
  <c r="BA191" i="17"/>
  <c r="BD191" i="17"/>
  <c r="AT190" i="17"/>
  <c r="AT191" i="17" s="1"/>
  <c r="M413" i="17"/>
  <c r="P413" i="17"/>
  <c r="F412" i="17"/>
  <c r="F413" i="17" s="1"/>
  <c r="M191" i="17"/>
  <c r="P191" i="17"/>
  <c r="F190" i="17"/>
  <c r="F191" i="17" s="1"/>
  <c r="BD302" i="17"/>
  <c r="BA302" i="17"/>
  <c r="AT301" i="17"/>
  <c r="AT302" i="17" s="1"/>
  <c r="P79" i="17"/>
  <c r="M79" i="17"/>
  <c r="F78" i="17"/>
  <c r="F79" i="17" s="1"/>
  <c r="AG413" i="17"/>
  <c r="AJ413" i="17"/>
  <c r="Z412" i="17"/>
  <c r="Z413" i="17" s="1"/>
  <c r="AJ302" i="17"/>
  <c r="AG302" i="17"/>
  <c r="Z301" i="17"/>
  <c r="Z302" i="17" s="1"/>
  <c r="BD413" i="17"/>
  <c r="BA413" i="17"/>
  <c r="AT412" i="17"/>
  <c r="AT413" i="17" s="1"/>
  <c r="P79" i="16"/>
  <c r="M79" i="16"/>
  <c r="F78" i="16"/>
  <c r="F79" i="16" s="1"/>
  <c r="BD413" i="16"/>
  <c r="BA413" i="16"/>
  <c r="AT412" i="16"/>
  <c r="AT413" i="16" s="1"/>
  <c r="AK191" i="16"/>
  <c r="AN191" i="16"/>
  <c r="AJ79" i="16"/>
  <c r="AG79" i="16"/>
  <c r="Z78" i="16"/>
  <c r="Z79" i="16" s="1"/>
  <c r="BD191" i="16"/>
  <c r="BA191" i="16"/>
  <c r="AT190" i="16"/>
  <c r="AT191" i="16" s="1"/>
  <c r="P302" i="16"/>
  <c r="M302" i="16"/>
  <c r="F301" i="16"/>
  <c r="F302" i="16" s="1"/>
  <c r="BF302" i="16"/>
  <c r="BC302" i="16"/>
  <c r="BD79" i="16"/>
  <c r="BA79" i="16"/>
  <c r="AT78" i="16"/>
  <c r="AT79" i="16" s="1"/>
  <c r="M413" i="16"/>
  <c r="P413" i="16"/>
  <c r="F412" i="16"/>
  <c r="F413" i="16" s="1"/>
  <c r="AI413" i="16"/>
  <c r="AL413" i="16"/>
  <c r="P191" i="16"/>
  <c r="M191" i="16"/>
  <c r="F190" i="16"/>
  <c r="F191" i="16" s="1"/>
  <c r="AL302" i="16"/>
  <c r="AI302" i="16"/>
  <c r="BH413" i="20" l="1"/>
  <c r="BE413" i="20"/>
  <c r="AN413" i="20"/>
  <c r="AK413" i="20"/>
  <c r="T413" i="20"/>
  <c r="Q413" i="20"/>
  <c r="BH302" i="20"/>
  <c r="BE302" i="20"/>
  <c r="AN302" i="20"/>
  <c r="AK302" i="20"/>
  <c r="T302" i="20"/>
  <c r="Q302" i="20"/>
  <c r="BH191" i="20"/>
  <c r="BE191" i="20"/>
  <c r="AN191" i="20"/>
  <c r="AK191" i="20"/>
  <c r="T191" i="20"/>
  <c r="Q191" i="20"/>
  <c r="BH79" i="20"/>
  <c r="BE79" i="20"/>
  <c r="AN79" i="20"/>
  <c r="AK79" i="20"/>
  <c r="T79" i="20"/>
  <c r="Q79" i="20"/>
  <c r="BH413" i="19"/>
  <c r="BE413" i="19"/>
  <c r="AN413" i="19"/>
  <c r="AK413" i="19"/>
  <c r="T413" i="19"/>
  <c r="Q413" i="19"/>
  <c r="BH302" i="19"/>
  <c r="BE302" i="19"/>
  <c r="AN302" i="19"/>
  <c r="AK302" i="19"/>
  <c r="T302" i="19"/>
  <c r="Q302" i="19"/>
  <c r="BH191" i="19"/>
  <c r="BE191" i="19"/>
  <c r="AN191" i="19"/>
  <c r="AK191" i="19"/>
  <c r="T191" i="19"/>
  <c r="Q191" i="19"/>
  <c r="BH79" i="19"/>
  <c r="BE79" i="19"/>
  <c r="AN79" i="19"/>
  <c r="AK79" i="19"/>
  <c r="T79" i="19"/>
  <c r="Q79" i="19"/>
  <c r="O79" i="17"/>
  <c r="R79" i="17"/>
  <c r="R413" i="17"/>
  <c r="O413" i="17"/>
  <c r="BE79" i="17"/>
  <c r="BH79" i="17"/>
  <c r="AL302" i="17"/>
  <c r="AI302" i="17"/>
  <c r="BF302" i="17"/>
  <c r="BC302" i="17"/>
  <c r="BC191" i="17"/>
  <c r="BF191" i="17"/>
  <c r="AI413" i="17"/>
  <c r="AL413" i="17"/>
  <c r="AL79" i="17"/>
  <c r="AI79" i="17"/>
  <c r="BC413" i="17"/>
  <c r="BF413" i="17"/>
  <c r="R191" i="17"/>
  <c r="O191" i="17"/>
  <c r="AL191" i="17"/>
  <c r="AI191" i="17"/>
  <c r="Q302" i="17"/>
  <c r="T302" i="17"/>
  <c r="R413" i="16"/>
  <c r="O413" i="16"/>
  <c r="AB208" i="16"/>
  <c r="AM191" i="16"/>
  <c r="AK302" i="16"/>
  <c r="AN302" i="16"/>
  <c r="R302" i="16"/>
  <c r="O302" i="16"/>
  <c r="O191" i="16"/>
  <c r="R191" i="16"/>
  <c r="BF79" i="16"/>
  <c r="BC79" i="16"/>
  <c r="BF191" i="16"/>
  <c r="BC191" i="16"/>
  <c r="BC413" i="16"/>
  <c r="BF413" i="16"/>
  <c r="AN413" i="16"/>
  <c r="AK413" i="16"/>
  <c r="BH302" i="16"/>
  <c r="BE302" i="16"/>
  <c r="AL79" i="16"/>
  <c r="AI79" i="16"/>
  <c r="O79" i="16"/>
  <c r="R79" i="16"/>
  <c r="H97" i="20" l="1"/>
  <c r="S79" i="20"/>
  <c r="AB97" i="20"/>
  <c r="AM79" i="20"/>
  <c r="AV97" i="20"/>
  <c r="BG79" i="20"/>
  <c r="H208" i="20"/>
  <c r="S191" i="20"/>
  <c r="AB208" i="20"/>
  <c r="AM191" i="20"/>
  <c r="AV208" i="20"/>
  <c r="BG191" i="20"/>
  <c r="H320" i="20"/>
  <c r="S302" i="20"/>
  <c r="AB320" i="20"/>
  <c r="AM302" i="20"/>
  <c r="AV320" i="20"/>
  <c r="BG302" i="20"/>
  <c r="H431" i="20"/>
  <c r="S413" i="20"/>
  <c r="AB431" i="20"/>
  <c r="AM413" i="20"/>
  <c r="AV431" i="20"/>
  <c r="BG413" i="20"/>
  <c r="H97" i="19"/>
  <c r="S79" i="19"/>
  <c r="AB97" i="19"/>
  <c r="AM79" i="19"/>
  <c r="AV97" i="19"/>
  <c r="BG79" i="19"/>
  <c r="H208" i="19"/>
  <c r="S191" i="19"/>
  <c r="AB208" i="19"/>
  <c r="AM191" i="19"/>
  <c r="AV208" i="19"/>
  <c r="BG191" i="19"/>
  <c r="H320" i="19"/>
  <c r="S302" i="19"/>
  <c r="AB320" i="19"/>
  <c r="AM302" i="19"/>
  <c r="AV320" i="19"/>
  <c r="BG302" i="19"/>
  <c r="H431" i="19"/>
  <c r="S413" i="19"/>
  <c r="AB431" i="19"/>
  <c r="AM413" i="19"/>
  <c r="AV431" i="19"/>
  <c r="BG413" i="19"/>
  <c r="H320" i="17"/>
  <c r="S302" i="17"/>
  <c r="AK79" i="17"/>
  <c r="AN79" i="17"/>
  <c r="AK302" i="17"/>
  <c r="AN302" i="17"/>
  <c r="AN413" i="17"/>
  <c r="AK413" i="17"/>
  <c r="BG79" i="17"/>
  <c r="AV97" i="17"/>
  <c r="AN191" i="17"/>
  <c r="AK191" i="17"/>
  <c r="BH191" i="17"/>
  <c r="BE191" i="17"/>
  <c r="T191" i="17"/>
  <c r="Q191" i="17"/>
  <c r="T413" i="17"/>
  <c r="Q413" i="17"/>
  <c r="BH413" i="17"/>
  <c r="BE413" i="17"/>
  <c r="Q79" i="17"/>
  <c r="T79" i="17"/>
  <c r="BH302" i="17"/>
  <c r="BE302" i="17"/>
  <c r="Q79" i="16"/>
  <c r="T79" i="16"/>
  <c r="BH413" i="16"/>
  <c r="BE413" i="16"/>
  <c r="Q302" i="16"/>
  <c r="T302" i="16"/>
  <c r="AK79" i="16"/>
  <c r="AN79" i="16"/>
  <c r="BE191" i="16"/>
  <c r="BH191" i="16"/>
  <c r="AM302" i="16"/>
  <c r="AB320" i="16"/>
  <c r="BG302" i="16"/>
  <c r="AV320" i="16"/>
  <c r="BH79" i="16"/>
  <c r="BE79" i="16"/>
  <c r="AD208" i="16"/>
  <c r="AA208" i="16"/>
  <c r="T191" i="16"/>
  <c r="Q191" i="16"/>
  <c r="AM413" i="16"/>
  <c r="AB431" i="16"/>
  <c r="T413" i="16"/>
  <c r="Q413" i="16"/>
  <c r="AX431" i="20" l="1"/>
  <c r="AU431" i="20"/>
  <c r="AD431" i="20"/>
  <c r="AA431" i="20"/>
  <c r="Z430" i="20"/>
  <c r="Z431" i="20" s="1"/>
  <c r="J431" i="20"/>
  <c r="G431" i="20"/>
  <c r="F430" i="20"/>
  <c r="F431" i="20" s="1"/>
  <c r="AX320" i="20"/>
  <c r="AU320" i="20"/>
  <c r="AD320" i="20"/>
  <c r="AA320" i="20"/>
  <c r="Z319" i="20"/>
  <c r="Z320" i="20" s="1"/>
  <c r="J320" i="20"/>
  <c r="G320" i="20"/>
  <c r="F319" i="20"/>
  <c r="F320" i="20" s="1"/>
  <c r="AX208" i="20"/>
  <c r="AU208" i="20"/>
  <c r="AD208" i="20"/>
  <c r="AA208" i="20"/>
  <c r="J208" i="20"/>
  <c r="G208" i="20"/>
  <c r="AX97" i="20"/>
  <c r="AU97" i="20"/>
  <c r="AT96" i="20"/>
  <c r="AT97" i="20" s="1"/>
  <c r="AD97" i="20"/>
  <c r="AA97" i="20"/>
  <c r="Z96" i="20"/>
  <c r="Z97" i="20" s="1"/>
  <c r="J97" i="20"/>
  <c r="G97" i="20"/>
  <c r="F96" i="20"/>
  <c r="F97" i="20" s="1"/>
  <c r="AX431" i="19"/>
  <c r="AU431" i="19"/>
  <c r="AD431" i="19"/>
  <c r="AA431" i="19"/>
  <c r="Z430" i="19"/>
  <c r="Z431" i="19" s="1"/>
  <c r="J431" i="19"/>
  <c r="G431" i="19"/>
  <c r="F430" i="19"/>
  <c r="F431" i="19" s="1"/>
  <c r="AX320" i="19"/>
  <c r="AU320" i="19"/>
  <c r="AD320" i="19"/>
  <c r="AA320" i="19"/>
  <c r="Z319" i="19"/>
  <c r="Z320" i="19" s="1"/>
  <c r="J320" i="19"/>
  <c r="G320" i="19"/>
  <c r="F319" i="19"/>
  <c r="F320" i="19" s="1"/>
  <c r="AX208" i="19"/>
  <c r="AU208" i="19"/>
  <c r="AD208" i="19"/>
  <c r="AA208" i="19"/>
  <c r="J208" i="19"/>
  <c r="G208" i="19"/>
  <c r="AX97" i="19"/>
  <c r="AU97" i="19"/>
  <c r="AT96" i="19"/>
  <c r="AT97" i="19" s="1"/>
  <c r="AD97" i="19"/>
  <c r="AA97" i="19"/>
  <c r="Z96" i="19"/>
  <c r="Z97" i="19" s="1"/>
  <c r="J97" i="19"/>
  <c r="G97" i="19"/>
  <c r="F96" i="19"/>
  <c r="F97" i="19" s="1"/>
  <c r="BG302" i="17"/>
  <c r="AV320" i="17"/>
  <c r="S191" i="17"/>
  <c r="H208" i="17"/>
  <c r="AM413" i="17"/>
  <c r="AB431" i="17"/>
  <c r="S79" i="17"/>
  <c r="H97" i="17"/>
  <c r="AM302" i="17"/>
  <c r="AB320" i="17"/>
  <c r="AV208" i="17"/>
  <c r="BG191" i="17"/>
  <c r="AB97" i="17"/>
  <c r="AM79" i="17"/>
  <c r="BG413" i="17"/>
  <c r="AV431" i="17"/>
  <c r="AM191" i="17"/>
  <c r="AB208" i="17"/>
  <c r="AU97" i="17"/>
  <c r="AT96" i="17"/>
  <c r="AT97" i="17" s="1"/>
  <c r="AX97" i="17"/>
  <c r="S413" i="17"/>
  <c r="H431" i="17"/>
  <c r="G320" i="17"/>
  <c r="F319" i="17"/>
  <c r="F320" i="17" s="1"/>
  <c r="J320" i="17"/>
  <c r="AB97" i="16"/>
  <c r="AM79" i="16"/>
  <c r="S413" i="16"/>
  <c r="H431" i="16"/>
  <c r="AV97" i="16"/>
  <c r="BG79" i="16"/>
  <c r="H320" i="16"/>
  <c r="S302" i="16"/>
  <c r="AX320" i="16"/>
  <c r="AU320" i="16"/>
  <c r="AA320" i="16"/>
  <c r="AD320" i="16"/>
  <c r="AD431" i="16"/>
  <c r="AA431" i="16"/>
  <c r="H208" i="16"/>
  <c r="S191" i="16"/>
  <c r="AV431" i="16"/>
  <c r="BG413" i="16"/>
  <c r="AV208" i="16"/>
  <c r="BG191" i="16"/>
  <c r="H97" i="16"/>
  <c r="S79" i="16"/>
  <c r="AC208" i="16"/>
  <c r="AF208" i="16"/>
  <c r="L97" i="20" l="1"/>
  <c r="I97" i="20"/>
  <c r="AF97" i="20"/>
  <c r="AC97" i="20"/>
  <c r="AZ97" i="20"/>
  <c r="AW97" i="20"/>
  <c r="L208" i="20"/>
  <c r="I208" i="20"/>
  <c r="AF208" i="20"/>
  <c r="AC208" i="20"/>
  <c r="AZ208" i="20"/>
  <c r="AW208" i="20"/>
  <c r="L320" i="20"/>
  <c r="I320" i="20"/>
  <c r="AF320" i="20"/>
  <c r="AC320" i="20"/>
  <c r="AZ320" i="20"/>
  <c r="AW320" i="20"/>
  <c r="L431" i="20"/>
  <c r="I431" i="20"/>
  <c r="AF431" i="20"/>
  <c r="AC431" i="20"/>
  <c r="AZ431" i="20"/>
  <c r="AW431" i="20"/>
  <c r="L97" i="19"/>
  <c r="I97" i="19"/>
  <c r="AF97" i="19"/>
  <c r="AC97" i="19"/>
  <c r="AZ97" i="19"/>
  <c r="AW97" i="19"/>
  <c r="L208" i="19"/>
  <c r="I208" i="19"/>
  <c r="AF208" i="19"/>
  <c r="AC208" i="19"/>
  <c r="AZ208" i="19"/>
  <c r="AW208" i="19"/>
  <c r="L320" i="19"/>
  <c r="I320" i="19"/>
  <c r="AF320" i="19"/>
  <c r="AC320" i="19"/>
  <c r="AZ320" i="19"/>
  <c r="AW320" i="19"/>
  <c r="L431" i="19"/>
  <c r="I431" i="19"/>
  <c r="AF431" i="19"/>
  <c r="AC431" i="19"/>
  <c r="AZ431" i="19"/>
  <c r="AW431" i="19"/>
  <c r="F430" i="17"/>
  <c r="F431" i="17" s="1"/>
  <c r="J431" i="17"/>
  <c r="G431" i="17"/>
  <c r="Z430" i="17"/>
  <c r="Z431" i="17" s="1"/>
  <c r="AD431" i="17"/>
  <c r="AA431" i="17"/>
  <c r="G97" i="17"/>
  <c r="F96" i="17"/>
  <c r="F97" i="17" s="1"/>
  <c r="J97" i="17"/>
  <c r="AW97" i="17"/>
  <c r="AZ97" i="17"/>
  <c r="AA97" i="17"/>
  <c r="Z96" i="17"/>
  <c r="Z97" i="17" s="1"/>
  <c r="AD97" i="17"/>
  <c r="J208" i="17"/>
  <c r="G208" i="17"/>
  <c r="AU208" i="17"/>
  <c r="AX208" i="17"/>
  <c r="L320" i="17"/>
  <c r="I320" i="17"/>
  <c r="AA208" i="17"/>
  <c r="AD208" i="17"/>
  <c r="AA320" i="17"/>
  <c r="Z319" i="17"/>
  <c r="Z320" i="17" s="1"/>
  <c r="AD320" i="17"/>
  <c r="AX320" i="17"/>
  <c r="AU320" i="17"/>
  <c r="AX431" i="17"/>
  <c r="AU431" i="17"/>
  <c r="J97" i="16"/>
  <c r="F96" i="16"/>
  <c r="F97" i="16" s="1"/>
  <c r="G97" i="16"/>
  <c r="AF431" i="16"/>
  <c r="AC431" i="16"/>
  <c r="G320" i="16"/>
  <c r="J320" i="16"/>
  <c r="F319" i="16"/>
  <c r="F320" i="16" s="1"/>
  <c r="AC320" i="16"/>
  <c r="AF320" i="16"/>
  <c r="AX97" i="16"/>
  <c r="AU97" i="16"/>
  <c r="AX431" i="16"/>
  <c r="AU431" i="16"/>
  <c r="F430" i="16"/>
  <c r="F431" i="16" s="1"/>
  <c r="J431" i="16"/>
  <c r="G431" i="16"/>
  <c r="AH208" i="16"/>
  <c r="AE208" i="16"/>
  <c r="G208" i="16"/>
  <c r="J208" i="16"/>
  <c r="AX208" i="16"/>
  <c r="AU208" i="16"/>
  <c r="AW320" i="16"/>
  <c r="AZ320" i="16"/>
  <c r="AD97" i="16"/>
  <c r="AA97" i="16"/>
  <c r="Z96" i="16"/>
  <c r="Z97" i="16" s="1"/>
  <c r="BB431" i="20" l="1"/>
  <c r="AY431" i="20"/>
  <c r="AH431" i="20"/>
  <c r="AE431" i="20"/>
  <c r="N431" i="20"/>
  <c r="K431" i="20"/>
  <c r="BB320" i="20"/>
  <c r="AY320" i="20"/>
  <c r="AH320" i="20"/>
  <c r="AE320" i="20"/>
  <c r="N320" i="20"/>
  <c r="K320" i="20"/>
  <c r="BB208" i="20"/>
  <c r="AY208" i="20"/>
  <c r="AH208" i="20"/>
  <c r="AE208" i="20"/>
  <c r="N208" i="20"/>
  <c r="K208" i="20"/>
  <c r="BB97" i="20"/>
  <c r="AY97" i="20"/>
  <c r="AH97" i="20"/>
  <c r="AE97" i="20"/>
  <c r="N97" i="20"/>
  <c r="K97" i="20"/>
  <c r="BB431" i="19"/>
  <c r="AY431" i="19"/>
  <c r="AH431" i="19"/>
  <c r="AE431" i="19"/>
  <c r="N431" i="19"/>
  <c r="K431" i="19"/>
  <c r="BB320" i="19"/>
  <c r="AY320" i="19"/>
  <c r="AH320" i="19"/>
  <c r="AE320" i="19"/>
  <c r="N320" i="19"/>
  <c r="K320" i="19"/>
  <c r="BB208" i="19"/>
  <c r="AY208" i="19"/>
  <c r="AH208" i="19"/>
  <c r="AE208" i="19"/>
  <c r="N208" i="19"/>
  <c r="K208" i="19"/>
  <c r="BB97" i="19"/>
  <c r="AY97" i="19"/>
  <c r="AH97" i="19"/>
  <c r="AE97" i="19"/>
  <c r="N97" i="19"/>
  <c r="K97" i="19"/>
  <c r="L208" i="17"/>
  <c r="I208" i="17"/>
  <c r="AF208" i="17"/>
  <c r="AC208" i="17"/>
  <c r="AF97" i="17"/>
  <c r="AC97" i="17"/>
  <c r="AZ431" i="17"/>
  <c r="AW431" i="17"/>
  <c r="AF431" i="17"/>
  <c r="AC431" i="17"/>
  <c r="N320" i="17"/>
  <c r="K320" i="17"/>
  <c r="BB97" i="17"/>
  <c r="AY97" i="17"/>
  <c r="AW320" i="17"/>
  <c r="AZ320" i="17"/>
  <c r="AZ208" i="17"/>
  <c r="AW208" i="17"/>
  <c r="L431" i="17"/>
  <c r="I431" i="17"/>
  <c r="AC320" i="17"/>
  <c r="AF320" i="17"/>
  <c r="L97" i="17"/>
  <c r="I97" i="17"/>
  <c r="AW208" i="16"/>
  <c r="AZ208" i="16"/>
  <c r="I208" i="16"/>
  <c r="L208" i="16"/>
  <c r="L320" i="16"/>
  <c r="I320" i="16"/>
  <c r="AC97" i="16"/>
  <c r="AF97" i="16"/>
  <c r="AJ208" i="16"/>
  <c r="AG208" i="16"/>
  <c r="AE431" i="16"/>
  <c r="AH431" i="16"/>
  <c r="Z430" i="16" s="1"/>
  <c r="Z431" i="16" s="1"/>
  <c r="BB320" i="16"/>
  <c r="AY320" i="16"/>
  <c r="AZ97" i="16"/>
  <c r="AW97" i="16"/>
  <c r="L431" i="16"/>
  <c r="I431" i="16"/>
  <c r="AH320" i="16"/>
  <c r="Z319" i="16" s="1"/>
  <c r="Z320" i="16" s="1"/>
  <c r="AE320" i="16"/>
  <c r="AZ431" i="16"/>
  <c r="AW431" i="16"/>
  <c r="I97" i="16"/>
  <c r="L97" i="16"/>
  <c r="P97" i="20" l="1"/>
  <c r="M97" i="20"/>
  <c r="AJ97" i="20"/>
  <c r="AG97" i="20"/>
  <c r="BD97" i="20"/>
  <c r="BA97" i="20"/>
  <c r="P208" i="20"/>
  <c r="M208" i="20"/>
  <c r="AJ208" i="20"/>
  <c r="AG208" i="20"/>
  <c r="BD208" i="20"/>
  <c r="BA208" i="20"/>
  <c r="P320" i="20"/>
  <c r="M320" i="20"/>
  <c r="AJ320" i="20"/>
  <c r="AG320" i="20"/>
  <c r="BD320" i="20"/>
  <c r="BA320" i="20"/>
  <c r="AT319" i="20"/>
  <c r="AT320" i="20" s="1"/>
  <c r="P431" i="20"/>
  <c r="M431" i="20"/>
  <c r="AJ431" i="20"/>
  <c r="AG431" i="20"/>
  <c r="BD431" i="20"/>
  <c r="BA431" i="20"/>
  <c r="AT430" i="20"/>
  <c r="AT431" i="20" s="1"/>
  <c r="P97" i="19"/>
  <c r="M97" i="19"/>
  <c r="AJ97" i="19"/>
  <c r="AG97" i="19"/>
  <c r="BD97" i="19"/>
  <c r="BA97" i="19"/>
  <c r="P208" i="19"/>
  <c r="M208" i="19"/>
  <c r="AJ208" i="19"/>
  <c r="AG208" i="19"/>
  <c r="BD208" i="19"/>
  <c r="BA208" i="19"/>
  <c r="P320" i="19"/>
  <c r="M320" i="19"/>
  <c r="AJ320" i="19"/>
  <c r="AG320" i="19"/>
  <c r="BD320" i="19"/>
  <c r="BA320" i="19"/>
  <c r="AT319" i="19"/>
  <c r="AT320" i="19" s="1"/>
  <c r="P431" i="19"/>
  <c r="M431" i="19"/>
  <c r="AJ431" i="19"/>
  <c r="AG431" i="19"/>
  <c r="BD431" i="19"/>
  <c r="BA431" i="19"/>
  <c r="AT430" i="19"/>
  <c r="AT431" i="19" s="1"/>
  <c r="N97" i="17"/>
  <c r="K97" i="17"/>
  <c r="BB431" i="17"/>
  <c r="AY431" i="17"/>
  <c r="AH320" i="17"/>
  <c r="AE320" i="17"/>
  <c r="BD97" i="17"/>
  <c r="BA97" i="17"/>
  <c r="AH97" i="17"/>
  <c r="AE97" i="17"/>
  <c r="BB320" i="17"/>
  <c r="AY320" i="17"/>
  <c r="K431" i="17"/>
  <c r="N431" i="17"/>
  <c r="P320" i="17"/>
  <c r="M320" i="17"/>
  <c r="AH208" i="17"/>
  <c r="AE208" i="17"/>
  <c r="BB208" i="17"/>
  <c r="AY208" i="17"/>
  <c r="AE431" i="17"/>
  <c r="AH431" i="17"/>
  <c r="N208" i="17"/>
  <c r="K208" i="17"/>
  <c r="N97" i="16"/>
  <c r="K97" i="16"/>
  <c r="AE97" i="16"/>
  <c r="AH97" i="16"/>
  <c r="AY97" i="16"/>
  <c r="BB97" i="16"/>
  <c r="AT96" i="16" s="1"/>
  <c r="AT97" i="16" s="1"/>
  <c r="BB431" i="16"/>
  <c r="AY431" i="16"/>
  <c r="BD320" i="16"/>
  <c r="BA320" i="16"/>
  <c r="AT319" i="16"/>
  <c r="AT320" i="16" s="1"/>
  <c r="N320" i="16"/>
  <c r="K320" i="16"/>
  <c r="AG431" i="16"/>
  <c r="AJ431" i="16"/>
  <c r="N208" i="16"/>
  <c r="K208" i="16"/>
  <c r="AJ320" i="16"/>
  <c r="AG320" i="16"/>
  <c r="AY208" i="16"/>
  <c r="BB208" i="16"/>
  <c r="K431" i="16"/>
  <c r="N431" i="16"/>
  <c r="AL208" i="16"/>
  <c r="AI208" i="16"/>
  <c r="BF431" i="20" l="1"/>
  <c r="BC431" i="20"/>
  <c r="AL431" i="20"/>
  <c r="AI431" i="20"/>
  <c r="R431" i="20"/>
  <c r="O431" i="20"/>
  <c r="BF320" i="20"/>
  <c r="BC320" i="20"/>
  <c r="AL320" i="20"/>
  <c r="AI320" i="20"/>
  <c r="R320" i="20"/>
  <c r="O320" i="20"/>
  <c r="BF208" i="20"/>
  <c r="BC208" i="20"/>
  <c r="AL208" i="20"/>
  <c r="AI208" i="20"/>
  <c r="R208" i="20"/>
  <c r="O208" i="20"/>
  <c r="BF97" i="20"/>
  <c r="BC97" i="20"/>
  <c r="AL97" i="20"/>
  <c r="AI97" i="20"/>
  <c r="R97" i="20"/>
  <c r="O97" i="20"/>
  <c r="BF431" i="19"/>
  <c r="BC431" i="19"/>
  <c r="AL431" i="19"/>
  <c r="AI431" i="19"/>
  <c r="R431" i="19"/>
  <c r="O431" i="19"/>
  <c r="BF320" i="19"/>
  <c r="BC320" i="19"/>
  <c r="AL320" i="19"/>
  <c r="AI320" i="19"/>
  <c r="R320" i="19"/>
  <c r="O320" i="19"/>
  <c r="BF208" i="19"/>
  <c r="BC208" i="19"/>
  <c r="AL208" i="19"/>
  <c r="AI208" i="19"/>
  <c r="R208" i="19"/>
  <c r="O208" i="19"/>
  <c r="BF97" i="19"/>
  <c r="BC97" i="19"/>
  <c r="AL97" i="19"/>
  <c r="AI97" i="19"/>
  <c r="R97" i="19"/>
  <c r="O97" i="19"/>
  <c r="M208" i="17"/>
  <c r="P208" i="17"/>
  <c r="O320" i="17"/>
  <c r="R320" i="17"/>
  <c r="BC97" i="17"/>
  <c r="BF97" i="17"/>
  <c r="AG431" i="17"/>
  <c r="AJ431" i="17"/>
  <c r="P431" i="17"/>
  <c r="M431" i="17"/>
  <c r="AJ320" i="17"/>
  <c r="AG320" i="17"/>
  <c r="BD208" i="17"/>
  <c r="BA208" i="17"/>
  <c r="BD320" i="17"/>
  <c r="BA320" i="17"/>
  <c r="AT319" i="17"/>
  <c r="AT320" i="17" s="1"/>
  <c r="BA431" i="17"/>
  <c r="BD431" i="17"/>
  <c r="AT430" i="17"/>
  <c r="AT431" i="17" s="1"/>
  <c r="AG208" i="17"/>
  <c r="AJ208" i="17"/>
  <c r="AJ97" i="17"/>
  <c r="AG97" i="17"/>
  <c r="M97" i="17"/>
  <c r="P97" i="17"/>
  <c r="P208" i="16"/>
  <c r="M208" i="16"/>
  <c r="P431" i="16"/>
  <c r="M431" i="16"/>
  <c r="AL431" i="16"/>
  <c r="AI431" i="16"/>
  <c r="BA431" i="16"/>
  <c r="BD431" i="16"/>
  <c r="AT430" i="16"/>
  <c r="AT431" i="16" s="1"/>
  <c r="BD97" i="16"/>
  <c r="BA97" i="16"/>
  <c r="BD208" i="16"/>
  <c r="BA208" i="16"/>
  <c r="P320" i="16"/>
  <c r="M320" i="16"/>
  <c r="AG97" i="16"/>
  <c r="AJ97" i="16"/>
  <c r="AK208" i="16"/>
  <c r="AN208" i="16"/>
  <c r="AM208" i="16" s="1"/>
  <c r="AI320" i="16"/>
  <c r="AL320" i="16"/>
  <c r="BF320" i="16"/>
  <c r="BC320" i="16"/>
  <c r="P97" i="16"/>
  <c r="M97" i="16"/>
  <c r="T97" i="20" l="1"/>
  <c r="S97" i="20" s="1"/>
  <c r="Q97" i="20"/>
  <c r="AN97" i="20"/>
  <c r="AM97" i="20" s="1"/>
  <c r="AK97" i="20"/>
  <c r="BH97" i="20"/>
  <c r="BG97" i="20" s="1"/>
  <c r="BE97" i="20"/>
  <c r="T208" i="20"/>
  <c r="S208" i="20" s="1"/>
  <c r="Q208" i="20"/>
  <c r="AN208" i="20"/>
  <c r="AM208" i="20" s="1"/>
  <c r="AK208" i="20"/>
  <c r="BH208" i="20"/>
  <c r="BG208" i="20" s="1"/>
  <c r="BE208" i="20"/>
  <c r="T320" i="20"/>
  <c r="S320" i="20" s="1"/>
  <c r="Q320" i="20"/>
  <c r="AN320" i="20"/>
  <c r="AM320" i="20" s="1"/>
  <c r="AK320" i="20"/>
  <c r="BH320" i="20"/>
  <c r="BG320" i="20" s="1"/>
  <c r="BE320" i="20"/>
  <c r="T431" i="20"/>
  <c r="S431" i="20" s="1"/>
  <c r="Q431" i="20"/>
  <c r="AN431" i="20"/>
  <c r="AM431" i="20" s="1"/>
  <c r="AK431" i="20"/>
  <c r="BH431" i="20"/>
  <c r="BG431" i="20" s="1"/>
  <c r="BE431" i="20"/>
  <c r="T97" i="19"/>
  <c r="S97" i="19" s="1"/>
  <c r="Q97" i="19"/>
  <c r="AN97" i="19"/>
  <c r="AM97" i="19" s="1"/>
  <c r="AK97" i="19"/>
  <c r="BH97" i="19"/>
  <c r="BG97" i="19" s="1"/>
  <c r="BE97" i="19"/>
  <c r="T208" i="19"/>
  <c r="S208" i="19" s="1"/>
  <c r="Q208" i="19"/>
  <c r="AN208" i="19"/>
  <c r="AM208" i="19" s="1"/>
  <c r="AK208" i="19"/>
  <c r="BH208" i="19"/>
  <c r="BG208" i="19" s="1"/>
  <c r="BE208" i="19"/>
  <c r="T320" i="19"/>
  <c r="S320" i="19" s="1"/>
  <c r="Q320" i="19"/>
  <c r="AN320" i="19"/>
  <c r="AM320" i="19" s="1"/>
  <c r="AK320" i="19"/>
  <c r="BH320" i="19"/>
  <c r="BG320" i="19" s="1"/>
  <c r="BE320" i="19"/>
  <c r="T431" i="19"/>
  <c r="S431" i="19" s="1"/>
  <c r="Q431" i="19"/>
  <c r="AN431" i="19"/>
  <c r="AM431" i="19" s="1"/>
  <c r="AK431" i="19"/>
  <c r="BH431" i="19"/>
  <c r="BG431" i="19" s="1"/>
  <c r="BE431" i="19"/>
  <c r="AL431" i="17"/>
  <c r="AI431" i="17"/>
  <c r="AI97" i="17"/>
  <c r="AL97" i="17"/>
  <c r="BF320" i="17"/>
  <c r="BC320" i="17"/>
  <c r="AI208" i="17"/>
  <c r="AL208" i="17"/>
  <c r="BE97" i="17"/>
  <c r="BH97" i="17"/>
  <c r="BG97" i="17" s="1"/>
  <c r="BC208" i="17"/>
  <c r="BF208" i="17"/>
  <c r="T320" i="17"/>
  <c r="S320" i="17" s="1"/>
  <c r="Q320" i="17"/>
  <c r="BF431" i="17"/>
  <c r="BC431" i="17"/>
  <c r="AI320" i="17"/>
  <c r="AL320" i="17"/>
  <c r="O97" i="17"/>
  <c r="R97" i="17"/>
  <c r="R208" i="17"/>
  <c r="O208" i="17"/>
  <c r="R431" i="17"/>
  <c r="O431" i="17"/>
  <c r="R97" i="16"/>
  <c r="O97" i="16"/>
  <c r="BF431" i="16"/>
  <c r="BC431" i="16"/>
  <c r="BE320" i="16"/>
  <c r="BH320" i="16"/>
  <c r="BG320" i="16" s="1"/>
  <c r="O320" i="16"/>
  <c r="R320" i="16"/>
  <c r="AK320" i="16"/>
  <c r="AN320" i="16"/>
  <c r="AM320" i="16" s="1"/>
  <c r="AN431" i="16"/>
  <c r="AM431" i="16" s="1"/>
  <c r="AK431" i="16"/>
  <c r="BF208" i="16"/>
  <c r="BC208" i="16"/>
  <c r="R431" i="16"/>
  <c r="O431" i="16"/>
  <c r="BF97" i="16"/>
  <c r="BC97" i="16"/>
  <c r="AL97" i="16"/>
  <c r="AI97" i="16"/>
  <c r="O208" i="16"/>
  <c r="R208" i="16"/>
  <c r="T431" i="17" l="1"/>
  <c r="S431" i="17" s="1"/>
  <c r="Q431" i="17"/>
  <c r="BH431" i="17"/>
  <c r="BG431" i="17" s="1"/>
  <c r="BE431" i="17"/>
  <c r="AN208" i="17"/>
  <c r="AM208" i="17" s="1"/>
  <c r="AK208" i="17"/>
  <c r="T208" i="17"/>
  <c r="S208" i="17" s="1"/>
  <c r="Q208" i="17"/>
  <c r="BE320" i="17"/>
  <c r="BH320" i="17"/>
  <c r="BG320" i="17" s="1"/>
  <c r="T97" i="17"/>
  <c r="S97" i="17" s="1"/>
  <c r="Q97" i="17"/>
  <c r="BH208" i="17"/>
  <c r="BG208" i="17" s="1"/>
  <c r="BE208" i="17"/>
  <c r="AN97" i="17"/>
  <c r="AM97" i="17" s="1"/>
  <c r="AK97" i="17"/>
  <c r="AK320" i="17"/>
  <c r="AN320" i="17"/>
  <c r="AM320" i="17" s="1"/>
  <c r="AN431" i="17"/>
  <c r="AM431" i="17" s="1"/>
  <c r="AK431" i="17"/>
  <c r="T320" i="16"/>
  <c r="S320" i="16" s="1"/>
  <c r="Q320" i="16"/>
  <c r="T431" i="16"/>
  <c r="S431" i="16" s="1"/>
  <c r="Q431" i="16"/>
  <c r="Q208" i="16"/>
  <c r="T208" i="16"/>
  <c r="S208" i="16" s="1"/>
  <c r="BE208" i="16"/>
  <c r="BH208" i="16"/>
  <c r="BG208" i="16" s="1"/>
  <c r="AK97" i="16"/>
  <c r="AN97" i="16"/>
  <c r="AM97" i="16" s="1"/>
  <c r="BH431" i="16"/>
  <c r="BG431" i="16" s="1"/>
  <c r="BE431" i="16"/>
  <c r="BH97" i="16"/>
  <c r="BG97" i="16" s="1"/>
  <c r="BE97" i="16"/>
  <c r="Q97" i="16"/>
  <c r="T97" i="16"/>
  <c r="S97" i="16" s="1"/>
</calcChain>
</file>

<file path=xl/comments1.xml><?xml version="1.0" encoding="utf-8"?>
<comments xmlns="http://schemas.openxmlformats.org/spreadsheetml/2006/main">
  <authors>
    <author>ulangzx</author>
  </authors>
  <commentList>
    <comment ref="F118" authorId="0" shapeId="0">
      <text>
        <r>
          <rPr>
            <b/>
            <sz val="9"/>
            <color indexed="81"/>
            <rFont val="Tahoma"/>
            <family val="2"/>
          </rPr>
          <t>ulangzx:</t>
        </r>
        <r>
          <rPr>
            <sz val="9"/>
            <color indexed="81"/>
            <rFont val="Tahoma"/>
            <family val="2"/>
          </rPr>
          <t xml:space="preserve">
indiquer le # de la semaine dans l'année</t>
        </r>
      </text>
    </comment>
    <comment ref="Z118" authorId="0" shapeId="0">
      <text>
        <r>
          <rPr>
            <b/>
            <sz val="9"/>
            <color indexed="81"/>
            <rFont val="Tahoma"/>
            <family val="2"/>
          </rPr>
          <t>ulangzx:</t>
        </r>
        <r>
          <rPr>
            <sz val="9"/>
            <color indexed="81"/>
            <rFont val="Tahoma"/>
            <family val="2"/>
          </rPr>
          <t xml:space="preserve">
indiquer le # de la semaine dans l'année</t>
        </r>
      </text>
    </comment>
    <comment ref="AT118" authorId="0" shapeId="0">
      <text>
        <r>
          <rPr>
            <b/>
            <sz val="9"/>
            <color indexed="81"/>
            <rFont val="Tahoma"/>
            <family val="2"/>
          </rPr>
          <t>ulangzx:</t>
        </r>
        <r>
          <rPr>
            <sz val="9"/>
            <color indexed="81"/>
            <rFont val="Tahoma"/>
            <family val="2"/>
          </rPr>
          <t xml:space="preserve">
indiquer le # de la semaine dans l'année</t>
        </r>
      </text>
    </comment>
    <comment ref="F229" authorId="0" shapeId="0">
      <text>
        <r>
          <rPr>
            <b/>
            <sz val="9"/>
            <color indexed="81"/>
            <rFont val="Tahoma"/>
            <family val="2"/>
          </rPr>
          <t>ulangzx:</t>
        </r>
        <r>
          <rPr>
            <sz val="9"/>
            <color indexed="81"/>
            <rFont val="Tahoma"/>
            <family val="2"/>
          </rPr>
          <t xml:space="preserve">
indiquer le # de la semaine dans l'année</t>
        </r>
      </text>
    </comment>
    <comment ref="Z229" authorId="0" shapeId="0">
      <text>
        <r>
          <rPr>
            <b/>
            <sz val="9"/>
            <color indexed="81"/>
            <rFont val="Tahoma"/>
            <family val="2"/>
          </rPr>
          <t>ulangzx:</t>
        </r>
        <r>
          <rPr>
            <sz val="9"/>
            <color indexed="81"/>
            <rFont val="Tahoma"/>
            <family val="2"/>
          </rPr>
          <t xml:space="preserve">
indiquer le # de la semaine dans l'année</t>
        </r>
      </text>
    </comment>
    <comment ref="AT229" authorId="0" shapeId="0">
      <text>
        <r>
          <rPr>
            <b/>
            <sz val="9"/>
            <color indexed="81"/>
            <rFont val="Tahoma"/>
            <family val="2"/>
          </rPr>
          <t>ulangzx:</t>
        </r>
        <r>
          <rPr>
            <sz val="9"/>
            <color indexed="81"/>
            <rFont val="Tahoma"/>
            <family val="2"/>
          </rPr>
          <t xml:space="preserve">
indiquer le # de la semaine dans l'année</t>
        </r>
      </text>
    </comment>
    <comment ref="F340" authorId="0" shapeId="0">
      <text>
        <r>
          <rPr>
            <b/>
            <sz val="9"/>
            <color indexed="81"/>
            <rFont val="Tahoma"/>
            <family val="2"/>
          </rPr>
          <t>ulangzx:</t>
        </r>
        <r>
          <rPr>
            <sz val="9"/>
            <color indexed="81"/>
            <rFont val="Tahoma"/>
            <family val="2"/>
          </rPr>
          <t xml:space="preserve">
indiquer le # de la semaine dans l'année</t>
        </r>
      </text>
    </comment>
    <comment ref="Z340" authorId="0" shapeId="0">
      <text>
        <r>
          <rPr>
            <b/>
            <sz val="9"/>
            <color indexed="81"/>
            <rFont val="Tahoma"/>
            <family val="2"/>
          </rPr>
          <t>ulangzx:</t>
        </r>
        <r>
          <rPr>
            <sz val="9"/>
            <color indexed="81"/>
            <rFont val="Tahoma"/>
            <family val="2"/>
          </rPr>
          <t xml:space="preserve">
indiquer le # de la semaine dans l'année</t>
        </r>
      </text>
    </comment>
    <comment ref="AT340" authorId="0" shapeId="0">
      <text>
        <r>
          <rPr>
            <b/>
            <sz val="9"/>
            <color indexed="81"/>
            <rFont val="Tahoma"/>
            <family val="2"/>
          </rPr>
          <t>ulangzx:</t>
        </r>
        <r>
          <rPr>
            <sz val="9"/>
            <color indexed="81"/>
            <rFont val="Tahoma"/>
            <family val="2"/>
          </rPr>
          <t xml:space="preserve">
indiquer le # de la semaine dans l'année</t>
        </r>
      </text>
    </comment>
  </commentList>
</comments>
</file>

<file path=xl/comments2.xml><?xml version="1.0" encoding="utf-8"?>
<comments xmlns="http://schemas.openxmlformats.org/spreadsheetml/2006/main">
  <authors>
    <author>ulangzx</author>
  </authors>
  <commentList>
    <comment ref="F118" authorId="0" shapeId="0">
      <text>
        <r>
          <rPr>
            <b/>
            <sz val="9"/>
            <color indexed="81"/>
            <rFont val="Tahoma"/>
            <family val="2"/>
          </rPr>
          <t>ulangzx:</t>
        </r>
        <r>
          <rPr>
            <sz val="9"/>
            <color indexed="81"/>
            <rFont val="Tahoma"/>
            <family val="2"/>
          </rPr>
          <t xml:space="preserve">
indiquer le # de la semaine dans l'année</t>
        </r>
      </text>
    </comment>
    <comment ref="Z118" authorId="0" shapeId="0">
      <text>
        <r>
          <rPr>
            <b/>
            <sz val="9"/>
            <color indexed="81"/>
            <rFont val="Tahoma"/>
            <family val="2"/>
          </rPr>
          <t>ulangzx:</t>
        </r>
        <r>
          <rPr>
            <sz val="9"/>
            <color indexed="81"/>
            <rFont val="Tahoma"/>
            <family val="2"/>
          </rPr>
          <t xml:space="preserve">
indiquer le # de la semaine dans l'année</t>
        </r>
      </text>
    </comment>
    <comment ref="AT118" authorId="0" shapeId="0">
      <text>
        <r>
          <rPr>
            <b/>
            <sz val="9"/>
            <color indexed="81"/>
            <rFont val="Tahoma"/>
            <family val="2"/>
          </rPr>
          <t>ulangzx:</t>
        </r>
        <r>
          <rPr>
            <sz val="9"/>
            <color indexed="81"/>
            <rFont val="Tahoma"/>
            <family val="2"/>
          </rPr>
          <t xml:space="preserve">
indiquer le # de la semaine dans l'année</t>
        </r>
      </text>
    </comment>
    <comment ref="F229" authorId="0" shapeId="0">
      <text>
        <r>
          <rPr>
            <b/>
            <sz val="9"/>
            <color indexed="81"/>
            <rFont val="Tahoma"/>
            <family val="2"/>
          </rPr>
          <t>ulangzx:</t>
        </r>
        <r>
          <rPr>
            <sz val="9"/>
            <color indexed="81"/>
            <rFont val="Tahoma"/>
            <family val="2"/>
          </rPr>
          <t xml:space="preserve">
indiquer le # de la semaine dans l'année</t>
        </r>
      </text>
    </comment>
    <comment ref="Z229" authorId="0" shapeId="0">
      <text>
        <r>
          <rPr>
            <b/>
            <sz val="9"/>
            <color indexed="81"/>
            <rFont val="Tahoma"/>
            <family val="2"/>
          </rPr>
          <t>ulangzx:</t>
        </r>
        <r>
          <rPr>
            <sz val="9"/>
            <color indexed="81"/>
            <rFont val="Tahoma"/>
            <family val="2"/>
          </rPr>
          <t xml:space="preserve">
indiquer le # de la semaine dans l'année</t>
        </r>
      </text>
    </comment>
    <comment ref="AT229" authorId="0" shapeId="0">
      <text>
        <r>
          <rPr>
            <b/>
            <sz val="9"/>
            <color indexed="81"/>
            <rFont val="Tahoma"/>
            <family val="2"/>
          </rPr>
          <t>ulangzx:</t>
        </r>
        <r>
          <rPr>
            <sz val="9"/>
            <color indexed="81"/>
            <rFont val="Tahoma"/>
            <family val="2"/>
          </rPr>
          <t xml:space="preserve">
indiquer le # de la semaine dans l'année</t>
        </r>
      </text>
    </comment>
    <comment ref="F340" authorId="0" shapeId="0">
      <text>
        <r>
          <rPr>
            <b/>
            <sz val="9"/>
            <color indexed="81"/>
            <rFont val="Tahoma"/>
            <family val="2"/>
          </rPr>
          <t>ulangzx:</t>
        </r>
        <r>
          <rPr>
            <sz val="9"/>
            <color indexed="81"/>
            <rFont val="Tahoma"/>
            <family val="2"/>
          </rPr>
          <t xml:space="preserve">
indiquer le # de la semaine dans l'année</t>
        </r>
      </text>
    </comment>
    <comment ref="Z340" authorId="0" shapeId="0">
      <text>
        <r>
          <rPr>
            <b/>
            <sz val="9"/>
            <color indexed="81"/>
            <rFont val="Tahoma"/>
            <family val="2"/>
          </rPr>
          <t>ulangzx:</t>
        </r>
        <r>
          <rPr>
            <sz val="9"/>
            <color indexed="81"/>
            <rFont val="Tahoma"/>
            <family val="2"/>
          </rPr>
          <t xml:space="preserve">
indiquer le # de la semaine dans l'année</t>
        </r>
      </text>
    </comment>
    <comment ref="AT340" authorId="0" shapeId="0">
      <text>
        <r>
          <rPr>
            <b/>
            <sz val="9"/>
            <color indexed="81"/>
            <rFont val="Tahoma"/>
            <family val="2"/>
          </rPr>
          <t>ulangzx:</t>
        </r>
        <r>
          <rPr>
            <sz val="9"/>
            <color indexed="81"/>
            <rFont val="Tahoma"/>
            <family val="2"/>
          </rPr>
          <t xml:space="preserve">
indiquer le # de la semaine dans l'année</t>
        </r>
      </text>
    </comment>
  </commentList>
</comments>
</file>

<file path=xl/comments3.xml><?xml version="1.0" encoding="utf-8"?>
<comments xmlns="http://schemas.openxmlformats.org/spreadsheetml/2006/main">
  <authors>
    <author>ulangzx</author>
  </authors>
  <commentList>
    <comment ref="F118" authorId="0" shapeId="0">
      <text>
        <r>
          <rPr>
            <b/>
            <sz val="9"/>
            <color indexed="81"/>
            <rFont val="Tahoma"/>
            <family val="2"/>
          </rPr>
          <t>ulangzx:</t>
        </r>
        <r>
          <rPr>
            <sz val="9"/>
            <color indexed="81"/>
            <rFont val="Tahoma"/>
            <family val="2"/>
          </rPr>
          <t xml:space="preserve">
indiquer le # de la semaine dans l'année</t>
        </r>
      </text>
    </comment>
    <comment ref="Z118" authorId="0" shapeId="0">
      <text>
        <r>
          <rPr>
            <b/>
            <sz val="9"/>
            <color indexed="81"/>
            <rFont val="Tahoma"/>
            <family val="2"/>
          </rPr>
          <t>ulangzx:</t>
        </r>
        <r>
          <rPr>
            <sz val="9"/>
            <color indexed="81"/>
            <rFont val="Tahoma"/>
            <family val="2"/>
          </rPr>
          <t xml:space="preserve">
indiquer le # de la semaine dans l'année</t>
        </r>
      </text>
    </comment>
    <comment ref="AT118" authorId="0" shapeId="0">
      <text>
        <r>
          <rPr>
            <b/>
            <sz val="9"/>
            <color indexed="81"/>
            <rFont val="Tahoma"/>
            <family val="2"/>
          </rPr>
          <t>ulangzx:</t>
        </r>
        <r>
          <rPr>
            <sz val="9"/>
            <color indexed="81"/>
            <rFont val="Tahoma"/>
            <family val="2"/>
          </rPr>
          <t xml:space="preserve">
indiquer le # de la semaine dans l'année</t>
        </r>
      </text>
    </comment>
    <comment ref="F229" authorId="0" shapeId="0">
      <text>
        <r>
          <rPr>
            <b/>
            <sz val="9"/>
            <color indexed="81"/>
            <rFont val="Tahoma"/>
            <family val="2"/>
          </rPr>
          <t>ulangzx:</t>
        </r>
        <r>
          <rPr>
            <sz val="9"/>
            <color indexed="81"/>
            <rFont val="Tahoma"/>
            <family val="2"/>
          </rPr>
          <t xml:space="preserve">
indiquer le # de la semaine dans l'année</t>
        </r>
      </text>
    </comment>
    <comment ref="Z229" authorId="0" shapeId="0">
      <text>
        <r>
          <rPr>
            <b/>
            <sz val="9"/>
            <color indexed="81"/>
            <rFont val="Tahoma"/>
            <family val="2"/>
          </rPr>
          <t>ulangzx:</t>
        </r>
        <r>
          <rPr>
            <sz val="9"/>
            <color indexed="81"/>
            <rFont val="Tahoma"/>
            <family val="2"/>
          </rPr>
          <t xml:space="preserve">
indiquer le # de la semaine dans l'année</t>
        </r>
      </text>
    </comment>
    <comment ref="AT229" authorId="0" shapeId="0">
      <text>
        <r>
          <rPr>
            <b/>
            <sz val="9"/>
            <color indexed="81"/>
            <rFont val="Tahoma"/>
            <family val="2"/>
          </rPr>
          <t>ulangzx:</t>
        </r>
        <r>
          <rPr>
            <sz val="9"/>
            <color indexed="81"/>
            <rFont val="Tahoma"/>
            <family val="2"/>
          </rPr>
          <t xml:space="preserve">
indiquer le # de la semaine dans l'année</t>
        </r>
      </text>
    </comment>
    <comment ref="F340" authorId="0" shapeId="0">
      <text>
        <r>
          <rPr>
            <b/>
            <sz val="9"/>
            <color indexed="81"/>
            <rFont val="Tahoma"/>
            <family val="2"/>
          </rPr>
          <t>ulangzx:</t>
        </r>
        <r>
          <rPr>
            <sz val="9"/>
            <color indexed="81"/>
            <rFont val="Tahoma"/>
            <family val="2"/>
          </rPr>
          <t xml:space="preserve">
indiquer le # de la semaine dans l'année</t>
        </r>
      </text>
    </comment>
    <comment ref="Z340" authorId="0" shapeId="0">
      <text>
        <r>
          <rPr>
            <b/>
            <sz val="9"/>
            <color indexed="81"/>
            <rFont val="Tahoma"/>
            <family val="2"/>
          </rPr>
          <t>ulangzx:</t>
        </r>
        <r>
          <rPr>
            <sz val="9"/>
            <color indexed="81"/>
            <rFont val="Tahoma"/>
            <family val="2"/>
          </rPr>
          <t xml:space="preserve">
indiquer le # de la semaine dans l'année</t>
        </r>
      </text>
    </comment>
    <comment ref="AT340" authorId="0" shapeId="0">
      <text>
        <r>
          <rPr>
            <b/>
            <sz val="9"/>
            <color indexed="81"/>
            <rFont val="Tahoma"/>
            <family val="2"/>
          </rPr>
          <t>ulangzx:</t>
        </r>
        <r>
          <rPr>
            <sz val="9"/>
            <color indexed="81"/>
            <rFont val="Tahoma"/>
            <family val="2"/>
          </rPr>
          <t xml:space="preserve">
indiquer le # de la semaine dans l'année</t>
        </r>
      </text>
    </comment>
  </commentList>
</comments>
</file>

<file path=xl/comments4.xml><?xml version="1.0" encoding="utf-8"?>
<comments xmlns="http://schemas.openxmlformats.org/spreadsheetml/2006/main">
  <authors>
    <author>ulangzx</author>
  </authors>
  <commentList>
    <comment ref="F118" authorId="0" shapeId="0">
      <text>
        <r>
          <rPr>
            <b/>
            <sz val="9"/>
            <color indexed="81"/>
            <rFont val="Tahoma"/>
            <family val="2"/>
          </rPr>
          <t>ulangzx:</t>
        </r>
        <r>
          <rPr>
            <sz val="9"/>
            <color indexed="81"/>
            <rFont val="Tahoma"/>
            <family val="2"/>
          </rPr>
          <t xml:space="preserve">
indiquer le # de la semaine dans l'année</t>
        </r>
      </text>
    </comment>
    <comment ref="Z118" authorId="0" shapeId="0">
      <text>
        <r>
          <rPr>
            <b/>
            <sz val="9"/>
            <color indexed="81"/>
            <rFont val="Tahoma"/>
            <family val="2"/>
          </rPr>
          <t>ulangzx:</t>
        </r>
        <r>
          <rPr>
            <sz val="9"/>
            <color indexed="81"/>
            <rFont val="Tahoma"/>
            <family val="2"/>
          </rPr>
          <t xml:space="preserve">
indiquer le # de la semaine dans l'année</t>
        </r>
      </text>
    </comment>
    <comment ref="AT118" authorId="0" shapeId="0">
      <text>
        <r>
          <rPr>
            <b/>
            <sz val="9"/>
            <color indexed="81"/>
            <rFont val="Tahoma"/>
            <family val="2"/>
          </rPr>
          <t>ulangzx:</t>
        </r>
        <r>
          <rPr>
            <sz val="9"/>
            <color indexed="81"/>
            <rFont val="Tahoma"/>
            <family val="2"/>
          </rPr>
          <t xml:space="preserve">
indiquer le # de la semaine dans l'année</t>
        </r>
      </text>
    </comment>
    <comment ref="F229" authorId="0" shapeId="0">
      <text>
        <r>
          <rPr>
            <b/>
            <sz val="9"/>
            <color indexed="81"/>
            <rFont val="Tahoma"/>
            <family val="2"/>
          </rPr>
          <t>ulangzx:</t>
        </r>
        <r>
          <rPr>
            <sz val="9"/>
            <color indexed="81"/>
            <rFont val="Tahoma"/>
            <family val="2"/>
          </rPr>
          <t xml:space="preserve">
indiquer le # de la semaine dans l'année</t>
        </r>
      </text>
    </comment>
    <comment ref="Z229" authorId="0" shapeId="0">
      <text>
        <r>
          <rPr>
            <b/>
            <sz val="9"/>
            <color indexed="81"/>
            <rFont val="Tahoma"/>
            <family val="2"/>
          </rPr>
          <t>ulangzx:</t>
        </r>
        <r>
          <rPr>
            <sz val="9"/>
            <color indexed="81"/>
            <rFont val="Tahoma"/>
            <family val="2"/>
          </rPr>
          <t xml:space="preserve">
indiquer le # de la semaine dans l'année</t>
        </r>
      </text>
    </comment>
    <comment ref="AT229" authorId="0" shapeId="0">
      <text>
        <r>
          <rPr>
            <b/>
            <sz val="9"/>
            <color indexed="81"/>
            <rFont val="Tahoma"/>
            <family val="2"/>
          </rPr>
          <t>ulangzx:</t>
        </r>
        <r>
          <rPr>
            <sz val="9"/>
            <color indexed="81"/>
            <rFont val="Tahoma"/>
            <family val="2"/>
          </rPr>
          <t xml:space="preserve">
indiquer le # de la semaine dans l'année</t>
        </r>
      </text>
    </comment>
    <comment ref="F340" authorId="0" shapeId="0">
      <text>
        <r>
          <rPr>
            <b/>
            <sz val="9"/>
            <color indexed="81"/>
            <rFont val="Tahoma"/>
            <family val="2"/>
          </rPr>
          <t>ulangzx:</t>
        </r>
        <r>
          <rPr>
            <sz val="9"/>
            <color indexed="81"/>
            <rFont val="Tahoma"/>
            <family val="2"/>
          </rPr>
          <t xml:space="preserve">
indiquer le # de la semaine dans l'année</t>
        </r>
      </text>
    </comment>
    <comment ref="Z340" authorId="0" shapeId="0">
      <text>
        <r>
          <rPr>
            <b/>
            <sz val="9"/>
            <color indexed="81"/>
            <rFont val="Tahoma"/>
            <family val="2"/>
          </rPr>
          <t>ulangzx:</t>
        </r>
        <r>
          <rPr>
            <sz val="9"/>
            <color indexed="81"/>
            <rFont val="Tahoma"/>
            <family val="2"/>
          </rPr>
          <t xml:space="preserve">
indiquer le # de la semaine dans l'année</t>
        </r>
      </text>
    </comment>
    <comment ref="AT340" authorId="0" shapeId="0">
      <text>
        <r>
          <rPr>
            <b/>
            <sz val="9"/>
            <color indexed="81"/>
            <rFont val="Tahoma"/>
            <family val="2"/>
          </rPr>
          <t>ulangzx:</t>
        </r>
        <r>
          <rPr>
            <sz val="9"/>
            <color indexed="81"/>
            <rFont val="Tahoma"/>
            <family val="2"/>
          </rPr>
          <t xml:space="preserve">
indiquer le # de la semaine dans l'année</t>
        </r>
      </text>
    </comment>
  </commentList>
</comments>
</file>

<file path=xl/sharedStrings.xml><?xml version="1.0" encoding="utf-8"?>
<sst xmlns="http://schemas.openxmlformats.org/spreadsheetml/2006/main" count="664" uniqueCount="119">
  <si>
    <t>Pâques</t>
  </si>
  <si>
    <t>Lundi de Pâques</t>
  </si>
  <si>
    <t>Fête du travail</t>
  </si>
  <si>
    <t>Fériés</t>
  </si>
  <si>
    <t>Date</t>
  </si>
  <si>
    <t>Dates</t>
  </si>
  <si>
    <t>Chômé ?</t>
  </si>
  <si>
    <t>Jours chômés</t>
  </si>
  <si>
    <t>Année du jour férié</t>
  </si>
  <si>
    <t>Lundi</t>
  </si>
  <si>
    <t>Mardi</t>
  </si>
  <si>
    <t>Mercredi</t>
  </si>
  <si>
    <t>Jeudi</t>
  </si>
  <si>
    <t>Vendredi</t>
  </si>
  <si>
    <t>Samedi</t>
  </si>
  <si>
    <t>Dimanche</t>
  </si>
  <si>
    <t>N° mois</t>
  </si>
  <si>
    <t>N° semaine</t>
  </si>
  <si>
    <t>Janvier</t>
  </si>
  <si>
    <t xml:space="preserve">Fête nationale </t>
  </si>
  <si>
    <t>Victoire 1945</t>
  </si>
  <si>
    <t>Ascension</t>
  </si>
  <si>
    <t>Assomption</t>
  </si>
  <si>
    <t>Toussaint</t>
  </si>
  <si>
    <t>Armistice 1918</t>
  </si>
  <si>
    <t>Noel</t>
  </si>
  <si>
    <t>jour de l'an</t>
  </si>
  <si>
    <t>TOTAL</t>
  </si>
  <si>
    <t>sem</t>
  </si>
  <si>
    <t>mois</t>
  </si>
  <si>
    <t>janvier</t>
  </si>
  <si>
    <t>fevrier</t>
  </si>
  <si>
    <t xml:space="preserve">mars </t>
  </si>
  <si>
    <t>avril</t>
  </si>
  <si>
    <t>mai</t>
  </si>
  <si>
    <t>juin</t>
  </si>
  <si>
    <t>juillet</t>
  </si>
  <si>
    <t>aout</t>
  </si>
  <si>
    <t>septembre</t>
  </si>
  <si>
    <t>octobre</t>
  </si>
  <si>
    <t>novembre</t>
  </si>
  <si>
    <t>décembre</t>
  </si>
  <si>
    <t>ao</t>
  </si>
  <si>
    <t>total sur 1 ans</t>
  </si>
  <si>
    <t>total sur 2 ans</t>
  </si>
  <si>
    <t>par 9h</t>
  </si>
  <si>
    <t xml:space="preserve">   TOTAL pers</t>
  </si>
  <si>
    <t>agri</t>
  </si>
  <si>
    <t>cg</t>
  </si>
  <si>
    <t>part</t>
  </si>
  <si>
    <t>couverture</t>
  </si>
  <si>
    <t>bardage bois</t>
  </si>
  <si>
    <t>ossature bois</t>
  </si>
  <si>
    <t xml:space="preserve">charpente </t>
  </si>
  <si>
    <t>plafond suspendu</t>
  </si>
  <si>
    <t>parquet</t>
  </si>
  <si>
    <t>fermeture</t>
  </si>
  <si>
    <t>placo</t>
  </si>
  <si>
    <t>menuiserie interieure</t>
  </si>
  <si>
    <t>menuiserie exterieure</t>
  </si>
  <si>
    <t>terrasse</t>
  </si>
  <si>
    <t>MX</t>
  </si>
  <si>
    <t>MI</t>
  </si>
  <si>
    <t>PL</t>
  </si>
  <si>
    <t>TE</t>
  </si>
  <si>
    <t>FE</t>
  </si>
  <si>
    <t>PA</t>
  </si>
  <si>
    <t>PS</t>
  </si>
  <si>
    <t>OB</t>
  </si>
  <si>
    <t>CO</t>
  </si>
  <si>
    <t xml:space="preserve">codification </t>
  </si>
  <si>
    <t>CH</t>
  </si>
  <si>
    <t>code couleur</t>
  </si>
  <si>
    <t>famille client</t>
  </si>
  <si>
    <t>famille ouvrage</t>
  </si>
  <si>
    <t>AX HOTEL 300 CO</t>
  </si>
  <si>
    <t>AX HOTEL 301 BA</t>
  </si>
  <si>
    <t>AX HOTEL 302 OB</t>
  </si>
  <si>
    <t>AX HOTEL 303 CH</t>
  </si>
  <si>
    <t>AX HOTEL 304 PS</t>
  </si>
  <si>
    <t>AX HOTEL 305 PA</t>
  </si>
  <si>
    <t>AX HOTEL 306 FE</t>
  </si>
  <si>
    <t>AX HOTEL 307 PL</t>
  </si>
  <si>
    <t>AX HOTEL 308 MI</t>
  </si>
  <si>
    <t>AX HOTEL 309 MX</t>
  </si>
  <si>
    <t>AX HOTEL 310 TE</t>
  </si>
  <si>
    <t>AO 1</t>
  </si>
  <si>
    <t>AO 2</t>
  </si>
  <si>
    <t>AGRI 1</t>
  </si>
  <si>
    <t>AGRI 2</t>
  </si>
  <si>
    <t>CG 1</t>
  </si>
  <si>
    <t>CG 2</t>
  </si>
  <si>
    <t>PART 1</t>
  </si>
  <si>
    <t>PART 2</t>
  </si>
  <si>
    <t>liste chantier</t>
  </si>
  <si>
    <t>total de tout les chantiers sur 2 ans</t>
  </si>
  <si>
    <t>PART 1-1</t>
  </si>
  <si>
    <t>PART 1-2</t>
  </si>
  <si>
    <t>PART 1-3</t>
  </si>
  <si>
    <t>PART 2-1</t>
  </si>
  <si>
    <t>PART 2-2</t>
  </si>
  <si>
    <t>PART 2-3</t>
  </si>
  <si>
    <t xml:space="preserve">RECAPITULATIF </t>
  </si>
  <si>
    <t>Sur 1 ans</t>
  </si>
  <si>
    <t>Sur 2 ans</t>
  </si>
  <si>
    <t>RECAPITUALTIF GENERALE</t>
  </si>
  <si>
    <t>Années</t>
  </si>
  <si>
    <t>AO - 1</t>
  </si>
  <si>
    <t>total des chantiers  de la première année</t>
  </si>
  <si>
    <t>total des chantiers  de la deuxième année</t>
  </si>
  <si>
    <t>DUPOND 50 CH</t>
  </si>
  <si>
    <t>DUPOND 20 MI</t>
  </si>
  <si>
    <t>DUPOND 10 MX</t>
  </si>
  <si>
    <t>bardage métal</t>
  </si>
  <si>
    <t>autre</t>
  </si>
  <si>
    <t>BM</t>
  </si>
  <si>
    <t>BB</t>
  </si>
  <si>
    <t>AU</t>
  </si>
  <si>
    <t>fermette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</si>
</sst>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mmm"/>
    <numFmt numFmtId="165" formatCode="d"/>
    <numFmt numFmtId="166" formatCode="dd"/>
  </numFmts>
  <fonts count="28" x14ac:knownFonts="1">
    <font>
      <sz val="10"/>
      <name val="Arial"/>
    </font>
    <font>
      <sz val="10"/>
      <name val="Arial"/>
      <family val="2"/>
    </font>
    <font>
      <sz val="8"/>
      <name val="Arial"/>
      <family val="2"/>
    </font>
    <font>
      <b/>
      <sz val="20"/>
      <color indexed="9"/>
      <name val="Arial"/>
      <family val="2"/>
    </font>
    <font>
      <sz val="10"/>
      <name val="Arial"/>
      <family val="2"/>
    </font>
    <font>
      <b/>
      <sz val="10"/>
      <name val="Arial"/>
      <family val="2"/>
    </font>
    <font>
      <sz val="12"/>
      <name val="Arial"/>
      <family val="2"/>
    </font>
    <font>
      <sz val="9"/>
      <color indexed="81"/>
      <name val="Tahoma"/>
      <family val="2"/>
    </font>
    <font>
      <b/>
      <sz val="9"/>
      <color indexed="81"/>
      <name val="Tahoma"/>
      <family val="2"/>
    </font>
    <font>
      <b/>
      <sz val="11"/>
      <color indexed="8"/>
      <name val="Calibri"/>
      <family val="2"/>
    </font>
    <font>
      <i/>
      <sz val="10"/>
      <name val="Arial"/>
      <family val="2"/>
    </font>
    <font>
      <i/>
      <sz val="10"/>
      <color indexed="61"/>
      <name val="Arial"/>
      <family val="2"/>
    </font>
    <font>
      <b/>
      <sz val="12"/>
      <name val="Arial"/>
      <family val="2"/>
    </font>
    <font>
      <sz val="12"/>
      <name val="Arial"/>
      <family val="2"/>
    </font>
    <font>
      <sz val="8"/>
      <name val="Arial"/>
      <family val="2"/>
    </font>
    <font>
      <sz val="6"/>
      <name val="Arial"/>
      <family val="2"/>
    </font>
    <font>
      <b/>
      <sz val="20"/>
      <name val="Arial"/>
      <family val="2"/>
    </font>
    <font>
      <sz val="20"/>
      <name val="Arial"/>
      <family val="2"/>
    </font>
    <font>
      <sz val="10"/>
      <color theme="0"/>
      <name val="Arial"/>
      <family val="2"/>
    </font>
    <font>
      <b/>
      <sz val="10"/>
      <color theme="0"/>
      <name val="Arial"/>
      <family val="2"/>
    </font>
    <font>
      <b/>
      <sz val="18"/>
      <color theme="0"/>
      <name val="Arial"/>
      <family val="2"/>
    </font>
    <font>
      <i/>
      <sz val="10"/>
      <color rgb="FF0070C0"/>
      <name val="Arial"/>
      <family val="2"/>
    </font>
    <font>
      <b/>
      <i/>
      <sz val="10"/>
      <color rgb="FF0070C0"/>
      <name val="Arial"/>
      <family val="2"/>
    </font>
    <font>
      <b/>
      <sz val="10"/>
      <color rgb="FF00B050"/>
      <name val="Arial"/>
      <family val="2"/>
    </font>
    <font>
      <b/>
      <sz val="10"/>
      <color rgb="FF0070C0"/>
      <name val="Arial"/>
      <family val="2"/>
    </font>
    <font>
      <b/>
      <sz val="20"/>
      <color theme="1"/>
      <name val="Arial"/>
      <family val="2"/>
    </font>
    <font>
      <sz val="18"/>
      <color theme="0"/>
      <name val="Arial"/>
      <family val="2"/>
    </font>
    <font>
      <b/>
      <sz val="20"/>
      <color theme="0"/>
      <name val="Arial"/>
      <family val="2"/>
    </font>
  </fonts>
  <fills count="28">
    <fill>
      <patternFill patternType="none"/>
    </fill>
    <fill>
      <patternFill patternType="gray125"/>
    </fill>
    <fill>
      <patternFill patternType="solid">
        <fgColor indexed="63"/>
        <bgColor indexed="64"/>
      </patternFill>
    </fill>
    <fill>
      <patternFill patternType="solid">
        <fgColor indexed="57"/>
        <bgColor indexed="64"/>
      </patternFill>
    </fill>
    <fill>
      <patternFill patternType="solid">
        <fgColor indexed="48"/>
        <bgColor indexed="64"/>
      </patternFill>
    </fill>
    <fill>
      <patternFill patternType="solid">
        <fgColor indexed="13"/>
        <bgColor indexed="64"/>
      </patternFill>
    </fill>
    <fill>
      <patternFill patternType="solid">
        <fgColor indexed="10"/>
        <bgColor indexed="64"/>
      </patternFill>
    </fill>
    <fill>
      <patternFill patternType="solid">
        <fgColor indexed="22"/>
        <bgColor indexed="64"/>
      </patternFill>
    </fill>
    <fill>
      <patternFill patternType="solid">
        <fgColor theme="1"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2" tint="-9.9978637043366805E-2"/>
        <bgColor indexed="64"/>
      </patternFill>
    </fill>
    <fill>
      <patternFill patternType="solid">
        <fgColor rgb="FF96450E"/>
        <bgColor indexed="64"/>
      </patternFill>
    </fill>
    <fill>
      <patternFill patternType="solid">
        <fgColor theme="2" tint="-0.249977111117893"/>
        <bgColor indexed="64"/>
      </patternFill>
    </fill>
    <fill>
      <patternFill patternType="solid">
        <fgColor rgb="FF7030A0"/>
        <bgColor indexed="64"/>
      </patternFill>
    </fill>
    <fill>
      <patternFill patternType="solid">
        <fgColor theme="5" tint="0.59999389629810485"/>
        <bgColor indexed="64"/>
      </patternFill>
    </fill>
    <fill>
      <patternFill patternType="solid">
        <fgColor rgb="FFFF66CC"/>
        <bgColor indexed="64"/>
      </patternFill>
    </fill>
    <fill>
      <patternFill patternType="solid">
        <fgColor rgb="FF663300"/>
        <bgColor indexed="64"/>
      </patternFill>
    </fill>
    <fill>
      <patternFill patternType="solid">
        <fgColor rgb="FFFFFF00"/>
        <bgColor indexed="64"/>
      </patternFill>
    </fill>
    <fill>
      <patternFill patternType="solid">
        <fgColor rgb="FFFF6600"/>
        <bgColor indexed="64"/>
      </patternFill>
    </fill>
    <fill>
      <patternFill patternType="solid">
        <fgColor theme="1"/>
        <bgColor indexed="64"/>
      </patternFill>
    </fill>
    <fill>
      <patternFill patternType="solid">
        <fgColor rgb="FF92D050"/>
        <bgColor indexed="64"/>
      </patternFill>
    </fill>
    <fill>
      <patternFill patternType="solid">
        <fgColor theme="4" tint="-0.249977111117893"/>
        <bgColor indexed="64"/>
      </patternFill>
    </fill>
    <fill>
      <patternFill patternType="solid">
        <fgColor theme="7" tint="-0.249977111117893"/>
        <bgColor indexed="64"/>
      </patternFill>
    </fill>
  </fills>
  <borders count="40">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thick">
        <color indexed="64"/>
      </left>
      <right style="thick">
        <color indexed="64"/>
      </right>
      <top style="thick">
        <color indexed="64"/>
      </top>
      <bottom style="thick">
        <color indexed="64"/>
      </bottom>
      <diagonal/>
    </border>
    <border>
      <left style="medium">
        <color indexed="64"/>
      </left>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rgb="FF00B050"/>
      </left>
      <right style="thick">
        <color rgb="FF00B050"/>
      </right>
      <top style="thick">
        <color rgb="FF00B050"/>
      </top>
      <bottom style="thin">
        <color indexed="64"/>
      </bottom>
      <diagonal/>
    </border>
    <border>
      <left style="thick">
        <color rgb="FF00B050"/>
      </left>
      <right style="thick">
        <color rgb="FF00B050"/>
      </right>
      <top style="thin">
        <color indexed="64"/>
      </top>
      <bottom style="thin">
        <color indexed="64"/>
      </bottom>
      <diagonal/>
    </border>
    <border>
      <left style="thick">
        <color rgb="FF00B050"/>
      </left>
      <right style="thick">
        <color rgb="FF00B050"/>
      </right>
      <top style="thin">
        <color indexed="64"/>
      </top>
      <bottom style="thick">
        <color rgb="FF00B050"/>
      </bottom>
      <diagonal/>
    </border>
    <border>
      <left style="thick">
        <color rgb="FF0070C0"/>
      </left>
      <right style="thick">
        <color rgb="FF0070C0"/>
      </right>
      <top style="thick">
        <color rgb="FF0070C0"/>
      </top>
      <bottom style="thin">
        <color indexed="64"/>
      </bottom>
      <diagonal/>
    </border>
    <border>
      <left style="thick">
        <color rgb="FF0070C0"/>
      </left>
      <right style="thick">
        <color rgb="FF0070C0"/>
      </right>
      <top style="thin">
        <color indexed="64"/>
      </top>
      <bottom style="thin">
        <color indexed="64"/>
      </bottom>
      <diagonal/>
    </border>
    <border>
      <left style="thick">
        <color rgb="FF0070C0"/>
      </left>
      <right style="thick">
        <color rgb="FF0070C0"/>
      </right>
      <top style="thin">
        <color indexed="64"/>
      </top>
      <bottom style="thick">
        <color rgb="FF0070C0"/>
      </bottom>
      <diagonal/>
    </border>
    <border>
      <left style="thick">
        <color rgb="FFFF0000"/>
      </left>
      <right style="thick">
        <color rgb="FFFF0000"/>
      </right>
      <top style="thick">
        <color rgb="FFFF0000"/>
      </top>
      <bottom style="thick">
        <color rgb="FFFF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s>
  <cellStyleXfs count="3">
    <xf numFmtId="0" fontId="0" fillId="0" borderId="0"/>
    <xf numFmtId="0" fontId="4" fillId="0" borderId="0"/>
    <xf numFmtId="0" fontId="4" fillId="0" borderId="0"/>
  </cellStyleXfs>
  <cellXfs count="223">
    <xf numFmtId="0" fontId="0" fillId="0" borderId="0" xfId="0"/>
    <xf numFmtId="14" fontId="0" fillId="0" borderId="0" xfId="0" applyNumberFormat="1"/>
    <xf numFmtId="14" fontId="0" fillId="0" borderId="0" xfId="0" applyNumberFormat="1" applyAlignment="1">
      <alignment wrapText="1"/>
    </xf>
    <xf numFmtId="0" fontId="5" fillId="0" borderId="0" xfId="0" applyFont="1" applyAlignment="1">
      <alignment wrapText="1"/>
    </xf>
    <xf numFmtId="0" fontId="0" fillId="0" borderId="0" xfId="0" applyProtection="1"/>
    <xf numFmtId="0" fontId="5" fillId="0" borderId="0" xfId="0" applyFont="1" applyAlignment="1" applyProtection="1">
      <alignment horizontal="left" wrapText="1"/>
    </xf>
    <xf numFmtId="0" fontId="5" fillId="0" borderId="0" xfId="0" applyFont="1" applyAlignment="1" applyProtection="1">
      <alignment wrapText="1"/>
    </xf>
    <xf numFmtId="0" fontId="6" fillId="0" borderId="0" xfId="0" applyFont="1" applyFill="1" applyAlignment="1" applyProtection="1">
      <alignment vertical="center"/>
    </xf>
    <xf numFmtId="0" fontId="6" fillId="0" borderId="0" xfId="0" applyFont="1" applyAlignment="1" applyProtection="1">
      <alignment vertical="center"/>
    </xf>
    <xf numFmtId="0" fontId="6" fillId="0" borderId="0" xfId="0" applyFont="1" applyAlignment="1" applyProtection="1">
      <alignment horizontal="right" wrapText="1"/>
    </xf>
    <xf numFmtId="14" fontId="1" fillId="0" borderId="0" xfId="0" applyNumberFormat="1" applyFont="1" applyAlignment="1" applyProtection="1">
      <alignment wrapText="1"/>
    </xf>
    <xf numFmtId="0" fontId="0" fillId="0" borderId="0" xfId="0" applyAlignment="1" applyProtection="1">
      <alignment horizontal="right"/>
    </xf>
    <xf numFmtId="14" fontId="0" fillId="0" borderId="0" xfId="0" applyNumberFormat="1" applyAlignment="1" applyProtection="1">
      <alignment wrapText="1"/>
    </xf>
    <xf numFmtId="0" fontId="0" fillId="0" borderId="0" xfId="0" applyAlignment="1" applyProtection="1">
      <alignment horizontal="right" wrapText="1"/>
    </xf>
    <xf numFmtId="14" fontId="0" fillId="0" borderId="0" xfId="0" applyNumberFormat="1" applyProtection="1"/>
    <xf numFmtId="0" fontId="4" fillId="0" borderId="0" xfId="2" applyFont="1" applyBorder="1" applyAlignment="1" applyProtection="1">
      <alignment horizontal="center" vertical="center"/>
    </xf>
    <xf numFmtId="16" fontId="0" fillId="0" borderId="0" xfId="0" applyNumberFormat="1" applyAlignment="1" applyProtection="1">
      <alignment horizontal="right" wrapText="1"/>
    </xf>
    <xf numFmtId="0" fontId="6" fillId="0" borderId="0" xfId="0" applyFont="1" applyProtection="1"/>
    <xf numFmtId="0" fontId="0" fillId="0" borderId="0" xfId="0" applyProtection="1">
      <protection locked="0"/>
    </xf>
    <xf numFmtId="0" fontId="3" fillId="2" borderId="0" xfId="0" applyNumberFormat="1" applyFont="1" applyFill="1" applyAlignment="1" applyProtection="1">
      <alignment horizontal="center"/>
      <protection locked="0"/>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0" fillId="0" borderId="0" xfId="0" applyFill="1" applyBorder="1" applyAlignment="1">
      <alignment horizontal="left" vertical="center" indent="1"/>
    </xf>
    <xf numFmtId="0" fontId="0" fillId="0" borderId="0" xfId="0" applyFill="1" applyBorder="1" applyAlignment="1">
      <alignment horizontal="center" vertical="center"/>
    </xf>
    <xf numFmtId="0" fontId="0" fillId="0" borderId="0" xfId="0" applyFill="1" applyBorder="1" applyAlignment="1">
      <alignment horizontal="left" indent="1"/>
    </xf>
    <xf numFmtId="0" fontId="0" fillId="0" borderId="0" xfId="0" applyFill="1" applyBorder="1"/>
    <xf numFmtId="0" fontId="0" fillId="0" borderId="0" xfId="0" applyFill="1" applyBorder="1" applyAlignment="1">
      <alignment horizontal="center"/>
    </xf>
    <xf numFmtId="0" fontId="0" fillId="0" borderId="0" xfId="0" applyFill="1" applyBorder="1" applyAlignment="1">
      <alignment vertical="center"/>
    </xf>
    <xf numFmtId="0" fontId="0" fillId="0" borderId="0" xfId="0" applyFill="1"/>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6" borderId="0" xfId="0" applyFill="1" applyAlignment="1">
      <alignment horizontal="center"/>
    </xf>
    <xf numFmtId="0" fontId="5" fillId="0" borderId="0" xfId="0" applyFont="1"/>
    <xf numFmtId="0" fontId="0" fillId="0" borderId="0" xfId="0" applyAlignment="1">
      <alignment horizontal="center"/>
    </xf>
    <xf numFmtId="0" fontId="10" fillId="0" borderId="0" xfId="0" applyFont="1"/>
    <xf numFmtId="14" fontId="0" fillId="8" borderId="0" xfId="0" applyNumberFormat="1" applyFill="1" applyAlignment="1">
      <alignment wrapText="1"/>
    </xf>
    <xf numFmtId="0" fontId="5" fillId="0" borderId="0" xfId="0" applyFont="1" applyAlignment="1">
      <alignment horizontal="center" vertical="center" wrapText="1"/>
    </xf>
    <xf numFmtId="0" fontId="0" fillId="0" borderId="0" xfId="0" applyAlignment="1">
      <alignment horizontal="center" vertical="center" wrapText="1"/>
    </xf>
    <xf numFmtId="16" fontId="0" fillId="0" borderId="0" xfId="0" applyNumberFormat="1" applyAlignment="1">
      <alignment horizontal="center" vertical="center" wrapText="1"/>
    </xf>
    <xf numFmtId="0" fontId="0" fillId="0" borderId="0" xfId="0" applyAlignment="1">
      <alignment horizontal="center" vertical="center"/>
    </xf>
    <xf numFmtId="0" fontId="18" fillId="8" borderId="0" xfId="0" applyFont="1" applyFill="1" applyAlignment="1">
      <alignment horizontal="center" vertical="center" wrapText="1"/>
    </xf>
    <xf numFmtId="0" fontId="18" fillId="8" borderId="0" xfId="0" applyFont="1" applyFill="1" applyAlignment="1">
      <alignment horizontal="center" vertical="center"/>
    </xf>
    <xf numFmtId="0" fontId="18" fillId="8" borderId="0" xfId="2" applyFont="1" applyFill="1" applyBorder="1" applyAlignment="1">
      <alignment horizontal="center" vertical="center"/>
    </xf>
    <xf numFmtId="16" fontId="18" fillId="8" borderId="0" xfId="0" applyNumberFormat="1" applyFont="1" applyFill="1" applyAlignment="1">
      <alignment horizontal="center" vertical="center" wrapText="1"/>
    </xf>
    <xf numFmtId="0" fontId="19" fillId="8" borderId="0" xfId="0" applyFont="1" applyFill="1" applyBorder="1" applyAlignment="1" applyProtection="1">
      <alignment wrapText="1"/>
    </xf>
    <xf numFmtId="165" fontId="20" fillId="8" borderId="1" xfId="0" applyNumberFormat="1" applyFont="1" applyFill="1" applyBorder="1" applyAlignment="1" applyProtection="1">
      <alignment vertical="center"/>
    </xf>
    <xf numFmtId="0" fontId="6" fillId="0" borderId="2" xfId="0" applyFont="1" applyBorder="1" applyAlignment="1" applyProtection="1">
      <alignment horizontal="center" vertical="center"/>
    </xf>
    <xf numFmtId="0" fontId="11" fillId="7" borderId="3" xfId="0" applyNumberFormat="1" applyFont="1" applyFill="1" applyBorder="1" applyAlignment="1" applyProtection="1">
      <alignment vertical="center"/>
    </xf>
    <xf numFmtId="0" fontId="6" fillId="0" borderId="0" xfId="0" applyFont="1" applyBorder="1" applyAlignment="1" applyProtection="1">
      <alignment horizontal="center" vertical="center"/>
    </xf>
    <xf numFmtId="0" fontId="6" fillId="0" borderId="3" xfId="0" applyFont="1" applyBorder="1" applyAlignment="1" applyProtection="1">
      <alignment horizontal="center" vertical="center"/>
    </xf>
    <xf numFmtId="0" fontId="19" fillId="9" borderId="4" xfId="0" applyFont="1" applyFill="1" applyBorder="1" applyAlignment="1" applyProtection="1">
      <alignment wrapText="1"/>
    </xf>
    <xf numFmtId="165" fontId="20" fillId="9" borderId="5" xfId="0" applyNumberFormat="1" applyFont="1" applyFill="1" applyBorder="1" applyAlignment="1" applyProtection="1">
      <alignment vertical="center"/>
    </xf>
    <xf numFmtId="0" fontId="19" fillId="8" borderId="4" xfId="0" applyFont="1" applyFill="1" applyBorder="1" applyAlignment="1" applyProtection="1">
      <alignment wrapText="1"/>
    </xf>
    <xf numFmtId="165" fontId="20" fillId="8" borderId="5" xfId="0" applyNumberFormat="1" applyFont="1" applyFill="1" applyBorder="1" applyAlignment="1" applyProtection="1">
      <alignment vertical="center"/>
    </xf>
    <xf numFmtId="165" fontId="20" fillId="8" borderId="6" xfId="0" applyNumberFormat="1" applyFont="1" applyFill="1" applyBorder="1" applyAlignment="1" applyProtection="1">
      <alignment vertical="center"/>
    </xf>
    <xf numFmtId="0" fontId="6" fillId="0" borderId="8"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2"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5" xfId="0" applyFont="1" applyBorder="1" applyAlignment="1" applyProtection="1">
      <alignment horizontal="center" vertical="center"/>
    </xf>
    <xf numFmtId="165" fontId="20" fillId="9" borderId="6" xfId="0" applyNumberFormat="1" applyFont="1" applyFill="1" applyBorder="1" applyAlignment="1" applyProtection="1">
      <alignment vertical="center"/>
    </xf>
    <xf numFmtId="0" fontId="11" fillId="10" borderId="0" xfId="0" applyNumberFormat="1" applyFont="1" applyFill="1" applyBorder="1" applyAlignment="1" applyProtection="1">
      <alignment vertical="center"/>
    </xf>
    <xf numFmtId="0" fontId="0" fillId="0" borderId="0" xfId="0" applyBorder="1" applyProtection="1"/>
    <xf numFmtId="0" fontId="21" fillId="10" borderId="0" xfId="0" applyNumberFormat="1" applyFont="1" applyFill="1" applyBorder="1" applyAlignment="1" applyProtection="1">
      <alignment horizontal="center"/>
    </xf>
    <xf numFmtId="0" fontId="21" fillId="7" borderId="8" xfId="0" applyNumberFormat="1" applyFont="1" applyFill="1" applyBorder="1" applyAlignment="1" applyProtection="1">
      <alignment horizontal="center"/>
    </xf>
    <xf numFmtId="0" fontId="22" fillId="10" borderId="16" xfId="0" applyNumberFormat="1" applyFont="1" applyFill="1" applyBorder="1" applyAlignment="1" applyProtection="1">
      <alignment horizontal="center"/>
    </xf>
    <xf numFmtId="0" fontId="21" fillId="7" borderId="3" xfId="0" applyNumberFormat="1" applyFont="1" applyFill="1" applyBorder="1" applyAlignment="1" applyProtection="1">
      <alignment horizontal="center"/>
    </xf>
    <xf numFmtId="166" fontId="20" fillId="9" borderId="5" xfId="0" applyNumberFormat="1" applyFont="1" applyFill="1" applyBorder="1" applyAlignment="1" applyProtection="1">
      <alignment vertical="center"/>
    </xf>
    <xf numFmtId="0" fontId="10" fillId="7" borderId="17" xfId="0" applyNumberFormat="1" applyFont="1" applyFill="1" applyBorder="1" applyAlignment="1" applyProtection="1">
      <alignment horizontal="center"/>
    </xf>
    <xf numFmtId="0" fontId="22" fillId="10" borderId="16" xfId="0" applyNumberFormat="1" applyFont="1" applyFill="1" applyBorder="1" applyAlignment="1" applyProtection="1">
      <alignment horizontal="center" vertical="center"/>
    </xf>
    <xf numFmtId="0" fontId="21" fillId="10" borderId="16" xfId="0" applyNumberFormat="1" applyFont="1" applyFill="1" applyBorder="1" applyAlignment="1" applyProtection="1">
      <alignment horizontal="center"/>
    </xf>
    <xf numFmtId="0" fontId="0" fillId="0" borderId="28" xfId="0" applyBorder="1" applyProtection="1"/>
    <xf numFmtId="0" fontId="0" fillId="0" borderId="29" xfId="0" applyBorder="1" applyProtection="1"/>
    <xf numFmtId="0" fontId="0" fillId="0" borderId="30" xfId="0" applyBorder="1" applyProtection="1"/>
    <xf numFmtId="0" fontId="23" fillId="0" borderId="0" xfId="0" applyFont="1" applyAlignment="1" applyProtection="1">
      <alignment horizontal="center" vertical="center"/>
    </xf>
    <xf numFmtId="0" fontId="24" fillId="0" borderId="0" xfId="0" applyFont="1" applyAlignment="1" applyProtection="1">
      <alignment horizontal="center" vertical="center"/>
    </xf>
    <xf numFmtId="0" fontId="13" fillId="0" borderId="2" xfId="0" applyFont="1" applyBorder="1" applyAlignment="1" applyProtection="1">
      <alignment horizontal="center" vertical="center"/>
    </xf>
    <xf numFmtId="0" fontId="14" fillId="0" borderId="0" xfId="0" applyFont="1"/>
    <xf numFmtId="0" fontId="15" fillId="0" borderId="9" xfId="0" applyFont="1" applyBorder="1" applyAlignment="1" applyProtection="1">
      <alignment horizontal="center" vertical="center"/>
    </xf>
    <xf numFmtId="0" fontId="15" fillId="0" borderId="7" xfId="0" applyFont="1" applyBorder="1" applyAlignment="1" applyProtection="1">
      <alignment horizontal="center" vertical="center"/>
    </xf>
    <xf numFmtId="0" fontId="15" fillId="0" borderId="13" xfId="0" applyFont="1" applyBorder="1" applyAlignment="1" applyProtection="1">
      <alignment horizontal="center" vertical="center"/>
    </xf>
    <xf numFmtId="164" fontId="3" fillId="11" borderId="0" xfId="0" applyNumberFormat="1" applyFont="1" applyFill="1" applyAlignment="1" applyProtection="1">
      <alignment vertical="center"/>
    </xf>
    <xf numFmtId="164" fontId="25" fillId="11" borderId="0" xfId="0" applyNumberFormat="1" applyFont="1" applyFill="1" applyAlignment="1" applyProtection="1">
      <alignment vertical="center"/>
    </xf>
    <xf numFmtId="164" fontId="3" fillId="11" borderId="0" xfId="0" quotePrefix="1" applyNumberFormat="1" applyFont="1" applyFill="1" applyAlignment="1" applyProtection="1">
      <alignment vertical="center"/>
    </xf>
    <xf numFmtId="164" fontId="25" fillId="11" borderId="0" xfId="0" quotePrefix="1" applyNumberFormat="1" applyFont="1" applyFill="1" applyAlignment="1" applyProtection="1">
      <alignment vertical="center"/>
    </xf>
    <xf numFmtId="0" fontId="24" fillId="0" borderId="31" xfId="0" applyFont="1" applyBorder="1" applyAlignment="1" applyProtection="1">
      <alignment horizontal="center" vertical="center"/>
    </xf>
    <xf numFmtId="0" fontId="24" fillId="0" borderId="32" xfId="0" applyFont="1" applyBorder="1" applyAlignment="1" applyProtection="1">
      <alignment horizontal="center" vertical="center"/>
    </xf>
    <xf numFmtId="0" fontId="24" fillId="0" borderId="33" xfId="0" applyFont="1" applyBorder="1" applyAlignment="1" applyProtection="1">
      <alignment horizontal="center" vertical="center"/>
    </xf>
    <xf numFmtId="0" fontId="16" fillId="11" borderId="0" xfId="0" applyNumberFormat="1" applyFont="1" applyFill="1" applyAlignment="1" applyProtection="1">
      <alignment horizontal="center" vertical="center"/>
    </xf>
    <xf numFmtId="0" fontId="4" fillId="0" borderId="0" xfId="0" applyFont="1"/>
    <xf numFmtId="0" fontId="17" fillId="0" borderId="34" xfId="0" applyFont="1" applyBorder="1" applyAlignment="1" applyProtection="1">
      <alignment horizontal="center" vertical="center"/>
    </xf>
    <xf numFmtId="0" fontId="17" fillId="0" borderId="19" xfId="0" applyFont="1" applyBorder="1" applyProtection="1"/>
    <xf numFmtId="0" fontId="10" fillId="7" borderId="2" xfId="0" applyNumberFormat="1" applyFont="1" applyFill="1" applyBorder="1" applyAlignment="1" applyProtection="1">
      <alignment horizontal="center"/>
    </xf>
    <xf numFmtId="0" fontId="4" fillId="0" borderId="0" xfId="0" applyFont="1" applyAlignment="1">
      <alignment horizontal="center" vertical="center"/>
    </xf>
    <xf numFmtId="0" fontId="0" fillId="0" borderId="0" xfId="0" applyBorder="1" applyAlignment="1">
      <alignment horizontal="center" vertical="center"/>
    </xf>
    <xf numFmtId="0" fontId="4" fillId="0" borderId="0" xfId="0" applyFont="1" applyBorder="1"/>
    <xf numFmtId="0" fontId="0" fillId="0" borderId="0" xfId="0" applyBorder="1"/>
    <xf numFmtId="0" fontId="4" fillId="0" borderId="2" xfId="0" applyFont="1" applyBorder="1" applyAlignment="1">
      <alignment horizontal="center" vertical="center"/>
    </xf>
    <xf numFmtId="0" fontId="19" fillId="8" borderId="4" xfId="0" applyFont="1" applyFill="1" applyBorder="1" applyAlignment="1" applyProtection="1">
      <alignment horizontal="center" vertical="center" wrapText="1"/>
    </xf>
    <xf numFmtId="0" fontId="19" fillId="9" borderId="4" xfId="0" applyFont="1" applyFill="1" applyBorder="1" applyAlignment="1" applyProtection="1">
      <alignment horizontal="center" vertical="center" wrapText="1"/>
    </xf>
    <xf numFmtId="0" fontId="11" fillId="12" borderId="0" xfId="0" applyNumberFormat="1" applyFont="1" applyFill="1" applyBorder="1" applyAlignment="1" applyProtection="1">
      <alignment vertical="center"/>
    </xf>
    <xf numFmtId="0" fontId="10" fillId="12" borderId="17" xfId="0" applyNumberFormat="1" applyFont="1" applyFill="1" applyBorder="1" applyAlignment="1" applyProtection="1">
      <alignment horizontal="center"/>
    </xf>
    <xf numFmtId="0" fontId="21" fillId="12" borderId="0" xfId="0" applyNumberFormat="1" applyFont="1" applyFill="1" applyBorder="1" applyAlignment="1" applyProtection="1">
      <alignment horizontal="center"/>
    </xf>
    <xf numFmtId="0" fontId="10" fillId="7" borderId="17" xfId="0" applyNumberFormat="1" applyFont="1" applyFill="1" applyBorder="1" applyAlignment="1" applyProtection="1">
      <alignment horizontal="center" vertical="center"/>
    </xf>
    <xf numFmtId="0" fontId="21" fillId="10" borderId="0" xfId="0" applyNumberFormat="1" applyFont="1" applyFill="1" applyBorder="1" applyAlignment="1" applyProtection="1">
      <alignment horizontal="center" vertical="center"/>
    </xf>
    <xf numFmtId="0" fontId="21" fillId="7" borderId="8" xfId="0" applyNumberFormat="1" applyFont="1" applyFill="1" applyBorder="1" applyAlignment="1" applyProtection="1">
      <alignment horizontal="center" vertical="center"/>
    </xf>
    <xf numFmtId="0" fontId="11" fillId="7" borderId="3" xfId="0" applyNumberFormat="1" applyFont="1" applyFill="1" applyBorder="1" applyAlignment="1" applyProtection="1">
      <alignment horizontal="center" vertical="center"/>
    </xf>
    <xf numFmtId="0" fontId="21" fillId="12" borderId="16" xfId="0" applyNumberFormat="1" applyFont="1" applyFill="1" applyBorder="1" applyAlignment="1" applyProtection="1">
      <alignment horizontal="center" vertical="center"/>
    </xf>
    <xf numFmtId="0" fontId="0" fillId="12" borderId="0" xfId="0" applyFill="1" applyProtection="1"/>
    <xf numFmtId="0" fontId="6" fillId="12" borderId="0" xfId="0" applyFont="1" applyFill="1" applyBorder="1" applyAlignment="1" applyProtection="1">
      <alignment horizontal="center" vertical="center"/>
    </xf>
    <xf numFmtId="0" fontId="18" fillId="9" borderId="4" xfId="0" applyFont="1" applyFill="1" applyBorder="1" applyAlignment="1" applyProtection="1">
      <alignment wrapText="1"/>
    </xf>
    <xf numFmtId="165" fontId="26" fillId="9" borderId="5" xfId="0" applyNumberFormat="1" applyFont="1" applyFill="1" applyBorder="1" applyAlignment="1" applyProtection="1">
      <alignment vertical="center"/>
    </xf>
    <xf numFmtId="0" fontId="18" fillId="8" borderId="4" xfId="0" applyFont="1" applyFill="1" applyBorder="1" applyAlignment="1" applyProtection="1">
      <alignment wrapText="1"/>
    </xf>
    <xf numFmtId="165" fontId="26" fillId="8" borderId="5" xfId="0" applyNumberFormat="1" applyFont="1" applyFill="1" applyBorder="1" applyAlignment="1" applyProtection="1">
      <alignment vertical="center"/>
    </xf>
    <xf numFmtId="165" fontId="26" fillId="8" borderId="6" xfId="0" applyNumberFormat="1" applyFont="1" applyFill="1" applyBorder="1" applyAlignment="1" applyProtection="1">
      <alignment vertical="center"/>
    </xf>
    <xf numFmtId="0" fontId="21" fillId="10" borderId="20" xfId="0" applyNumberFormat="1" applyFont="1" applyFill="1" applyBorder="1" applyAlignment="1" applyProtection="1">
      <alignment horizontal="center" vertical="center"/>
    </xf>
    <xf numFmtId="0" fontId="19" fillId="9" borderId="21" xfId="0" applyFont="1" applyFill="1" applyBorder="1" applyAlignment="1" applyProtection="1">
      <alignment wrapText="1"/>
    </xf>
    <xf numFmtId="165" fontId="20" fillId="9" borderId="22" xfId="0" applyNumberFormat="1" applyFont="1" applyFill="1" applyBorder="1" applyAlignment="1" applyProtection="1">
      <alignment vertical="center"/>
    </xf>
    <xf numFmtId="0" fontId="19" fillId="8" borderId="21" xfId="0" applyFont="1" applyFill="1" applyBorder="1" applyAlignment="1" applyProtection="1">
      <alignment wrapText="1"/>
    </xf>
    <xf numFmtId="165" fontId="20" fillId="8" borderId="22" xfId="0" applyNumberFormat="1" applyFont="1" applyFill="1" applyBorder="1" applyAlignment="1" applyProtection="1">
      <alignment vertical="center"/>
    </xf>
    <xf numFmtId="165" fontId="20" fillId="8" borderId="23" xfId="0" applyNumberFormat="1" applyFont="1" applyFill="1" applyBorder="1" applyAlignment="1" applyProtection="1">
      <alignment vertical="center"/>
    </xf>
    <xf numFmtId="0" fontId="11" fillId="7" borderId="24" xfId="0" applyNumberFormat="1" applyFont="1" applyFill="1" applyBorder="1" applyAlignment="1" applyProtection="1">
      <alignment horizontal="center" vertical="center"/>
    </xf>
    <xf numFmtId="0" fontId="22" fillId="10" borderId="25" xfId="0" applyNumberFormat="1" applyFont="1" applyFill="1" applyBorder="1" applyAlignment="1" applyProtection="1">
      <alignment horizontal="center" vertical="center"/>
    </xf>
    <xf numFmtId="0" fontId="21" fillId="10" borderId="16" xfId="0" applyNumberFormat="1" applyFont="1" applyFill="1" applyBorder="1" applyAlignment="1" applyProtection="1">
      <alignment horizontal="center" vertical="center"/>
    </xf>
    <xf numFmtId="0" fontId="4" fillId="0" borderId="0" xfId="0" applyFont="1" applyAlignment="1" applyProtection="1">
      <alignment horizontal="center" vertical="center"/>
    </xf>
    <xf numFmtId="0" fontId="5" fillId="0" borderId="0" xfId="0" applyFont="1" applyAlignment="1">
      <alignment horizontal="center" vertical="center"/>
    </xf>
    <xf numFmtId="0" fontId="5" fillId="14" borderId="26" xfId="0" applyFont="1" applyFill="1" applyBorder="1" applyAlignment="1">
      <alignment horizontal="center" vertical="center"/>
    </xf>
    <xf numFmtId="0" fontId="10" fillId="7" borderId="10" xfId="0" applyNumberFormat="1" applyFont="1" applyFill="1" applyBorder="1" applyAlignment="1" applyProtection="1">
      <alignment horizontal="center"/>
    </xf>
    <xf numFmtId="0" fontId="5" fillId="14" borderId="20" xfId="0" applyFont="1" applyFill="1" applyBorder="1" applyAlignment="1">
      <alignment horizontal="center" vertical="center"/>
    </xf>
    <xf numFmtId="0" fontId="5" fillId="14" borderId="27" xfId="0" applyFont="1" applyFill="1" applyBorder="1" applyAlignment="1">
      <alignment horizontal="center" vertical="center"/>
    </xf>
    <xf numFmtId="0" fontId="10" fillId="7" borderId="14" xfId="0" applyNumberFormat="1" applyFont="1" applyFill="1" applyBorder="1" applyAlignment="1" applyProtection="1">
      <alignment horizontal="center"/>
    </xf>
    <xf numFmtId="0" fontId="14" fillId="15" borderId="0" xfId="0" applyFont="1" applyFill="1"/>
    <xf numFmtId="0" fontId="0" fillId="15" borderId="0" xfId="0" applyFill="1"/>
    <xf numFmtId="0" fontId="4" fillId="15" borderId="0" xfId="0" applyFont="1" applyFill="1"/>
    <xf numFmtId="0" fontId="5" fillId="15" borderId="0" xfId="0" applyFont="1" applyFill="1"/>
    <xf numFmtId="0" fontId="5" fillId="0" borderId="2" xfId="0" applyFont="1" applyBorder="1" applyAlignment="1">
      <alignment horizontal="center" vertical="center"/>
    </xf>
    <xf numFmtId="0" fontId="5" fillId="0" borderId="2" xfId="0" applyFont="1" applyBorder="1"/>
    <xf numFmtId="0" fontId="4" fillId="16" borderId="2" xfId="0" applyFont="1" applyFill="1" applyBorder="1"/>
    <xf numFmtId="0" fontId="0" fillId="17" borderId="2" xfId="0" applyFill="1" applyBorder="1"/>
    <xf numFmtId="0" fontId="4" fillId="11" borderId="2" xfId="1" applyFill="1" applyBorder="1"/>
    <xf numFmtId="0" fontId="4" fillId="13" borderId="2" xfId="1" applyFill="1" applyBorder="1"/>
    <xf numFmtId="0" fontId="4" fillId="18" borderId="2" xfId="0" applyFont="1" applyFill="1" applyBorder="1"/>
    <xf numFmtId="0" fontId="0" fillId="19" borderId="2" xfId="0" applyFill="1" applyBorder="1"/>
    <xf numFmtId="0" fontId="0" fillId="20" borderId="2" xfId="0" applyFill="1" applyBorder="1"/>
    <xf numFmtId="0" fontId="0" fillId="21" borderId="2" xfId="0" applyFill="1" applyBorder="1"/>
    <xf numFmtId="0" fontId="4" fillId="14" borderId="2" xfId="1" applyFill="1" applyBorder="1"/>
    <xf numFmtId="0" fontId="0" fillId="22" borderId="2" xfId="0" applyFill="1" applyBorder="1"/>
    <xf numFmtId="0" fontId="0" fillId="23" borderId="2" xfId="0" applyFill="1" applyBorder="1"/>
    <xf numFmtId="0" fontId="4" fillId="0" borderId="2" xfId="1" applyFont="1" applyBorder="1" applyAlignment="1">
      <alignment horizontal="center" vertical="center"/>
    </xf>
    <xf numFmtId="0" fontId="4" fillId="24" borderId="2" xfId="1" applyFill="1" applyBorder="1"/>
    <xf numFmtId="0" fontId="5" fillId="12" borderId="0" xfId="0" applyFont="1" applyFill="1" applyAlignment="1">
      <alignment horizontal="center" vertical="center"/>
    </xf>
    <xf numFmtId="0" fontId="19" fillId="24" borderId="0" xfId="0" applyFont="1" applyFill="1" applyAlignment="1">
      <alignment horizontal="center" vertical="center"/>
    </xf>
    <xf numFmtId="0" fontId="5" fillId="11" borderId="26" xfId="0" applyFont="1" applyFill="1" applyBorder="1" applyAlignment="1">
      <alignment horizontal="center" vertical="center"/>
    </xf>
    <xf numFmtId="0" fontId="5" fillId="11" borderId="20" xfId="0" applyFont="1" applyFill="1" applyBorder="1" applyAlignment="1">
      <alignment horizontal="center" vertical="center"/>
    </xf>
    <xf numFmtId="0" fontId="5" fillId="11" borderId="27" xfId="0" applyFont="1" applyFill="1" applyBorder="1" applyAlignment="1">
      <alignment horizontal="center" vertical="center"/>
    </xf>
    <xf numFmtId="0" fontId="19" fillId="24" borderId="26" xfId="0" applyFont="1" applyFill="1" applyBorder="1" applyAlignment="1">
      <alignment horizontal="center" vertical="center"/>
    </xf>
    <xf numFmtId="0" fontId="19" fillId="24" borderId="20" xfId="0" applyFont="1" applyFill="1" applyBorder="1" applyAlignment="1">
      <alignment horizontal="center" vertical="center"/>
    </xf>
    <xf numFmtId="0" fontId="19" fillId="24" borderId="27" xfId="0" applyFont="1" applyFill="1" applyBorder="1" applyAlignment="1">
      <alignment horizontal="center" vertical="center"/>
    </xf>
    <xf numFmtId="0" fontId="0" fillId="0" borderId="17"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17" xfId="0" applyBorder="1"/>
    <xf numFmtId="0" fontId="0" fillId="0" borderId="36" xfId="0" applyBorder="1"/>
    <xf numFmtId="0" fontId="0" fillId="0" borderId="37" xfId="0" applyBorder="1"/>
    <xf numFmtId="0" fontId="5" fillId="0" borderId="35" xfId="0" applyFont="1" applyBorder="1" applyAlignment="1">
      <alignment horizontal="center" vertical="center"/>
    </xf>
    <xf numFmtId="0" fontId="5" fillId="13" borderId="26" xfId="0" applyFont="1" applyFill="1" applyBorder="1" applyAlignment="1">
      <alignment horizontal="center" vertical="center"/>
    </xf>
    <xf numFmtId="0" fontId="5" fillId="13" borderId="20" xfId="0" applyFont="1" applyFill="1" applyBorder="1" applyAlignment="1">
      <alignment horizontal="center" vertical="center"/>
    </xf>
    <xf numFmtId="0" fontId="5" fillId="13" borderId="27" xfId="0" applyFont="1" applyFill="1" applyBorder="1" applyAlignment="1">
      <alignment horizontal="center" vertical="center"/>
    </xf>
    <xf numFmtId="0" fontId="10" fillId="7" borderId="3" xfId="0" applyNumberFormat="1" applyFont="1" applyFill="1" applyBorder="1" applyAlignment="1" applyProtection="1">
      <alignment horizontal="center"/>
    </xf>
    <xf numFmtId="0" fontId="10" fillId="7" borderId="38" xfId="0" applyNumberFormat="1" applyFont="1" applyFill="1" applyBorder="1" applyAlignment="1" applyProtection="1">
      <alignment horizontal="center"/>
    </xf>
    <xf numFmtId="0" fontId="5" fillId="15" borderId="39" xfId="0" applyFont="1" applyFill="1" applyBorder="1" applyAlignment="1">
      <alignment horizontal="center" vertical="center"/>
    </xf>
    <xf numFmtId="0" fontId="0" fillId="15" borderId="4" xfId="0" applyFill="1" applyBorder="1"/>
    <xf numFmtId="0" fontId="5" fillId="0" borderId="17"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15" borderId="35" xfId="0" applyFont="1" applyFill="1" applyBorder="1" applyAlignment="1">
      <alignment horizontal="center" vertical="center"/>
    </xf>
    <xf numFmtId="0" fontId="5" fillId="15" borderId="0" xfId="0" applyFont="1" applyFill="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0" fillId="15" borderId="4" xfId="0" applyFill="1" applyBorder="1" applyAlignment="1">
      <alignment horizontal="center" vertical="center"/>
    </xf>
    <xf numFmtId="0" fontId="0" fillId="0" borderId="14" xfId="0" applyBorder="1" applyAlignment="1">
      <alignment horizontal="center" vertical="center"/>
    </xf>
    <xf numFmtId="0" fontId="0" fillId="15" borderId="35" xfId="0" applyFill="1" applyBorder="1" applyAlignment="1">
      <alignment horizontal="center" vertical="center"/>
    </xf>
    <xf numFmtId="0" fontId="0" fillId="15" borderId="35" xfId="0" applyFill="1" applyBorder="1"/>
    <xf numFmtId="0" fontId="5" fillId="14" borderId="35" xfId="0" applyFont="1" applyFill="1" applyBorder="1" applyAlignment="1">
      <alignment horizontal="center" vertical="center"/>
    </xf>
    <xf numFmtId="0" fontId="5" fillId="11" borderId="35" xfId="0" applyFont="1" applyFill="1" applyBorder="1" applyAlignment="1">
      <alignment horizontal="center" vertical="center"/>
    </xf>
    <xf numFmtId="0" fontId="19" fillId="24" borderId="35" xfId="0" applyFont="1" applyFill="1" applyBorder="1" applyAlignment="1">
      <alignment horizontal="center" vertical="center"/>
    </xf>
    <xf numFmtId="0" fontId="5" fillId="13" borderId="35" xfId="0" applyFont="1" applyFill="1" applyBorder="1" applyAlignment="1">
      <alignment horizontal="center" vertical="center"/>
    </xf>
    <xf numFmtId="0" fontId="5" fillId="0" borderId="0" xfId="0" applyFont="1" applyBorder="1" applyAlignment="1">
      <alignment horizontal="center" vertical="center"/>
    </xf>
    <xf numFmtId="0" fontId="19" fillId="12" borderId="0" xfId="0" applyFont="1" applyFill="1" applyAlignment="1">
      <alignment horizontal="center" vertical="center"/>
    </xf>
    <xf numFmtId="0" fontId="4" fillId="12" borderId="0" xfId="0" applyFont="1" applyFill="1" applyBorder="1"/>
    <xf numFmtId="0" fontId="5" fillId="12" borderId="0" xfId="0" applyFont="1" applyFill="1" applyBorder="1" applyAlignment="1">
      <alignment horizontal="center" vertical="center"/>
    </xf>
    <xf numFmtId="0" fontId="4" fillId="12" borderId="0" xfId="0" applyFont="1" applyFill="1" applyBorder="1" applyAlignment="1">
      <alignment horizontal="center" vertical="center"/>
    </xf>
    <xf numFmtId="0" fontId="4" fillId="15" borderId="0" xfId="0" applyFont="1" applyFill="1" applyAlignment="1">
      <alignment horizontal="left"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25" borderId="2" xfId="0" applyFill="1" applyBorder="1"/>
    <xf numFmtId="0" fontId="0" fillId="26" borderId="2" xfId="0" applyFill="1" applyBorder="1"/>
    <xf numFmtId="0" fontId="0" fillId="27" borderId="2" xfId="0" applyFill="1" applyBorder="1"/>
    <xf numFmtId="0" fontId="5" fillId="0" borderId="39" xfId="0" applyFont="1" applyBorder="1" applyAlignment="1">
      <alignment horizontal="center"/>
    </xf>
    <xf numFmtId="0" fontId="5" fillId="0" borderId="4" xfId="0" applyFont="1" applyBorder="1" applyAlignment="1">
      <alignment horizontal="center"/>
    </xf>
    <xf numFmtId="0" fontId="5" fillId="0" borderId="6" xfId="0" applyFont="1" applyBorder="1" applyAlignment="1">
      <alignment horizontal="center"/>
    </xf>
    <xf numFmtId="0" fontId="4" fillId="15" borderId="39" xfId="0" applyFont="1" applyFill="1" applyBorder="1" applyAlignment="1">
      <alignment horizontal="center"/>
    </xf>
    <xf numFmtId="0" fontId="4" fillId="15" borderId="4" xfId="0" applyFont="1" applyFill="1" applyBorder="1" applyAlignment="1">
      <alignment horizontal="center"/>
    </xf>
    <xf numFmtId="0" fontId="4" fillId="15" borderId="6" xfId="0" applyFont="1" applyFill="1" applyBorder="1" applyAlignment="1">
      <alignment horizontal="center"/>
    </xf>
    <xf numFmtId="0" fontId="5" fillId="15" borderId="39" xfId="0" applyFont="1" applyFill="1" applyBorder="1" applyAlignment="1">
      <alignment horizontal="center" vertical="center"/>
    </xf>
    <xf numFmtId="0" fontId="5" fillId="15" borderId="4" xfId="0" applyFont="1" applyFill="1" applyBorder="1" applyAlignment="1">
      <alignment horizontal="center" vertical="center"/>
    </xf>
    <xf numFmtId="0" fontId="5" fillId="15" borderId="6" xfId="0" applyFont="1" applyFill="1" applyBorder="1" applyAlignment="1">
      <alignment horizontal="center" vertical="center"/>
    </xf>
    <xf numFmtId="0" fontId="4" fillId="15" borderId="4" xfId="0" applyFont="1" applyFill="1" applyBorder="1" applyAlignment="1">
      <alignment horizontal="center" vertical="center"/>
    </xf>
    <xf numFmtId="0" fontId="4" fillId="15" borderId="6" xfId="0" applyFont="1" applyFill="1" applyBorder="1" applyAlignment="1">
      <alignment horizontal="center" vertical="center"/>
    </xf>
    <xf numFmtId="0" fontId="4" fillId="15" borderId="4" xfId="0" applyFont="1" applyFill="1" applyBorder="1" applyAlignment="1">
      <alignment horizontal="right" vertical="center"/>
    </xf>
    <xf numFmtId="0" fontId="4" fillId="15" borderId="6" xfId="0" applyFont="1" applyFill="1" applyBorder="1" applyAlignment="1">
      <alignment horizontal="right" vertical="center"/>
    </xf>
    <xf numFmtId="0" fontId="0" fillId="15" borderId="4" xfId="0" applyFill="1" applyBorder="1" applyAlignment="1">
      <alignment horizontal="right" vertical="center"/>
    </xf>
    <xf numFmtId="0" fontId="0" fillId="15" borderId="6" xfId="0" applyFill="1" applyBorder="1" applyAlignment="1">
      <alignment horizontal="right" vertical="center"/>
    </xf>
    <xf numFmtId="0" fontId="12" fillId="0" borderId="0" xfId="0" applyFont="1" applyAlignment="1" applyProtection="1">
      <alignment horizontal="center" vertical="center"/>
      <protection locked="0"/>
    </xf>
    <xf numFmtId="0" fontId="12" fillId="0" borderId="0" xfId="0" applyFont="1" applyBorder="1" applyAlignment="1" applyProtection="1">
      <alignment horizontal="center" vertical="center"/>
      <protection locked="0"/>
    </xf>
    <xf numFmtId="164" fontId="25" fillId="11" borderId="0" xfId="0" quotePrefix="1" applyNumberFormat="1" applyFont="1" applyFill="1" applyAlignment="1" applyProtection="1">
      <alignment horizontal="center" vertical="center"/>
    </xf>
    <xf numFmtId="0" fontId="13" fillId="0" borderId="0" xfId="0" applyFont="1" applyAlignment="1" applyProtection="1">
      <alignment horizontal="center" vertical="center"/>
    </xf>
    <xf numFmtId="0" fontId="6" fillId="0" borderId="0" xfId="0" applyFont="1" applyAlignment="1" applyProtection="1">
      <alignment horizontal="center" vertical="center"/>
    </xf>
    <xf numFmtId="0" fontId="12" fillId="0" borderId="18" xfId="0" applyFont="1" applyBorder="1" applyAlignment="1" applyProtection="1">
      <alignment horizontal="center" vertical="center"/>
    </xf>
    <xf numFmtId="0" fontId="6" fillId="0" borderId="18" xfId="0" applyFont="1" applyBorder="1" applyAlignment="1" applyProtection="1">
      <alignment horizontal="center" vertical="center"/>
    </xf>
    <xf numFmtId="0" fontId="27" fillId="14" borderId="0" xfId="0" applyFont="1" applyFill="1" applyAlignment="1" applyProtection="1">
      <alignment horizontal="center"/>
    </xf>
  </cellXfs>
  <cellStyles count="3">
    <cellStyle name="Normal" xfId="0" builtinId="0"/>
    <cellStyle name="Normal 2" xfId="1"/>
    <cellStyle name="Normal_presence didier" xfId="2"/>
  </cellStyles>
  <dxfs count="24346">
    <dxf>
      <font>
        <b/>
        <i val="0"/>
        <color indexed="13"/>
      </font>
      <fill>
        <patternFill>
          <bgColor indexed="10"/>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patternType="solid">
          <fgColor indexed="64"/>
          <bgColor theme="1" tint="0.24994659260841701"/>
        </patternFill>
      </fill>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patternType="solid">
          <fgColor indexed="64"/>
          <bgColor theme="1" tint="0.24994659260841701"/>
        </patternFill>
      </fill>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patternType="solid">
          <fgColor indexed="64"/>
          <bgColor theme="1" tint="0.24994659260841701"/>
        </patternFill>
      </fill>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color theme="0"/>
      </font>
      <fill>
        <patternFill>
          <bgColor rgb="FF0070C0"/>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patternType="solid">
          <fgColor indexed="64"/>
          <bgColor theme="1" tint="0.24994659260841701"/>
        </patternFill>
      </fill>
    </dxf>
    <dxf>
      <font>
        <b/>
        <i val="0"/>
        <condense val="0"/>
        <extend val="0"/>
      </font>
      <fill>
        <patternFill patternType="solid">
          <bgColor indexed="10"/>
        </patternFill>
      </fill>
      <border>
        <left style="thin">
          <color indexed="9"/>
        </left>
        <right style="thin">
          <color indexed="9"/>
        </right>
        <top style="thin">
          <color indexed="9"/>
        </top>
        <bottom style="thin">
          <color indexed="9"/>
        </bottom>
      </border>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
      <font>
        <b/>
        <i val="0"/>
        <color theme="0"/>
      </font>
      <fill>
        <patternFill>
          <bgColor rgb="FF0070C0"/>
        </patternFill>
      </fill>
    </dxf>
    <dxf>
      <font>
        <b/>
        <i val="0"/>
        <color theme="0"/>
      </font>
      <fill>
        <patternFill>
          <bgColor rgb="FF996633"/>
        </patternFill>
      </fill>
    </dxf>
    <dxf>
      <font>
        <b/>
        <i val="0"/>
        <color theme="0"/>
      </font>
      <fill>
        <patternFill>
          <bgColor theme="0" tint="-0.499984740745262"/>
        </patternFill>
      </fill>
    </dxf>
    <dxf>
      <font>
        <b/>
        <i val="0"/>
        <color theme="1"/>
      </font>
      <fill>
        <patternFill>
          <bgColor rgb="FF00B050"/>
        </patternFill>
      </fill>
    </dxf>
    <dxf>
      <font>
        <b/>
        <i val="0"/>
        <color theme="0"/>
      </font>
      <fill>
        <patternFill>
          <bgColor rgb="FF7030A0"/>
        </patternFill>
      </fill>
    </dxf>
    <dxf>
      <font>
        <b/>
        <i val="0"/>
        <color theme="1"/>
      </font>
      <fill>
        <patternFill>
          <bgColor theme="5" tint="0.59996337778862885"/>
        </patternFill>
      </fill>
    </dxf>
    <dxf>
      <font>
        <b/>
        <i val="0"/>
        <color theme="1"/>
      </font>
      <fill>
        <patternFill>
          <bgColor rgb="FFFF6699"/>
        </patternFill>
      </fill>
    </dxf>
    <dxf>
      <font>
        <b/>
        <i val="0"/>
        <color theme="0"/>
      </font>
      <fill>
        <patternFill>
          <bgColor rgb="FF663300"/>
        </patternFill>
      </fill>
    </dxf>
    <dxf>
      <font>
        <b/>
        <i val="0"/>
        <color theme="0" tint="-4.9989318521683403E-2"/>
      </font>
      <fill>
        <patternFill>
          <bgColor rgb="FFFF0000"/>
        </patternFill>
      </fill>
    </dxf>
    <dxf>
      <font>
        <b/>
        <i val="0"/>
        <color auto="1"/>
      </font>
      <fill>
        <patternFill>
          <bgColor rgb="FFFFFF00"/>
        </patternFill>
      </fill>
    </dxf>
    <dxf>
      <font>
        <b/>
        <i val="0"/>
        <color theme="1"/>
      </font>
      <fill>
        <patternFill>
          <bgColor rgb="FFFF9933"/>
        </patternFill>
      </fill>
    </dxf>
  </dxfs>
  <tableStyles count="0" defaultTableStyle="TableStyleMedium2" defaultPivotStyle="PivotStyleLight16"/>
  <colors>
    <mruColors>
      <color rgb="FF663300"/>
      <color rgb="FF632D09"/>
      <color rgb="FFFF3399"/>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Spin" dx="16" fmlaLink="$G$2" max="2100" min="2000" page="10" val="2019"/>
</file>

<file path=xl/ctrlProps/ctrlProp2.xml><?xml version="1.0" encoding="utf-8"?>
<formControlPr xmlns="http://schemas.microsoft.com/office/spreadsheetml/2009/9/main" objectType="Spin" dx="16" fmlaLink="$G$2" max="2100" min="2000" page="10" val="2019"/>
</file>

<file path=xl/ctrlProps/ctrlProp3.xml><?xml version="1.0" encoding="utf-8"?>
<formControlPr xmlns="http://schemas.microsoft.com/office/spreadsheetml/2009/9/main" objectType="Spin" dx="16" fmlaLink="$G$2" max="2100" min="2000" page="10" val="2019"/>
</file>

<file path=xl/ctrlProps/ctrlProp4.xml><?xml version="1.0" encoding="utf-8"?>
<formControlPr xmlns="http://schemas.microsoft.com/office/spreadsheetml/2009/9/main" objectType="Spin" dx="16" fmlaLink="$G$2" max="2100" min="2000" page="10" val="2019"/>
</file>

<file path=xl/ctrlProps/ctrlProp5.xml><?xml version="1.0" encoding="utf-8"?>
<formControlPr xmlns="http://schemas.microsoft.com/office/spreadsheetml/2009/9/main" objectType="CheckBox" fmlaLink="C2" lockText="1" noThreeD="1"/>
</file>

<file path=xl/ctrlProps/ctrlProp6.xml><?xml version="1.0" encoding="utf-8"?>
<formControlPr xmlns="http://schemas.microsoft.com/office/spreadsheetml/2009/9/main" objectType="CheckBox" fmlaLink="C3" lockText="1" noThreeD="1"/>
</file>

<file path=xl/ctrlProps/ctrlProp7.xml><?xml version="1.0" encoding="utf-8"?>
<formControlPr xmlns="http://schemas.microsoft.com/office/spreadsheetml/2009/9/main" objectType="CheckBox" fmlaLink="C4" lockText="1" noThreeD="1"/>
</file>

<file path=xl/ctrlProps/ctrlProp8.xml><?xml version="1.0" encoding="utf-8"?>
<formControlPr xmlns="http://schemas.microsoft.com/office/spreadsheetml/2009/9/main" objectType="CheckBox" fmlaLink="C5" lockText="1" noThreeD="1"/>
</file>

<file path=xl/ctrlProps/ctrlProp9.xml><?xml version="1.0" encoding="utf-8"?>
<formControlPr xmlns="http://schemas.microsoft.com/office/spreadsheetml/2009/9/main" objectType="CheckBox" fmlaLink="C6" lockText="1" noThreeD="1"/>
</file>

<file path=xl/ctrlProps/ctrlProp10.xml><?xml version="1.0" encoding="utf-8"?>
<formControlPr xmlns="http://schemas.microsoft.com/office/spreadsheetml/2009/9/main" objectType="CheckBox" checked="Checked" fmlaLink="C7" lockText="1" noThreeD="1"/>
</file>

<file path=xl/ctrlProps/ctrlProp11.xml><?xml version="1.0" encoding="utf-8"?>
<formControlPr xmlns="http://schemas.microsoft.com/office/spreadsheetml/2009/9/main" objectType="CheckBox" checked="Checked" fmlaLink="C8"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95250</xdr:colOff>
          <xdr:row>1</xdr:row>
          <xdr:rowOff>28575</xdr:rowOff>
        </xdr:from>
        <xdr:to>
          <xdr:col>8</xdr:col>
          <xdr:colOff>152400</xdr:colOff>
          <xdr:row>2</xdr:row>
          <xdr:rowOff>114300</xdr:rowOff>
        </xdr:to>
        <xdr:sp macro="" textlink="">
          <xdr:nvSpPr>
            <xdr:cNvPr id="15361" name="Spinner 1" hidden="1">
              <a:extLst>
                <a:ext uri="{63B3BB69-23CF-44E3-9099-C40C66FF867C}">
                  <a14:compatExt spid="_x0000_s15361"/>
                </a:ext>
                <a:ext uri="{FF2B5EF4-FFF2-40B4-BE49-F238E27FC236}">
                  <a16:creationId xmlns:a16="http://schemas.microsoft.com/office/drawing/2014/main" id="{8451EA1C-2327-4A7D-8106-78AA72AFC53F}"/>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161924</xdr:colOff>
      <xdr:row>0</xdr:row>
      <xdr:rowOff>114300</xdr:rowOff>
    </xdr:from>
    <xdr:to>
      <xdr:col>0</xdr:col>
      <xdr:colOff>1809749</xdr:colOff>
      <xdr:row>5</xdr:row>
      <xdr:rowOff>38100</xdr:rowOff>
    </xdr:to>
    <xdr:sp macro="" textlink="">
      <xdr:nvSpPr>
        <xdr:cNvPr id="2" name="ZoneTexte 1">
          <a:extLst>
            <a:ext uri="{FF2B5EF4-FFF2-40B4-BE49-F238E27FC236}">
              <a16:creationId xmlns:a16="http://schemas.microsoft.com/office/drawing/2014/main" id="{BE102FB0-C926-4F23-BA1C-1C69FF96835B}"/>
            </a:ext>
          </a:extLst>
        </xdr:cNvPr>
        <xdr:cNvSpPr txBox="1"/>
      </xdr:nvSpPr>
      <xdr:spPr>
        <a:xfrm>
          <a:off x="161924" y="114300"/>
          <a:ext cx="1647825"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liste</a:t>
          </a:r>
          <a:r>
            <a:rPr lang="fr-FR" sz="1100" baseline="0"/>
            <a:t> de chantier:</a:t>
          </a:r>
        </a:p>
        <a:p>
          <a:r>
            <a:rPr lang="fr-FR" sz="1100" baseline="0"/>
            <a:t>supprimer les chantiers achevé</a:t>
          </a:r>
        </a:p>
      </xdr:txBody>
    </xdr:sp>
    <xdr:clientData/>
  </xdr:twoCellAnchor>
  <xdr:twoCellAnchor>
    <xdr:from>
      <xdr:col>2</xdr:col>
      <xdr:colOff>228600</xdr:colOff>
      <xdr:row>0</xdr:row>
      <xdr:rowOff>95250</xdr:rowOff>
    </xdr:from>
    <xdr:to>
      <xdr:col>2</xdr:col>
      <xdr:colOff>1809750</xdr:colOff>
      <xdr:row>5</xdr:row>
      <xdr:rowOff>47625</xdr:rowOff>
    </xdr:to>
    <xdr:sp macro="" textlink="">
      <xdr:nvSpPr>
        <xdr:cNvPr id="3" name="ZoneTexte 2">
          <a:extLst>
            <a:ext uri="{FF2B5EF4-FFF2-40B4-BE49-F238E27FC236}">
              <a16:creationId xmlns:a16="http://schemas.microsoft.com/office/drawing/2014/main" id="{E826CBFC-FB2A-40B2-8878-472120DC4B61}"/>
            </a:ext>
          </a:extLst>
        </xdr:cNvPr>
        <xdr:cNvSpPr txBox="1"/>
      </xdr:nvSpPr>
      <xdr:spPr>
        <a:xfrm>
          <a:off x="3429000" y="95250"/>
          <a:ext cx="158115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ecrire:</a:t>
          </a:r>
        </a:p>
        <a:p>
          <a:r>
            <a:rPr lang="fr-FR" sz="1100" baseline="0"/>
            <a:t>nom du chantier + code famille + heure prevu batigest</a:t>
          </a:r>
        </a:p>
      </xdr:txBody>
    </xdr:sp>
    <xdr:clientData/>
  </xdr:twoCellAnchor>
  <xdr:twoCellAnchor>
    <xdr:from>
      <xdr:col>2</xdr:col>
      <xdr:colOff>228600</xdr:colOff>
      <xdr:row>6</xdr:row>
      <xdr:rowOff>66675</xdr:rowOff>
    </xdr:from>
    <xdr:to>
      <xdr:col>2</xdr:col>
      <xdr:colOff>1809750</xdr:colOff>
      <xdr:row>10</xdr:row>
      <xdr:rowOff>28575</xdr:rowOff>
    </xdr:to>
    <xdr:sp macro="" textlink="">
      <xdr:nvSpPr>
        <xdr:cNvPr id="4" name="ZoneTexte 3">
          <a:extLst>
            <a:ext uri="{FF2B5EF4-FFF2-40B4-BE49-F238E27FC236}">
              <a16:creationId xmlns:a16="http://schemas.microsoft.com/office/drawing/2014/main" id="{E9D8E113-73A5-4113-AC5D-F26DD9901FF1}"/>
            </a:ext>
          </a:extLst>
        </xdr:cNvPr>
        <xdr:cNvSpPr txBox="1"/>
      </xdr:nvSpPr>
      <xdr:spPr>
        <a:xfrm>
          <a:off x="3219450" y="1038225"/>
          <a:ext cx="158115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NOTA 1 :</a:t>
          </a:r>
          <a:r>
            <a:rPr lang="fr-FR" sz="1100" b="1" baseline="0"/>
            <a:t> </a:t>
          </a:r>
          <a:r>
            <a:rPr lang="fr-FR" sz="1100" baseline="0"/>
            <a:t>1 case par lot car </a:t>
          </a:r>
        </a:p>
        <a:p>
          <a:r>
            <a:rPr lang="fr-FR" sz="1100" baseline="0"/>
            <a:t>1 lot = 1 code chantier</a:t>
          </a:r>
        </a:p>
      </xdr:txBody>
    </xdr:sp>
    <xdr:clientData/>
  </xdr:twoCellAnchor>
  <xdr:twoCellAnchor>
    <xdr:from>
      <xdr:col>2</xdr:col>
      <xdr:colOff>219075</xdr:colOff>
      <xdr:row>11</xdr:row>
      <xdr:rowOff>85725</xdr:rowOff>
    </xdr:from>
    <xdr:to>
      <xdr:col>2</xdr:col>
      <xdr:colOff>1800225</xdr:colOff>
      <xdr:row>16</xdr:row>
      <xdr:rowOff>38100</xdr:rowOff>
    </xdr:to>
    <xdr:sp macro="" textlink="">
      <xdr:nvSpPr>
        <xdr:cNvPr id="5" name="ZoneTexte 4">
          <a:extLst>
            <a:ext uri="{FF2B5EF4-FFF2-40B4-BE49-F238E27FC236}">
              <a16:creationId xmlns:a16="http://schemas.microsoft.com/office/drawing/2014/main" id="{ED256E60-991C-4811-8FCB-584BE564F274}"/>
            </a:ext>
          </a:extLst>
        </xdr:cNvPr>
        <xdr:cNvSpPr txBox="1"/>
      </xdr:nvSpPr>
      <xdr:spPr>
        <a:xfrm>
          <a:off x="3209925" y="1866900"/>
          <a:ext cx="158115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NOTA 2:</a:t>
          </a:r>
        </a:p>
        <a:p>
          <a:r>
            <a:rPr lang="fr-FR" sz="1100" baseline="0"/>
            <a:t>ne pas dépasser 17 caractères y compris les espaces</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95250</xdr:colOff>
          <xdr:row>1</xdr:row>
          <xdr:rowOff>28575</xdr:rowOff>
        </xdr:from>
        <xdr:to>
          <xdr:col>8</xdr:col>
          <xdr:colOff>152400</xdr:colOff>
          <xdr:row>2</xdr:row>
          <xdr:rowOff>114300</xdr:rowOff>
        </xdr:to>
        <xdr:sp macro="" textlink="">
          <xdr:nvSpPr>
            <xdr:cNvPr id="16385" name="Spinner 1" hidden="1">
              <a:extLst>
                <a:ext uri="{63B3BB69-23CF-44E3-9099-C40C66FF867C}">
                  <a14:compatExt spid="_x0000_s16385"/>
                </a:ext>
                <a:ext uri="{FF2B5EF4-FFF2-40B4-BE49-F238E27FC236}">
                  <a16:creationId xmlns:a16="http://schemas.microsoft.com/office/drawing/2014/main" id="{64255323-6A4B-4A6C-91D7-F2A260BF40C6}"/>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95250</xdr:colOff>
          <xdr:row>1</xdr:row>
          <xdr:rowOff>28575</xdr:rowOff>
        </xdr:from>
        <xdr:to>
          <xdr:col>8</xdr:col>
          <xdr:colOff>152400</xdr:colOff>
          <xdr:row>2</xdr:row>
          <xdr:rowOff>114300</xdr:rowOff>
        </xdr:to>
        <xdr:sp macro="" textlink="">
          <xdr:nvSpPr>
            <xdr:cNvPr id="30721" name="Spinner 1" hidden="1">
              <a:extLst>
                <a:ext uri="{63B3BB69-23CF-44E3-9099-C40C66FF867C}">
                  <a14:compatExt spid="_x0000_s30721"/>
                </a:ext>
                <a:ext uri="{FF2B5EF4-FFF2-40B4-BE49-F238E27FC236}">
                  <a16:creationId xmlns:a16="http://schemas.microsoft.com/office/drawing/2014/main" id="{64255323-6A4B-4A6C-91D7-F2A260BF40C6}"/>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95250</xdr:colOff>
          <xdr:row>1</xdr:row>
          <xdr:rowOff>28575</xdr:rowOff>
        </xdr:from>
        <xdr:to>
          <xdr:col>8</xdr:col>
          <xdr:colOff>152400</xdr:colOff>
          <xdr:row>2</xdr:row>
          <xdr:rowOff>114300</xdr:rowOff>
        </xdr:to>
        <xdr:sp macro="" textlink="">
          <xdr:nvSpPr>
            <xdr:cNvPr id="32769" name="Spinner 1" hidden="1">
              <a:extLst>
                <a:ext uri="{63B3BB69-23CF-44E3-9099-C40C66FF867C}">
                  <a14:compatExt spid="_x0000_s32769"/>
                </a:ext>
                <a:ext uri="{FF2B5EF4-FFF2-40B4-BE49-F238E27FC236}">
                  <a16:creationId xmlns:a16="http://schemas.microsoft.com/office/drawing/2014/main" id="{64255323-6A4B-4A6C-91D7-F2A260BF40C6}"/>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771525</xdr:colOff>
          <xdr:row>0</xdr:row>
          <xdr:rowOff>180975</xdr:rowOff>
        </xdr:from>
        <xdr:to>
          <xdr:col>2</xdr:col>
          <xdr:colOff>9525</xdr:colOff>
          <xdr:row>2</xdr:row>
          <xdr:rowOff>47625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FE926892-3AAA-4A50-8C2F-D91DF8800C2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1</xdr:row>
          <xdr:rowOff>180975</xdr:rowOff>
        </xdr:from>
        <xdr:to>
          <xdr:col>2</xdr:col>
          <xdr:colOff>9525</xdr:colOff>
          <xdr:row>3</xdr:row>
          <xdr:rowOff>57150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EA658893-5F6A-4ABD-AFE1-DEF4F5A3E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2</xdr:row>
          <xdr:rowOff>180975</xdr:rowOff>
        </xdr:from>
        <xdr:to>
          <xdr:col>2</xdr:col>
          <xdr:colOff>9525</xdr:colOff>
          <xdr:row>4</xdr:row>
          <xdr:rowOff>57150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D859AB64-6439-4CB5-A084-8B45C59134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3</xdr:row>
          <xdr:rowOff>180975</xdr:rowOff>
        </xdr:from>
        <xdr:to>
          <xdr:col>2</xdr:col>
          <xdr:colOff>9525</xdr:colOff>
          <xdr:row>5</xdr:row>
          <xdr:rowOff>57150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25292B45-0923-4592-8399-2AF0EDBBBE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4</xdr:row>
          <xdr:rowOff>171450</xdr:rowOff>
        </xdr:from>
        <xdr:to>
          <xdr:col>2</xdr:col>
          <xdr:colOff>9525</xdr:colOff>
          <xdr:row>6</xdr:row>
          <xdr:rowOff>57150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CD3A9AD8-372B-4AAD-8201-9ECBC0CC30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5</xdr:row>
          <xdr:rowOff>171450</xdr:rowOff>
        </xdr:from>
        <xdr:to>
          <xdr:col>2</xdr:col>
          <xdr:colOff>9525</xdr:colOff>
          <xdr:row>7</xdr:row>
          <xdr:rowOff>57150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E019FC56-0C07-4CEB-BAAD-506D42E32D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6</xdr:row>
          <xdr:rowOff>171450</xdr:rowOff>
        </xdr:from>
        <xdr:to>
          <xdr:col>2</xdr:col>
          <xdr:colOff>9525</xdr:colOff>
          <xdr:row>8</xdr:row>
          <xdr:rowOff>57150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FEF04E33-67DC-4E9C-BC86-D4014C2B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5" Type="http://schemas.openxmlformats.org/officeDocument/2006/relationships/comments" Target="../comments3.xml"/><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5" Type="http://schemas.openxmlformats.org/officeDocument/2006/relationships/comments" Target="../comments4.xml"/><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6.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8.bin"/><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5" tint="-0.499984740745262"/>
    <pageSetUpPr fitToPage="1"/>
  </sheetPr>
  <dimension ref="B1:F20"/>
  <sheetViews>
    <sheetView zoomScale="190" zoomScaleNormal="190" workbookViewId="0">
      <selection activeCell="F20" sqref="F20"/>
    </sheetView>
  </sheetViews>
  <sheetFormatPr baseColWidth="10" defaultRowHeight="12.75" x14ac:dyDescent="0.2"/>
  <cols>
    <col min="1" max="1" width="2.7109375" customWidth="1"/>
    <col min="3" max="3" width="3.28515625" customWidth="1"/>
    <col min="4" max="4" width="11.42578125" style="127"/>
    <col min="5" max="5" width="2.85546875" customWidth="1"/>
    <col min="6" max="6" width="11.42578125" style="127"/>
  </cols>
  <sheetData>
    <row r="1" spans="2:6" ht="13.5" thickBot="1" x14ac:dyDescent="0.25"/>
    <row r="2" spans="2:6" ht="13.5" thickBot="1" x14ac:dyDescent="0.25">
      <c r="B2" s="200" t="s">
        <v>105</v>
      </c>
      <c r="C2" s="201"/>
      <c r="D2" s="201"/>
      <c r="E2" s="201"/>
      <c r="F2" s="202"/>
    </row>
    <row r="3" spans="2:6" ht="13.5" thickBot="1" x14ac:dyDescent="0.25"/>
    <row r="4" spans="2:6" ht="13.5" thickBot="1" x14ac:dyDescent="0.25">
      <c r="D4" s="166" t="s">
        <v>103</v>
      </c>
      <c r="E4" s="91"/>
      <c r="F4" s="166" t="s">
        <v>104</v>
      </c>
    </row>
    <row r="5" spans="2:6" ht="13.5" thickBot="1" x14ac:dyDescent="0.25">
      <c r="D5" s="189"/>
      <c r="E5" s="91"/>
      <c r="F5" s="189"/>
    </row>
    <row r="6" spans="2:6" ht="13.5" thickBot="1" x14ac:dyDescent="0.25">
      <c r="B6" s="185" t="s">
        <v>86</v>
      </c>
      <c r="D6" s="166">
        <f>RECAP!R20</f>
        <v>4</v>
      </c>
    </row>
    <row r="7" spans="2:6" ht="13.5" thickBot="1" x14ac:dyDescent="0.25">
      <c r="F7" s="166" t="e">
        <f>RECAP!T20</f>
        <v>#REF!</v>
      </c>
    </row>
    <row r="8" spans="2:6" ht="13.5" thickBot="1" x14ac:dyDescent="0.25">
      <c r="B8" s="185" t="s">
        <v>87</v>
      </c>
      <c r="D8" s="166" t="e">
        <f>RECAP!R36</f>
        <v>#REF!</v>
      </c>
      <c r="F8"/>
    </row>
    <row r="9" spans="2:6" ht="13.5" thickBot="1" x14ac:dyDescent="0.25">
      <c r="F9"/>
    </row>
    <row r="10" spans="2:6" ht="13.5" thickBot="1" x14ac:dyDescent="0.25">
      <c r="B10" s="186" t="s">
        <v>88</v>
      </c>
      <c r="D10" s="166" t="e">
        <f>RECAP!R52</f>
        <v>#REF!</v>
      </c>
      <c r="F10"/>
    </row>
    <row r="11" spans="2:6" ht="13.5" thickBot="1" x14ac:dyDescent="0.25">
      <c r="F11" s="166" t="e">
        <f>RECAP!T52</f>
        <v>#REF!</v>
      </c>
    </row>
    <row r="12" spans="2:6" ht="13.5" thickBot="1" x14ac:dyDescent="0.25">
      <c r="B12" s="186" t="s">
        <v>89</v>
      </c>
      <c r="D12" s="166" t="e">
        <f>RECAP!R68</f>
        <v>#REF!</v>
      </c>
      <c r="F12"/>
    </row>
    <row r="13" spans="2:6" ht="13.5" thickBot="1" x14ac:dyDescent="0.25">
      <c r="F13"/>
    </row>
    <row r="14" spans="2:6" ht="13.5" thickBot="1" x14ac:dyDescent="0.25">
      <c r="B14" s="187" t="s">
        <v>90</v>
      </c>
      <c r="D14" s="166" t="e">
        <f>RECAP!R84</f>
        <v>#REF!</v>
      </c>
      <c r="F14"/>
    </row>
    <row r="15" spans="2:6" ht="13.5" thickBot="1" x14ac:dyDescent="0.25">
      <c r="F15" s="166" t="e">
        <f>RECAP!T84</f>
        <v>#REF!</v>
      </c>
    </row>
    <row r="16" spans="2:6" ht="13.5" thickBot="1" x14ac:dyDescent="0.25">
      <c r="B16" s="187" t="s">
        <v>91</v>
      </c>
      <c r="D16" s="166" t="e">
        <f>RECAP!R100</f>
        <v>#REF!</v>
      </c>
      <c r="F16"/>
    </row>
    <row r="17" spans="2:6" ht="13.5" thickBot="1" x14ac:dyDescent="0.25">
      <c r="F17"/>
    </row>
    <row r="18" spans="2:6" ht="13.5" thickBot="1" x14ac:dyDescent="0.25">
      <c r="B18" s="188" t="s">
        <v>92</v>
      </c>
      <c r="D18" s="166" t="e">
        <f>RECAP!R148</f>
        <v>#REF!</v>
      </c>
      <c r="F18"/>
    </row>
    <row r="19" spans="2:6" ht="13.5" thickBot="1" x14ac:dyDescent="0.25">
      <c r="F19" s="166" t="e">
        <f>RECAP!T116</f>
        <v>#REF!</v>
      </c>
    </row>
    <row r="20" spans="2:6" ht="13.5" thickBot="1" x14ac:dyDescent="0.25">
      <c r="B20" s="188" t="s">
        <v>93</v>
      </c>
      <c r="D20" s="166" t="e">
        <f>RECAP!R196</f>
        <v>#REF!</v>
      </c>
      <c r="F20"/>
    </row>
  </sheetData>
  <mergeCells count="1">
    <mergeCell ref="B2:F2"/>
  </mergeCells>
  <pageMargins left="0.25" right="0.25" top="0.75" bottom="0.75" header="0.3" footer="0.3"/>
  <pageSetup paperSize="9" fitToHeight="0"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3399"/>
    <pageSetUpPr fitToPage="1"/>
  </sheetPr>
  <dimension ref="A1:W196"/>
  <sheetViews>
    <sheetView zoomScale="95" zoomScaleNormal="95" workbookViewId="0">
      <pane ySplit="3" topLeftCell="A4" activePane="bottomLeft" state="frozen"/>
      <selection pane="bottomLeft" activeCell="N36" sqref="N36:P36"/>
    </sheetView>
  </sheetViews>
  <sheetFormatPr baseColWidth="10" defaultRowHeight="12.75" x14ac:dyDescent="0.2"/>
  <cols>
    <col min="1" max="1" width="5.140625" style="40" customWidth="1"/>
    <col min="2" max="2" width="8.85546875" style="40" customWidth="1"/>
    <col min="3" max="3" width="4" customWidth="1"/>
    <col min="4" max="4" width="18" customWidth="1"/>
    <col min="5" max="16" width="13.42578125" style="40" customWidth="1"/>
    <col min="17" max="17" width="3.140625" customWidth="1"/>
    <col min="18" max="18" width="14.42578125" style="40" customWidth="1"/>
    <col min="19" max="19" width="3" style="40" customWidth="1"/>
    <col min="20" max="20" width="14" customWidth="1"/>
  </cols>
  <sheetData>
    <row r="1" spans="1:20" ht="13.5" thickBot="1" x14ac:dyDescent="0.25">
      <c r="E1" s="206" t="s">
        <v>102</v>
      </c>
      <c r="F1" s="207"/>
      <c r="G1" s="207"/>
      <c r="H1" s="207"/>
      <c r="I1" s="207"/>
      <c r="J1" s="207"/>
      <c r="K1" s="207"/>
      <c r="L1" s="207"/>
      <c r="M1" s="207"/>
      <c r="N1" s="207"/>
      <c r="O1" s="207"/>
      <c r="P1" s="208"/>
    </row>
    <row r="2" spans="1:20" ht="13.5" thickBot="1" x14ac:dyDescent="0.25"/>
    <row r="3" spans="1:20" ht="17.25" customHeight="1" thickBot="1" x14ac:dyDescent="0.25">
      <c r="A3" s="194" t="s">
        <v>106</v>
      </c>
      <c r="B3" s="194" t="s">
        <v>106</v>
      </c>
      <c r="D3" s="178" t="s">
        <v>94</v>
      </c>
      <c r="E3" s="153" t="s">
        <v>30</v>
      </c>
      <c r="F3" s="153" t="s">
        <v>31</v>
      </c>
      <c r="G3" s="153" t="s">
        <v>32</v>
      </c>
      <c r="H3" s="153" t="s">
        <v>33</v>
      </c>
      <c r="I3" s="153" t="s">
        <v>34</v>
      </c>
      <c r="J3" s="153" t="s">
        <v>35</v>
      </c>
      <c r="K3" s="153" t="s">
        <v>36</v>
      </c>
      <c r="L3" s="153" t="s">
        <v>37</v>
      </c>
      <c r="M3" s="153" t="s">
        <v>38</v>
      </c>
      <c r="N3" s="153" t="s">
        <v>39</v>
      </c>
      <c r="O3" s="153" t="s">
        <v>40</v>
      </c>
      <c r="P3" s="153" t="s">
        <v>41</v>
      </c>
      <c r="Q3" s="97"/>
      <c r="R3" s="177" t="s">
        <v>43</v>
      </c>
      <c r="S3" s="95"/>
      <c r="T3" s="177" t="s">
        <v>44</v>
      </c>
    </row>
    <row r="4" spans="1:20" ht="7.5" customHeight="1" thickBot="1" x14ac:dyDescent="0.25">
      <c r="D4" s="152"/>
      <c r="E4" s="190"/>
      <c r="F4" s="190"/>
      <c r="G4" s="190"/>
      <c r="H4" s="190"/>
      <c r="I4" s="190"/>
      <c r="J4" s="190"/>
      <c r="K4" s="190"/>
      <c r="L4" s="190"/>
      <c r="M4" s="190"/>
      <c r="N4" s="190"/>
      <c r="O4" s="190"/>
      <c r="P4" s="190"/>
      <c r="Q4" s="191"/>
      <c r="R4" s="192"/>
      <c r="S4" s="193"/>
      <c r="T4" s="192"/>
    </row>
    <row r="5" spans="1:20" ht="13.5" customHeight="1" x14ac:dyDescent="0.2">
      <c r="A5" s="40">
        <v>1</v>
      </c>
      <c r="B5" s="128" t="s">
        <v>86</v>
      </c>
      <c r="C5" s="129">
        <v>1</v>
      </c>
      <c r="D5" s="80"/>
      <c r="E5" s="179">
        <f>'AO - 1'!B8</f>
        <v>2</v>
      </c>
      <c r="F5" s="179">
        <f>'AO - 1'!V8</f>
        <v>0</v>
      </c>
      <c r="G5" s="179">
        <f>'AO - 1'!AP8</f>
        <v>0</v>
      </c>
      <c r="H5" s="179">
        <f>'AO - 1'!B120</f>
        <v>0</v>
      </c>
      <c r="I5" s="179">
        <f>'AO - 1'!V120</f>
        <v>0</v>
      </c>
      <c r="J5" s="179">
        <f>'AO - 1'!AP120</f>
        <v>0</v>
      </c>
      <c r="K5" s="179">
        <f>'AO - 1'!B231</f>
        <v>0</v>
      </c>
      <c r="L5" s="179">
        <f>'AO - 1'!V231</f>
        <v>0</v>
      </c>
      <c r="M5" s="179">
        <f>'AO - 1'!AP231</f>
        <v>0</v>
      </c>
      <c r="N5" s="179">
        <f>'AO - 1'!B342</f>
        <v>0</v>
      </c>
      <c r="O5" s="179">
        <f>'AO - 1'!V342</f>
        <v>0</v>
      </c>
      <c r="P5" s="195">
        <f>'AO - 1'!AP342</f>
        <v>0</v>
      </c>
      <c r="Q5" s="98"/>
      <c r="R5" s="160">
        <f>SUM(E5:P5)</f>
        <v>2</v>
      </c>
      <c r="S5" s="96"/>
      <c r="T5" s="163" t="e">
        <f t="shared" ref="T5:T19" si="0">R5+R21</f>
        <v>#REF!</v>
      </c>
    </row>
    <row r="6" spans="1:20" x14ac:dyDescent="0.2">
      <c r="A6" s="40">
        <v>1</v>
      </c>
      <c r="B6" s="130" t="s">
        <v>86</v>
      </c>
      <c r="C6" s="94">
        <v>2</v>
      </c>
      <c r="D6" s="81"/>
      <c r="E6" s="180">
        <f>'AO - 1'!B9</f>
        <v>0</v>
      </c>
      <c r="F6" s="180">
        <f>'AO - 1'!V9</f>
        <v>0</v>
      </c>
      <c r="G6" s="180">
        <f>'AO - 1'!AP9</f>
        <v>0</v>
      </c>
      <c r="H6" s="180">
        <f>'AO - 1'!B121</f>
        <v>0</v>
      </c>
      <c r="I6" s="180">
        <f>'AO - 1'!V121</f>
        <v>0</v>
      </c>
      <c r="J6" s="180">
        <f>'AO - 1'!AP121</f>
        <v>0</v>
      </c>
      <c r="K6" s="180">
        <f>'AO - 1'!B232</f>
        <v>0</v>
      </c>
      <c r="L6" s="180">
        <f>'AO - 1'!V232</f>
        <v>0</v>
      </c>
      <c r="M6" s="180">
        <f>'AO - 1'!AP232</f>
        <v>0</v>
      </c>
      <c r="N6" s="180">
        <f>'AO - 1'!B343</f>
        <v>0</v>
      </c>
      <c r="O6" s="180">
        <f>'AO - 1'!V343</f>
        <v>0</v>
      </c>
      <c r="P6" s="196">
        <f>'AO - 1'!AP343</f>
        <v>0</v>
      </c>
      <c r="Q6" s="98"/>
      <c r="R6" s="161">
        <f t="shared" ref="R6:R35" si="1">SUM(E6:P6)</f>
        <v>0</v>
      </c>
      <c r="S6" s="96"/>
      <c r="T6" s="164" t="e">
        <f t="shared" si="0"/>
        <v>#REF!</v>
      </c>
    </row>
    <row r="7" spans="1:20" x14ac:dyDescent="0.2">
      <c r="A7" s="40">
        <v>1</v>
      </c>
      <c r="B7" s="130" t="s">
        <v>86</v>
      </c>
      <c r="C7" s="94">
        <v>3</v>
      </c>
      <c r="D7" s="81"/>
      <c r="E7" s="180">
        <f>'AO - 1'!B10</f>
        <v>2</v>
      </c>
      <c r="F7" s="180">
        <f>'AO - 1'!V10</f>
        <v>0</v>
      </c>
      <c r="G7" s="180">
        <f>'AO - 1'!AP10</f>
        <v>0</v>
      </c>
      <c r="H7" s="180">
        <f>'AO - 1'!B122</f>
        <v>0</v>
      </c>
      <c r="I7" s="180">
        <f>'AO - 1'!V122</f>
        <v>0</v>
      </c>
      <c r="J7" s="180">
        <f>'AO - 1'!AP122</f>
        <v>0</v>
      </c>
      <c r="K7" s="180">
        <f>'AO - 1'!B233</f>
        <v>0</v>
      </c>
      <c r="L7" s="180">
        <f>'AO - 1'!V233</f>
        <v>0</v>
      </c>
      <c r="M7" s="180">
        <f>'AO - 1'!AP233</f>
        <v>0</v>
      </c>
      <c r="N7" s="180">
        <f>'AO - 1'!B344</f>
        <v>0</v>
      </c>
      <c r="O7" s="180">
        <f>'AO - 1'!V344</f>
        <v>0</v>
      </c>
      <c r="P7" s="196">
        <f>'AO - 1'!AP344</f>
        <v>0</v>
      </c>
      <c r="Q7" s="98"/>
      <c r="R7" s="161">
        <f t="shared" si="1"/>
        <v>2</v>
      </c>
      <c r="S7" s="96"/>
      <c r="T7" s="164" t="e">
        <f t="shared" si="0"/>
        <v>#REF!</v>
      </c>
    </row>
    <row r="8" spans="1:20" x14ac:dyDescent="0.2">
      <c r="A8" s="40">
        <v>1</v>
      </c>
      <c r="B8" s="130" t="s">
        <v>86</v>
      </c>
      <c r="C8" s="94">
        <v>4</v>
      </c>
      <c r="D8" s="81"/>
      <c r="E8" s="180">
        <f>'AO - 1'!B11</f>
        <v>0</v>
      </c>
      <c r="F8" s="180">
        <f>'AO - 1'!V11</f>
        <v>0</v>
      </c>
      <c r="G8" s="180">
        <f>'AO - 1'!AP11</f>
        <v>0</v>
      </c>
      <c r="H8" s="180">
        <f>'AO - 1'!B123</f>
        <v>0</v>
      </c>
      <c r="I8" s="180">
        <f>'AO - 1'!V123</f>
        <v>0</v>
      </c>
      <c r="J8" s="180">
        <f>'AO - 1'!AP123</f>
        <v>0</v>
      </c>
      <c r="K8" s="180">
        <f>'AO - 1'!B234</f>
        <v>0</v>
      </c>
      <c r="L8" s="180">
        <f>'AO - 1'!V234</f>
        <v>0</v>
      </c>
      <c r="M8" s="180">
        <f>'AO - 1'!AP234</f>
        <v>0</v>
      </c>
      <c r="N8" s="180">
        <f>'AO - 1'!B345</f>
        <v>0</v>
      </c>
      <c r="O8" s="180">
        <f>'AO - 1'!V345</f>
        <v>0</v>
      </c>
      <c r="P8" s="196">
        <f>'AO - 1'!AP345</f>
        <v>0</v>
      </c>
      <c r="Q8" s="98"/>
      <c r="R8" s="161">
        <f t="shared" si="1"/>
        <v>0</v>
      </c>
      <c r="S8" s="96"/>
      <c r="T8" s="164" t="e">
        <f t="shared" si="0"/>
        <v>#REF!</v>
      </c>
    </row>
    <row r="9" spans="1:20" x14ac:dyDescent="0.2">
      <c r="A9" s="40">
        <v>1</v>
      </c>
      <c r="B9" s="130" t="s">
        <v>86</v>
      </c>
      <c r="C9" s="94">
        <v>5</v>
      </c>
      <c r="D9" s="81"/>
      <c r="E9" s="180">
        <f>'AO - 1'!B12</f>
        <v>0</v>
      </c>
      <c r="F9" s="180">
        <f>'AO - 1'!V12</f>
        <v>0</v>
      </c>
      <c r="G9" s="180">
        <f>'AO - 1'!AP12</f>
        <v>0</v>
      </c>
      <c r="H9" s="180">
        <f>'AO - 1'!B124</f>
        <v>0</v>
      </c>
      <c r="I9" s="180">
        <f>'AO - 1'!V124</f>
        <v>0</v>
      </c>
      <c r="J9" s="180">
        <f>'AO - 1'!AP124</f>
        <v>0</v>
      </c>
      <c r="K9" s="180">
        <f>'AO - 1'!B235</f>
        <v>0</v>
      </c>
      <c r="L9" s="180">
        <f>'AO - 1'!V235</f>
        <v>0</v>
      </c>
      <c r="M9" s="180">
        <f>'AO - 1'!AP235</f>
        <v>0</v>
      </c>
      <c r="N9" s="180">
        <f>'AO - 1'!B346</f>
        <v>0</v>
      </c>
      <c r="O9" s="180">
        <f>'AO - 1'!V346</f>
        <v>0</v>
      </c>
      <c r="P9" s="196">
        <f>'AO - 1'!AP346</f>
        <v>0</v>
      </c>
      <c r="Q9" s="98"/>
      <c r="R9" s="161">
        <f t="shared" si="1"/>
        <v>0</v>
      </c>
      <c r="S9" s="96"/>
      <c r="T9" s="164" t="e">
        <f t="shared" si="0"/>
        <v>#REF!</v>
      </c>
    </row>
    <row r="10" spans="1:20" x14ac:dyDescent="0.2">
      <c r="A10" s="40">
        <v>1</v>
      </c>
      <c r="B10" s="130" t="s">
        <v>86</v>
      </c>
      <c r="C10" s="94">
        <v>6</v>
      </c>
      <c r="D10" s="81"/>
      <c r="E10" s="180">
        <f>'AO - 1'!B13</f>
        <v>0</v>
      </c>
      <c r="F10" s="180">
        <f>'AO - 1'!V13</f>
        <v>0</v>
      </c>
      <c r="G10" s="180">
        <f>'AO - 1'!AP13</f>
        <v>0</v>
      </c>
      <c r="H10" s="180">
        <f>'AO - 1'!B125</f>
        <v>0</v>
      </c>
      <c r="I10" s="180">
        <f>'AO - 1'!V125</f>
        <v>0</v>
      </c>
      <c r="J10" s="180">
        <f>'AO - 1'!AP125</f>
        <v>0</v>
      </c>
      <c r="K10" s="180">
        <f>'AO - 1'!B236</f>
        <v>0</v>
      </c>
      <c r="L10" s="180">
        <f>'AO - 1'!V236</f>
        <v>0</v>
      </c>
      <c r="M10" s="180">
        <f>'AO - 1'!AP236</f>
        <v>0</v>
      </c>
      <c r="N10" s="180">
        <f>'AO - 1'!B347</f>
        <v>0</v>
      </c>
      <c r="O10" s="180">
        <f>'AO - 1'!V347</f>
        <v>0</v>
      </c>
      <c r="P10" s="196">
        <f>'AO - 1'!AP347</f>
        <v>0</v>
      </c>
      <c r="Q10" s="98"/>
      <c r="R10" s="161">
        <f t="shared" si="1"/>
        <v>0</v>
      </c>
      <c r="S10" s="96"/>
      <c r="T10" s="164" t="e">
        <f t="shared" si="0"/>
        <v>#REF!</v>
      </c>
    </row>
    <row r="11" spans="1:20" x14ac:dyDescent="0.2">
      <c r="A11" s="40">
        <v>1</v>
      </c>
      <c r="B11" s="130" t="s">
        <v>86</v>
      </c>
      <c r="C11" s="94">
        <v>7</v>
      </c>
      <c r="D11" s="81"/>
      <c r="E11" s="180">
        <f>'AO - 1'!B14</f>
        <v>0</v>
      </c>
      <c r="F11" s="180">
        <f>'AO - 1'!V14</f>
        <v>0</v>
      </c>
      <c r="G11" s="180">
        <f>'AO - 1'!AP14</f>
        <v>0</v>
      </c>
      <c r="H11" s="180">
        <f>'AO - 1'!B126</f>
        <v>0</v>
      </c>
      <c r="I11" s="180">
        <f>'AO - 1'!V126</f>
        <v>0</v>
      </c>
      <c r="J11" s="180">
        <f>'AO - 1'!AP126</f>
        <v>0</v>
      </c>
      <c r="K11" s="180">
        <f>'AO - 1'!B237</f>
        <v>0</v>
      </c>
      <c r="L11" s="180">
        <f>'AO - 1'!V237</f>
        <v>0</v>
      </c>
      <c r="M11" s="180">
        <f>'AO - 1'!AP237</f>
        <v>0</v>
      </c>
      <c r="N11" s="180">
        <f>'AO - 1'!B348</f>
        <v>0</v>
      </c>
      <c r="O11" s="180">
        <f>'AO - 1'!V348</f>
        <v>0</v>
      </c>
      <c r="P11" s="196">
        <f>'AO - 1'!AP348</f>
        <v>0</v>
      </c>
      <c r="Q11" s="98"/>
      <c r="R11" s="161">
        <f t="shared" si="1"/>
        <v>0</v>
      </c>
      <c r="S11" s="96"/>
      <c r="T11" s="164" t="e">
        <f t="shared" si="0"/>
        <v>#REF!</v>
      </c>
    </row>
    <row r="12" spans="1:20" x14ac:dyDescent="0.2">
      <c r="A12" s="40">
        <v>1</v>
      </c>
      <c r="B12" s="130" t="s">
        <v>86</v>
      </c>
      <c r="C12" s="94">
        <v>8</v>
      </c>
      <c r="D12" s="81"/>
      <c r="E12" s="180">
        <f>'AO - 1'!B15</f>
        <v>0</v>
      </c>
      <c r="F12" s="180">
        <f>'AO - 1'!V15</f>
        <v>0</v>
      </c>
      <c r="G12" s="180">
        <f>'AO - 1'!AP15</f>
        <v>0</v>
      </c>
      <c r="H12" s="180">
        <f>'AO - 1'!B127</f>
        <v>0</v>
      </c>
      <c r="I12" s="180">
        <f>'AO - 1'!V127</f>
        <v>0</v>
      </c>
      <c r="J12" s="180">
        <f>'AO - 1'!AP127</f>
        <v>0</v>
      </c>
      <c r="K12" s="180">
        <f>'AO - 1'!B238</f>
        <v>0</v>
      </c>
      <c r="L12" s="180">
        <f>'AO - 1'!V238</f>
        <v>0</v>
      </c>
      <c r="M12" s="180">
        <f>'AO - 1'!AP238</f>
        <v>0</v>
      </c>
      <c r="N12" s="180">
        <f>'AO - 1'!B349</f>
        <v>0</v>
      </c>
      <c r="O12" s="180">
        <f>'AO - 1'!V349</f>
        <v>0</v>
      </c>
      <c r="P12" s="196">
        <f>'AO - 1'!AP349</f>
        <v>0</v>
      </c>
      <c r="Q12" s="98"/>
      <c r="R12" s="161">
        <f t="shared" si="1"/>
        <v>0</v>
      </c>
      <c r="S12" s="96"/>
      <c r="T12" s="164" t="e">
        <f t="shared" si="0"/>
        <v>#REF!</v>
      </c>
    </row>
    <row r="13" spans="1:20" ht="13.5" customHeight="1" x14ac:dyDescent="0.2">
      <c r="A13" s="40">
        <v>1</v>
      </c>
      <c r="B13" s="130" t="s">
        <v>86</v>
      </c>
      <c r="C13" s="94">
        <v>9</v>
      </c>
      <c r="D13" s="81"/>
      <c r="E13" s="180">
        <f>'AO - 1'!B16</f>
        <v>0</v>
      </c>
      <c r="F13" s="180">
        <f>'AO - 1'!V16</f>
        <v>0</v>
      </c>
      <c r="G13" s="180">
        <f>'AO - 1'!AP16</f>
        <v>0</v>
      </c>
      <c r="H13" s="180">
        <f>'AO - 1'!B128</f>
        <v>0</v>
      </c>
      <c r="I13" s="180">
        <f>'AO - 1'!V128</f>
        <v>0</v>
      </c>
      <c r="J13" s="180">
        <f>'AO - 1'!AP128</f>
        <v>0</v>
      </c>
      <c r="K13" s="180">
        <f>'AO - 1'!B239</f>
        <v>0</v>
      </c>
      <c r="L13" s="180">
        <f>'AO - 1'!V239</f>
        <v>0</v>
      </c>
      <c r="M13" s="180">
        <f>'AO - 1'!AP239</f>
        <v>0</v>
      </c>
      <c r="N13" s="180">
        <f>'AO - 1'!B350</f>
        <v>0</v>
      </c>
      <c r="O13" s="180">
        <f>'AO - 1'!V350</f>
        <v>0</v>
      </c>
      <c r="P13" s="196">
        <f>'AO - 1'!AP350</f>
        <v>0</v>
      </c>
      <c r="Q13" s="98"/>
      <c r="R13" s="161">
        <f t="shared" si="1"/>
        <v>0</v>
      </c>
      <c r="S13" s="96"/>
      <c r="T13" s="164" t="e">
        <f t="shared" si="0"/>
        <v>#REF!</v>
      </c>
    </row>
    <row r="14" spans="1:20" x14ac:dyDescent="0.2">
      <c r="A14" s="40">
        <v>1</v>
      </c>
      <c r="B14" s="130" t="s">
        <v>86</v>
      </c>
      <c r="C14" s="94">
        <v>10</v>
      </c>
      <c r="D14" s="81"/>
      <c r="E14" s="180">
        <f>'AO - 1'!B17</f>
        <v>0</v>
      </c>
      <c r="F14" s="180">
        <f>'AO - 1'!V17</f>
        <v>0</v>
      </c>
      <c r="G14" s="180">
        <f>'AO - 1'!AP17</f>
        <v>0</v>
      </c>
      <c r="H14" s="180">
        <f>'AO - 1'!B129</f>
        <v>0</v>
      </c>
      <c r="I14" s="180">
        <f>'AO - 1'!V129</f>
        <v>0</v>
      </c>
      <c r="J14" s="180">
        <f>'AO - 1'!AP129</f>
        <v>0</v>
      </c>
      <c r="K14" s="180">
        <f>'AO - 1'!B240</f>
        <v>0</v>
      </c>
      <c r="L14" s="180">
        <f>'AO - 1'!V240</f>
        <v>0</v>
      </c>
      <c r="M14" s="180">
        <f>'AO - 1'!AP240</f>
        <v>0</v>
      </c>
      <c r="N14" s="180">
        <f>'AO - 1'!B351</f>
        <v>0</v>
      </c>
      <c r="O14" s="180">
        <f>'AO - 1'!V351</f>
        <v>0</v>
      </c>
      <c r="P14" s="196">
        <f>'AO - 1'!AP351</f>
        <v>0</v>
      </c>
      <c r="Q14" s="98"/>
      <c r="R14" s="161">
        <f t="shared" si="1"/>
        <v>0</v>
      </c>
      <c r="S14" s="96"/>
      <c r="T14" s="164" t="e">
        <f t="shared" si="0"/>
        <v>#REF!</v>
      </c>
    </row>
    <row r="15" spans="1:20" x14ac:dyDescent="0.2">
      <c r="A15" s="40">
        <v>1</v>
      </c>
      <c r="B15" s="130" t="s">
        <v>86</v>
      </c>
      <c r="C15" s="94">
        <v>11</v>
      </c>
      <c r="D15" s="81"/>
      <c r="E15" s="180">
        <f>'AO - 1'!B18</f>
        <v>0</v>
      </c>
      <c r="F15" s="180">
        <f>'AO - 1'!V18</f>
        <v>0</v>
      </c>
      <c r="G15" s="180">
        <f>'AO - 1'!AP18</f>
        <v>0</v>
      </c>
      <c r="H15" s="180">
        <f>'AO - 1'!B130</f>
        <v>0</v>
      </c>
      <c r="I15" s="180">
        <f>'AO - 1'!V130</f>
        <v>0</v>
      </c>
      <c r="J15" s="180">
        <f>'AO - 1'!AP130</f>
        <v>0</v>
      </c>
      <c r="K15" s="180">
        <f>'AO - 1'!B241</f>
        <v>0</v>
      </c>
      <c r="L15" s="180">
        <f>'AO - 1'!V241</f>
        <v>0</v>
      </c>
      <c r="M15" s="180">
        <f>'AO - 1'!AP241</f>
        <v>0</v>
      </c>
      <c r="N15" s="180">
        <f>'AO - 1'!B352</f>
        <v>0</v>
      </c>
      <c r="O15" s="180">
        <f>'AO - 1'!V352</f>
        <v>0</v>
      </c>
      <c r="P15" s="196">
        <f>'AO - 1'!AP352</f>
        <v>0</v>
      </c>
      <c r="Q15" s="98"/>
      <c r="R15" s="161">
        <f t="shared" si="1"/>
        <v>0</v>
      </c>
      <c r="S15" s="96"/>
      <c r="T15" s="164" t="e">
        <f t="shared" si="0"/>
        <v>#REF!</v>
      </c>
    </row>
    <row r="16" spans="1:20" x14ac:dyDescent="0.2">
      <c r="A16" s="40">
        <v>1</v>
      </c>
      <c r="B16" s="130" t="s">
        <v>86</v>
      </c>
      <c r="C16" s="94">
        <v>12</v>
      </c>
      <c r="D16" s="81"/>
      <c r="E16" s="180">
        <f>'AO - 1'!B19</f>
        <v>0</v>
      </c>
      <c r="F16" s="180">
        <f>'AO - 1'!V19</f>
        <v>0</v>
      </c>
      <c r="G16" s="180">
        <f>'AO - 1'!AP19</f>
        <v>0</v>
      </c>
      <c r="H16" s="180">
        <f>'AO - 1'!B131</f>
        <v>0</v>
      </c>
      <c r="I16" s="180">
        <f>'AO - 1'!V131</f>
        <v>0</v>
      </c>
      <c r="J16" s="180">
        <f>'AO - 1'!AP131</f>
        <v>0</v>
      </c>
      <c r="K16" s="180">
        <f>'AO - 1'!B242</f>
        <v>0</v>
      </c>
      <c r="L16" s="180">
        <f>'AO - 1'!V242</f>
        <v>0</v>
      </c>
      <c r="M16" s="180">
        <f>'AO - 1'!AP242</f>
        <v>0</v>
      </c>
      <c r="N16" s="180">
        <f>'AO - 1'!B353</f>
        <v>0</v>
      </c>
      <c r="O16" s="180">
        <f>'AO - 1'!V353</f>
        <v>0</v>
      </c>
      <c r="P16" s="196">
        <f>'AO - 1'!AP353</f>
        <v>0</v>
      </c>
      <c r="Q16" s="98"/>
      <c r="R16" s="161">
        <f t="shared" si="1"/>
        <v>0</v>
      </c>
      <c r="S16" s="96"/>
      <c r="T16" s="164" t="e">
        <f t="shared" si="0"/>
        <v>#REF!</v>
      </c>
    </row>
    <row r="17" spans="1:23" x14ac:dyDescent="0.2">
      <c r="A17" s="40">
        <v>1</v>
      </c>
      <c r="B17" s="130" t="s">
        <v>86</v>
      </c>
      <c r="C17" s="94">
        <v>13</v>
      </c>
      <c r="D17" s="81"/>
      <c r="E17" s="180">
        <f>'AO - 1'!B20</f>
        <v>0</v>
      </c>
      <c r="F17" s="180">
        <f>'AO - 1'!V20</f>
        <v>0</v>
      </c>
      <c r="G17" s="180">
        <f>'AO - 1'!AP20</f>
        <v>0</v>
      </c>
      <c r="H17" s="180">
        <f>'AO - 1'!B132</f>
        <v>0</v>
      </c>
      <c r="I17" s="180">
        <f>'AO - 1'!V132</f>
        <v>0</v>
      </c>
      <c r="J17" s="180">
        <f>'AO - 1'!AP132</f>
        <v>0</v>
      </c>
      <c r="K17" s="180">
        <f>'AO - 1'!B243</f>
        <v>0</v>
      </c>
      <c r="L17" s="180">
        <f>'AO - 1'!V243</f>
        <v>0</v>
      </c>
      <c r="M17" s="180">
        <f>'AO - 1'!AP243</f>
        <v>0</v>
      </c>
      <c r="N17" s="180">
        <f>'AO - 1'!B354</f>
        <v>0</v>
      </c>
      <c r="O17" s="180">
        <f>'AO - 1'!V354</f>
        <v>0</v>
      </c>
      <c r="P17" s="196">
        <f>'AO - 1'!AP354</f>
        <v>0</v>
      </c>
      <c r="Q17" s="98"/>
      <c r="R17" s="161">
        <f t="shared" si="1"/>
        <v>0</v>
      </c>
      <c r="S17" s="96"/>
      <c r="T17" s="164" t="e">
        <f t="shared" si="0"/>
        <v>#REF!</v>
      </c>
    </row>
    <row r="18" spans="1:23" x14ac:dyDescent="0.2">
      <c r="A18" s="40">
        <v>1</v>
      </c>
      <c r="B18" s="130" t="s">
        <v>86</v>
      </c>
      <c r="C18" s="94">
        <v>14</v>
      </c>
      <c r="D18" s="81"/>
      <c r="E18" s="180">
        <f>'AO - 1'!B21</f>
        <v>0</v>
      </c>
      <c r="F18" s="180">
        <f>'AO - 1'!V21</f>
        <v>0</v>
      </c>
      <c r="G18" s="180">
        <f>'AO - 1'!AP21</f>
        <v>0</v>
      </c>
      <c r="H18" s="180">
        <f>'AO - 1'!B133</f>
        <v>0</v>
      </c>
      <c r="I18" s="180">
        <f>'AO - 1'!V133</f>
        <v>0</v>
      </c>
      <c r="J18" s="180">
        <f>'AO - 1'!AP133</f>
        <v>0</v>
      </c>
      <c r="K18" s="180">
        <f>'AO - 1'!B244</f>
        <v>0</v>
      </c>
      <c r="L18" s="180">
        <f>'AO - 1'!V244</f>
        <v>0</v>
      </c>
      <c r="M18" s="180">
        <f>'AO - 1'!AP244</f>
        <v>0</v>
      </c>
      <c r="N18" s="180">
        <f>'AO - 1'!B355</f>
        <v>0</v>
      </c>
      <c r="O18" s="180">
        <f>'AO - 1'!V355</f>
        <v>0</v>
      </c>
      <c r="P18" s="196">
        <f>'AO - 1'!AP355</f>
        <v>0</v>
      </c>
      <c r="Q18" s="98"/>
      <c r="R18" s="161">
        <f t="shared" si="1"/>
        <v>0</v>
      </c>
      <c r="S18" s="96"/>
      <c r="T18" s="164" t="e">
        <f t="shared" si="0"/>
        <v>#REF!</v>
      </c>
    </row>
    <row r="19" spans="1:23" ht="13.5" thickBot="1" x14ac:dyDescent="0.25">
      <c r="A19" s="40">
        <v>1</v>
      </c>
      <c r="B19" s="131" t="s">
        <v>86</v>
      </c>
      <c r="C19" s="132">
        <v>15</v>
      </c>
      <c r="D19" s="82"/>
      <c r="E19" s="182">
        <f>'AO - 1'!B22</f>
        <v>0</v>
      </c>
      <c r="F19" s="182">
        <f>'AO - 1'!V22</f>
        <v>0</v>
      </c>
      <c r="G19" s="180">
        <f>'AO - 1'!AP22</f>
        <v>0</v>
      </c>
      <c r="H19" s="180">
        <f>'AO - 1'!B134</f>
        <v>0</v>
      </c>
      <c r="I19" s="180">
        <f>'AO - 1'!V134</f>
        <v>0</v>
      </c>
      <c r="J19" s="180">
        <f>'AO - 1'!AP134</f>
        <v>0</v>
      </c>
      <c r="K19" s="180">
        <f>'AO - 1'!B245</f>
        <v>0</v>
      </c>
      <c r="L19" s="180">
        <f>'AO - 1'!V245</f>
        <v>0</v>
      </c>
      <c r="M19" s="180">
        <f>'AO - 1'!AP245</f>
        <v>0</v>
      </c>
      <c r="N19" s="180">
        <f>'AO - 1'!B356</f>
        <v>0</v>
      </c>
      <c r="O19" s="180">
        <f>'AO - 1'!V356</f>
        <v>0</v>
      </c>
      <c r="P19" s="196">
        <f>'AO - 1'!AP356</f>
        <v>0</v>
      </c>
      <c r="Q19" s="98"/>
      <c r="R19" s="162">
        <f t="shared" si="1"/>
        <v>0</v>
      </c>
      <c r="S19" s="96"/>
      <c r="T19" s="165" t="e">
        <f t="shared" si="0"/>
        <v>#REF!</v>
      </c>
    </row>
    <row r="20" spans="1:23" ht="13.5" thickBot="1" x14ac:dyDescent="0.25">
      <c r="B20" s="172"/>
      <c r="C20" s="173"/>
      <c r="D20" s="173"/>
      <c r="E20" s="181"/>
      <c r="F20" s="181"/>
      <c r="G20" s="181"/>
      <c r="H20" s="181"/>
      <c r="I20" s="181"/>
      <c r="J20" s="181"/>
      <c r="K20" s="181"/>
      <c r="L20" s="181"/>
      <c r="M20" s="181"/>
      <c r="N20" s="211" t="s">
        <v>108</v>
      </c>
      <c r="O20" s="211"/>
      <c r="P20" s="212"/>
      <c r="Q20" s="98"/>
      <c r="R20" s="183">
        <f>SUM(R5:R19)</f>
        <v>4</v>
      </c>
      <c r="T20" s="184" t="e">
        <f>SUM(T5:T19)</f>
        <v>#REF!</v>
      </c>
      <c r="U20" s="203" t="s">
        <v>95</v>
      </c>
      <c r="V20" s="204"/>
      <c r="W20" s="205"/>
    </row>
    <row r="21" spans="1:23" x14ac:dyDescent="0.2">
      <c r="A21" s="40">
        <v>2</v>
      </c>
      <c r="B21" s="128" t="s">
        <v>87</v>
      </c>
      <c r="C21" s="129">
        <v>1</v>
      </c>
      <c r="D21" s="80"/>
      <c r="E21" s="180" t="e">
        <f>#REF!</f>
        <v>#REF!</v>
      </c>
      <c r="F21" s="180" t="e">
        <f>#REF!</f>
        <v>#REF!</v>
      </c>
      <c r="G21" s="180" t="e">
        <f>#REF!</f>
        <v>#REF!</v>
      </c>
      <c r="H21" s="180" t="e">
        <f>#REF!</f>
        <v>#REF!</v>
      </c>
      <c r="I21" s="180" t="e">
        <f>#REF!</f>
        <v>#REF!</v>
      </c>
      <c r="J21" s="180" t="e">
        <f>#REF!</f>
        <v>#REF!</v>
      </c>
      <c r="K21" s="180" t="e">
        <f>#REF!</f>
        <v>#REF!</v>
      </c>
      <c r="L21" s="180" t="e">
        <f>#REF!</f>
        <v>#REF!</v>
      </c>
      <c r="M21" s="180" t="e">
        <f>#REF!</f>
        <v>#REF!</v>
      </c>
      <c r="N21" s="180" t="e">
        <f>#REF!</f>
        <v>#REF!</v>
      </c>
      <c r="O21" s="180" t="e">
        <f>#REF!</f>
        <v>#REF!</v>
      </c>
      <c r="P21" s="196" t="e">
        <f>#REF!</f>
        <v>#REF!</v>
      </c>
      <c r="Q21" s="98"/>
      <c r="R21" s="160" t="e">
        <f t="shared" si="1"/>
        <v>#REF!</v>
      </c>
      <c r="S21" s="96"/>
    </row>
    <row r="22" spans="1:23" x14ac:dyDescent="0.2">
      <c r="A22" s="40">
        <v>2</v>
      </c>
      <c r="B22" s="130" t="s">
        <v>87</v>
      </c>
      <c r="C22" s="94">
        <v>2</v>
      </c>
      <c r="D22" s="81"/>
      <c r="E22" s="180" t="e">
        <f>#REF!</f>
        <v>#REF!</v>
      </c>
      <c r="F22" s="180" t="e">
        <f>#REF!</f>
        <v>#REF!</v>
      </c>
      <c r="G22" s="180" t="e">
        <f>#REF!</f>
        <v>#REF!</v>
      </c>
      <c r="H22" s="180" t="e">
        <f>#REF!</f>
        <v>#REF!</v>
      </c>
      <c r="I22" s="180" t="e">
        <f>#REF!</f>
        <v>#REF!</v>
      </c>
      <c r="J22" s="180" t="e">
        <f>#REF!</f>
        <v>#REF!</v>
      </c>
      <c r="K22" s="180" t="e">
        <f>#REF!</f>
        <v>#REF!</v>
      </c>
      <c r="L22" s="180" t="e">
        <f>#REF!</f>
        <v>#REF!</v>
      </c>
      <c r="M22" s="180" t="e">
        <f>#REF!</f>
        <v>#REF!</v>
      </c>
      <c r="N22" s="180" t="e">
        <f>#REF!</f>
        <v>#REF!</v>
      </c>
      <c r="O22" s="180" t="e">
        <f>#REF!</f>
        <v>#REF!</v>
      </c>
      <c r="P22" s="196" t="e">
        <f>#REF!</f>
        <v>#REF!</v>
      </c>
      <c r="Q22" s="98"/>
      <c r="R22" s="161" t="e">
        <f t="shared" si="1"/>
        <v>#REF!</v>
      </c>
      <c r="S22" s="96"/>
    </row>
    <row r="23" spans="1:23" x14ac:dyDescent="0.2">
      <c r="A23" s="40">
        <v>2</v>
      </c>
      <c r="B23" s="130" t="s">
        <v>87</v>
      </c>
      <c r="C23" s="94">
        <v>3</v>
      </c>
      <c r="D23" s="81"/>
      <c r="E23" s="180" t="e">
        <f>#REF!</f>
        <v>#REF!</v>
      </c>
      <c r="F23" s="180" t="e">
        <f>#REF!</f>
        <v>#REF!</v>
      </c>
      <c r="G23" s="180" t="e">
        <f>#REF!</f>
        <v>#REF!</v>
      </c>
      <c r="H23" s="180" t="e">
        <f>#REF!</f>
        <v>#REF!</v>
      </c>
      <c r="I23" s="180" t="e">
        <f>#REF!</f>
        <v>#REF!</v>
      </c>
      <c r="J23" s="180" t="e">
        <f>#REF!</f>
        <v>#REF!</v>
      </c>
      <c r="K23" s="180" t="e">
        <f>#REF!</f>
        <v>#REF!</v>
      </c>
      <c r="L23" s="180" t="e">
        <f>#REF!</f>
        <v>#REF!</v>
      </c>
      <c r="M23" s="180" t="e">
        <f>#REF!</f>
        <v>#REF!</v>
      </c>
      <c r="N23" s="180" t="e">
        <f>#REF!</f>
        <v>#REF!</v>
      </c>
      <c r="O23" s="180" t="e">
        <f>#REF!</f>
        <v>#REF!</v>
      </c>
      <c r="P23" s="196" t="e">
        <f>#REF!</f>
        <v>#REF!</v>
      </c>
      <c r="Q23" s="98"/>
      <c r="R23" s="161" t="e">
        <f t="shared" si="1"/>
        <v>#REF!</v>
      </c>
      <c r="S23" s="96"/>
    </row>
    <row r="24" spans="1:23" x14ac:dyDescent="0.2">
      <c r="A24" s="40">
        <v>2</v>
      </c>
      <c r="B24" s="130" t="s">
        <v>87</v>
      </c>
      <c r="C24" s="94">
        <v>4</v>
      </c>
      <c r="D24" s="81"/>
      <c r="E24" s="180" t="e">
        <f>#REF!</f>
        <v>#REF!</v>
      </c>
      <c r="F24" s="180" t="e">
        <f>#REF!</f>
        <v>#REF!</v>
      </c>
      <c r="G24" s="180" t="e">
        <f>#REF!</f>
        <v>#REF!</v>
      </c>
      <c r="H24" s="180" t="e">
        <f>#REF!</f>
        <v>#REF!</v>
      </c>
      <c r="I24" s="180" t="e">
        <f>#REF!</f>
        <v>#REF!</v>
      </c>
      <c r="J24" s="180" t="e">
        <f>#REF!</f>
        <v>#REF!</v>
      </c>
      <c r="K24" s="180" t="e">
        <f>#REF!</f>
        <v>#REF!</v>
      </c>
      <c r="L24" s="180" t="e">
        <f>#REF!</f>
        <v>#REF!</v>
      </c>
      <c r="M24" s="180" t="e">
        <f>#REF!</f>
        <v>#REF!</v>
      </c>
      <c r="N24" s="180" t="e">
        <f>#REF!</f>
        <v>#REF!</v>
      </c>
      <c r="O24" s="180" t="e">
        <f>#REF!</f>
        <v>#REF!</v>
      </c>
      <c r="P24" s="196" t="e">
        <f>#REF!</f>
        <v>#REF!</v>
      </c>
      <c r="Q24" s="98"/>
      <c r="R24" s="161" t="e">
        <f t="shared" si="1"/>
        <v>#REF!</v>
      </c>
      <c r="S24" s="96"/>
    </row>
    <row r="25" spans="1:23" x14ac:dyDescent="0.2">
      <c r="A25" s="40">
        <v>2</v>
      </c>
      <c r="B25" s="130" t="s">
        <v>87</v>
      </c>
      <c r="C25" s="94">
        <v>5</v>
      </c>
      <c r="D25" s="81"/>
      <c r="E25" s="180" t="e">
        <f>#REF!</f>
        <v>#REF!</v>
      </c>
      <c r="F25" s="180" t="e">
        <f>#REF!</f>
        <v>#REF!</v>
      </c>
      <c r="G25" s="180" t="e">
        <f>#REF!</f>
        <v>#REF!</v>
      </c>
      <c r="H25" s="180" t="e">
        <f>#REF!</f>
        <v>#REF!</v>
      </c>
      <c r="I25" s="180" t="e">
        <f>#REF!</f>
        <v>#REF!</v>
      </c>
      <c r="J25" s="180" t="e">
        <f>#REF!</f>
        <v>#REF!</v>
      </c>
      <c r="K25" s="180" t="e">
        <f>#REF!</f>
        <v>#REF!</v>
      </c>
      <c r="L25" s="180" t="e">
        <f>#REF!</f>
        <v>#REF!</v>
      </c>
      <c r="M25" s="180" t="e">
        <f>#REF!</f>
        <v>#REF!</v>
      </c>
      <c r="N25" s="180" t="e">
        <f>#REF!</f>
        <v>#REF!</v>
      </c>
      <c r="O25" s="180" t="e">
        <f>#REF!</f>
        <v>#REF!</v>
      </c>
      <c r="P25" s="196" t="e">
        <f>#REF!</f>
        <v>#REF!</v>
      </c>
      <c r="Q25" s="98"/>
      <c r="R25" s="161" t="e">
        <f t="shared" si="1"/>
        <v>#REF!</v>
      </c>
      <c r="S25" s="96"/>
    </row>
    <row r="26" spans="1:23" x14ac:dyDescent="0.2">
      <c r="A26" s="40">
        <v>2</v>
      </c>
      <c r="B26" s="130" t="s">
        <v>87</v>
      </c>
      <c r="C26" s="94">
        <v>6</v>
      </c>
      <c r="D26" s="81"/>
      <c r="E26" s="180" t="e">
        <f>#REF!</f>
        <v>#REF!</v>
      </c>
      <c r="F26" s="180" t="e">
        <f>#REF!</f>
        <v>#REF!</v>
      </c>
      <c r="G26" s="180" t="e">
        <f>#REF!</f>
        <v>#REF!</v>
      </c>
      <c r="H26" s="180" t="e">
        <f>#REF!</f>
        <v>#REF!</v>
      </c>
      <c r="I26" s="180" t="e">
        <f>#REF!</f>
        <v>#REF!</v>
      </c>
      <c r="J26" s="180" t="e">
        <f>#REF!</f>
        <v>#REF!</v>
      </c>
      <c r="K26" s="180" t="e">
        <f>#REF!</f>
        <v>#REF!</v>
      </c>
      <c r="L26" s="180" t="e">
        <f>#REF!</f>
        <v>#REF!</v>
      </c>
      <c r="M26" s="180" t="e">
        <f>#REF!</f>
        <v>#REF!</v>
      </c>
      <c r="N26" s="180" t="e">
        <f>#REF!</f>
        <v>#REF!</v>
      </c>
      <c r="O26" s="180" t="e">
        <f>#REF!</f>
        <v>#REF!</v>
      </c>
      <c r="P26" s="196" t="e">
        <f>#REF!</f>
        <v>#REF!</v>
      </c>
      <c r="Q26" s="98"/>
      <c r="R26" s="161" t="e">
        <f t="shared" si="1"/>
        <v>#REF!</v>
      </c>
      <c r="S26" s="96"/>
    </row>
    <row r="27" spans="1:23" x14ac:dyDescent="0.2">
      <c r="A27" s="40">
        <v>2</v>
      </c>
      <c r="B27" s="130" t="s">
        <v>87</v>
      </c>
      <c r="C27" s="94">
        <v>7</v>
      </c>
      <c r="D27" s="81"/>
      <c r="E27" s="180" t="e">
        <f>#REF!</f>
        <v>#REF!</v>
      </c>
      <c r="F27" s="180" t="e">
        <f>#REF!</f>
        <v>#REF!</v>
      </c>
      <c r="G27" s="180" t="e">
        <f>#REF!</f>
        <v>#REF!</v>
      </c>
      <c r="H27" s="180" t="e">
        <f>#REF!</f>
        <v>#REF!</v>
      </c>
      <c r="I27" s="180" t="e">
        <f>#REF!</f>
        <v>#REF!</v>
      </c>
      <c r="J27" s="180" t="e">
        <f>#REF!</f>
        <v>#REF!</v>
      </c>
      <c r="K27" s="180" t="e">
        <f>#REF!</f>
        <v>#REF!</v>
      </c>
      <c r="L27" s="180" t="e">
        <f>#REF!</f>
        <v>#REF!</v>
      </c>
      <c r="M27" s="180" t="e">
        <f>#REF!</f>
        <v>#REF!</v>
      </c>
      <c r="N27" s="180" t="e">
        <f>#REF!</f>
        <v>#REF!</v>
      </c>
      <c r="O27" s="180" t="e">
        <f>#REF!</f>
        <v>#REF!</v>
      </c>
      <c r="P27" s="196" t="e">
        <f>#REF!</f>
        <v>#REF!</v>
      </c>
      <c r="Q27" s="98"/>
      <c r="R27" s="161" t="e">
        <f t="shared" si="1"/>
        <v>#REF!</v>
      </c>
      <c r="S27" s="96"/>
    </row>
    <row r="28" spans="1:23" x14ac:dyDescent="0.2">
      <c r="A28" s="40">
        <v>2</v>
      </c>
      <c r="B28" s="130" t="s">
        <v>87</v>
      </c>
      <c r="C28" s="94">
        <v>8</v>
      </c>
      <c r="D28" s="81"/>
      <c r="E28" s="180" t="e">
        <f>#REF!</f>
        <v>#REF!</v>
      </c>
      <c r="F28" s="180" t="e">
        <f>#REF!</f>
        <v>#REF!</v>
      </c>
      <c r="G28" s="180" t="e">
        <f>#REF!</f>
        <v>#REF!</v>
      </c>
      <c r="H28" s="180" t="e">
        <f>#REF!</f>
        <v>#REF!</v>
      </c>
      <c r="I28" s="180" t="e">
        <f>#REF!</f>
        <v>#REF!</v>
      </c>
      <c r="J28" s="180" t="e">
        <f>#REF!</f>
        <v>#REF!</v>
      </c>
      <c r="K28" s="180" t="e">
        <f>#REF!</f>
        <v>#REF!</v>
      </c>
      <c r="L28" s="180" t="e">
        <f>#REF!</f>
        <v>#REF!</v>
      </c>
      <c r="M28" s="180" t="e">
        <f>#REF!</f>
        <v>#REF!</v>
      </c>
      <c r="N28" s="180" t="e">
        <f>#REF!</f>
        <v>#REF!</v>
      </c>
      <c r="O28" s="180" t="e">
        <f>#REF!</f>
        <v>#REF!</v>
      </c>
      <c r="P28" s="196" t="e">
        <f>#REF!</f>
        <v>#REF!</v>
      </c>
      <c r="Q28" s="98"/>
      <c r="R28" s="161" t="e">
        <f t="shared" si="1"/>
        <v>#REF!</v>
      </c>
      <c r="S28" s="96"/>
    </row>
    <row r="29" spans="1:23" x14ac:dyDescent="0.2">
      <c r="A29" s="40">
        <v>2</v>
      </c>
      <c r="B29" s="130" t="s">
        <v>87</v>
      </c>
      <c r="C29" s="94">
        <v>9</v>
      </c>
      <c r="D29" s="81"/>
      <c r="E29" s="180" t="e">
        <f>#REF!</f>
        <v>#REF!</v>
      </c>
      <c r="F29" s="180" t="e">
        <f>#REF!</f>
        <v>#REF!</v>
      </c>
      <c r="G29" s="180" t="e">
        <f>#REF!</f>
        <v>#REF!</v>
      </c>
      <c r="H29" s="180" t="e">
        <f>#REF!</f>
        <v>#REF!</v>
      </c>
      <c r="I29" s="180" t="e">
        <f>#REF!</f>
        <v>#REF!</v>
      </c>
      <c r="J29" s="180" t="e">
        <f>#REF!</f>
        <v>#REF!</v>
      </c>
      <c r="K29" s="180" t="e">
        <f>#REF!</f>
        <v>#REF!</v>
      </c>
      <c r="L29" s="180" t="e">
        <f>#REF!</f>
        <v>#REF!</v>
      </c>
      <c r="M29" s="180" t="e">
        <f>#REF!</f>
        <v>#REF!</v>
      </c>
      <c r="N29" s="180" t="e">
        <f>#REF!</f>
        <v>#REF!</v>
      </c>
      <c r="O29" s="180" t="e">
        <f>#REF!</f>
        <v>#REF!</v>
      </c>
      <c r="P29" s="196" t="e">
        <f>#REF!</f>
        <v>#REF!</v>
      </c>
      <c r="Q29" s="98"/>
      <c r="R29" s="161" t="e">
        <f t="shared" si="1"/>
        <v>#REF!</v>
      </c>
      <c r="S29" s="96"/>
    </row>
    <row r="30" spans="1:23" x14ac:dyDescent="0.2">
      <c r="A30" s="40">
        <v>2</v>
      </c>
      <c r="B30" s="130" t="s">
        <v>87</v>
      </c>
      <c r="C30" s="94">
        <v>10</v>
      </c>
      <c r="D30" s="81"/>
      <c r="E30" s="180" t="e">
        <f>#REF!</f>
        <v>#REF!</v>
      </c>
      <c r="F30" s="180" t="e">
        <f>#REF!</f>
        <v>#REF!</v>
      </c>
      <c r="G30" s="180" t="e">
        <f>#REF!</f>
        <v>#REF!</v>
      </c>
      <c r="H30" s="180" t="e">
        <f>#REF!</f>
        <v>#REF!</v>
      </c>
      <c r="I30" s="180" t="e">
        <f>#REF!</f>
        <v>#REF!</v>
      </c>
      <c r="J30" s="180" t="e">
        <f>#REF!</f>
        <v>#REF!</v>
      </c>
      <c r="K30" s="180" t="e">
        <f>#REF!</f>
        <v>#REF!</v>
      </c>
      <c r="L30" s="180" t="e">
        <f>#REF!</f>
        <v>#REF!</v>
      </c>
      <c r="M30" s="180" t="e">
        <f>#REF!</f>
        <v>#REF!</v>
      </c>
      <c r="N30" s="180" t="e">
        <f>#REF!</f>
        <v>#REF!</v>
      </c>
      <c r="O30" s="180" t="e">
        <f>#REF!</f>
        <v>#REF!</v>
      </c>
      <c r="P30" s="196" t="e">
        <f>#REF!</f>
        <v>#REF!</v>
      </c>
      <c r="Q30" s="98"/>
      <c r="R30" s="161" t="e">
        <f t="shared" si="1"/>
        <v>#REF!</v>
      </c>
      <c r="S30" s="96"/>
    </row>
    <row r="31" spans="1:23" x14ac:dyDescent="0.2">
      <c r="A31" s="40">
        <v>2</v>
      </c>
      <c r="B31" s="130" t="s">
        <v>87</v>
      </c>
      <c r="C31" s="94">
        <v>11</v>
      </c>
      <c r="D31" s="81"/>
      <c r="E31" s="180" t="e">
        <f>#REF!</f>
        <v>#REF!</v>
      </c>
      <c r="F31" s="180" t="e">
        <f>#REF!</f>
        <v>#REF!</v>
      </c>
      <c r="G31" s="180" t="e">
        <f>#REF!</f>
        <v>#REF!</v>
      </c>
      <c r="H31" s="180" t="e">
        <f>#REF!</f>
        <v>#REF!</v>
      </c>
      <c r="I31" s="180" t="e">
        <f>#REF!</f>
        <v>#REF!</v>
      </c>
      <c r="J31" s="180" t="e">
        <f>#REF!</f>
        <v>#REF!</v>
      </c>
      <c r="K31" s="180" t="e">
        <f>#REF!</f>
        <v>#REF!</v>
      </c>
      <c r="L31" s="180" t="e">
        <f>#REF!</f>
        <v>#REF!</v>
      </c>
      <c r="M31" s="180" t="e">
        <f>#REF!</f>
        <v>#REF!</v>
      </c>
      <c r="N31" s="180" t="e">
        <f>#REF!</f>
        <v>#REF!</v>
      </c>
      <c r="O31" s="180" t="e">
        <f>#REF!</f>
        <v>#REF!</v>
      </c>
      <c r="P31" s="196" t="e">
        <f>#REF!</f>
        <v>#REF!</v>
      </c>
      <c r="Q31" s="98"/>
      <c r="R31" s="161" t="e">
        <f t="shared" si="1"/>
        <v>#REF!</v>
      </c>
      <c r="S31" s="96"/>
    </row>
    <row r="32" spans="1:23" x14ac:dyDescent="0.2">
      <c r="A32" s="40">
        <v>2</v>
      </c>
      <c r="B32" s="130" t="s">
        <v>87</v>
      </c>
      <c r="C32" s="94">
        <v>12</v>
      </c>
      <c r="D32" s="81"/>
      <c r="E32" s="180" t="e">
        <f>#REF!</f>
        <v>#REF!</v>
      </c>
      <c r="F32" s="180" t="e">
        <f>#REF!</f>
        <v>#REF!</v>
      </c>
      <c r="G32" s="180" t="e">
        <f>#REF!</f>
        <v>#REF!</v>
      </c>
      <c r="H32" s="180" t="e">
        <f>#REF!</f>
        <v>#REF!</v>
      </c>
      <c r="I32" s="180" t="e">
        <f>#REF!</f>
        <v>#REF!</v>
      </c>
      <c r="J32" s="180" t="e">
        <f>#REF!</f>
        <v>#REF!</v>
      </c>
      <c r="K32" s="180" t="e">
        <f>#REF!</f>
        <v>#REF!</v>
      </c>
      <c r="L32" s="180" t="e">
        <f>#REF!</f>
        <v>#REF!</v>
      </c>
      <c r="M32" s="180" t="e">
        <f>#REF!</f>
        <v>#REF!</v>
      </c>
      <c r="N32" s="180" t="e">
        <f>#REF!</f>
        <v>#REF!</v>
      </c>
      <c r="O32" s="180" t="e">
        <f>#REF!</f>
        <v>#REF!</v>
      </c>
      <c r="P32" s="196" t="e">
        <f>#REF!</f>
        <v>#REF!</v>
      </c>
      <c r="Q32" s="98"/>
      <c r="R32" s="161" t="e">
        <f t="shared" si="1"/>
        <v>#REF!</v>
      </c>
      <c r="S32" s="96"/>
    </row>
    <row r="33" spans="1:20" x14ac:dyDescent="0.2">
      <c r="A33" s="40">
        <v>2</v>
      </c>
      <c r="B33" s="130" t="s">
        <v>87</v>
      </c>
      <c r="C33" s="94">
        <v>13</v>
      </c>
      <c r="D33" s="81"/>
      <c r="E33" s="180" t="e">
        <f>#REF!</f>
        <v>#REF!</v>
      </c>
      <c r="F33" s="180" t="e">
        <f>#REF!</f>
        <v>#REF!</v>
      </c>
      <c r="G33" s="180" t="e">
        <f>#REF!</f>
        <v>#REF!</v>
      </c>
      <c r="H33" s="180" t="e">
        <f>#REF!</f>
        <v>#REF!</v>
      </c>
      <c r="I33" s="180" t="e">
        <f>#REF!</f>
        <v>#REF!</v>
      </c>
      <c r="J33" s="180" t="e">
        <f>#REF!</f>
        <v>#REF!</v>
      </c>
      <c r="K33" s="180" t="e">
        <f>#REF!</f>
        <v>#REF!</v>
      </c>
      <c r="L33" s="180" t="e">
        <f>#REF!</f>
        <v>#REF!</v>
      </c>
      <c r="M33" s="180" t="e">
        <f>#REF!</f>
        <v>#REF!</v>
      </c>
      <c r="N33" s="180" t="e">
        <f>#REF!</f>
        <v>#REF!</v>
      </c>
      <c r="O33" s="180" t="e">
        <f>#REF!</f>
        <v>#REF!</v>
      </c>
      <c r="P33" s="196" t="e">
        <f>#REF!</f>
        <v>#REF!</v>
      </c>
      <c r="Q33" s="98"/>
      <c r="R33" s="161" t="e">
        <f t="shared" si="1"/>
        <v>#REF!</v>
      </c>
      <c r="S33" s="96"/>
    </row>
    <row r="34" spans="1:20" x14ac:dyDescent="0.2">
      <c r="A34" s="40">
        <v>2</v>
      </c>
      <c r="B34" s="130" t="s">
        <v>87</v>
      </c>
      <c r="C34" s="94">
        <v>14</v>
      </c>
      <c r="D34" s="81"/>
      <c r="E34" s="180" t="e">
        <f>#REF!</f>
        <v>#REF!</v>
      </c>
      <c r="F34" s="180" t="e">
        <f>#REF!</f>
        <v>#REF!</v>
      </c>
      <c r="G34" s="180" t="e">
        <f>#REF!</f>
        <v>#REF!</v>
      </c>
      <c r="H34" s="180" t="e">
        <f>#REF!</f>
        <v>#REF!</v>
      </c>
      <c r="I34" s="180" t="e">
        <f>#REF!</f>
        <v>#REF!</v>
      </c>
      <c r="J34" s="180" t="e">
        <f>#REF!</f>
        <v>#REF!</v>
      </c>
      <c r="K34" s="180" t="e">
        <f>#REF!</f>
        <v>#REF!</v>
      </c>
      <c r="L34" s="180" t="e">
        <f>#REF!</f>
        <v>#REF!</v>
      </c>
      <c r="M34" s="180" t="e">
        <f>#REF!</f>
        <v>#REF!</v>
      </c>
      <c r="N34" s="180" t="e">
        <f>#REF!</f>
        <v>#REF!</v>
      </c>
      <c r="O34" s="180" t="e">
        <f>#REF!</f>
        <v>#REF!</v>
      </c>
      <c r="P34" s="196" t="e">
        <f>#REF!</f>
        <v>#REF!</v>
      </c>
      <c r="Q34" s="98"/>
      <c r="R34" s="161" t="e">
        <f t="shared" si="1"/>
        <v>#REF!</v>
      </c>
      <c r="S34" s="96"/>
    </row>
    <row r="35" spans="1:20" ht="13.5" thickBot="1" x14ac:dyDescent="0.25">
      <c r="A35" s="40">
        <v>2</v>
      </c>
      <c r="B35" s="131" t="s">
        <v>87</v>
      </c>
      <c r="C35" s="132">
        <v>15</v>
      </c>
      <c r="D35" s="82"/>
      <c r="E35" s="180" t="e">
        <f>#REF!</f>
        <v>#REF!</v>
      </c>
      <c r="F35" s="180" t="e">
        <f>#REF!</f>
        <v>#REF!</v>
      </c>
      <c r="G35" s="180" t="e">
        <f>#REF!</f>
        <v>#REF!</v>
      </c>
      <c r="H35" s="180" t="e">
        <f>#REF!</f>
        <v>#REF!</v>
      </c>
      <c r="I35" s="180" t="e">
        <f>#REF!</f>
        <v>#REF!</v>
      </c>
      <c r="J35" s="180" t="e">
        <f>#REF!</f>
        <v>#REF!</v>
      </c>
      <c r="K35" s="180" t="e">
        <f>#REF!</f>
        <v>#REF!</v>
      </c>
      <c r="L35" s="180" t="e">
        <f>#REF!</f>
        <v>#REF!</v>
      </c>
      <c r="M35" s="180" t="e">
        <f>#REF!</f>
        <v>#REF!</v>
      </c>
      <c r="N35" s="180" t="e">
        <f>#REF!</f>
        <v>#REF!</v>
      </c>
      <c r="O35" s="180" t="e">
        <f>#REF!</f>
        <v>#REF!</v>
      </c>
      <c r="P35" s="196" t="e">
        <f>#REF!</f>
        <v>#REF!</v>
      </c>
      <c r="Q35" s="98"/>
      <c r="R35" s="162" t="e">
        <f t="shared" si="1"/>
        <v>#REF!</v>
      </c>
      <c r="S35" s="96"/>
    </row>
    <row r="36" spans="1:20" ht="13.5" thickBot="1" x14ac:dyDescent="0.25">
      <c r="B36" s="172"/>
      <c r="C36" s="173"/>
      <c r="D36" s="173"/>
      <c r="E36" s="181"/>
      <c r="F36" s="181"/>
      <c r="G36" s="181"/>
      <c r="H36" s="181"/>
      <c r="I36" s="181"/>
      <c r="J36" s="181"/>
      <c r="K36" s="181"/>
      <c r="L36" s="181"/>
      <c r="M36" s="181"/>
      <c r="N36" s="213" t="s">
        <v>109</v>
      </c>
      <c r="O36" s="213"/>
      <c r="P36" s="214"/>
      <c r="Q36" s="98"/>
      <c r="R36" s="183" t="e">
        <f>SUM(R21:R35)</f>
        <v>#REF!</v>
      </c>
    </row>
    <row r="37" spans="1:20" x14ac:dyDescent="0.2">
      <c r="A37" s="40">
        <v>1</v>
      </c>
      <c r="B37" s="154" t="s">
        <v>88</v>
      </c>
      <c r="C37" s="129">
        <v>1</v>
      </c>
      <c r="D37" s="80"/>
      <c r="E37" s="180" t="e">
        <f>#REF!</f>
        <v>#REF!</v>
      </c>
      <c r="F37" s="180" t="e">
        <f>#REF!</f>
        <v>#REF!</v>
      </c>
      <c r="G37" s="180" t="e">
        <f>#REF!</f>
        <v>#REF!</v>
      </c>
      <c r="H37" s="180" t="e">
        <f>#REF!</f>
        <v>#REF!</v>
      </c>
      <c r="I37" s="180" t="e">
        <f>#REF!</f>
        <v>#REF!</v>
      </c>
      <c r="J37" s="180" t="e">
        <f>#REF!</f>
        <v>#REF!</v>
      </c>
      <c r="K37" s="180" t="e">
        <f>#REF!</f>
        <v>#REF!</v>
      </c>
      <c r="L37" s="180" t="e">
        <f>#REF!</f>
        <v>#REF!</v>
      </c>
      <c r="M37" s="180" t="e">
        <f>#REF!</f>
        <v>#REF!</v>
      </c>
      <c r="N37" s="180" t="e">
        <f>#REF!</f>
        <v>#REF!</v>
      </c>
      <c r="O37" s="180" t="e">
        <f>#REF!</f>
        <v>#REF!</v>
      </c>
      <c r="P37" s="196" t="e">
        <f>#REF!</f>
        <v>#REF!</v>
      </c>
      <c r="Q37" s="98"/>
      <c r="R37" s="160" t="e">
        <f>SUM(E37:P37)</f>
        <v>#REF!</v>
      </c>
      <c r="S37" s="96"/>
      <c r="T37" s="163" t="e">
        <f>R37+R53</f>
        <v>#REF!</v>
      </c>
    </row>
    <row r="38" spans="1:20" x14ac:dyDescent="0.2">
      <c r="A38" s="40">
        <v>1</v>
      </c>
      <c r="B38" s="155" t="s">
        <v>88</v>
      </c>
      <c r="C38" s="94">
        <v>2</v>
      </c>
      <c r="D38" s="81"/>
      <c r="E38" s="180" t="e">
        <f>#REF!</f>
        <v>#REF!</v>
      </c>
      <c r="F38" s="180" t="e">
        <f>#REF!</f>
        <v>#REF!</v>
      </c>
      <c r="G38" s="180" t="e">
        <f>#REF!</f>
        <v>#REF!</v>
      </c>
      <c r="H38" s="180" t="e">
        <f>#REF!</f>
        <v>#REF!</v>
      </c>
      <c r="I38" s="180" t="e">
        <f>#REF!</f>
        <v>#REF!</v>
      </c>
      <c r="J38" s="180" t="e">
        <f>#REF!</f>
        <v>#REF!</v>
      </c>
      <c r="K38" s="180" t="e">
        <f>#REF!</f>
        <v>#REF!</v>
      </c>
      <c r="L38" s="180" t="e">
        <f>#REF!</f>
        <v>#REF!</v>
      </c>
      <c r="M38" s="180" t="e">
        <f>#REF!</f>
        <v>#REF!</v>
      </c>
      <c r="N38" s="180" t="e">
        <f>#REF!</f>
        <v>#REF!</v>
      </c>
      <c r="O38" s="180" t="e">
        <f>#REF!</f>
        <v>#REF!</v>
      </c>
      <c r="P38" s="196" t="e">
        <f>#REF!</f>
        <v>#REF!</v>
      </c>
      <c r="Q38" s="98"/>
      <c r="R38" s="161" t="e">
        <f t="shared" ref="R38:R51" si="2">SUM(E38:P38)</f>
        <v>#REF!</v>
      </c>
      <c r="S38" s="96"/>
      <c r="T38" s="164" t="e">
        <f t="shared" ref="T38:T51" si="3">R38+R54</f>
        <v>#REF!</v>
      </c>
    </row>
    <row r="39" spans="1:20" x14ac:dyDescent="0.2">
      <c r="A39" s="40">
        <v>1</v>
      </c>
      <c r="B39" s="155" t="s">
        <v>88</v>
      </c>
      <c r="C39" s="94">
        <v>3</v>
      </c>
      <c r="D39" s="81"/>
      <c r="E39" s="180" t="e">
        <f>#REF!</f>
        <v>#REF!</v>
      </c>
      <c r="F39" s="180" t="e">
        <f>#REF!</f>
        <v>#REF!</v>
      </c>
      <c r="G39" s="180" t="e">
        <f>#REF!</f>
        <v>#REF!</v>
      </c>
      <c r="H39" s="180" t="e">
        <f>#REF!</f>
        <v>#REF!</v>
      </c>
      <c r="I39" s="180" t="e">
        <f>#REF!</f>
        <v>#REF!</v>
      </c>
      <c r="J39" s="180" t="e">
        <f>#REF!</f>
        <v>#REF!</v>
      </c>
      <c r="K39" s="180" t="e">
        <f>#REF!</f>
        <v>#REF!</v>
      </c>
      <c r="L39" s="180" t="e">
        <f>#REF!</f>
        <v>#REF!</v>
      </c>
      <c r="M39" s="180" t="e">
        <f>#REF!</f>
        <v>#REF!</v>
      </c>
      <c r="N39" s="180" t="e">
        <f>#REF!</f>
        <v>#REF!</v>
      </c>
      <c r="O39" s="180" t="e">
        <f>#REF!</f>
        <v>#REF!</v>
      </c>
      <c r="P39" s="196" t="e">
        <f>#REF!</f>
        <v>#REF!</v>
      </c>
      <c r="Q39" s="98"/>
      <c r="R39" s="161" t="e">
        <f t="shared" si="2"/>
        <v>#REF!</v>
      </c>
      <c r="S39" s="96"/>
      <c r="T39" s="164" t="e">
        <f t="shared" si="3"/>
        <v>#REF!</v>
      </c>
    </row>
    <row r="40" spans="1:20" x14ac:dyDescent="0.2">
      <c r="A40" s="40">
        <v>1</v>
      </c>
      <c r="B40" s="155" t="s">
        <v>88</v>
      </c>
      <c r="C40" s="94">
        <v>4</v>
      </c>
      <c r="D40" s="81"/>
      <c r="E40" s="180" t="e">
        <f>#REF!</f>
        <v>#REF!</v>
      </c>
      <c r="F40" s="180" t="e">
        <f>#REF!</f>
        <v>#REF!</v>
      </c>
      <c r="G40" s="180" t="e">
        <f>#REF!</f>
        <v>#REF!</v>
      </c>
      <c r="H40" s="180" t="e">
        <f>#REF!</f>
        <v>#REF!</v>
      </c>
      <c r="I40" s="180" t="e">
        <f>#REF!</f>
        <v>#REF!</v>
      </c>
      <c r="J40" s="180" t="e">
        <f>#REF!</f>
        <v>#REF!</v>
      </c>
      <c r="K40" s="180" t="e">
        <f>#REF!</f>
        <v>#REF!</v>
      </c>
      <c r="L40" s="180" t="e">
        <f>#REF!</f>
        <v>#REF!</v>
      </c>
      <c r="M40" s="180" t="e">
        <f>#REF!</f>
        <v>#REF!</v>
      </c>
      <c r="N40" s="180" t="e">
        <f>#REF!</f>
        <v>#REF!</v>
      </c>
      <c r="O40" s="180" t="e">
        <f>#REF!</f>
        <v>#REF!</v>
      </c>
      <c r="P40" s="196" t="e">
        <f>#REF!</f>
        <v>#REF!</v>
      </c>
      <c r="Q40" s="98"/>
      <c r="R40" s="161" t="e">
        <f t="shared" si="2"/>
        <v>#REF!</v>
      </c>
      <c r="S40" s="96"/>
      <c r="T40" s="164" t="e">
        <f t="shared" si="3"/>
        <v>#REF!</v>
      </c>
    </row>
    <row r="41" spans="1:20" x14ac:dyDescent="0.2">
      <c r="A41" s="40">
        <v>1</v>
      </c>
      <c r="B41" s="155" t="s">
        <v>88</v>
      </c>
      <c r="C41" s="94">
        <v>5</v>
      </c>
      <c r="D41" s="81"/>
      <c r="E41" s="180" t="e">
        <f>#REF!</f>
        <v>#REF!</v>
      </c>
      <c r="F41" s="180" t="e">
        <f>#REF!</f>
        <v>#REF!</v>
      </c>
      <c r="G41" s="180" t="e">
        <f>#REF!</f>
        <v>#REF!</v>
      </c>
      <c r="H41" s="180" t="e">
        <f>#REF!</f>
        <v>#REF!</v>
      </c>
      <c r="I41" s="180" t="e">
        <f>#REF!</f>
        <v>#REF!</v>
      </c>
      <c r="J41" s="180" t="e">
        <f>#REF!</f>
        <v>#REF!</v>
      </c>
      <c r="K41" s="180" t="e">
        <f>#REF!</f>
        <v>#REF!</v>
      </c>
      <c r="L41" s="180" t="e">
        <f>#REF!</f>
        <v>#REF!</v>
      </c>
      <c r="M41" s="180" t="e">
        <f>#REF!</f>
        <v>#REF!</v>
      </c>
      <c r="N41" s="180" t="e">
        <f>#REF!</f>
        <v>#REF!</v>
      </c>
      <c r="O41" s="180" t="e">
        <f>#REF!</f>
        <v>#REF!</v>
      </c>
      <c r="P41" s="196" t="e">
        <f>#REF!</f>
        <v>#REF!</v>
      </c>
      <c r="Q41" s="98"/>
      <c r="R41" s="161" t="e">
        <f t="shared" si="2"/>
        <v>#REF!</v>
      </c>
      <c r="S41" s="96"/>
      <c r="T41" s="164" t="e">
        <f t="shared" si="3"/>
        <v>#REF!</v>
      </c>
    </row>
    <row r="42" spans="1:20" x14ac:dyDescent="0.2">
      <c r="A42" s="40">
        <v>1</v>
      </c>
      <c r="B42" s="155" t="s">
        <v>88</v>
      </c>
      <c r="C42" s="94">
        <v>6</v>
      </c>
      <c r="D42" s="81"/>
      <c r="E42" s="180" t="e">
        <f>#REF!</f>
        <v>#REF!</v>
      </c>
      <c r="F42" s="180" t="e">
        <f>#REF!</f>
        <v>#REF!</v>
      </c>
      <c r="G42" s="180" t="e">
        <f>#REF!</f>
        <v>#REF!</v>
      </c>
      <c r="H42" s="180" t="e">
        <f>#REF!</f>
        <v>#REF!</v>
      </c>
      <c r="I42" s="180" t="e">
        <f>#REF!</f>
        <v>#REF!</v>
      </c>
      <c r="J42" s="180" t="e">
        <f>#REF!</f>
        <v>#REF!</v>
      </c>
      <c r="K42" s="180" t="e">
        <f>#REF!</f>
        <v>#REF!</v>
      </c>
      <c r="L42" s="180" t="e">
        <f>#REF!</f>
        <v>#REF!</v>
      </c>
      <c r="M42" s="180" t="e">
        <f>#REF!</f>
        <v>#REF!</v>
      </c>
      <c r="N42" s="180" t="e">
        <f>#REF!</f>
        <v>#REF!</v>
      </c>
      <c r="O42" s="180" t="e">
        <f>#REF!</f>
        <v>#REF!</v>
      </c>
      <c r="P42" s="196" t="e">
        <f>#REF!</f>
        <v>#REF!</v>
      </c>
      <c r="Q42" s="98"/>
      <c r="R42" s="161" t="e">
        <f t="shared" si="2"/>
        <v>#REF!</v>
      </c>
      <c r="S42" s="96"/>
      <c r="T42" s="164" t="e">
        <f t="shared" si="3"/>
        <v>#REF!</v>
      </c>
    </row>
    <row r="43" spans="1:20" x14ac:dyDescent="0.2">
      <c r="A43" s="40">
        <v>1</v>
      </c>
      <c r="B43" s="155" t="s">
        <v>88</v>
      </c>
      <c r="C43" s="94">
        <v>7</v>
      </c>
      <c r="D43" s="81"/>
      <c r="E43" s="180" t="e">
        <f>#REF!</f>
        <v>#REF!</v>
      </c>
      <c r="F43" s="180" t="e">
        <f>#REF!</f>
        <v>#REF!</v>
      </c>
      <c r="G43" s="180" t="e">
        <f>#REF!</f>
        <v>#REF!</v>
      </c>
      <c r="H43" s="180" t="e">
        <f>#REF!</f>
        <v>#REF!</v>
      </c>
      <c r="I43" s="180" t="e">
        <f>#REF!</f>
        <v>#REF!</v>
      </c>
      <c r="J43" s="180" t="e">
        <f>#REF!</f>
        <v>#REF!</v>
      </c>
      <c r="K43" s="180" t="e">
        <f>#REF!</f>
        <v>#REF!</v>
      </c>
      <c r="L43" s="180" t="e">
        <f>#REF!</f>
        <v>#REF!</v>
      </c>
      <c r="M43" s="180" t="e">
        <f>#REF!</f>
        <v>#REF!</v>
      </c>
      <c r="N43" s="180" t="e">
        <f>#REF!</f>
        <v>#REF!</v>
      </c>
      <c r="O43" s="180" t="e">
        <f>#REF!</f>
        <v>#REF!</v>
      </c>
      <c r="P43" s="196" t="e">
        <f>#REF!</f>
        <v>#REF!</v>
      </c>
      <c r="Q43" s="98"/>
      <c r="R43" s="161" t="e">
        <f t="shared" si="2"/>
        <v>#REF!</v>
      </c>
      <c r="S43" s="96"/>
      <c r="T43" s="164" t="e">
        <f t="shared" si="3"/>
        <v>#REF!</v>
      </c>
    </row>
    <row r="44" spans="1:20" x14ac:dyDescent="0.2">
      <c r="A44" s="40">
        <v>1</v>
      </c>
      <c r="B44" s="155" t="s">
        <v>88</v>
      </c>
      <c r="C44" s="94">
        <v>8</v>
      </c>
      <c r="D44" s="81"/>
      <c r="E44" s="180" t="e">
        <f>#REF!</f>
        <v>#REF!</v>
      </c>
      <c r="F44" s="180" t="e">
        <f>#REF!</f>
        <v>#REF!</v>
      </c>
      <c r="G44" s="180" t="e">
        <f>#REF!</f>
        <v>#REF!</v>
      </c>
      <c r="H44" s="180" t="e">
        <f>#REF!</f>
        <v>#REF!</v>
      </c>
      <c r="I44" s="180" t="e">
        <f>#REF!</f>
        <v>#REF!</v>
      </c>
      <c r="J44" s="180" t="e">
        <f>#REF!</f>
        <v>#REF!</v>
      </c>
      <c r="K44" s="180" t="e">
        <f>#REF!</f>
        <v>#REF!</v>
      </c>
      <c r="L44" s="180" t="e">
        <f>#REF!</f>
        <v>#REF!</v>
      </c>
      <c r="M44" s="180" t="e">
        <f>#REF!</f>
        <v>#REF!</v>
      </c>
      <c r="N44" s="180" t="e">
        <f>#REF!</f>
        <v>#REF!</v>
      </c>
      <c r="O44" s="180" t="e">
        <f>#REF!</f>
        <v>#REF!</v>
      </c>
      <c r="P44" s="196" t="e">
        <f>#REF!</f>
        <v>#REF!</v>
      </c>
      <c r="Q44" s="98"/>
      <c r="R44" s="161" t="e">
        <f t="shared" si="2"/>
        <v>#REF!</v>
      </c>
      <c r="S44" s="96"/>
      <c r="T44" s="164" t="e">
        <f t="shared" si="3"/>
        <v>#REF!</v>
      </c>
    </row>
    <row r="45" spans="1:20" x14ac:dyDescent="0.2">
      <c r="A45" s="40">
        <v>1</v>
      </c>
      <c r="B45" s="155" t="s">
        <v>88</v>
      </c>
      <c r="C45" s="94">
        <v>9</v>
      </c>
      <c r="D45" s="81"/>
      <c r="E45" s="180" t="e">
        <f>#REF!</f>
        <v>#REF!</v>
      </c>
      <c r="F45" s="180" t="e">
        <f>#REF!</f>
        <v>#REF!</v>
      </c>
      <c r="G45" s="180" t="e">
        <f>#REF!</f>
        <v>#REF!</v>
      </c>
      <c r="H45" s="180" t="e">
        <f>#REF!</f>
        <v>#REF!</v>
      </c>
      <c r="I45" s="180" t="e">
        <f>#REF!</f>
        <v>#REF!</v>
      </c>
      <c r="J45" s="180" t="e">
        <f>#REF!</f>
        <v>#REF!</v>
      </c>
      <c r="K45" s="180" t="e">
        <f>#REF!</f>
        <v>#REF!</v>
      </c>
      <c r="L45" s="180" t="e">
        <f>#REF!</f>
        <v>#REF!</v>
      </c>
      <c r="M45" s="180" t="e">
        <f>#REF!</f>
        <v>#REF!</v>
      </c>
      <c r="N45" s="180" t="e">
        <f>#REF!</f>
        <v>#REF!</v>
      </c>
      <c r="O45" s="180" t="e">
        <f>#REF!</f>
        <v>#REF!</v>
      </c>
      <c r="P45" s="196" t="e">
        <f>#REF!</f>
        <v>#REF!</v>
      </c>
      <c r="Q45" s="98"/>
      <c r="R45" s="161" t="e">
        <f t="shared" si="2"/>
        <v>#REF!</v>
      </c>
      <c r="S45" s="96"/>
      <c r="T45" s="164" t="e">
        <f t="shared" si="3"/>
        <v>#REF!</v>
      </c>
    </row>
    <row r="46" spans="1:20" x14ac:dyDescent="0.2">
      <c r="A46" s="40">
        <v>1</v>
      </c>
      <c r="B46" s="155" t="s">
        <v>88</v>
      </c>
      <c r="C46" s="94">
        <v>10</v>
      </c>
      <c r="D46" s="81"/>
      <c r="E46" s="180" t="e">
        <f>#REF!</f>
        <v>#REF!</v>
      </c>
      <c r="F46" s="180" t="e">
        <f>#REF!</f>
        <v>#REF!</v>
      </c>
      <c r="G46" s="180" t="e">
        <f>#REF!</f>
        <v>#REF!</v>
      </c>
      <c r="H46" s="180" t="e">
        <f>#REF!</f>
        <v>#REF!</v>
      </c>
      <c r="I46" s="180" t="e">
        <f>#REF!</f>
        <v>#REF!</v>
      </c>
      <c r="J46" s="180" t="e">
        <f>#REF!</f>
        <v>#REF!</v>
      </c>
      <c r="K46" s="180" t="e">
        <f>#REF!</f>
        <v>#REF!</v>
      </c>
      <c r="L46" s="180" t="e">
        <f>#REF!</f>
        <v>#REF!</v>
      </c>
      <c r="M46" s="180" t="e">
        <f>#REF!</f>
        <v>#REF!</v>
      </c>
      <c r="N46" s="180" t="e">
        <f>#REF!</f>
        <v>#REF!</v>
      </c>
      <c r="O46" s="180" t="e">
        <f>#REF!</f>
        <v>#REF!</v>
      </c>
      <c r="P46" s="196" t="e">
        <f>#REF!</f>
        <v>#REF!</v>
      </c>
      <c r="Q46" s="98"/>
      <c r="R46" s="161" t="e">
        <f t="shared" si="2"/>
        <v>#REF!</v>
      </c>
      <c r="S46" s="96"/>
      <c r="T46" s="164" t="e">
        <f t="shared" si="3"/>
        <v>#REF!</v>
      </c>
    </row>
    <row r="47" spans="1:20" x14ac:dyDescent="0.2">
      <c r="A47" s="40">
        <v>1</v>
      </c>
      <c r="B47" s="155" t="s">
        <v>88</v>
      </c>
      <c r="C47" s="94">
        <v>11</v>
      </c>
      <c r="D47" s="81"/>
      <c r="E47" s="180" t="e">
        <f>#REF!</f>
        <v>#REF!</v>
      </c>
      <c r="F47" s="180" t="e">
        <f>#REF!</f>
        <v>#REF!</v>
      </c>
      <c r="G47" s="180" t="e">
        <f>#REF!</f>
        <v>#REF!</v>
      </c>
      <c r="H47" s="180" t="e">
        <f>#REF!</f>
        <v>#REF!</v>
      </c>
      <c r="I47" s="180" t="e">
        <f>#REF!</f>
        <v>#REF!</v>
      </c>
      <c r="J47" s="180" t="e">
        <f>#REF!</f>
        <v>#REF!</v>
      </c>
      <c r="K47" s="180" t="e">
        <f>#REF!</f>
        <v>#REF!</v>
      </c>
      <c r="L47" s="180" t="e">
        <f>#REF!</f>
        <v>#REF!</v>
      </c>
      <c r="M47" s="180" t="e">
        <f>#REF!</f>
        <v>#REF!</v>
      </c>
      <c r="N47" s="180" t="e">
        <f>#REF!</f>
        <v>#REF!</v>
      </c>
      <c r="O47" s="180" t="e">
        <f>#REF!</f>
        <v>#REF!</v>
      </c>
      <c r="P47" s="196" t="e">
        <f>#REF!</f>
        <v>#REF!</v>
      </c>
      <c r="Q47" s="98"/>
      <c r="R47" s="161" t="e">
        <f t="shared" si="2"/>
        <v>#REF!</v>
      </c>
      <c r="S47" s="96"/>
      <c r="T47" s="164" t="e">
        <f t="shared" si="3"/>
        <v>#REF!</v>
      </c>
    </row>
    <row r="48" spans="1:20" x14ac:dyDescent="0.2">
      <c r="A48" s="40">
        <v>1</v>
      </c>
      <c r="B48" s="155" t="s">
        <v>88</v>
      </c>
      <c r="C48" s="94">
        <v>12</v>
      </c>
      <c r="D48" s="81"/>
      <c r="E48" s="180" t="e">
        <f>#REF!</f>
        <v>#REF!</v>
      </c>
      <c r="F48" s="180" t="e">
        <f>#REF!</f>
        <v>#REF!</v>
      </c>
      <c r="G48" s="180" t="e">
        <f>#REF!</f>
        <v>#REF!</v>
      </c>
      <c r="H48" s="180" t="e">
        <f>#REF!</f>
        <v>#REF!</v>
      </c>
      <c r="I48" s="180" t="e">
        <f>#REF!</f>
        <v>#REF!</v>
      </c>
      <c r="J48" s="180" t="e">
        <f>#REF!</f>
        <v>#REF!</v>
      </c>
      <c r="K48" s="180" t="e">
        <f>#REF!</f>
        <v>#REF!</v>
      </c>
      <c r="L48" s="180" t="e">
        <f>#REF!</f>
        <v>#REF!</v>
      </c>
      <c r="M48" s="180" t="e">
        <f>#REF!</f>
        <v>#REF!</v>
      </c>
      <c r="N48" s="180" t="e">
        <f>#REF!</f>
        <v>#REF!</v>
      </c>
      <c r="O48" s="180" t="e">
        <f>#REF!</f>
        <v>#REF!</v>
      </c>
      <c r="P48" s="196" t="e">
        <f>#REF!</f>
        <v>#REF!</v>
      </c>
      <c r="Q48" s="98"/>
      <c r="R48" s="161" t="e">
        <f t="shared" si="2"/>
        <v>#REF!</v>
      </c>
      <c r="S48" s="96"/>
      <c r="T48" s="164" t="e">
        <f t="shared" si="3"/>
        <v>#REF!</v>
      </c>
    </row>
    <row r="49" spans="1:23" x14ac:dyDescent="0.2">
      <c r="A49" s="40">
        <v>1</v>
      </c>
      <c r="B49" s="155" t="s">
        <v>88</v>
      </c>
      <c r="C49" s="94">
        <v>13</v>
      </c>
      <c r="D49" s="81"/>
      <c r="E49" s="180" t="e">
        <f>#REF!</f>
        <v>#REF!</v>
      </c>
      <c r="F49" s="180" t="e">
        <f>#REF!</f>
        <v>#REF!</v>
      </c>
      <c r="G49" s="180" t="e">
        <f>#REF!</f>
        <v>#REF!</v>
      </c>
      <c r="H49" s="180" t="e">
        <f>#REF!</f>
        <v>#REF!</v>
      </c>
      <c r="I49" s="180" t="e">
        <f>#REF!</f>
        <v>#REF!</v>
      </c>
      <c r="J49" s="180" t="e">
        <f>#REF!</f>
        <v>#REF!</v>
      </c>
      <c r="K49" s="180" t="e">
        <f>#REF!</f>
        <v>#REF!</v>
      </c>
      <c r="L49" s="180" t="e">
        <f>#REF!</f>
        <v>#REF!</v>
      </c>
      <c r="M49" s="180" t="e">
        <f>#REF!</f>
        <v>#REF!</v>
      </c>
      <c r="N49" s="180" t="e">
        <f>#REF!</f>
        <v>#REF!</v>
      </c>
      <c r="O49" s="180" t="e">
        <f>#REF!</f>
        <v>#REF!</v>
      </c>
      <c r="P49" s="196" t="e">
        <f>#REF!</f>
        <v>#REF!</v>
      </c>
      <c r="Q49" s="98"/>
      <c r="R49" s="161" t="e">
        <f t="shared" si="2"/>
        <v>#REF!</v>
      </c>
      <c r="S49" s="96"/>
      <c r="T49" s="164" t="e">
        <f t="shared" si="3"/>
        <v>#REF!</v>
      </c>
    </row>
    <row r="50" spans="1:23" x14ac:dyDescent="0.2">
      <c r="A50" s="40">
        <v>1</v>
      </c>
      <c r="B50" s="155" t="s">
        <v>88</v>
      </c>
      <c r="C50" s="94">
        <v>14</v>
      </c>
      <c r="D50" s="81"/>
      <c r="E50" s="180" t="e">
        <f>#REF!</f>
        <v>#REF!</v>
      </c>
      <c r="F50" s="180" t="e">
        <f>#REF!</f>
        <v>#REF!</v>
      </c>
      <c r="G50" s="180" t="e">
        <f>#REF!</f>
        <v>#REF!</v>
      </c>
      <c r="H50" s="180" t="e">
        <f>#REF!</f>
        <v>#REF!</v>
      </c>
      <c r="I50" s="180" t="e">
        <f>#REF!</f>
        <v>#REF!</v>
      </c>
      <c r="J50" s="180" t="e">
        <f>#REF!</f>
        <v>#REF!</v>
      </c>
      <c r="K50" s="180" t="e">
        <f>#REF!</f>
        <v>#REF!</v>
      </c>
      <c r="L50" s="180" t="e">
        <f>#REF!</f>
        <v>#REF!</v>
      </c>
      <c r="M50" s="180" t="e">
        <f>#REF!</f>
        <v>#REF!</v>
      </c>
      <c r="N50" s="180" t="e">
        <f>#REF!</f>
        <v>#REF!</v>
      </c>
      <c r="O50" s="180" t="e">
        <f>#REF!</f>
        <v>#REF!</v>
      </c>
      <c r="P50" s="196" t="e">
        <f>#REF!</f>
        <v>#REF!</v>
      </c>
      <c r="Q50" s="98"/>
      <c r="R50" s="161" t="e">
        <f t="shared" si="2"/>
        <v>#REF!</v>
      </c>
      <c r="S50" s="96"/>
      <c r="T50" s="164" t="e">
        <f t="shared" si="3"/>
        <v>#REF!</v>
      </c>
    </row>
    <row r="51" spans="1:23" ht="13.5" thickBot="1" x14ac:dyDescent="0.25">
      <c r="A51" s="40">
        <v>1</v>
      </c>
      <c r="B51" s="155" t="s">
        <v>88</v>
      </c>
      <c r="C51" s="170">
        <v>15</v>
      </c>
      <c r="D51" s="82"/>
      <c r="E51" s="180" t="e">
        <f>#REF!</f>
        <v>#REF!</v>
      </c>
      <c r="F51" s="180" t="e">
        <f>#REF!</f>
        <v>#REF!</v>
      </c>
      <c r="G51" s="180" t="e">
        <f>#REF!</f>
        <v>#REF!</v>
      </c>
      <c r="H51" s="180" t="e">
        <f>#REF!</f>
        <v>#REF!</v>
      </c>
      <c r="I51" s="180" t="e">
        <f>#REF!</f>
        <v>#REF!</v>
      </c>
      <c r="J51" s="180" t="e">
        <f>#REF!</f>
        <v>#REF!</v>
      </c>
      <c r="K51" s="180" t="e">
        <f>#REF!</f>
        <v>#REF!</v>
      </c>
      <c r="L51" s="180" t="e">
        <f>#REF!</f>
        <v>#REF!</v>
      </c>
      <c r="M51" s="180" t="e">
        <f>#REF!</f>
        <v>#REF!</v>
      </c>
      <c r="N51" s="180" t="e">
        <f>#REF!</f>
        <v>#REF!</v>
      </c>
      <c r="O51" s="180" t="e">
        <f>#REF!</f>
        <v>#REF!</v>
      </c>
      <c r="P51" s="196" t="e">
        <f>#REF!</f>
        <v>#REF!</v>
      </c>
      <c r="Q51" s="98"/>
      <c r="R51" s="162" t="e">
        <f t="shared" si="2"/>
        <v>#REF!</v>
      </c>
      <c r="S51" s="96"/>
      <c r="T51" s="165" t="e">
        <f t="shared" si="3"/>
        <v>#REF!</v>
      </c>
    </row>
    <row r="52" spans="1:23" ht="13.5" thickBot="1" x14ac:dyDescent="0.25">
      <c r="B52" s="172"/>
      <c r="C52" s="173"/>
      <c r="D52" s="173"/>
      <c r="E52" s="181"/>
      <c r="F52" s="181"/>
      <c r="G52" s="181"/>
      <c r="H52" s="181"/>
      <c r="I52" s="181"/>
      <c r="J52" s="181"/>
      <c r="K52" s="181"/>
      <c r="L52" s="181"/>
      <c r="M52" s="181"/>
      <c r="N52" s="211" t="s">
        <v>108</v>
      </c>
      <c r="O52" s="211"/>
      <c r="P52" s="212"/>
      <c r="Q52" s="98"/>
      <c r="R52" s="183" t="e">
        <f>SUM(R37:R51)</f>
        <v>#REF!</v>
      </c>
      <c r="T52" s="184" t="e">
        <f>SUM(T37:T51)</f>
        <v>#REF!</v>
      </c>
      <c r="U52" s="203" t="s">
        <v>95</v>
      </c>
      <c r="V52" s="204"/>
      <c r="W52" s="205"/>
    </row>
    <row r="53" spans="1:23" x14ac:dyDescent="0.2">
      <c r="A53" s="40">
        <v>2</v>
      </c>
      <c r="B53" s="155" t="s">
        <v>89</v>
      </c>
      <c r="C53" s="171">
        <v>1</v>
      </c>
      <c r="D53" s="80"/>
      <c r="E53" s="180" t="e">
        <f>#REF!</f>
        <v>#REF!</v>
      </c>
      <c r="F53" s="180" t="e">
        <f>#REF!</f>
        <v>#REF!</v>
      </c>
      <c r="G53" s="180" t="e">
        <f>#REF!</f>
        <v>#REF!</v>
      </c>
      <c r="H53" s="180" t="e">
        <f>#REF!</f>
        <v>#REF!</v>
      </c>
      <c r="I53" s="180" t="e">
        <f>#REF!</f>
        <v>#REF!</v>
      </c>
      <c r="J53" s="180" t="e">
        <f>#REF!</f>
        <v>#REF!</v>
      </c>
      <c r="K53" s="180" t="e">
        <f>#REF!</f>
        <v>#REF!</v>
      </c>
      <c r="L53" s="180" t="e">
        <f>#REF!</f>
        <v>#REF!</v>
      </c>
      <c r="M53" s="180" t="e">
        <f>#REF!</f>
        <v>#REF!</v>
      </c>
      <c r="N53" s="180" t="e">
        <f>#REF!</f>
        <v>#REF!</v>
      </c>
      <c r="O53" s="180" t="e">
        <f>#REF!</f>
        <v>#REF!</v>
      </c>
      <c r="P53" s="196" t="e">
        <f>#REF!</f>
        <v>#REF!</v>
      </c>
      <c r="Q53" s="98"/>
      <c r="R53" s="160" t="e">
        <f t="shared" ref="R53:R67" si="4">SUM(E53:P53)</f>
        <v>#REF!</v>
      </c>
      <c r="S53" s="96"/>
    </row>
    <row r="54" spans="1:23" x14ac:dyDescent="0.2">
      <c r="A54" s="40">
        <v>2</v>
      </c>
      <c r="B54" s="155" t="s">
        <v>89</v>
      </c>
      <c r="C54" s="94">
        <v>2</v>
      </c>
      <c r="D54" s="81"/>
      <c r="E54" s="180" t="e">
        <f>#REF!</f>
        <v>#REF!</v>
      </c>
      <c r="F54" s="180" t="e">
        <f>#REF!</f>
        <v>#REF!</v>
      </c>
      <c r="G54" s="180" t="e">
        <f>#REF!</f>
        <v>#REF!</v>
      </c>
      <c r="H54" s="180" t="e">
        <f>#REF!</f>
        <v>#REF!</v>
      </c>
      <c r="I54" s="180" t="e">
        <f>#REF!</f>
        <v>#REF!</v>
      </c>
      <c r="J54" s="180" t="e">
        <f>#REF!</f>
        <v>#REF!</v>
      </c>
      <c r="K54" s="180" t="e">
        <f>#REF!</f>
        <v>#REF!</v>
      </c>
      <c r="L54" s="180" t="e">
        <f>#REF!</f>
        <v>#REF!</v>
      </c>
      <c r="M54" s="180" t="e">
        <f>#REF!</f>
        <v>#REF!</v>
      </c>
      <c r="N54" s="180" t="e">
        <f>#REF!</f>
        <v>#REF!</v>
      </c>
      <c r="O54" s="180" t="e">
        <f>#REF!</f>
        <v>#REF!</v>
      </c>
      <c r="P54" s="196" t="e">
        <f>#REF!</f>
        <v>#REF!</v>
      </c>
      <c r="Q54" s="98"/>
      <c r="R54" s="161" t="e">
        <f t="shared" si="4"/>
        <v>#REF!</v>
      </c>
      <c r="S54" s="96"/>
    </row>
    <row r="55" spans="1:23" x14ac:dyDescent="0.2">
      <c r="A55" s="40">
        <v>2</v>
      </c>
      <c r="B55" s="155" t="s">
        <v>89</v>
      </c>
      <c r="C55" s="94">
        <v>3</v>
      </c>
      <c r="D55" s="81"/>
      <c r="E55" s="180" t="e">
        <f>#REF!</f>
        <v>#REF!</v>
      </c>
      <c r="F55" s="180" t="e">
        <f>#REF!</f>
        <v>#REF!</v>
      </c>
      <c r="G55" s="180" t="e">
        <f>#REF!</f>
        <v>#REF!</v>
      </c>
      <c r="H55" s="180" t="e">
        <f>#REF!</f>
        <v>#REF!</v>
      </c>
      <c r="I55" s="180" t="e">
        <f>#REF!</f>
        <v>#REF!</v>
      </c>
      <c r="J55" s="180" t="e">
        <f>#REF!</f>
        <v>#REF!</v>
      </c>
      <c r="K55" s="180" t="e">
        <f>#REF!</f>
        <v>#REF!</v>
      </c>
      <c r="L55" s="180" t="e">
        <f>#REF!</f>
        <v>#REF!</v>
      </c>
      <c r="M55" s="180" t="e">
        <f>#REF!</f>
        <v>#REF!</v>
      </c>
      <c r="N55" s="180" t="e">
        <f>#REF!</f>
        <v>#REF!</v>
      </c>
      <c r="O55" s="180" t="e">
        <f>#REF!</f>
        <v>#REF!</v>
      </c>
      <c r="P55" s="196" t="e">
        <f>#REF!</f>
        <v>#REF!</v>
      </c>
      <c r="Q55" s="98"/>
      <c r="R55" s="161" t="e">
        <f t="shared" si="4"/>
        <v>#REF!</v>
      </c>
      <c r="S55" s="96"/>
    </row>
    <row r="56" spans="1:23" x14ac:dyDescent="0.2">
      <c r="A56" s="40">
        <v>2</v>
      </c>
      <c r="B56" s="155" t="s">
        <v>89</v>
      </c>
      <c r="C56" s="94">
        <v>4</v>
      </c>
      <c r="D56" s="81"/>
      <c r="E56" s="180" t="e">
        <f>#REF!</f>
        <v>#REF!</v>
      </c>
      <c r="F56" s="180" t="e">
        <f>#REF!</f>
        <v>#REF!</v>
      </c>
      <c r="G56" s="180" t="e">
        <f>#REF!</f>
        <v>#REF!</v>
      </c>
      <c r="H56" s="180" t="e">
        <f>#REF!</f>
        <v>#REF!</v>
      </c>
      <c r="I56" s="180" t="e">
        <f>#REF!</f>
        <v>#REF!</v>
      </c>
      <c r="J56" s="180" t="e">
        <f>#REF!</f>
        <v>#REF!</v>
      </c>
      <c r="K56" s="180" t="e">
        <f>#REF!</f>
        <v>#REF!</v>
      </c>
      <c r="L56" s="180" t="e">
        <f>#REF!</f>
        <v>#REF!</v>
      </c>
      <c r="M56" s="180" t="e">
        <f>#REF!</f>
        <v>#REF!</v>
      </c>
      <c r="N56" s="180" t="e">
        <f>#REF!</f>
        <v>#REF!</v>
      </c>
      <c r="O56" s="180" t="e">
        <f>#REF!</f>
        <v>#REF!</v>
      </c>
      <c r="P56" s="196" t="e">
        <f>#REF!</f>
        <v>#REF!</v>
      </c>
      <c r="Q56" s="98"/>
      <c r="R56" s="161" t="e">
        <f t="shared" si="4"/>
        <v>#REF!</v>
      </c>
      <c r="S56" s="96"/>
    </row>
    <row r="57" spans="1:23" x14ac:dyDescent="0.2">
      <c r="A57" s="40">
        <v>2</v>
      </c>
      <c r="B57" s="155" t="s">
        <v>89</v>
      </c>
      <c r="C57" s="94">
        <v>5</v>
      </c>
      <c r="D57" s="81"/>
      <c r="E57" s="180" t="e">
        <f>#REF!</f>
        <v>#REF!</v>
      </c>
      <c r="F57" s="180" t="e">
        <f>#REF!</f>
        <v>#REF!</v>
      </c>
      <c r="G57" s="180" t="e">
        <f>#REF!</f>
        <v>#REF!</v>
      </c>
      <c r="H57" s="180" t="e">
        <f>#REF!</f>
        <v>#REF!</v>
      </c>
      <c r="I57" s="180" t="e">
        <f>#REF!</f>
        <v>#REF!</v>
      </c>
      <c r="J57" s="180" t="e">
        <f>#REF!</f>
        <v>#REF!</v>
      </c>
      <c r="K57" s="180" t="e">
        <f>#REF!</f>
        <v>#REF!</v>
      </c>
      <c r="L57" s="180" t="e">
        <f>#REF!</f>
        <v>#REF!</v>
      </c>
      <c r="M57" s="180" t="e">
        <f>#REF!</f>
        <v>#REF!</v>
      </c>
      <c r="N57" s="180" t="e">
        <f>#REF!</f>
        <v>#REF!</v>
      </c>
      <c r="O57" s="180" t="e">
        <f>#REF!</f>
        <v>#REF!</v>
      </c>
      <c r="P57" s="196" t="e">
        <f>#REF!</f>
        <v>#REF!</v>
      </c>
      <c r="Q57" s="98"/>
      <c r="R57" s="161" t="e">
        <f t="shared" si="4"/>
        <v>#REF!</v>
      </c>
      <c r="S57" s="96"/>
    </row>
    <row r="58" spans="1:23" x14ac:dyDescent="0.2">
      <c r="A58" s="40">
        <v>2</v>
      </c>
      <c r="B58" s="155" t="s">
        <v>89</v>
      </c>
      <c r="C58" s="94">
        <v>6</v>
      </c>
      <c r="D58" s="81"/>
      <c r="E58" s="180" t="e">
        <f>#REF!</f>
        <v>#REF!</v>
      </c>
      <c r="F58" s="180" t="e">
        <f>#REF!</f>
        <v>#REF!</v>
      </c>
      <c r="G58" s="180" t="e">
        <f>#REF!</f>
        <v>#REF!</v>
      </c>
      <c r="H58" s="180" t="e">
        <f>#REF!</f>
        <v>#REF!</v>
      </c>
      <c r="I58" s="180" t="e">
        <f>#REF!</f>
        <v>#REF!</v>
      </c>
      <c r="J58" s="180" t="e">
        <f>#REF!</f>
        <v>#REF!</v>
      </c>
      <c r="K58" s="180" t="e">
        <f>#REF!</f>
        <v>#REF!</v>
      </c>
      <c r="L58" s="180" t="e">
        <f>#REF!</f>
        <v>#REF!</v>
      </c>
      <c r="M58" s="180" t="e">
        <f>#REF!</f>
        <v>#REF!</v>
      </c>
      <c r="N58" s="180" t="e">
        <f>#REF!</f>
        <v>#REF!</v>
      </c>
      <c r="O58" s="180" t="e">
        <f>#REF!</f>
        <v>#REF!</v>
      </c>
      <c r="P58" s="196" t="e">
        <f>#REF!</f>
        <v>#REF!</v>
      </c>
      <c r="Q58" s="98"/>
      <c r="R58" s="161" t="e">
        <f t="shared" si="4"/>
        <v>#REF!</v>
      </c>
      <c r="S58" s="96"/>
    </row>
    <row r="59" spans="1:23" x14ac:dyDescent="0.2">
      <c r="A59" s="40">
        <v>2</v>
      </c>
      <c r="B59" s="155" t="s">
        <v>89</v>
      </c>
      <c r="C59" s="94">
        <v>7</v>
      </c>
      <c r="D59" s="81"/>
      <c r="E59" s="180" t="e">
        <f>#REF!</f>
        <v>#REF!</v>
      </c>
      <c r="F59" s="180" t="e">
        <f>#REF!</f>
        <v>#REF!</v>
      </c>
      <c r="G59" s="180" t="e">
        <f>#REF!</f>
        <v>#REF!</v>
      </c>
      <c r="H59" s="180" t="e">
        <f>#REF!</f>
        <v>#REF!</v>
      </c>
      <c r="I59" s="180" t="e">
        <f>#REF!</f>
        <v>#REF!</v>
      </c>
      <c r="J59" s="180" t="e">
        <f>#REF!</f>
        <v>#REF!</v>
      </c>
      <c r="K59" s="180" t="e">
        <f>#REF!</f>
        <v>#REF!</v>
      </c>
      <c r="L59" s="180" t="e">
        <f>#REF!</f>
        <v>#REF!</v>
      </c>
      <c r="M59" s="180" t="e">
        <f>#REF!</f>
        <v>#REF!</v>
      </c>
      <c r="N59" s="180" t="e">
        <f>#REF!</f>
        <v>#REF!</v>
      </c>
      <c r="O59" s="180" t="e">
        <f>#REF!</f>
        <v>#REF!</v>
      </c>
      <c r="P59" s="196" t="e">
        <f>#REF!</f>
        <v>#REF!</v>
      </c>
      <c r="Q59" s="98"/>
      <c r="R59" s="161" t="e">
        <f t="shared" si="4"/>
        <v>#REF!</v>
      </c>
      <c r="S59" s="96"/>
    </row>
    <row r="60" spans="1:23" x14ac:dyDescent="0.2">
      <c r="A60" s="40">
        <v>2</v>
      </c>
      <c r="B60" s="155" t="s">
        <v>89</v>
      </c>
      <c r="C60" s="94">
        <v>8</v>
      </c>
      <c r="D60" s="81"/>
      <c r="E60" s="180" t="e">
        <f>#REF!</f>
        <v>#REF!</v>
      </c>
      <c r="F60" s="180" t="e">
        <f>#REF!</f>
        <v>#REF!</v>
      </c>
      <c r="G60" s="180" t="e">
        <f>#REF!</f>
        <v>#REF!</v>
      </c>
      <c r="H60" s="180" t="e">
        <f>#REF!</f>
        <v>#REF!</v>
      </c>
      <c r="I60" s="180" t="e">
        <f>#REF!</f>
        <v>#REF!</v>
      </c>
      <c r="J60" s="180" t="e">
        <f>#REF!</f>
        <v>#REF!</v>
      </c>
      <c r="K60" s="180" t="e">
        <f>#REF!</f>
        <v>#REF!</v>
      </c>
      <c r="L60" s="180" t="e">
        <f>#REF!</f>
        <v>#REF!</v>
      </c>
      <c r="M60" s="180" t="e">
        <f>#REF!</f>
        <v>#REF!</v>
      </c>
      <c r="N60" s="180" t="e">
        <f>#REF!</f>
        <v>#REF!</v>
      </c>
      <c r="O60" s="180" t="e">
        <f>#REF!</f>
        <v>#REF!</v>
      </c>
      <c r="P60" s="196" t="e">
        <f>#REF!</f>
        <v>#REF!</v>
      </c>
      <c r="Q60" s="98"/>
      <c r="R60" s="161" t="e">
        <f t="shared" si="4"/>
        <v>#REF!</v>
      </c>
      <c r="S60" s="96"/>
    </row>
    <row r="61" spans="1:23" x14ac:dyDescent="0.2">
      <c r="A61" s="40">
        <v>2</v>
      </c>
      <c r="B61" s="155" t="s">
        <v>89</v>
      </c>
      <c r="C61" s="94">
        <v>9</v>
      </c>
      <c r="D61" s="81"/>
      <c r="E61" s="180" t="e">
        <f>#REF!</f>
        <v>#REF!</v>
      </c>
      <c r="F61" s="180" t="e">
        <f>#REF!</f>
        <v>#REF!</v>
      </c>
      <c r="G61" s="180" t="e">
        <f>#REF!</f>
        <v>#REF!</v>
      </c>
      <c r="H61" s="180" t="e">
        <f>#REF!</f>
        <v>#REF!</v>
      </c>
      <c r="I61" s="180" t="e">
        <f>#REF!</f>
        <v>#REF!</v>
      </c>
      <c r="J61" s="180" t="e">
        <f>#REF!</f>
        <v>#REF!</v>
      </c>
      <c r="K61" s="180" t="e">
        <f>#REF!</f>
        <v>#REF!</v>
      </c>
      <c r="L61" s="180" t="e">
        <f>#REF!</f>
        <v>#REF!</v>
      </c>
      <c r="M61" s="180" t="e">
        <f>#REF!</f>
        <v>#REF!</v>
      </c>
      <c r="N61" s="180" t="e">
        <f>#REF!</f>
        <v>#REF!</v>
      </c>
      <c r="O61" s="180" t="e">
        <f>#REF!</f>
        <v>#REF!</v>
      </c>
      <c r="P61" s="196" t="e">
        <f>#REF!</f>
        <v>#REF!</v>
      </c>
      <c r="Q61" s="98"/>
      <c r="R61" s="161" t="e">
        <f t="shared" si="4"/>
        <v>#REF!</v>
      </c>
      <c r="S61" s="96"/>
    </row>
    <row r="62" spans="1:23" x14ac:dyDescent="0.2">
      <c r="A62" s="40">
        <v>2</v>
      </c>
      <c r="B62" s="155" t="s">
        <v>89</v>
      </c>
      <c r="C62" s="94">
        <v>10</v>
      </c>
      <c r="D62" s="81"/>
      <c r="E62" s="180" t="e">
        <f>#REF!</f>
        <v>#REF!</v>
      </c>
      <c r="F62" s="180" t="e">
        <f>#REF!</f>
        <v>#REF!</v>
      </c>
      <c r="G62" s="180" t="e">
        <f>#REF!</f>
        <v>#REF!</v>
      </c>
      <c r="H62" s="180" t="e">
        <f>#REF!</f>
        <v>#REF!</v>
      </c>
      <c r="I62" s="180" t="e">
        <f>#REF!</f>
        <v>#REF!</v>
      </c>
      <c r="J62" s="180" t="e">
        <f>#REF!</f>
        <v>#REF!</v>
      </c>
      <c r="K62" s="180" t="e">
        <f>#REF!</f>
        <v>#REF!</v>
      </c>
      <c r="L62" s="180" t="e">
        <f>#REF!</f>
        <v>#REF!</v>
      </c>
      <c r="M62" s="180" t="e">
        <f>#REF!</f>
        <v>#REF!</v>
      </c>
      <c r="N62" s="180" t="e">
        <f>#REF!</f>
        <v>#REF!</v>
      </c>
      <c r="O62" s="180" t="e">
        <f>#REF!</f>
        <v>#REF!</v>
      </c>
      <c r="P62" s="196" t="e">
        <f>#REF!</f>
        <v>#REF!</v>
      </c>
      <c r="Q62" s="98"/>
      <c r="R62" s="161" t="e">
        <f t="shared" si="4"/>
        <v>#REF!</v>
      </c>
      <c r="S62" s="96"/>
    </row>
    <row r="63" spans="1:23" x14ac:dyDescent="0.2">
      <c r="A63" s="40">
        <v>2</v>
      </c>
      <c r="B63" s="155" t="s">
        <v>89</v>
      </c>
      <c r="C63" s="94">
        <v>11</v>
      </c>
      <c r="D63" s="81"/>
      <c r="E63" s="180" t="e">
        <f>#REF!</f>
        <v>#REF!</v>
      </c>
      <c r="F63" s="180" t="e">
        <f>#REF!</f>
        <v>#REF!</v>
      </c>
      <c r="G63" s="180" t="e">
        <f>#REF!</f>
        <v>#REF!</v>
      </c>
      <c r="H63" s="180" t="e">
        <f>#REF!</f>
        <v>#REF!</v>
      </c>
      <c r="I63" s="180" t="e">
        <f>#REF!</f>
        <v>#REF!</v>
      </c>
      <c r="J63" s="180" t="e">
        <f>#REF!</f>
        <v>#REF!</v>
      </c>
      <c r="K63" s="180" t="e">
        <f>#REF!</f>
        <v>#REF!</v>
      </c>
      <c r="L63" s="180" t="e">
        <f>#REF!</f>
        <v>#REF!</v>
      </c>
      <c r="M63" s="180" t="e">
        <f>#REF!</f>
        <v>#REF!</v>
      </c>
      <c r="N63" s="180" t="e">
        <f>#REF!</f>
        <v>#REF!</v>
      </c>
      <c r="O63" s="180" t="e">
        <f>#REF!</f>
        <v>#REF!</v>
      </c>
      <c r="P63" s="196" t="e">
        <f>#REF!</f>
        <v>#REF!</v>
      </c>
      <c r="Q63" s="98"/>
      <c r="R63" s="161" t="e">
        <f t="shared" si="4"/>
        <v>#REF!</v>
      </c>
      <c r="S63" s="96"/>
    </row>
    <row r="64" spans="1:23" x14ac:dyDescent="0.2">
      <c r="A64" s="40">
        <v>2</v>
      </c>
      <c r="B64" s="155" t="s">
        <v>89</v>
      </c>
      <c r="C64" s="94">
        <v>12</v>
      </c>
      <c r="D64" s="81"/>
      <c r="E64" s="180" t="e">
        <f>#REF!</f>
        <v>#REF!</v>
      </c>
      <c r="F64" s="180" t="e">
        <f>#REF!</f>
        <v>#REF!</v>
      </c>
      <c r="G64" s="180" t="e">
        <f>#REF!</f>
        <v>#REF!</v>
      </c>
      <c r="H64" s="180" t="e">
        <f>#REF!</f>
        <v>#REF!</v>
      </c>
      <c r="I64" s="180" t="e">
        <f>#REF!</f>
        <v>#REF!</v>
      </c>
      <c r="J64" s="180" t="e">
        <f>#REF!</f>
        <v>#REF!</v>
      </c>
      <c r="K64" s="180" t="e">
        <f>#REF!</f>
        <v>#REF!</v>
      </c>
      <c r="L64" s="180" t="e">
        <f>#REF!</f>
        <v>#REF!</v>
      </c>
      <c r="M64" s="180" t="e">
        <f>#REF!</f>
        <v>#REF!</v>
      </c>
      <c r="N64" s="180" t="e">
        <f>#REF!</f>
        <v>#REF!</v>
      </c>
      <c r="O64" s="180" t="e">
        <f>#REF!</f>
        <v>#REF!</v>
      </c>
      <c r="P64" s="196" t="e">
        <f>#REF!</f>
        <v>#REF!</v>
      </c>
      <c r="Q64" s="98"/>
      <c r="R64" s="161" t="e">
        <f t="shared" si="4"/>
        <v>#REF!</v>
      </c>
      <c r="S64" s="96"/>
    </row>
    <row r="65" spans="1:20" x14ac:dyDescent="0.2">
      <c r="A65" s="40">
        <v>2</v>
      </c>
      <c r="B65" s="155" t="s">
        <v>89</v>
      </c>
      <c r="C65" s="94">
        <v>13</v>
      </c>
      <c r="D65" s="81"/>
      <c r="E65" s="180" t="e">
        <f>#REF!</f>
        <v>#REF!</v>
      </c>
      <c r="F65" s="180" t="e">
        <f>#REF!</f>
        <v>#REF!</v>
      </c>
      <c r="G65" s="180" t="e">
        <f>#REF!</f>
        <v>#REF!</v>
      </c>
      <c r="H65" s="180" t="e">
        <f>#REF!</f>
        <v>#REF!</v>
      </c>
      <c r="I65" s="180" t="e">
        <f>#REF!</f>
        <v>#REF!</v>
      </c>
      <c r="J65" s="180" t="e">
        <f>#REF!</f>
        <v>#REF!</v>
      </c>
      <c r="K65" s="180" t="e">
        <f>#REF!</f>
        <v>#REF!</v>
      </c>
      <c r="L65" s="180" t="e">
        <f>#REF!</f>
        <v>#REF!</v>
      </c>
      <c r="M65" s="180" t="e">
        <f>#REF!</f>
        <v>#REF!</v>
      </c>
      <c r="N65" s="180" t="e">
        <f>#REF!</f>
        <v>#REF!</v>
      </c>
      <c r="O65" s="180" t="e">
        <f>#REF!</f>
        <v>#REF!</v>
      </c>
      <c r="P65" s="196" t="e">
        <f>#REF!</f>
        <v>#REF!</v>
      </c>
      <c r="Q65" s="98"/>
      <c r="R65" s="161" t="e">
        <f t="shared" si="4"/>
        <v>#REF!</v>
      </c>
      <c r="S65" s="96"/>
    </row>
    <row r="66" spans="1:20" x14ac:dyDescent="0.2">
      <c r="A66" s="40">
        <v>2</v>
      </c>
      <c r="B66" s="155" t="s">
        <v>89</v>
      </c>
      <c r="C66" s="94">
        <v>14</v>
      </c>
      <c r="D66" s="81"/>
      <c r="E66" s="180" t="e">
        <f>#REF!</f>
        <v>#REF!</v>
      </c>
      <c r="F66" s="180" t="e">
        <f>#REF!</f>
        <v>#REF!</v>
      </c>
      <c r="G66" s="180" t="e">
        <f>#REF!</f>
        <v>#REF!</v>
      </c>
      <c r="H66" s="180" t="e">
        <f>#REF!</f>
        <v>#REF!</v>
      </c>
      <c r="I66" s="180" t="e">
        <f>#REF!</f>
        <v>#REF!</v>
      </c>
      <c r="J66" s="180" t="e">
        <f>#REF!</f>
        <v>#REF!</v>
      </c>
      <c r="K66" s="180" t="e">
        <f>#REF!</f>
        <v>#REF!</v>
      </c>
      <c r="L66" s="180" t="e">
        <f>#REF!</f>
        <v>#REF!</v>
      </c>
      <c r="M66" s="180" t="e">
        <f>#REF!</f>
        <v>#REF!</v>
      </c>
      <c r="N66" s="180" t="e">
        <f>#REF!</f>
        <v>#REF!</v>
      </c>
      <c r="O66" s="180" t="e">
        <f>#REF!</f>
        <v>#REF!</v>
      </c>
      <c r="P66" s="196" t="e">
        <f>#REF!</f>
        <v>#REF!</v>
      </c>
      <c r="Q66" s="98"/>
      <c r="R66" s="161" t="e">
        <f t="shared" si="4"/>
        <v>#REF!</v>
      </c>
      <c r="S66" s="96"/>
    </row>
    <row r="67" spans="1:20" ht="13.5" thickBot="1" x14ac:dyDescent="0.25">
      <c r="A67" s="40">
        <v>2</v>
      </c>
      <c r="B67" s="156" t="s">
        <v>89</v>
      </c>
      <c r="C67" s="132">
        <v>15</v>
      </c>
      <c r="D67" s="82"/>
      <c r="E67" s="180" t="e">
        <f>#REF!</f>
        <v>#REF!</v>
      </c>
      <c r="F67" s="180" t="e">
        <f>#REF!</f>
        <v>#REF!</v>
      </c>
      <c r="G67" s="180" t="e">
        <f>#REF!</f>
        <v>#REF!</v>
      </c>
      <c r="H67" s="180" t="e">
        <f>#REF!</f>
        <v>#REF!</v>
      </c>
      <c r="I67" s="180" t="e">
        <f>#REF!</f>
        <v>#REF!</v>
      </c>
      <c r="J67" s="180" t="e">
        <f>#REF!</f>
        <v>#REF!</v>
      </c>
      <c r="K67" s="180" t="e">
        <f>#REF!</f>
        <v>#REF!</v>
      </c>
      <c r="L67" s="180" t="e">
        <f>#REF!</f>
        <v>#REF!</v>
      </c>
      <c r="M67" s="180" t="e">
        <f>#REF!</f>
        <v>#REF!</v>
      </c>
      <c r="N67" s="180" t="e">
        <f>#REF!</f>
        <v>#REF!</v>
      </c>
      <c r="O67" s="180" t="e">
        <f>#REF!</f>
        <v>#REF!</v>
      </c>
      <c r="P67" s="196" t="e">
        <f>#REF!</f>
        <v>#REF!</v>
      </c>
      <c r="Q67" s="98"/>
      <c r="R67" s="162" t="e">
        <f t="shared" si="4"/>
        <v>#REF!</v>
      </c>
      <c r="S67" s="96"/>
    </row>
    <row r="68" spans="1:20" ht="13.5" thickBot="1" x14ac:dyDescent="0.25">
      <c r="B68" s="172"/>
      <c r="C68" s="173"/>
      <c r="D68" s="173"/>
      <c r="E68" s="181"/>
      <c r="F68" s="181"/>
      <c r="G68" s="181"/>
      <c r="H68" s="181"/>
      <c r="I68" s="181"/>
      <c r="J68" s="181"/>
      <c r="K68" s="181"/>
      <c r="L68" s="181"/>
      <c r="M68" s="181"/>
      <c r="N68" s="213" t="s">
        <v>109</v>
      </c>
      <c r="O68" s="213"/>
      <c r="P68" s="214"/>
      <c r="Q68" s="98"/>
      <c r="R68" s="183" t="e">
        <f>SUM(R53:R67)</f>
        <v>#REF!</v>
      </c>
    </row>
    <row r="69" spans="1:20" x14ac:dyDescent="0.2">
      <c r="A69" s="40">
        <v>1</v>
      </c>
      <c r="B69" s="157" t="s">
        <v>90</v>
      </c>
      <c r="C69" s="129">
        <v>1</v>
      </c>
      <c r="D69" s="80"/>
      <c r="E69" s="180" t="e">
        <f>#REF!</f>
        <v>#REF!</v>
      </c>
      <c r="F69" s="180" t="e">
        <f>#REF!</f>
        <v>#REF!</v>
      </c>
      <c r="G69" s="180" t="e">
        <f>#REF!</f>
        <v>#REF!</v>
      </c>
      <c r="H69" s="180" t="e">
        <f>#REF!</f>
        <v>#REF!</v>
      </c>
      <c r="I69" s="180" t="e">
        <f>#REF!</f>
        <v>#REF!</v>
      </c>
      <c r="J69" s="180" t="e">
        <f>#REF!</f>
        <v>#REF!</v>
      </c>
      <c r="K69" s="180" t="e">
        <f>#REF!</f>
        <v>#REF!</v>
      </c>
      <c r="L69" s="180" t="e">
        <f>#REF!</f>
        <v>#REF!</v>
      </c>
      <c r="M69" s="180" t="e">
        <f>#REF!</f>
        <v>#REF!</v>
      </c>
      <c r="N69" s="180" t="e">
        <f>#REF!</f>
        <v>#REF!</v>
      </c>
      <c r="O69" s="180" t="e">
        <f>#REF!</f>
        <v>#REF!</v>
      </c>
      <c r="P69" s="196" t="e">
        <f>#REF!</f>
        <v>#REF!</v>
      </c>
      <c r="Q69" s="98"/>
      <c r="R69" s="160" t="e">
        <f>SUM(E69:P69)</f>
        <v>#REF!</v>
      </c>
      <c r="S69" s="96"/>
      <c r="T69" s="163" t="e">
        <f>R69+R85</f>
        <v>#REF!</v>
      </c>
    </row>
    <row r="70" spans="1:20" x14ac:dyDescent="0.2">
      <c r="A70" s="40">
        <v>1</v>
      </c>
      <c r="B70" s="158" t="s">
        <v>90</v>
      </c>
      <c r="C70" s="94">
        <v>2</v>
      </c>
      <c r="D70" s="81"/>
      <c r="E70" s="180" t="e">
        <f>#REF!</f>
        <v>#REF!</v>
      </c>
      <c r="F70" s="180" t="e">
        <f>#REF!</f>
        <v>#REF!</v>
      </c>
      <c r="G70" s="180" t="e">
        <f>#REF!</f>
        <v>#REF!</v>
      </c>
      <c r="H70" s="180" t="e">
        <f>#REF!</f>
        <v>#REF!</v>
      </c>
      <c r="I70" s="180" t="e">
        <f>#REF!</f>
        <v>#REF!</v>
      </c>
      <c r="J70" s="180" t="e">
        <f>#REF!</f>
        <v>#REF!</v>
      </c>
      <c r="K70" s="180" t="e">
        <f>#REF!</f>
        <v>#REF!</v>
      </c>
      <c r="L70" s="180" t="e">
        <f>#REF!</f>
        <v>#REF!</v>
      </c>
      <c r="M70" s="180" t="e">
        <f>#REF!</f>
        <v>#REF!</v>
      </c>
      <c r="N70" s="180" t="e">
        <f>#REF!</f>
        <v>#REF!</v>
      </c>
      <c r="O70" s="180" t="e">
        <f>#REF!</f>
        <v>#REF!</v>
      </c>
      <c r="P70" s="196" t="e">
        <f>#REF!</f>
        <v>#REF!</v>
      </c>
      <c r="Q70" s="98"/>
      <c r="R70" s="161" t="e">
        <f t="shared" ref="R70:R83" si="5">SUM(E70:P70)</f>
        <v>#REF!</v>
      </c>
      <c r="S70" s="96"/>
      <c r="T70" s="164" t="e">
        <f t="shared" ref="T70:T83" si="6">R70+R86</f>
        <v>#REF!</v>
      </c>
    </row>
    <row r="71" spans="1:20" x14ac:dyDescent="0.2">
      <c r="A71" s="40">
        <v>1</v>
      </c>
      <c r="B71" s="158" t="s">
        <v>90</v>
      </c>
      <c r="C71" s="94">
        <v>3</v>
      </c>
      <c r="D71" s="81"/>
      <c r="E71" s="180" t="e">
        <f>#REF!</f>
        <v>#REF!</v>
      </c>
      <c r="F71" s="180" t="e">
        <f>#REF!</f>
        <v>#REF!</v>
      </c>
      <c r="G71" s="180" t="e">
        <f>#REF!</f>
        <v>#REF!</v>
      </c>
      <c r="H71" s="180" t="e">
        <f>#REF!</f>
        <v>#REF!</v>
      </c>
      <c r="I71" s="180" t="e">
        <f>#REF!</f>
        <v>#REF!</v>
      </c>
      <c r="J71" s="180" t="e">
        <f>#REF!</f>
        <v>#REF!</v>
      </c>
      <c r="K71" s="180" t="e">
        <f>#REF!</f>
        <v>#REF!</v>
      </c>
      <c r="L71" s="180" t="e">
        <f>#REF!</f>
        <v>#REF!</v>
      </c>
      <c r="M71" s="180" t="e">
        <f>#REF!</f>
        <v>#REF!</v>
      </c>
      <c r="N71" s="180" t="e">
        <f>#REF!</f>
        <v>#REF!</v>
      </c>
      <c r="O71" s="180" t="e">
        <f>#REF!</f>
        <v>#REF!</v>
      </c>
      <c r="P71" s="196" t="e">
        <f>#REF!</f>
        <v>#REF!</v>
      </c>
      <c r="Q71" s="98"/>
      <c r="R71" s="161" t="e">
        <f t="shared" si="5"/>
        <v>#REF!</v>
      </c>
      <c r="S71" s="96"/>
      <c r="T71" s="164" t="e">
        <f t="shared" si="6"/>
        <v>#REF!</v>
      </c>
    </row>
    <row r="72" spans="1:20" x14ac:dyDescent="0.2">
      <c r="A72" s="40">
        <v>1</v>
      </c>
      <c r="B72" s="158" t="s">
        <v>90</v>
      </c>
      <c r="C72" s="94">
        <v>4</v>
      </c>
      <c r="D72" s="81"/>
      <c r="E72" s="180" t="e">
        <f>#REF!</f>
        <v>#REF!</v>
      </c>
      <c r="F72" s="180" t="e">
        <f>#REF!</f>
        <v>#REF!</v>
      </c>
      <c r="G72" s="180" t="e">
        <f>#REF!</f>
        <v>#REF!</v>
      </c>
      <c r="H72" s="180" t="e">
        <f>#REF!</f>
        <v>#REF!</v>
      </c>
      <c r="I72" s="180" t="e">
        <f>#REF!</f>
        <v>#REF!</v>
      </c>
      <c r="J72" s="180" t="e">
        <f>#REF!</f>
        <v>#REF!</v>
      </c>
      <c r="K72" s="180" t="e">
        <f>#REF!</f>
        <v>#REF!</v>
      </c>
      <c r="L72" s="180" t="e">
        <f>#REF!</f>
        <v>#REF!</v>
      </c>
      <c r="M72" s="180" t="e">
        <f>#REF!</f>
        <v>#REF!</v>
      </c>
      <c r="N72" s="180" t="e">
        <f>#REF!</f>
        <v>#REF!</v>
      </c>
      <c r="O72" s="180" t="e">
        <f>#REF!</f>
        <v>#REF!</v>
      </c>
      <c r="P72" s="196" t="e">
        <f>#REF!</f>
        <v>#REF!</v>
      </c>
      <c r="Q72" s="98"/>
      <c r="R72" s="161" t="e">
        <f t="shared" si="5"/>
        <v>#REF!</v>
      </c>
      <c r="S72" s="96"/>
      <c r="T72" s="164" t="e">
        <f t="shared" si="6"/>
        <v>#REF!</v>
      </c>
    </row>
    <row r="73" spans="1:20" x14ac:dyDescent="0.2">
      <c r="A73" s="40">
        <v>1</v>
      </c>
      <c r="B73" s="158" t="s">
        <v>90</v>
      </c>
      <c r="C73" s="94">
        <v>5</v>
      </c>
      <c r="D73" s="81"/>
      <c r="E73" s="180" t="e">
        <f>#REF!</f>
        <v>#REF!</v>
      </c>
      <c r="F73" s="180" t="e">
        <f>#REF!</f>
        <v>#REF!</v>
      </c>
      <c r="G73" s="180" t="e">
        <f>#REF!</f>
        <v>#REF!</v>
      </c>
      <c r="H73" s="180" t="e">
        <f>#REF!</f>
        <v>#REF!</v>
      </c>
      <c r="I73" s="180" t="e">
        <f>#REF!</f>
        <v>#REF!</v>
      </c>
      <c r="J73" s="180" t="e">
        <f>#REF!</f>
        <v>#REF!</v>
      </c>
      <c r="K73" s="180" t="e">
        <f>#REF!</f>
        <v>#REF!</v>
      </c>
      <c r="L73" s="180" t="e">
        <f>#REF!</f>
        <v>#REF!</v>
      </c>
      <c r="M73" s="180" t="e">
        <f>#REF!</f>
        <v>#REF!</v>
      </c>
      <c r="N73" s="180" t="e">
        <f>#REF!</f>
        <v>#REF!</v>
      </c>
      <c r="O73" s="180" t="e">
        <f>#REF!</f>
        <v>#REF!</v>
      </c>
      <c r="P73" s="196" t="e">
        <f>#REF!</f>
        <v>#REF!</v>
      </c>
      <c r="Q73" s="98"/>
      <c r="R73" s="161" t="e">
        <f t="shared" si="5"/>
        <v>#REF!</v>
      </c>
      <c r="S73" s="96"/>
      <c r="T73" s="164" t="e">
        <f t="shared" si="6"/>
        <v>#REF!</v>
      </c>
    </row>
    <row r="74" spans="1:20" x14ac:dyDescent="0.2">
      <c r="A74" s="40">
        <v>1</v>
      </c>
      <c r="B74" s="158" t="s">
        <v>90</v>
      </c>
      <c r="C74" s="94">
        <v>6</v>
      </c>
      <c r="D74" s="81"/>
      <c r="E74" s="180" t="e">
        <f>#REF!</f>
        <v>#REF!</v>
      </c>
      <c r="F74" s="180" t="e">
        <f>#REF!</f>
        <v>#REF!</v>
      </c>
      <c r="G74" s="180" t="e">
        <f>#REF!</f>
        <v>#REF!</v>
      </c>
      <c r="H74" s="180" t="e">
        <f>#REF!</f>
        <v>#REF!</v>
      </c>
      <c r="I74" s="180" t="e">
        <f>#REF!</f>
        <v>#REF!</v>
      </c>
      <c r="J74" s="180" t="e">
        <f>#REF!</f>
        <v>#REF!</v>
      </c>
      <c r="K74" s="180" t="e">
        <f>#REF!</f>
        <v>#REF!</v>
      </c>
      <c r="L74" s="180" t="e">
        <f>#REF!</f>
        <v>#REF!</v>
      </c>
      <c r="M74" s="180" t="e">
        <f>#REF!</f>
        <v>#REF!</v>
      </c>
      <c r="N74" s="180" t="e">
        <f>#REF!</f>
        <v>#REF!</v>
      </c>
      <c r="O74" s="180" t="e">
        <f>#REF!</f>
        <v>#REF!</v>
      </c>
      <c r="P74" s="196" t="e">
        <f>#REF!</f>
        <v>#REF!</v>
      </c>
      <c r="Q74" s="98"/>
      <c r="R74" s="161" t="e">
        <f t="shared" si="5"/>
        <v>#REF!</v>
      </c>
      <c r="S74" s="96"/>
      <c r="T74" s="164" t="e">
        <f t="shared" si="6"/>
        <v>#REF!</v>
      </c>
    </row>
    <row r="75" spans="1:20" x14ac:dyDescent="0.2">
      <c r="A75" s="40">
        <v>1</v>
      </c>
      <c r="B75" s="158" t="s">
        <v>90</v>
      </c>
      <c r="C75" s="94">
        <v>7</v>
      </c>
      <c r="D75" s="81"/>
      <c r="E75" s="180" t="e">
        <f>#REF!</f>
        <v>#REF!</v>
      </c>
      <c r="F75" s="180" t="e">
        <f>#REF!</f>
        <v>#REF!</v>
      </c>
      <c r="G75" s="180" t="e">
        <f>#REF!</f>
        <v>#REF!</v>
      </c>
      <c r="H75" s="180" t="e">
        <f>#REF!</f>
        <v>#REF!</v>
      </c>
      <c r="I75" s="180" t="e">
        <f>#REF!</f>
        <v>#REF!</v>
      </c>
      <c r="J75" s="180" t="e">
        <f>#REF!</f>
        <v>#REF!</v>
      </c>
      <c r="K75" s="180" t="e">
        <f>#REF!</f>
        <v>#REF!</v>
      </c>
      <c r="L75" s="180" t="e">
        <f>#REF!</f>
        <v>#REF!</v>
      </c>
      <c r="M75" s="180" t="e">
        <f>#REF!</f>
        <v>#REF!</v>
      </c>
      <c r="N75" s="180" t="e">
        <f>#REF!</f>
        <v>#REF!</v>
      </c>
      <c r="O75" s="180" t="e">
        <f>#REF!</f>
        <v>#REF!</v>
      </c>
      <c r="P75" s="196" t="e">
        <f>#REF!</f>
        <v>#REF!</v>
      </c>
      <c r="Q75" s="98"/>
      <c r="R75" s="161" t="e">
        <f t="shared" si="5"/>
        <v>#REF!</v>
      </c>
      <c r="S75" s="96"/>
      <c r="T75" s="164" t="e">
        <f t="shared" si="6"/>
        <v>#REF!</v>
      </c>
    </row>
    <row r="76" spans="1:20" x14ac:dyDescent="0.2">
      <c r="A76" s="40">
        <v>1</v>
      </c>
      <c r="B76" s="158" t="s">
        <v>90</v>
      </c>
      <c r="C76" s="94">
        <v>8</v>
      </c>
      <c r="D76" s="81"/>
      <c r="E76" s="180" t="e">
        <f>#REF!</f>
        <v>#REF!</v>
      </c>
      <c r="F76" s="180" t="e">
        <f>#REF!</f>
        <v>#REF!</v>
      </c>
      <c r="G76" s="180" t="e">
        <f>#REF!</f>
        <v>#REF!</v>
      </c>
      <c r="H76" s="180" t="e">
        <f>#REF!</f>
        <v>#REF!</v>
      </c>
      <c r="I76" s="180" t="e">
        <f>#REF!</f>
        <v>#REF!</v>
      </c>
      <c r="J76" s="180" t="e">
        <f>#REF!</f>
        <v>#REF!</v>
      </c>
      <c r="K76" s="180" t="e">
        <f>#REF!</f>
        <v>#REF!</v>
      </c>
      <c r="L76" s="180" t="e">
        <f>#REF!</f>
        <v>#REF!</v>
      </c>
      <c r="M76" s="180" t="e">
        <f>#REF!</f>
        <v>#REF!</v>
      </c>
      <c r="N76" s="180" t="e">
        <f>#REF!</f>
        <v>#REF!</v>
      </c>
      <c r="O76" s="180" t="e">
        <f>#REF!</f>
        <v>#REF!</v>
      </c>
      <c r="P76" s="196" t="e">
        <f>#REF!</f>
        <v>#REF!</v>
      </c>
      <c r="Q76" s="98"/>
      <c r="R76" s="161" t="e">
        <f t="shared" si="5"/>
        <v>#REF!</v>
      </c>
      <c r="S76" s="96"/>
      <c r="T76" s="164" t="e">
        <f t="shared" si="6"/>
        <v>#REF!</v>
      </c>
    </row>
    <row r="77" spans="1:20" x14ac:dyDescent="0.2">
      <c r="A77" s="40">
        <v>1</v>
      </c>
      <c r="B77" s="158" t="s">
        <v>90</v>
      </c>
      <c r="C77" s="94">
        <v>9</v>
      </c>
      <c r="D77" s="81"/>
      <c r="E77" s="180" t="e">
        <f>#REF!</f>
        <v>#REF!</v>
      </c>
      <c r="F77" s="180" t="e">
        <f>#REF!</f>
        <v>#REF!</v>
      </c>
      <c r="G77" s="180" t="e">
        <f>#REF!</f>
        <v>#REF!</v>
      </c>
      <c r="H77" s="180" t="e">
        <f>#REF!</f>
        <v>#REF!</v>
      </c>
      <c r="I77" s="180" t="e">
        <f>#REF!</f>
        <v>#REF!</v>
      </c>
      <c r="J77" s="180" t="e">
        <f>#REF!</f>
        <v>#REF!</v>
      </c>
      <c r="K77" s="180" t="e">
        <f>#REF!</f>
        <v>#REF!</v>
      </c>
      <c r="L77" s="180" t="e">
        <f>#REF!</f>
        <v>#REF!</v>
      </c>
      <c r="M77" s="180" t="e">
        <f>#REF!</f>
        <v>#REF!</v>
      </c>
      <c r="N77" s="180" t="e">
        <f>#REF!</f>
        <v>#REF!</v>
      </c>
      <c r="O77" s="180" t="e">
        <f>#REF!</f>
        <v>#REF!</v>
      </c>
      <c r="P77" s="196" t="e">
        <f>#REF!</f>
        <v>#REF!</v>
      </c>
      <c r="Q77" s="98"/>
      <c r="R77" s="161" t="e">
        <f t="shared" si="5"/>
        <v>#REF!</v>
      </c>
      <c r="S77" s="96"/>
      <c r="T77" s="164" t="e">
        <f t="shared" si="6"/>
        <v>#REF!</v>
      </c>
    </row>
    <row r="78" spans="1:20" x14ac:dyDescent="0.2">
      <c r="A78" s="40">
        <v>1</v>
      </c>
      <c r="B78" s="158" t="s">
        <v>90</v>
      </c>
      <c r="C78" s="94">
        <v>10</v>
      </c>
      <c r="D78" s="81"/>
      <c r="E78" s="180" t="e">
        <f>#REF!</f>
        <v>#REF!</v>
      </c>
      <c r="F78" s="180" t="e">
        <f>#REF!</f>
        <v>#REF!</v>
      </c>
      <c r="G78" s="180" t="e">
        <f>#REF!</f>
        <v>#REF!</v>
      </c>
      <c r="H78" s="180" t="e">
        <f>#REF!</f>
        <v>#REF!</v>
      </c>
      <c r="I78" s="180" t="e">
        <f>#REF!</f>
        <v>#REF!</v>
      </c>
      <c r="J78" s="180" t="e">
        <f>#REF!</f>
        <v>#REF!</v>
      </c>
      <c r="K78" s="180" t="e">
        <f>#REF!</f>
        <v>#REF!</v>
      </c>
      <c r="L78" s="180" t="e">
        <f>#REF!</f>
        <v>#REF!</v>
      </c>
      <c r="M78" s="180" t="e">
        <f>#REF!</f>
        <v>#REF!</v>
      </c>
      <c r="N78" s="180" t="e">
        <f>#REF!</f>
        <v>#REF!</v>
      </c>
      <c r="O78" s="180" t="e">
        <f>#REF!</f>
        <v>#REF!</v>
      </c>
      <c r="P78" s="196" t="e">
        <f>#REF!</f>
        <v>#REF!</v>
      </c>
      <c r="Q78" s="98"/>
      <c r="R78" s="161" t="e">
        <f t="shared" si="5"/>
        <v>#REF!</v>
      </c>
      <c r="S78" s="96"/>
      <c r="T78" s="164" t="e">
        <f t="shared" si="6"/>
        <v>#REF!</v>
      </c>
    </row>
    <row r="79" spans="1:20" x14ac:dyDescent="0.2">
      <c r="A79" s="40">
        <v>1</v>
      </c>
      <c r="B79" s="158" t="s">
        <v>90</v>
      </c>
      <c r="C79" s="94">
        <v>11</v>
      </c>
      <c r="D79" s="81"/>
      <c r="E79" s="180" t="e">
        <f>#REF!</f>
        <v>#REF!</v>
      </c>
      <c r="F79" s="180" t="e">
        <f>#REF!</f>
        <v>#REF!</v>
      </c>
      <c r="G79" s="180" t="e">
        <f>#REF!</f>
        <v>#REF!</v>
      </c>
      <c r="H79" s="180" t="e">
        <f>#REF!</f>
        <v>#REF!</v>
      </c>
      <c r="I79" s="180" t="e">
        <f>#REF!</f>
        <v>#REF!</v>
      </c>
      <c r="J79" s="180" t="e">
        <f>#REF!</f>
        <v>#REF!</v>
      </c>
      <c r="K79" s="180" t="e">
        <f>#REF!</f>
        <v>#REF!</v>
      </c>
      <c r="L79" s="180" t="e">
        <f>#REF!</f>
        <v>#REF!</v>
      </c>
      <c r="M79" s="180" t="e">
        <f>#REF!</f>
        <v>#REF!</v>
      </c>
      <c r="N79" s="180" t="e">
        <f>#REF!</f>
        <v>#REF!</v>
      </c>
      <c r="O79" s="180" t="e">
        <f>#REF!</f>
        <v>#REF!</v>
      </c>
      <c r="P79" s="196" t="e">
        <f>#REF!</f>
        <v>#REF!</v>
      </c>
      <c r="Q79" s="98"/>
      <c r="R79" s="161" t="e">
        <f t="shared" si="5"/>
        <v>#REF!</v>
      </c>
      <c r="S79" s="96"/>
      <c r="T79" s="164" t="e">
        <f t="shared" si="6"/>
        <v>#REF!</v>
      </c>
    </row>
    <row r="80" spans="1:20" x14ac:dyDescent="0.2">
      <c r="A80" s="40">
        <v>1</v>
      </c>
      <c r="B80" s="158" t="s">
        <v>90</v>
      </c>
      <c r="C80" s="94">
        <v>12</v>
      </c>
      <c r="D80" s="81"/>
      <c r="E80" s="180" t="e">
        <f>#REF!</f>
        <v>#REF!</v>
      </c>
      <c r="F80" s="180" t="e">
        <f>#REF!</f>
        <v>#REF!</v>
      </c>
      <c r="G80" s="180" t="e">
        <f>#REF!</f>
        <v>#REF!</v>
      </c>
      <c r="H80" s="180" t="e">
        <f>#REF!</f>
        <v>#REF!</v>
      </c>
      <c r="I80" s="180" t="e">
        <f>#REF!</f>
        <v>#REF!</v>
      </c>
      <c r="J80" s="180" t="e">
        <f>#REF!</f>
        <v>#REF!</v>
      </c>
      <c r="K80" s="180" t="e">
        <f>#REF!</f>
        <v>#REF!</v>
      </c>
      <c r="L80" s="180" t="e">
        <f>#REF!</f>
        <v>#REF!</v>
      </c>
      <c r="M80" s="180" t="e">
        <f>#REF!</f>
        <v>#REF!</v>
      </c>
      <c r="N80" s="180" t="e">
        <f>#REF!</f>
        <v>#REF!</v>
      </c>
      <c r="O80" s="180" t="e">
        <f>#REF!</f>
        <v>#REF!</v>
      </c>
      <c r="P80" s="196" t="e">
        <f>#REF!</f>
        <v>#REF!</v>
      </c>
      <c r="Q80" s="98"/>
      <c r="R80" s="161" t="e">
        <f t="shared" si="5"/>
        <v>#REF!</v>
      </c>
      <c r="S80" s="96"/>
      <c r="T80" s="164" t="e">
        <f t="shared" si="6"/>
        <v>#REF!</v>
      </c>
    </row>
    <row r="81" spans="1:23" x14ac:dyDescent="0.2">
      <c r="A81" s="40">
        <v>1</v>
      </c>
      <c r="B81" s="158" t="s">
        <v>90</v>
      </c>
      <c r="C81" s="94">
        <v>13</v>
      </c>
      <c r="D81" s="81"/>
      <c r="E81" s="180" t="e">
        <f>#REF!</f>
        <v>#REF!</v>
      </c>
      <c r="F81" s="180" t="e">
        <f>#REF!</f>
        <v>#REF!</v>
      </c>
      <c r="G81" s="180" t="e">
        <f>#REF!</f>
        <v>#REF!</v>
      </c>
      <c r="H81" s="180" t="e">
        <f>#REF!</f>
        <v>#REF!</v>
      </c>
      <c r="I81" s="180" t="e">
        <f>#REF!</f>
        <v>#REF!</v>
      </c>
      <c r="J81" s="180" t="e">
        <f>#REF!</f>
        <v>#REF!</v>
      </c>
      <c r="K81" s="180" t="e">
        <f>#REF!</f>
        <v>#REF!</v>
      </c>
      <c r="L81" s="180" t="e">
        <f>#REF!</f>
        <v>#REF!</v>
      </c>
      <c r="M81" s="180" t="e">
        <f>#REF!</f>
        <v>#REF!</v>
      </c>
      <c r="N81" s="180" t="e">
        <f>#REF!</f>
        <v>#REF!</v>
      </c>
      <c r="O81" s="180" t="e">
        <f>#REF!</f>
        <v>#REF!</v>
      </c>
      <c r="P81" s="196" t="e">
        <f>#REF!</f>
        <v>#REF!</v>
      </c>
      <c r="Q81" s="98"/>
      <c r="R81" s="161" t="e">
        <f t="shared" si="5"/>
        <v>#REF!</v>
      </c>
      <c r="S81" s="96"/>
      <c r="T81" s="164" t="e">
        <f t="shared" si="6"/>
        <v>#REF!</v>
      </c>
    </row>
    <row r="82" spans="1:23" x14ac:dyDescent="0.2">
      <c r="A82" s="40">
        <v>1</v>
      </c>
      <c r="B82" s="158" t="s">
        <v>90</v>
      </c>
      <c r="C82" s="94">
        <v>14</v>
      </c>
      <c r="D82" s="81"/>
      <c r="E82" s="180" t="e">
        <f>#REF!</f>
        <v>#REF!</v>
      </c>
      <c r="F82" s="180" t="e">
        <f>#REF!</f>
        <v>#REF!</v>
      </c>
      <c r="G82" s="180" t="e">
        <f>#REF!</f>
        <v>#REF!</v>
      </c>
      <c r="H82" s="180" t="e">
        <f>#REF!</f>
        <v>#REF!</v>
      </c>
      <c r="I82" s="180" t="e">
        <f>#REF!</f>
        <v>#REF!</v>
      </c>
      <c r="J82" s="180" t="e">
        <f>#REF!</f>
        <v>#REF!</v>
      </c>
      <c r="K82" s="180" t="e">
        <f>#REF!</f>
        <v>#REF!</v>
      </c>
      <c r="L82" s="180" t="e">
        <f>#REF!</f>
        <v>#REF!</v>
      </c>
      <c r="M82" s="180" t="e">
        <f>#REF!</f>
        <v>#REF!</v>
      </c>
      <c r="N82" s="180" t="e">
        <f>#REF!</f>
        <v>#REF!</v>
      </c>
      <c r="O82" s="180" t="e">
        <f>#REF!</f>
        <v>#REF!</v>
      </c>
      <c r="P82" s="196" t="e">
        <f>#REF!</f>
        <v>#REF!</v>
      </c>
      <c r="Q82" s="98"/>
      <c r="R82" s="161" t="e">
        <f t="shared" si="5"/>
        <v>#REF!</v>
      </c>
      <c r="S82" s="96"/>
      <c r="T82" s="164" t="e">
        <f t="shared" si="6"/>
        <v>#REF!</v>
      </c>
    </row>
    <row r="83" spans="1:23" ht="13.5" thickBot="1" x14ac:dyDescent="0.25">
      <c r="A83" s="40">
        <v>1</v>
      </c>
      <c r="B83" s="159" t="s">
        <v>90</v>
      </c>
      <c r="C83" s="132">
        <v>15</v>
      </c>
      <c r="D83" s="82"/>
      <c r="E83" s="180" t="e">
        <f>#REF!</f>
        <v>#REF!</v>
      </c>
      <c r="F83" s="180" t="e">
        <f>#REF!</f>
        <v>#REF!</v>
      </c>
      <c r="G83" s="180" t="e">
        <f>#REF!</f>
        <v>#REF!</v>
      </c>
      <c r="H83" s="180" t="e">
        <f>#REF!</f>
        <v>#REF!</v>
      </c>
      <c r="I83" s="180" t="e">
        <f>#REF!</f>
        <v>#REF!</v>
      </c>
      <c r="J83" s="180" t="e">
        <f>#REF!</f>
        <v>#REF!</v>
      </c>
      <c r="K83" s="180" t="e">
        <f>#REF!</f>
        <v>#REF!</v>
      </c>
      <c r="L83" s="180" t="e">
        <f>#REF!</f>
        <v>#REF!</v>
      </c>
      <c r="M83" s="180" t="e">
        <f>#REF!</f>
        <v>#REF!</v>
      </c>
      <c r="N83" s="180" t="e">
        <f>#REF!</f>
        <v>#REF!</v>
      </c>
      <c r="O83" s="180" t="e">
        <f>#REF!</f>
        <v>#REF!</v>
      </c>
      <c r="P83" s="196" t="e">
        <f>#REF!</f>
        <v>#REF!</v>
      </c>
      <c r="Q83" s="98"/>
      <c r="R83" s="162" t="e">
        <f t="shared" si="5"/>
        <v>#REF!</v>
      </c>
      <c r="S83" s="96"/>
      <c r="T83" s="165" t="e">
        <f t="shared" si="6"/>
        <v>#REF!</v>
      </c>
    </row>
    <row r="84" spans="1:23" ht="13.5" thickBot="1" x14ac:dyDescent="0.25">
      <c r="B84" s="172"/>
      <c r="C84" s="173"/>
      <c r="D84" s="173"/>
      <c r="E84" s="181"/>
      <c r="F84" s="181"/>
      <c r="G84" s="181"/>
      <c r="H84" s="181"/>
      <c r="I84" s="181"/>
      <c r="J84" s="181"/>
      <c r="K84" s="181"/>
      <c r="L84" s="181"/>
      <c r="M84" s="181"/>
      <c r="N84" s="211" t="s">
        <v>108</v>
      </c>
      <c r="O84" s="211"/>
      <c r="P84" s="212"/>
      <c r="Q84" s="98"/>
      <c r="R84" s="183" t="e">
        <f>SUM(R69:R83)</f>
        <v>#REF!</v>
      </c>
      <c r="T84" s="184" t="e">
        <f>SUM(T69:T83)</f>
        <v>#REF!</v>
      </c>
      <c r="U84" s="203" t="s">
        <v>95</v>
      </c>
      <c r="V84" s="204"/>
      <c r="W84" s="205"/>
    </row>
    <row r="85" spans="1:23" x14ac:dyDescent="0.2">
      <c r="A85" s="40">
        <v>2</v>
      </c>
      <c r="B85" s="157" t="s">
        <v>91</v>
      </c>
      <c r="C85" s="129">
        <v>1</v>
      </c>
      <c r="D85" s="80"/>
      <c r="E85" s="180" t="e">
        <f>#REF!</f>
        <v>#REF!</v>
      </c>
      <c r="F85" s="180" t="e">
        <f>#REF!</f>
        <v>#REF!</v>
      </c>
      <c r="G85" s="180" t="e">
        <f>#REF!</f>
        <v>#REF!</v>
      </c>
      <c r="H85" s="180" t="e">
        <f>#REF!</f>
        <v>#REF!</v>
      </c>
      <c r="I85" s="180" t="e">
        <f>#REF!</f>
        <v>#REF!</v>
      </c>
      <c r="J85" s="180" t="e">
        <f>#REF!</f>
        <v>#REF!</v>
      </c>
      <c r="K85" s="180" t="e">
        <f>#REF!</f>
        <v>#REF!</v>
      </c>
      <c r="L85" s="180" t="e">
        <f>#REF!</f>
        <v>#REF!</v>
      </c>
      <c r="M85" s="180" t="e">
        <f>#REF!</f>
        <v>#REF!</v>
      </c>
      <c r="N85" s="180" t="e">
        <f>#REF!</f>
        <v>#REF!</v>
      </c>
      <c r="O85" s="180" t="e">
        <f>#REF!</f>
        <v>#REF!</v>
      </c>
      <c r="P85" s="196" t="e">
        <f>#REF!</f>
        <v>#REF!</v>
      </c>
      <c r="Q85" s="98"/>
      <c r="R85" s="160" t="e">
        <f t="shared" ref="R85:R99" si="7">SUM(E85:P85)</f>
        <v>#REF!</v>
      </c>
      <c r="S85" s="96"/>
    </row>
    <row r="86" spans="1:23" x14ac:dyDescent="0.2">
      <c r="A86" s="40">
        <v>2</v>
      </c>
      <c r="B86" s="158" t="s">
        <v>91</v>
      </c>
      <c r="C86" s="94">
        <v>2</v>
      </c>
      <c r="D86" s="81"/>
      <c r="E86" s="180" t="e">
        <f>#REF!</f>
        <v>#REF!</v>
      </c>
      <c r="F86" s="180" t="e">
        <f>#REF!</f>
        <v>#REF!</v>
      </c>
      <c r="G86" s="180" t="e">
        <f>#REF!</f>
        <v>#REF!</v>
      </c>
      <c r="H86" s="180" t="e">
        <f>#REF!</f>
        <v>#REF!</v>
      </c>
      <c r="I86" s="180" t="e">
        <f>#REF!</f>
        <v>#REF!</v>
      </c>
      <c r="J86" s="180" t="e">
        <f>#REF!</f>
        <v>#REF!</v>
      </c>
      <c r="K86" s="180" t="e">
        <f>#REF!</f>
        <v>#REF!</v>
      </c>
      <c r="L86" s="180" t="e">
        <f>#REF!</f>
        <v>#REF!</v>
      </c>
      <c r="M86" s="180" t="e">
        <f>#REF!</f>
        <v>#REF!</v>
      </c>
      <c r="N86" s="180" t="e">
        <f>#REF!</f>
        <v>#REF!</v>
      </c>
      <c r="O86" s="180" t="e">
        <f>#REF!</f>
        <v>#REF!</v>
      </c>
      <c r="P86" s="196" t="e">
        <f>#REF!</f>
        <v>#REF!</v>
      </c>
      <c r="Q86" s="98"/>
      <c r="R86" s="161" t="e">
        <f t="shared" si="7"/>
        <v>#REF!</v>
      </c>
      <c r="S86" s="96"/>
    </row>
    <row r="87" spans="1:23" x14ac:dyDescent="0.2">
      <c r="A87" s="40">
        <v>2</v>
      </c>
      <c r="B87" s="158" t="s">
        <v>91</v>
      </c>
      <c r="C87" s="94">
        <v>3</v>
      </c>
      <c r="D87" s="81"/>
      <c r="E87" s="180" t="e">
        <f>#REF!</f>
        <v>#REF!</v>
      </c>
      <c r="F87" s="180" t="e">
        <f>#REF!</f>
        <v>#REF!</v>
      </c>
      <c r="G87" s="180" t="e">
        <f>#REF!</f>
        <v>#REF!</v>
      </c>
      <c r="H87" s="180" t="e">
        <f>#REF!</f>
        <v>#REF!</v>
      </c>
      <c r="I87" s="180" t="e">
        <f>#REF!</f>
        <v>#REF!</v>
      </c>
      <c r="J87" s="180" t="e">
        <f>#REF!</f>
        <v>#REF!</v>
      </c>
      <c r="K87" s="180" t="e">
        <f>#REF!</f>
        <v>#REF!</v>
      </c>
      <c r="L87" s="180" t="e">
        <f>#REF!</f>
        <v>#REF!</v>
      </c>
      <c r="M87" s="180" t="e">
        <f>#REF!</f>
        <v>#REF!</v>
      </c>
      <c r="N87" s="180" t="e">
        <f>#REF!</f>
        <v>#REF!</v>
      </c>
      <c r="O87" s="180" t="e">
        <f>#REF!</f>
        <v>#REF!</v>
      </c>
      <c r="P87" s="196" t="e">
        <f>#REF!</f>
        <v>#REF!</v>
      </c>
      <c r="Q87" s="98"/>
      <c r="R87" s="161" t="e">
        <f t="shared" si="7"/>
        <v>#REF!</v>
      </c>
      <c r="S87" s="96"/>
    </row>
    <row r="88" spans="1:23" x14ac:dyDescent="0.2">
      <c r="A88" s="40">
        <v>2</v>
      </c>
      <c r="B88" s="158" t="s">
        <v>91</v>
      </c>
      <c r="C88" s="94">
        <v>4</v>
      </c>
      <c r="D88" s="81"/>
      <c r="E88" s="180" t="e">
        <f>#REF!</f>
        <v>#REF!</v>
      </c>
      <c r="F88" s="180" t="e">
        <f>#REF!</f>
        <v>#REF!</v>
      </c>
      <c r="G88" s="180" t="e">
        <f>#REF!</f>
        <v>#REF!</v>
      </c>
      <c r="H88" s="180" t="e">
        <f>#REF!</f>
        <v>#REF!</v>
      </c>
      <c r="I88" s="180" t="e">
        <f>#REF!</f>
        <v>#REF!</v>
      </c>
      <c r="J88" s="180" t="e">
        <f>#REF!</f>
        <v>#REF!</v>
      </c>
      <c r="K88" s="180" t="e">
        <f>#REF!</f>
        <v>#REF!</v>
      </c>
      <c r="L88" s="180" t="e">
        <f>#REF!</f>
        <v>#REF!</v>
      </c>
      <c r="M88" s="180" t="e">
        <f>#REF!</f>
        <v>#REF!</v>
      </c>
      <c r="N88" s="180" t="e">
        <f>#REF!</f>
        <v>#REF!</v>
      </c>
      <c r="O88" s="180" t="e">
        <f>#REF!</f>
        <v>#REF!</v>
      </c>
      <c r="P88" s="196" t="e">
        <f>#REF!</f>
        <v>#REF!</v>
      </c>
      <c r="Q88" s="98"/>
      <c r="R88" s="161" t="e">
        <f t="shared" si="7"/>
        <v>#REF!</v>
      </c>
      <c r="S88" s="96"/>
    </row>
    <row r="89" spans="1:23" x14ac:dyDescent="0.2">
      <c r="A89" s="40">
        <v>2</v>
      </c>
      <c r="B89" s="158" t="s">
        <v>91</v>
      </c>
      <c r="C89" s="94">
        <v>5</v>
      </c>
      <c r="D89" s="81"/>
      <c r="E89" s="180" t="e">
        <f>#REF!</f>
        <v>#REF!</v>
      </c>
      <c r="F89" s="180" t="e">
        <f>#REF!</f>
        <v>#REF!</v>
      </c>
      <c r="G89" s="180" t="e">
        <f>#REF!</f>
        <v>#REF!</v>
      </c>
      <c r="H89" s="180" t="e">
        <f>#REF!</f>
        <v>#REF!</v>
      </c>
      <c r="I89" s="180" t="e">
        <f>#REF!</f>
        <v>#REF!</v>
      </c>
      <c r="J89" s="180" t="e">
        <f>#REF!</f>
        <v>#REF!</v>
      </c>
      <c r="K89" s="180" t="e">
        <f>#REF!</f>
        <v>#REF!</v>
      </c>
      <c r="L89" s="180" t="e">
        <f>#REF!</f>
        <v>#REF!</v>
      </c>
      <c r="M89" s="180" t="e">
        <f>#REF!</f>
        <v>#REF!</v>
      </c>
      <c r="N89" s="180" t="e">
        <f>#REF!</f>
        <v>#REF!</v>
      </c>
      <c r="O89" s="180" t="e">
        <f>#REF!</f>
        <v>#REF!</v>
      </c>
      <c r="P89" s="196" t="e">
        <f>#REF!</f>
        <v>#REF!</v>
      </c>
      <c r="Q89" s="98"/>
      <c r="R89" s="161" t="e">
        <f t="shared" si="7"/>
        <v>#REF!</v>
      </c>
      <c r="S89" s="96"/>
    </row>
    <row r="90" spans="1:23" x14ac:dyDescent="0.2">
      <c r="A90" s="40">
        <v>2</v>
      </c>
      <c r="B90" s="158" t="s">
        <v>91</v>
      </c>
      <c r="C90" s="94">
        <v>6</v>
      </c>
      <c r="D90" s="81"/>
      <c r="E90" s="180" t="e">
        <f>#REF!</f>
        <v>#REF!</v>
      </c>
      <c r="F90" s="180" t="e">
        <f>#REF!</f>
        <v>#REF!</v>
      </c>
      <c r="G90" s="180" t="e">
        <f>#REF!</f>
        <v>#REF!</v>
      </c>
      <c r="H90" s="180" t="e">
        <f>#REF!</f>
        <v>#REF!</v>
      </c>
      <c r="I90" s="180" t="e">
        <f>#REF!</f>
        <v>#REF!</v>
      </c>
      <c r="J90" s="180" t="e">
        <f>#REF!</f>
        <v>#REF!</v>
      </c>
      <c r="K90" s="180" t="e">
        <f>#REF!</f>
        <v>#REF!</v>
      </c>
      <c r="L90" s="180" t="e">
        <f>#REF!</f>
        <v>#REF!</v>
      </c>
      <c r="M90" s="180" t="e">
        <f>#REF!</f>
        <v>#REF!</v>
      </c>
      <c r="N90" s="180" t="e">
        <f>#REF!</f>
        <v>#REF!</v>
      </c>
      <c r="O90" s="180" t="e">
        <f>#REF!</f>
        <v>#REF!</v>
      </c>
      <c r="P90" s="196" t="e">
        <f>#REF!</f>
        <v>#REF!</v>
      </c>
      <c r="Q90" s="98"/>
      <c r="R90" s="161" t="e">
        <f t="shared" si="7"/>
        <v>#REF!</v>
      </c>
      <c r="S90" s="96"/>
    </row>
    <row r="91" spans="1:23" x14ac:dyDescent="0.2">
      <c r="A91" s="40">
        <v>2</v>
      </c>
      <c r="B91" s="158" t="s">
        <v>91</v>
      </c>
      <c r="C91" s="94">
        <v>7</v>
      </c>
      <c r="D91" s="81"/>
      <c r="E91" s="180" t="e">
        <f>#REF!</f>
        <v>#REF!</v>
      </c>
      <c r="F91" s="180" t="e">
        <f>#REF!</f>
        <v>#REF!</v>
      </c>
      <c r="G91" s="180" t="e">
        <f>#REF!</f>
        <v>#REF!</v>
      </c>
      <c r="H91" s="180" t="e">
        <f>#REF!</f>
        <v>#REF!</v>
      </c>
      <c r="I91" s="180" t="e">
        <f>#REF!</f>
        <v>#REF!</v>
      </c>
      <c r="J91" s="180" t="e">
        <f>#REF!</f>
        <v>#REF!</v>
      </c>
      <c r="K91" s="180" t="e">
        <f>#REF!</f>
        <v>#REF!</v>
      </c>
      <c r="L91" s="180" t="e">
        <f>#REF!</f>
        <v>#REF!</v>
      </c>
      <c r="M91" s="180" t="e">
        <f>#REF!</f>
        <v>#REF!</v>
      </c>
      <c r="N91" s="180" t="e">
        <f>#REF!</f>
        <v>#REF!</v>
      </c>
      <c r="O91" s="180" t="e">
        <f>#REF!</f>
        <v>#REF!</v>
      </c>
      <c r="P91" s="196" t="e">
        <f>#REF!</f>
        <v>#REF!</v>
      </c>
      <c r="Q91" s="98"/>
      <c r="R91" s="161" t="e">
        <f t="shared" si="7"/>
        <v>#REF!</v>
      </c>
      <c r="S91" s="96"/>
    </row>
    <row r="92" spans="1:23" x14ac:dyDescent="0.2">
      <c r="A92" s="40">
        <v>2</v>
      </c>
      <c r="B92" s="158" t="s">
        <v>91</v>
      </c>
      <c r="C92" s="94">
        <v>8</v>
      </c>
      <c r="D92" s="81"/>
      <c r="E92" s="180" t="e">
        <f>#REF!</f>
        <v>#REF!</v>
      </c>
      <c r="F92" s="180" t="e">
        <f>#REF!</f>
        <v>#REF!</v>
      </c>
      <c r="G92" s="180" t="e">
        <f>#REF!</f>
        <v>#REF!</v>
      </c>
      <c r="H92" s="180" t="e">
        <f>#REF!</f>
        <v>#REF!</v>
      </c>
      <c r="I92" s="180" t="e">
        <f>#REF!</f>
        <v>#REF!</v>
      </c>
      <c r="J92" s="180" t="e">
        <f>#REF!</f>
        <v>#REF!</v>
      </c>
      <c r="K92" s="180" t="e">
        <f>#REF!</f>
        <v>#REF!</v>
      </c>
      <c r="L92" s="180" t="e">
        <f>#REF!</f>
        <v>#REF!</v>
      </c>
      <c r="M92" s="180" t="e">
        <f>#REF!</f>
        <v>#REF!</v>
      </c>
      <c r="N92" s="180" t="e">
        <f>#REF!</f>
        <v>#REF!</v>
      </c>
      <c r="O92" s="180" t="e">
        <f>#REF!</f>
        <v>#REF!</v>
      </c>
      <c r="P92" s="196" t="e">
        <f>#REF!</f>
        <v>#REF!</v>
      </c>
      <c r="Q92" s="98"/>
      <c r="R92" s="161" t="e">
        <f t="shared" si="7"/>
        <v>#REF!</v>
      </c>
      <c r="S92" s="96"/>
    </row>
    <row r="93" spans="1:23" x14ac:dyDescent="0.2">
      <c r="A93" s="40">
        <v>2</v>
      </c>
      <c r="B93" s="158" t="s">
        <v>91</v>
      </c>
      <c r="C93" s="94">
        <v>9</v>
      </c>
      <c r="D93" s="81"/>
      <c r="E93" s="180" t="e">
        <f>#REF!</f>
        <v>#REF!</v>
      </c>
      <c r="F93" s="180" t="e">
        <f>#REF!</f>
        <v>#REF!</v>
      </c>
      <c r="G93" s="180" t="e">
        <f>#REF!</f>
        <v>#REF!</v>
      </c>
      <c r="H93" s="180" t="e">
        <f>#REF!</f>
        <v>#REF!</v>
      </c>
      <c r="I93" s="180" t="e">
        <f>#REF!</f>
        <v>#REF!</v>
      </c>
      <c r="J93" s="180" t="e">
        <f>#REF!</f>
        <v>#REF!</v>
      </c>
      <c r="K93" s="180" t="e">
        <f>#REF!</f>
        <v>#REF!</v>
      </c>
      <c r="L93" s="180" t="e">
        <f>#REF!</f>
        <v>#REF!</v>
      </c>
      <c r="M93" s="180" t="e">
        <f>#REF!</f>
        <v>#REF!</v>
      </c>
      <c r="N93" s="180" t="e">
        <f>#REF!</f>
        <v>#REF!</v>
      </c>
      <c r="O93" s="180" t="e">
        <f>#REF!</f>
        <v>#REF!</v>
      </c>
      <c r="P93" s="196" t="e">
        <f>#REF!</f>
        <v>#REF!</v>
      </c>
      <c r="Q93" s="98"/>
      <c r="R93" s="161" t="e">
        <f t="shared" si="7"/>
        <v>#REF!</v>
      </c>
      <c r="S93" s="96"/>
    </row>
    <row r="94" spans="1:23" x14ac:dyDescent="0.2">
      <c r="A94" s="40">
        <v>2</v>
      </c>
      <c r="B94" s="158" t="s">
        <v>91</v>
      </c>
      <c r="C94" s="94">
        <v>10</v>
      </c>
      <c r="D94" s="81"/>
      <c r="E94" s="180" t="e">
        <f>#REF!</f>
        <v>#REF!</v>
      </c>
      <c r="F94" s="180" t="e">
        <f>#REF!</f>
        <v>#REF!</v>
      </c>
      <c r="G94" s="180" t="e">
        <f>#REF!</f>
        <v>#REF!</v>
      </c>
      <c r="H94" s="180" t="e">
        <f>#REF!</f>
        <v>#REF!</v>
      </c>
      <c r="I94" s="180" t="e">
        <f>#REF!</f>
        <v>#REF!</v>
      </c>
      <c r="J94" s="180" t="e">
        <f>#REF!</f>
        <v>#REF!</v>
      </c>
      <c r="K94" s="180" t="e">
        <f>#REF!</f>
        <v>#REF!</v>
      </c>
      <c r="L94" s="180" t="e">
        <f>#REF!</f>
        <v>#REF!</v>
      </c>
      <c r="M94" s="180" t="e">
        <f>#REF!</f>
        <v>#REF!</v>
      </c>
      <c r="N94" s="180" t="e">
        <f>#REF!</f>
        <v>#REF!</v>
      </c>
      <c r="O94" s="180" t="e">
        <f>#REF!</f>
        <v>#REF!</v>
      </c>
      <c r="P94" s="196" t="e">
        <f>#REF!</f>
        <v>#REF!</v>
      </c>
      <c r="Q94" s="98"/>
      <c r="R94" s="161" t="e">
        <f t="shared" si="7"/>
        <v>#REF!</v>
      </c>
      <c r="S94" s="96"/>
    </row>
    <row r="95" spans="1:23" x14ac:dyDescent="0.2">
      <c r="A95" s="40">
        <v>2</v>
      </c>
      <c r="B95" s="158" t="s">
        <v>91</v>
      </c>
      <c r="C95" s="94">
        <v>11</v>
      </c>
      <c r="D95" s="81"/>
      <c r="E95" s="180" t="e">
        <f>#REF!</f>
        <v>#REF!</v>
      </c>
      <c r="F95" s="180" t="e">
        <f>#REF!</f>
        <v>#REF!</v>
      </c>
      <c r="G95" s="180" t="e">
        <f>#REF!</f>
        <v>#REF!</v>
      </c>
      <c r="H95" s="180" t="e">
        <f>#REF!</f>
        <v>#REF!</v>
      </c>
      <c r="I95" s="180" t="e">
        <f>#REF!</f>
        <v>#REF!</v>
      </c>
      <c r="J95" s="180" t="e">
        <f>#REF!</f>
        <v>#REF!</v>
      </c>
      <c r="K95" s="180" t="e">
        <f>#REF!</f>
        <v>#REF!</v>
      </c>
      <c r="L95" s="180" t="e">
        <f>#REF!</f>
        <v>#REF!</v>
      </c>
      <c r="M95" s="180" t="e">
        <f>#REF!</f>
        <v>#REF!</v>
      </c>
      <c r="N95" s="180" t="e">
        <f>#REF!</f>
        <v>#REF!</v>
      </c>
      <c r="O95" s="180" t="e">
        <f>#REF!</f>
        <v>#REF!</v>
      </c>
      <c r="P95" s="196" t="e">
        <f>#REF!</f>
        <v>#REF!</v>
      </c>
      <c r="Q95" s="98"/>
      <c r="R95" s="161" t="e">
        <f t="shared" si="7"/>
        <v>#REF!</v>
      </c>
      <c r="S95" s="96"/>
    </row>
    <row r="96" spans="1:23" x14ac:dyDescent="0.2">
      <c r="A96" s="40">
        <v>2</v>
      </c>
      <c r="B96" s="158" t="s">
        <v>91</v>
      </c>
      <c r="C96" s="94">
        <v>12</v>
      </c>
      <c r="D96" s="81"/>
      <c r="E96" s="180" t="e">
        <f>#REF!</f>
        <v>#REF!</v>
      </c>
      <c r="F96" s="180" t="e">
        <f>#REF!</f>
        <v>#REF!</v>
      </c>
      <c r="G96" s="180" t="e">
        <f>#REF!</f>
        <v>#REF!</v>
      </c>
      <c r="H96" s="180" t="e">
        <f>#REF!</f>
        <v>#REF!</v>
      </c>
      <c r="I96" s="180" t="e">
        <f>#REF!</f>
        <v>#REF!</v>
      </c>
      <c r="J96" s="180" t="e">
        <f>#REF!</f>
        <v>#REF!</v>
      </c>
      <c r="K96" s="180" t="e">
        <f>#REF!</f>
        <v>#REF!</v>
      </c>
      <c r="L96" s="180" t="e">
        <f>#REF!</f>
        <v>#REF!</v>
      </c>
      <c r="M96" s="180" t="e">
        <f>#REF!</f>
        <v>#REF!</v>
      </c>
      <c r="N96" s="180" t="e">
        <f>#REF!</f>
        <v>#REF!</v>
      </c>
      <c r="O96" s="180" t="e">
        <f>#REF!</f>
        <v>#REF!</v>
      </c>
      <c r="P96" s="196" t="e">
        <f>#REF!</f>
        <v>#REF!</v>
      </c>
      <c r="Q96" s="98"/>
      <c r="R96" s="161" t="e">
        <f t="shared" si="7"/>
        <v>#REF!</v>
      </c>
      <c r="S96" s="96"/>
    </row>
    <row r="97" spans="1:20" x14ac:dyDescent="0.2">
      <c r="A97" s="40">
        <v>2</v>
      </c>
      <c r="B97" s="158" t="s">
        <v>91</v>
      </c>
      <c r="C97" s="94">
        <v>13</v>
      </c>
      <c r="D97" s="81"/>
      <c r="E97" s="180" t="e">
        <f>#REF!</f>
        <v>#REF!</v>
      </c>
      <c r="F97" s="180" t="e">
        <f>#REF!</f>
        <v>#REF!</v>
      </c>
      <c r="G97" s="180" t="e">
        <f>#REF!</f>
        <v>#REF!</v>
      </c>
      <c r="H97" s="180" t="e">
        <f>#REF!</f>
        <v>#REF!</v>
      </c>
      <c r="I97" s="180" t="e">
        <f>#REF!</f>
        <v>#REF!</v>
      </c>
      <c r="J97" s="180" t="e">
        <f>#REF!</f>
        <v>#REF!</v>
      </c>
      <c r="K97" s="180" t="e">
        <f>#REF!</f>
        <v>#REF!</v>
      </c>
      <c r="L97" s="180" t="e">
        <f>#REF!</f>
        <v>#REF!</v>
      </c>
      <c r="M97" s="180" t="e">
        <f>#REF!</f>
        <v>#REF!</v>
      </c>
      <c r="N97" s="180" t="e">
        <f>#REF!</f>
        <v>#REF!</v>
      </c>
      <c r="O97" s="180" t="e">
        <f>#REF!</f>
        <v>#REF!</v>
      </c>
      <c r="P97" s="196" t="e">
        <f>#REF!</f>
        <v>#REF!</v>
      </c>
      <c r="Q97" s="98"/>
      <c r="R97" s="161" t="e">
        <f t="shared" si="7"/>
        <v>#REF!</v>
      </c>
      <c r="S97" s="96"/>
    </row>
    <row r="98" spans="1:20" x14ac:dyDescent="0.2">
      <c r="A98" s="40">
        <v>2</v>
      </c>
      <c r="B98" s="158" t="s">
        <v>91</v>
      </c>
      <c r="C98" s="94">
        <v>14</v>
      </c>
      <c r="D98" s="81"/>
      <c r="E98" s="180" t="e">
        <f>#REF!</f>
        <v>#REF!</v>
      </c>
      <c r="F98" s="180" t="e">
        <f>#REF!</f>
        <v>#REF!</v>
      </c>
      <c r="G98" s="180" t="e">
        <f>#REF!</f>
        <v>#REF!</v>
      </c>
      <c r="H98" s="180" t="e">
        <f>#REF!</f>
        <v>#REF!</v>
      </c>
      <c r="I98" s="180" t="e">
        <f>#REF!</f>
        <v>#REF!</v>
      </c>
      <c r="J98" s="180" t="e">
        <f>#REF!</f>
        <v>#REF!</v>
      </c>
      <c r="K98" s="180" t="e">
        <f>#REF!</f>
        <v>#REF!</v>
      </c>
      <c r="L98" s="180" t="e">
        <f>#REF!</f>
        <v>#REF!</v>
      </c>
      <c r="M98" s="180" t="e">
        <f>#REF!</f>
        <v>#REF!</v>
      </c>
      <c r="N98" s="180" t="e">
        <f>#REF!</f>
        <v>#REF!</v>
      </c>
      <c r="O98" s="180" t="e">
        <f>#REF!</f>
        <v>#REF!</v>
      </c>
      <c r="P98" s="196" t="e">
        <f>#REF!</f>
        <v>#REF!</v>
      </c>
      <c r="Q98" s="98"/>
      <c r="R98" s="161" t="e">
        <f t="shared" si="7"/>
        <v>#REF!</v>
      </c>
      <c r="S98" s="96"/>
    </row>
    <row r="99" spans="1:20" ht="13.5" thickBot="1" x14ac:dyDescent="0.25">
      <c r="A99" s="40">
        <v>2</v>
      </c>
      <c r="B99" s="159" t="s">
        <v>91</v>
      </c>
      <c r="C99" s="132">
        <v>15</v>
      </c>
      <c r="D99" s="82"/>
      <c r="E99" s="180" t="e">
        <f>#REF!</f>
        <v>#REF!</v>
      </c>
      <c r="F99" s="180" t="e">
        <f>#REF!</f>
        <v>#REF!</v>
      </c>
      <c r="G99" s="180" t="e">
        <f>#REF!</f>
        <v>#REF!</v>
      </c>
      <c r="H99" s="180" t="e">
        <f>#REF!</f>
        <v>#REF!</v>
      </c>
      <c r="I99" s="180" t="e">
        <f>#REF!</f>
        <v>#REF!</v>
      </c>
      <c r="J99" s="180" t="e">
        <f>#REF!</f>
        <v>#REF!</v>
      </c>
      <c r="K99" s="180" t="e">
        <f>#REF!</f>
        <v>#REF!</v>
      </c>
      <c r="L99" s="180" t="e">
        <f>#REF!</f>
        <v>#REF!</v>
      </c>
      <c r="M99" s="180" t="e">
        <f>#REF!</f>
        <v>#REF!</v>
      </c>
      <c r="N99" s="180" t="e">
        <f>#REF!</f>
        <v>#REF!</v>
      </c>
      <c r="O99" s="180" t="e">
        <f>#REF!</f>
        <v>#REF!</v>
      </c>
      <c r="P99" s="196" t="e">
        <f>#REF!</f>
        <v>#REF!</v>
      </c>
      <c r="Q99" s="98"/>
      <c r="R99" s="162" t="e">
        <f t="shared" si="7"/>
        <v>#REF!</v>
      </c>
      <c r="S99" s="96"/>
    </row>
    <row r="100" spans="1:20" ht="13.5" thickBot="1" x14ac:dyDescent="0.25">
      <c r="B100" s="172"/>
      <c r="C100" s="173"/>
      <c r="D100" s="173"/>
      <c r="E100" s="181"/>
      <c r="F100" s="181"/>
      <c r="G100" s="181"/>
      <c r="H100" s="181"/>
      <c r="I100" s="181"/>
      <c r="J100" s="181"/>
      <c r="K100" s="181"/>
      <c r="L100" s="181"/>
      <c r="M100" s="181"/>
      <c r="N100" s="213" t="s">
        <v>109</v>
      </c>
      <c r="O100" s="213"/>
      <c r="P100" s="214"/>
      <c r="Q100" s="98"/>
      <c r="R100" s="183" t="e">
        <f>SUM(R85:R99)</f>
        <v>#REF!</v>
      </c>
    </row>
    <row r="101" spans="1:20" x14ac:dyDescent="0.2">
      <c r="A101" s="40">
        <v>1</v>
      </c>
      <c r="B101" s="167" t="s">
        <v>96</v>
      </c>
      <c r="C101" s="129">
        <v>1</v>
      </c>
      <c r="D101" s="80"/>
      <c r="E101" s="180" t="e">
        <f>#REF!</f>
        <v>#REF!</v>
      </c>
      <c r="F101" s="180" t="e">
        <f>#REF!</f>
        <v>#REF!</v>
      </c>
      <c r="G101" s="180" t="e">
        <f>#REF!</f>
        <v>#REF!</v>
      </c>
      <c r="H101" s="180" t="e">
        <f>#REF!</f>
        <v>#REF!</v>
      </c>
      <c r="I101" s="180" t="e">
        <f>#REF!</f>
        <v>#REF!</v>
      </c>
      <c r="J101" s="180" t="e">
        <f>#REF!</f>
        <v>#REF!</v>
      </c>
      <c r="K101" s="180" t="e">
        <f>#REF!</f>
        <v>#REF!</v>
      </c>
      <c r="L101" s="180" t="e">
        <f>#REF!</f>
        <v>#REF!</v>
      </c>
      <c r="M101" s="180" t="e">
        <f>#REF!</f>
        <v>#REF!</v>
      </c>
      <c r="N101" s="180" t="e">
        <f>#REF!</f>
        <v>#REF!</v>
      </c>
      <c r="O101" s="180" t="e">
        <f>#REF!</f>
        <v>#REF!</v>
      </c>
      <c r="P101" s="196" t="e">
        <f>#REF!</f>
        <v>#REF!</v>
      </c>
      <c r="Q101" s="98"/>
      <c r="R101" s="160" t="e">
        <f>SUM(E101:P101)</f>
        <v>#REF!</v>
      </c>
      <c r="S101" s="96"/>
      <c r="T101" s="163" t="e">
        <f>SUM(R101,R117,R133)</f>
        <v>#REF!</v>
      </c>
    </row>
    <row r="102" spans="1:20" x14ac:dyDescent="0.2">
      <c r="A102" s="40">
        <v>1</v>
      </c>
      <c r="B102" s="168" t="s">
        <v>96</v>
      </c>
      <c r="C102" s="94">
        <v>2</v>
      </c>
      <c r="D102" s="81"/>
      <c r="E102" s="180" t="e">
        <f>#REF!</f>
        <v>#REF!</v>
      </c>
      <c r="F102" s="180" t="e">
        <f>#REF!</f>
        <v>#REF!</v>
      </c>
      <c r="G102" s="180" t="e">
        <f>#REF!</f>
        <v>#REF!</v>
      </c>
      <c r="H102" s="180" t="e">
        <f>#REF!</f>
        <v>#REF!</v>
      </c>
      <c r="I102" s="180" t="e">
        <f>#REF!</f>
        <v>#REF!</v>
      </c>
      <c r="J102" s="180" t="e">
        <f>#REF!</f>
        <v>#REF!</v>
      </c>
      <c r="K102" s="180" t="e">
        <f>#REF!</f>
        <v>#REF!</v>
      </c>
      <c r="L102" s="180" t="e">
        <f>#REF!</f>
        <v>#REF!</v>
      </c>
      <c r="M102" s="180" t="e">
        <f>#REF!</f>
        <v>#REF!</v>
      </c>
      <c r="N102" s="180" t="e">
        <f>#REF!</f>
        <v>#REF!</v>
      </c>
      <c r="O102" s="180" t="e">
        <f>#REF!</f>
        <v>#REF!</v>
      </c>
      <c r="P102" s="196" t="e">
        <f>#REF!</f>
        <v>#REF!</v>
      </c>
      <c r="Q102" s="98"/>
      <c r="R102" s="161" t="e">
        <f t="shared" ref="R102:R115" si="8">SUM(E102:P102)</f>
        <v>#REF!</v>
      </c>
      <c r="S102" s="96"/>
      <c r="T102" s="164" t="e">
        <f>SUM(R102,R118,R134)</f>
        <v>#REF!</v>
      </c>
    </row>
    <row r="103" spans="1:20" x14ac:dyDescent="0.2">
      <c r="A103" s="40">
        <v>1</v>
      </c>
      <c r="B103" s="168" t="s">
        <v>96</v>
      </c>
      <c r="C103" s="94">
        <v>3</v>
      </c>
      <c r="D103" s="81"/>
      <c r="E103" s="180" t="e">
        <f>#REF!</f>
        <v>#REF!</v>
      </c>
      <c r="F103" s="180" t="e">
        <f>#REF!</f>
        <v>#REF!</v>
      </c>
      <c r="G103" s="180" t="e">
        <f>#REF!</f>
        <v>#REF!</v>
      </c>
      <c r="H103" s="180" t="e">
        <f>#REF!</f>
        <v>#REF!</v>
      </c>
      <c r="I103" s="180" t="e">
        <f>#REF!</f>
        <v>#REF!</v>
      </c>
      <c r="J103" s="180" t="e">
        <f>#REF!</f>
        <v>#REF!</v>
      </c>
      <c r="K103" s="180" t="e">
        <f>#REF!</f>
        <v>#REF!</v>
      </c>
      <c r="L103" s="180" t="e">
        <f>#REF!</f>
        <v>#REF!</v>
      </c>
      <c r="M103" s="180" t="e">
        <f>#REF!</f>
        <v>#REF!</v>
      </c>
      <c r="N103" s="180" t="e">
        <f>#REF!</f>
        <v>#REF!</v>
      </c>
      <c r="O103" s="180" t="e">
        <f>#REF!</f>
        <v>#REF!</v>
      </c>
      <c r="P103" s="196" t="e">
        <f>#REF!</f>
        <v>#REF!</v>
      </c>
      <c r="Q103" s="98"/>
      <c r="R103" s="161" t="e">
        <f t="shared" si="8"/>
        <v>#REF!</v>
      </c>
      <c r="S103" s="96"/>
      <c r="T103" s="164" t="e">
        <f t="shared" ref="T103:T115" si="9">SUM(R103,R119,R135)</f>
        <v>#REF!</v>
      </c>
    </row>
    <row r="104" spans="1:20" x14ac:dyDescent="0.2">
      <c r="A104" s="40">
        <v>1</v>
      </c>
      <c r="B104" s="168" t="s">
        <v>96</v>
      </c>
      <c r="C104" s="94">
        <v>4</v>
      </c>
      <c r="D104" s="81"/>
      <c r="E104" s="180" t="e">
        <f>#REF!</f>
        <v>#REF!</v>
      </c>
      <c r="F104" s="180" t="e">
        <f>#REF!</f>
        <v>#REF!</v>
      </c>
      <c r="G104" s="180" t="e">
        <f>#REF!</f>
        <v>#REF!</v>
      </c>
      <c r="H104" s="180" t="e">
        <f>#REF!</f>
        <v>#REF!</v>
      </c>
      <c r="I104" s="180" t="e">
        <f>#REF!</f>
        <v>#REF!</v>
      </c>
      <c r="J104" s="180" t="e">
        <f>#REF!</f>
        <v>#REF!</v>
      </c>
      <c r="K104" s="180" t="e">
        <f>#REF!</f>
        <v>#REF!</v>
      </c>
      <c r="L104" s="180" t="e">
        <f>#REF!</f>
        <v>#REF!</v>
      </c>
      <c r="M104" s="180" t="e">
        <f>#REF!</f>
        <v>#REF!</v>
      </c>
      <c r="N104" s="180" t="e">
        <f>#REF!</f>
        <v>#REF!</v>
      </c>
      <c r="O104" s="180" t="e">
        <f>#REF!</f>
        <v>#REF!</v>
      </c>
      <c r="P104" s="196" t="e">
        <f>#REF!</f>
        <v>#REF!</v>
      </c>
      <c r="Q104" s="98"/>
      <c r="R104" s="161" t="e">
        <f t="shared" si="8"/>
        <v>#REF!</v>
      </c>
      <c r="S104" s="96"/>
      <c r="T104" s="164" t="e">
        <f t="shared" si="9"/>
        <v>#REF!</v>
      </c>
    </row>
    <row r="105" spans="1:20" x14ac:dyDescent="0.2">
      <c r="A105" s="40">
        <v>1</v>
      </c>
      <c r="B105" s="168" t="s">
        <v>96</v>
      </c>
      <c r="C105" s="94">
        <v>5</v>
      </c>
      <c r="D105" s="81"/>
      <c r="E105" s="180" t="e">
        <f>#REF!</f>
        <v>#REF!</v>
      </c>
      <c r="F105" s="180" t="e">
        <f>#REF!</f>
        <v>#REF!</v>
      </c>
      <c r="G105" s="180" t="e">
        <f>#REF!</f>
        <v>#REF!</v>
      </c>
      <c r="H105" s="180" t="e">
        <f>#REF!</f>
        <v>#REF!</v>
      </c>
      <c r="I105" s="180" t="e">
        <f>#REF!</f>
        <v>#REF!</v>
      </c>
      <c r="J105" s="180" t="e">
        <f>#REF!</f>
        <v>#REF!</v>
      </c>
      <c r="K105" s="180" t="e">
        <f>#REF!</f>
        <v>#REF!</v>
      </c>
      <c r="L105" s="180" t="e">
        <f>#REF!</f>
        <v>#REF!</v>
      </c>
      <c r="M105" s="180" t="e">
        <f>#REF!</f>
        <v>#REF!</v>
      </c>
      <c r="N105" s="180" t="e">
        <f>#REF!</f>
        <v>#REF!</v>
      </c>
      <c r="O105" s="180" t="e">
        <f>#REF!</f>
        <v>#REF!</v>
      </c>
      <c r="P105" s="196" t="e">
        <f>#REF!</f>
        <v>#REF!</v>
      </c>
      <c r="Q105" s="98"/>
      <c r="R105" s="161" t="e">
        <f t="shared" si="8"/>
        <v>#REF!</v>
      </c>
      <c r="S105" s="96"/>
      <c r="T105" s="164" t="e">
        <f t="shared" si="9"/>
        <v>#REF!</v>
      </c>
    </row>
    <row r="106" spans="1:20" x14ac:dyDescent="0.2">
      <c r="A106" s="40">
        <v>1</v>
      </c>
      <c r="B106" s="168" t="s">
        <v>96</v>
      </c>
      <c r="C106" s="94">
        <v>6</v>
      </c>
      <c r="D106" s="81"/>
      <c r="E106" s="180" t="e">
        <f>#REF!</f>
        <v>#REF!</v>
      </c>
      <c r="F106" s="180" t="e">
        <f>#REF!</f>
        <v>#REF!</v>
      </c>
      <c r="G106" s="180" t="e">
        <f>#REF!</f>
        <v>#REF!</v>
      </c>
      <c r="H106" s="180" t="e">
        <f>#REF!</f>
        <v>#REF!</v>
      </c>
      <c r="I106" s="180" t="e">
        <f>#REF!</f>
        <v>#REF!</v>
      </c>
      <c r="J106" s="180" t="e">
        <f>#REF!</f>
        <v>#REF!</v>
      </c>
      <c r="K106" s="180" t="e">
        <f>#REF!</f>
        <v>#REF!</v>
      </c>
      <c r="L106" s="180" t="e">
        <f>#REF!</f>
        <v>#REF!</v>
      </c>
      <c r="M106" s="180" t="e">
        <f>#REF!</f>
        <v>#REF!</v>
      </c>
      <c r="N106" s="180" t="e">
        <f>#REF!</f>
        <v>#REF!</v>
      </c>
      <c r="O106" s="180" t="e">
        <f>#REF!</f>
        <v>#REF!</v>
      </c>
      <c r="P106" s="196" t="e">
        <f>#REF!</f>
        <v>#REF!</v>
      </c>
      <c r="Q106" s="98"/>
      <c r="R106" s="161" t="e">
        <f t="shared" si="8"/>
        <v>#REF!</v>
      </c>
      <c r="S106" s="96"/>
      <c r="T106" s="164" t="e">
        <f t="shared" si="9"/>
        <v>#REF!</v>
      </c>
    </row>
    <row r="107" spans="1:20" x14ac:dyDescent="0.2">
      <c r="A107" s="40">
        <v>1</v>
      </c>
      <c r="B107" s="168" t="s">
        <v>96</v>
      </c>
      <c r="C107" s="94">
        <v>7</v>
      </c>
      <c r="D107" s="81"/>
      <c r="E107" s="180" t="e">
        <f>#REF!</f>
        <v>#REF!</v>
      </c>
      <c r="F107" s="180" t="e">
        <f>#REF!</f>
        <v>#REF!</v>
      </c>
      <c r="G107" s="180" t="e">
        <f>#REF!</f>
        <v>#REF!</v>
      </c>
      <c r="H107" s="180" t="e">
        <f>#REF!</f>
        <v>#REF!</v>
      </c>
      <c r="I107" s="180" t="e">
        <f>#REF!</f>
        <v>#REF!</v>
      </c>
      <c r="J107" s="180" t="e">
        <f>#REF!</f>
        <v>#REF!</v>
      </c>
      <c r="K107" s="180" t="e">
        <f>#REF!</f>
        <v>#REF!</v>
      </c>
      <c r="L107" s="180" t="e">
        <f>#REF!</f>
        <v>#REF!</v>
      </c>
      <c r="M107" s="180" t="e">
        <f>#REF!</f>
        <v>#REF!</v>
      </c>
      <c r="N107" s="180" t="e">
        <f>#REF!</f>
        <v>#REF!</v>
      </c>
      <c r="O107" s="180" t="e">
        <f>#REF!</f>
        <v>#REF!</v>
      </c>
      <c r="P107" s="196" t="e">
        <f>#REF!</f>
        <v>#REF!</v>
      </c>
      <c r="Q107" s="98"/>
      <c r="R107" s="161" t="e">
        <f t="shared" si="8"/>
        <v>#REF!</v>
      </c>
      <c r="S107" s="96"/>
      <c r="T107" s="164" t="e">
        <f t="shared" si="9"/>
        <v>#REF!</v>
      </c>
    </row>
    <row r="108" spans="1:20" x14ac:dyDescent="0.2">
      <c r="A108" s="40">
        <v>1</v>
      </c>
      <c r="B108" s="168" t="s">
        <v>96</v>
      </c>
      <c r="C108" s="94">
        <v>8</v>
      </c>
      <c r="D108" s="81"/>
      <c r="E108" s="180" t="e">
        <f>#REF!</f>
        <v>#REF!</v>
      </c>
      <c r="F108" s="180" t="e">
        <f>#REF!</f>
        <v>#REF!</v>
      </c>
      <c r="G108" s="180" t="e">
        <f>#REF!</f>
        <v>#REF!</v>
      </c>
      <c r="H108" s="180" t="e">
        <f>#REF!</f>
        <v>#REF!</v>
      </c>
      <c r="I108" s="180" t="e">
        <f>#REF!</f>
        <v>#REF!</v>
      </c>
      <c r="J108" s="180" t="e">
        <f>#REF!</f>
        <v>#REF!</v>
      </c>
      <c r="K108" s="180" t="e">
        <f>#REF!</f>
        <v>#REF!</v>
      </c>
      <c r="L108" s="180" t="e">
        <f>#REF!</f>
        <v>#REF!</v>
      </c>
      <c r="M108" s="180" t="e">
        <f>#REF!</f>
        <v>#REF!</v>
      </c>
      <c r="N108" s="180" t="e">
        <f>#REF!</f>
        <v>#REF!</v>
      </c>
      <c r="O108" s="180" t="e">
        <f>#REF!</f>
        <v>#REF!</v>
      </c>
      <c r="P108" s="196" t="e">
        <f>#REF!</f>
        <v>#REF!</v>
      </c>
      <c r="Q108" s="98"/>
      <c r="R108" s="161" t="e">
        <f t="shared" si="8"/>
        <v>#REF!</v>
      </c>
      <c r="S108" s="96"/>
      <c r="T108" s="164" t="e">
        <f t="shared" si="9"/>
        <v>#REF!</v>
      </c>
    </row>
    <row r="109" spans="1:20" x14ac:dyDescent="0.2">
      <c r="A109" s="40">
        <v>1</v>
      </c>
      <c r="B109" s="168" t="s">
        <v>96</v>
      </c>
      <c r="C109" s="94">
        <v>9</v>
      </c>
      <c r="D109" s="81"/>
      <c r="E109" s="180" t="e">
        <f>#REF!</f>
        <v>#REF!</v>
      </c>
      <c r="F109" s="180" t="e">
        <f>#REF!</f>
        <v>#REF!</v>
      </c>
      <c r="G109" s="180" t="e">
        <f>#REF!</f>
        <v>#REF!</v>
      </c>
      <c r="H109" s="180" t="e">
        <f>#REF!</f>
        <v>#REF!</v>
      </c>
      <c r="I109" s="180" t="e">
        <f>#REF!</f>
        <v>#REF!</v>
      </c>
      <c r="J109" s="180" t="e">
        <f>#REF!</f>
        <v>#REF!</v>
      </c>
      <c r="K109" s="180" t="e">
        <f>#REF!</f>
        <v>#REF!</v>
      </c>
      <c r="L109" s="180" t="e">
        <f>#REF!</f>
        <v>#REF!</v>
      </c>
      <c r="M109" s="180" t="e">
        <f>#REF!</f>
        <v>#REF!</v>
      </c>
      <c r="N109" s="180" t="e">
        <f>#REF!</f>
        <v>#REF!</v>
      </c>
      <c r="O109" s="180" t="e">
        <f>#REF!</f>
        <v>#REF!</v>
      </c>
      <c r="P109" s="196" t="e">
        <f>#REF!</f>
        <v>#REF!</v>
      </c>
      <c r="Q109" s="98"/>
      <c r="R109" s="161" t="e">
        <f t="shared" si="8"/>
        <v>#REF!</v>
      </c>
      <c r="S109" s="96"/>
      <c r="T109" s="164" t="e">
        <f t="shared" si="9"/>
        <v>#REF!</v>
      </c>
    </row>
    <row r="110" spans="1:20" x14ac:dyDescent="0.2">
      <c r="A110" s="40">
        <v>1</v>
      </c>
      <c r="B110" s="168" t="s">
        <v>96</v>
      </c>
      <c r="C110" s="94">
        <v>10</v>
      </c>
      <c r="D110" s="81"/>
      <c r="E110" s="180" t="e">
        <f>#REF!</f>
        <v>#REF!</v>
      </c>
      <c r="F110" s="180" t="e">
        <f>#REF!</f>
        <v>#REF!</v>
      </c>
      <c r="G110" s="180" t="e">
        <f>#REF!</f>
        <v>#REF!</v>
      </c>
      <c r="H110" s="180" t="e">
        <f>#REF!</f>
        <v>#REF!</v>
      </c>
      <c r="I110" s="180" t="e">
        <f>#REF!</f>
        <v>#REF!</v>
      </c>
      <c r="J110" s="180" t="e">
        <f>#REF!</f>
        <v>#REF!</v>
      </c>
      <c r="K110" s="180" t="e">
        <f>#REF!</f>
        <v>#REF!</v>
      </c>
      <c r="L110" s="180" t="e">
        <f>#REF!</f>
        <v>#REF!</v>
      </c>
      <c r="M110" s="180" t="e">
        <f>#REF!</f>
        <v>#REF!</v>
      </c>
      <c r="N110" s="180" t="e">
        <f>#REF!</f>
        <v>#REF!</v>
      </c>
      <c r="O110" s="180" t="e">
        <f>#REF!</f>
        <v>#REF!</v>
      </c>
      <c r="P110" s="196" t="e">
        <f>#REF!</f>
        <v>#REF!</v>
      </c>
      <c r="Q110" s="98"/>
      <c r="R110" s="161" t="e">
        <f t="shared" si="8"/>
        <v>#REF!</v>
      </c>
      <c r="S110" s="96"/>
      <c r="T110" s="164" t="e">
        <f t="shared" si="9"/>
        <v>#REF!</v>
      </c>
    </row>
    <row r="111" spans="1:20" x14ac:dyDescent="0.2">
      <c r="A111" s="40">
        <v>1</v>
      </c>
      <c r="B111" s="168" t="s">
        <v>96</v>
      </c>
      <c r="C111" s="94">
        <v>11</v>
      </c>
      <c r="D111" s="81"/>
      <c r="E111" s="180" t="e">
        <f>#REF!</f>
        <v>#REF!</v>
      </c>
      <c r="F111" s="180" t="e">
        <f>#REF!</f>
        <v>#REF!</v>
      </c>
      <c r="G111" s="180" t="e">
        <f>#REF!</f>
        <v>#REF!</v>
      </c>
      <c r="H111" s="180" t="e">
        <f>#REF!</f>
        <v>#REF!</v>
      </c>
      <c r="I111" s="180" t="e">
        <f>#REF!</f>
        <v>#REF!</v>
      </c>
      <c r="J111" s="180" t="e">
        <f>#REF!</f>
        <v>#REF!</v>
      </c>
      <c r="K111" s="180" t="e">
        <f>#REF!</f>
        <v>#REF!</v>
      </c>
      <c r="L111" s="180" t="e">
        <f>#REF!</f>
        <v>#REF!</v>
      </c>
      <c r="M111" s="180" t="e">
        <f>#REF!</f>
        <v>#REF!</v>
      </c>
      <c r="N111" s="180" t="e">
        <f>#REF!</f>
        <v>#REF!</v>
      </c>
      <c r="O111" s="180" t="e">
        <f>#REF!</f>
        <v>#REF!</v>
      </c>
      <c r="P111" s="196" t="e">
        <f>#REF!</f>
        <v>#REF!</v>
      </c>
      <c r="Q111" s="98"/>
      <c r="R111" s="161" t="e">
        <f t="shared" si="8"/>
        <v>#REF!</v>
      </c>
      <c r="S111" s="96"/>
      <c r="T111" s="164" t="e">
        <f t="shared" si="9"/>
        <v>#REF!</v>
      </c>
    </row>
    <row r="112" spans="1:20" x14ac:dyDescent="0.2">
      <c r="A112" s="40">
        <v>1</v>
      </c>
      <c r="B112" s="168" t="s">
        <v>96</v>
      </c>
      <c r="C112" s="94">
        <v>12</v>
      </c>
      <c r="D112" s="81"/>
      <c r="E112" s="180" t="e">
        <f>#REF!</f>
        <v>#REF!</v>
      </c>
      <c r="F112" s="180" t="e">
        <f>#REF!</f>
        <v>#REF!</v>
      </c>
      <c r="G112" s="180" t="e">
        <f>#REF!</f>
        <v>#REF!</v>
      </c>
      <c r="H112" s="180" t="e">
        <f>#REF!</f>
        <v>#REF!</v>
      </c>
      <c r="I112" s="180" t="e">
        <f>#REF!</f>
        <v>#REF!</v>
      </c>
      <c r="J112" s="180" t="e">
        <f>#REF!</f>
        <v>#REF!</v>
      </c>
      <c r="K112" s="180" t="e">
        <f>#REF!</f>
        <v>#REF!</v>
      </c>
      <c r="L112" s="180" t="e">
        <f>#REF!</f>
        <v>#REF!</v>
      </c>
      <c r="M112" s="180" t="e">
        <f>#REF!</f>
        <v>#REF!</v>
      </c>
      <c r="N112" s="180" t="e">
        <f>#REF!</f>
        <v>#REF!</v>
      </c>
      <c r="O112" s="180" t="e">
        <f>#REF!</f>
        <v>#REF!</v>
      </c>
      <c r="P112" s="196" t="e">
        <f>#REF!</f>
        <v>#REF!</v>
      </c>
      <c r="Q112" s="98"/>
      <c r="R112" s="161" t="e">
        <f t="shared" si="8"/>
        <v>#REF!</v>
      </c>
      <c r="S112" s="96"/>
      <c r="T112" s="164" t="e">
        <f t="shared" si="9"/>
        <v>#REF!</v>
      </c>
    </row>
    <row r="113" spans="1:23" x14ac:dyDescent="0.2">
      <c r="A113" s="40">
        <v>1</v>
      </c>
      <c r="B113" s="168" t="s">
        <v>96</v>
      </c>
      <c r="C113" s="94">
        <v>13</v>
      </c>
      <c r="D113" s="81"/>
      <c r="E113" s="180" t="e">
        <f>#REF!</f>
        <v>#REF!</v>
      </c>
      <c r="F113" s="180" t="e">
        <f>#REF!</f>
        <v>#REF!</v>
      </c>
      <c r="G113" s="180" t="e">
        <f>#REF!</f>
        <v>#REF!</v>
      </c>
      <c r="H113" s="180" t="e">
        <f>#REF!</f>
        <v>#REF!</v>
      </c>
      <c r="I113" s="180" t="e">
        <f>#REF!</f>
        <v>#REF!</v>
      </c>
      <c r="J113" s="180" t="e">
        <f>#REF!</f>
        <v>#REF!</v>
      </c>
      <c r="K113" s="180" t="e">
        <f>#REF!</f>
        <v>#REF!</v>
      </c>
      <c r="L113" s="180" t="e">
        <f>#REF!</f>
        <v>#REF!</v>
      </c>
      <c r="M113" s="180" t="e">
        <f>#REF!</f>
        <v>#REF!</v>
      </c>
      <c r="N113" s="180" t="e">
        <f>#REF!</f>
        <v>#REF!</v>
      </c>
      <c r="O113" s="180" t="e">
        <f>#REF!</f>
        <v>#REF!</v>
      </c>
      <c r="P113" s="196" t="e">
        <f>#REF!</f>
        <v>#REF!</v>
      </c>
      <c r="Q113" s="98"/>
      <c r="R113" s="161" t="e">
        <f t="shared" si="8"/>
        <v>#REF!</v>
      </c>
      <c r="S113" s="96"/>
      <c r="T113" s="164" t="e">
        <f t="shared" si="9"/>
        <v>#REF!</v>
      </c>
    </row>
    <row r="114" spans="1:23" x14ac:dyDescent="0.2">
      <c r="A114" s="40">
        <v>1</v>
      </c>
      <c r="B114" s="168" t="s">
        <v>96</v>
      </c>
      <c r="C114" s="94">
        <v>14</v>
      </c>
      <c r="D114" s="81"/>
      <c r="E114" s="180" t="e">
        <f>#REF!</f>
        <v>#REF!</v>
      </c>
      <c r="F114" s="180" t="e">
        <f>#REF!</f>
        <v>#REF!</v>
      </c>
      <c r="G114" s="180" t="e">
        <f>#REF!</f>
        <v>#REF!</v>
      </c>
      <c r="H114" s="180" t="e">
        <f>#REF!</f>
        <v>#REF!</v>
      </c>
      <c r="I114" s="180" t="e">
        <f>#REF!</f>
        <v>#REF!</v>
      </c>
      <c r="J114" s="180" t="e">
        <f>#REF!</f>
        <v>#REF!</v>
      </c>
      <c r="K114" s="180" t="e">
        <f>#REF!</f>
        <v>#REF!</v>
      </c>
      <c r="L114" s="180" t="e">
        <f>#REF!</f>
        <v>#REF!</v>
      </c>
      <c r="M114" s="180" t="e">
        <f>#REF!</f>
        <v>#REF!</v>
      </c>
      <c r="N114" s="180" t="e">
        <f>#REF!</f>
        <v>#REF!</v>
      </c>
      <c r="O114" s="180" t="e">
        <f>#REF!</f>
        <v>#REF!</v>
      </c>
      <c r="P114" s="196" t="e">
        <f>#REF!</f>
        <v>#REF!</v>
      </c>
      <c r="Q114" s="98"/>
      <c r="R114" s="161" t="e">
        <f t="shared" si="8"/>
        <v>#REF!</v>
      </c>
      <c r="S114" s="96"/>
      <c r="T114" s="164" t="e">
        <f t="shared" si="9"/>
        <v>#REF!</v>
      </c>
    </row>
    <row r="115" spans="1:23" ht="13.5" thickBot="1" x14ac:dyDescent="0.25">
      <c r="A115" s="40">
        <v>1</v>
      </c>
      <c r="B115" s="168" t="s">
        <v>96</v>
      </c>
      <c r="C115" s="94">
        <v>15</v>
      </c>
      <c r="D115" s="82"/>
      <c r="E115" s="180" t="e">
        <f>#REF!</f>
        <v>#REF!</v>
      </c>
      <c r="F115" s="180" t="e">
        <f>#REF!</f>
        <v>#REF!</v>
      </c>
      <c r="G115" s="180" t="e">
        <f>#REF!</f>
        <v>#REF!</v>
      </c>
      <c r="H115" s="180" t="e">
        <f>#REF!</f>
        <v>#REF!</v>
      </c>
      <c r="I115" s="180" t="e">
        <f>#REF!</f>
        <v>#REF!</v>
      </c>
      <c r="J115" s="180" t="e">
        <f>#REF!</f>
        <v>#REF!</v>
      </c>
      <c r="K115" s="180" t="e">
        <f>#REF!</f>
        <v>#REF!</v>
      </c>
      <c r="L115" s="180" t="e">
        <f>#REF!</f>
        <v>#REF!</v>
      </c>
      <c r="M115" s="180" t="e">
        <f>#REF!</f>
        <v>#REF!</v>
      </c>
      <c r="N115" s="180" t="e">
        <f>#REF!</f>
        <v>#REF!</v>
      </c>
      <c r="O115" s="180" t="e">
        <f>#REF!</f>
        <v>#REF!</v>
      </c>
      <c r="P115" s="196" t="e">
        <f>#REF!</f>
        <v>#REF!</v>
      </c>
      <c r="Q115" s="98"/>
      <c r="R115" s="162" t="e">
        <f t="shared" si="8"/>
        <v>#REF!</v>
      </c>
      <c r="S115" s="96"/>
      <c r="T115" s="164" t="e">
        <f t="shared" si="9"/>
        <v>#REF!</v>
      </c>
    </row>
    <row r="116" spans="1:23" ht="13.5" thickBot="1" x14ac:dyDescent="0.25">
      <c r="B116" s="172"/>
      <c r="C116" s="173"/>
      <c r="D116" s="173"/>
      <c r="E116" s="181"/>
      <c r="F116" s="181"/>
      <c r="G116" s="181"/>
      <c r="H116" s="181"/>
      <c r="I116" s="181"/>
      <c r="J116" s="181"/>
      <c r="K116" s="181"/>
      <c r="L116" s="181"/>
      <c r="M116" s="181"/>
      <c r="N116" s="181"/>
      <c r="O116" s="209"/>
      <c r="P116" s="210"/>
      <c r="Q116" s="98"/>
      <c r="R116" s="183"/>
      <c r="T116" s="184" t="e">
        <f>SUM(T101:T115)</f>
        <v>#REF!</v>
      </c>
      <c r="U116" s="203" t="s">
        <v>95</v>
      </c>
      <c r="V116" s="204"/>
      <c r="W116" s="205"/>
    </row>
    <row r="117" spans="1:23" x14ac:dyDescent="0.2">
      <c r="A117" s="40">
        <v>1</v>
      </c>
      <c r="B117" s="168" t="s">
        <v>97</v>
      </c>
      <c r="C117" s="94">
        <v>1</v>
      </c>
      <c r="D117" s="80"/>
      <c r="E117" s="180" t="e">
        <f>#REF!</f>
        <v>#REF!</v>
      </c>
      <c r="F117" s="180" t="e">
        <f>#REF!</f>
        <v>#REF!</v>
      </c>
      <c r="G117" s="180" t="e">
        <f>#REF!</f>
        <v>#REF!</v>
      </c>
      <c r="H117" s="180" t="e">
        <f>#REF!</f>
        <v>#REF!</v>
      </c>
      <c r="I117" s="180" t="e">
        <f>#REF!</f>
        <v>#REF!</v>
      </c>
      <c r="J117" s="180" t="e">
        <f>#REF!</f>
        <v>#REF!</v>
      </c>
      <c r="K117" s="180" t="e">
        <f>#REF!</f>
        <v>#REF!</v>
      </c>
      <c r="L117" s="180" t="e">
        <f>#REF!</f>
        <v>#REF!</v>
      </c>
      <c r="M117" s="180" t="e">
        <f>#REF!</f>
        <v>#REF!</v>
      </c>
      <c r="N117" s="180" t="e">
        <f>#REF!</f>
        <v>#REF!</v>
      </c>
      <c r="O117" s="180" t="e">
        <f>#REF!</f>
        <v>#REF!</v>
      </c>
      <c r="P117" s="196" t="e">
        <f>#REF!</f>
        <v>#REF!</v>
      </c>
      <c r="Q117" s="98"/>
      <c r="R117" s="160" t="e">
        <f t="shared" ref="R117:R131" si="10">SUM(E117:P117)</f>
        <v>#REF!</v>
      </c>
      <c r="S117" s="96"/>
    </row>
    <row r="118" spans="1:23" x14ac:dyDescent="0.2">
      <c r="A118" s="40">
        <v>1</v>
      </c>
      <c r="B118" s="168" t="s">
        <v>97</v>
      </c>
      <c r="C118" s="94">
        <v>2</v>
      </c>
      <c r="D118" s="81"/>
      <c r="E118" s="180" t="e">
        <f>#REF!</f>
        <v>#REF!</v>
      </c>
      <c r="F118" s="180" t="e">
        <f>#REF!</f>
        <v>#REF!</v>
      </c>
      <c r="G118" s="180" t="e">
        <f>#REF!</f>
        <v>#REF!</v>
      </c>
      <c r="H118" s="180" t="e">
        <f>#REF!</f>
        <v>#REF!</v>
      </c>
      <c r="I118" s="180" t="e">
        <f>#REF!</f>
        <v>#REF!</v>
      </c>
      <c r="J118" s="180" t="e">
        <f>#REF!</f>
        <v>#REF!</v>
      </c>
      <c r="K118" s="180" t="e">
        <f>#REF!</f>
        <v>#REF!</v>
      </c>
      <c r="L118" s="180" t="e">
        <f>#REF!</f>
        <v>#REF!</v>
      </c>
      <c r="M118" s="180" t="e">
        <f>#REF!</f>
        <v>#REF!</v>
      </c>
      <c r="N118" s="180" t="e">
        <f>#REF!</f>
        <v>#REF!</v>
      </c>
      <c r="O118" s="180" t="e">
        <f>#REF!</f>
        <v>#REF!</v>
      </c>
      <c r="P118" s="196" t="e">
        <f>#REF!</f>
        <v>#REF!</v>
      </c>
      <c r="Q118" s="98"/>
      <c r="R118" s="161" t="e">
        <f t="shared" si="10"/>
        <v>#REF!</v>
      </c>
      <c r="S118" s="96"/>
    </row>
    <row r="119" spans="1:23" x14ac:dyDescent="0.2">
      <c r="A119" s="40">
        <v>1</v>
      </c>
      <c r="B119" s="168" t="s">
        <v>97</v>
      </c>
      <c r="C119" s="94">
        <v>3</v>
      </c>
      <c r="D119" s="81"/>
      <c r="E119" s="180" t="e">
        <f>#REF!</f>
        <v>#REF!</v>
      </c>
      <c r="F119" s="180" t="e">
        <f>#REF!</f>
        <v>#REF!</v>
      </c>
      <c r="G119" s="180" t="e">
        <f>#REF!</f>
        <v>#REF!</v>
      </c>
      <c r="H119" s="180" t="e">
        <f>#REF!</f>
        <v>#REF!</v>
      </c>
      <c r="I119" s="180" t="e">
        <f>#REF!</f>
        <v>#REF!</v>
      </c>
      <c r="J119" s="180" t="e">
        <f>#REF!</f>
        <v>#REF!</v>
      </c>
      <c r="K119" s="180" t="e">
        <f>#REF!</f>
        <v>#REF!</v>
      </c>
      <c r="L119" s="180" t="e">
        <f>#REF!</f>
        <v>#REF!</v>
      </c>
      <c r="M119" s="180" t="e">
        <f>#REF!</f>
        <v>#REF!</v>
      </c>
      <c r="N119" s="180" t="e">
        <f>#REF!</f>
        <v>#REF!</v>
      </c>
      <c r="O119" s="180" t="e">
        <f>#REF!</f>
        <v>#REF!</v>
      </c>
      <c r="P119" s="196" t="e">
        <f>#REF!</f>
        <v>#REF!</v>
      </c>
      <c r="Q119" s="98"/>
      <c r="R119" s="161" t="e">
        <f t="shared" si="10"/>
        <v>#REF!</v>
      </c>
      <c r="S119" s="96"/>
    </row>
    <row r="120" spans="1:23" x14ac:dyDescent="0.2">
      <c r="A120" s="40">
        <v>1</v>
      </c>
      <c r="B120" s="168" t="s">
        <v>97</v>
      </c>
      <c r="C120" s="94">
        <v>4</v>
      </c>
      <c r="D120" s="81"/>
      <c r="E120" s="180" t="e">
        <f>#REF!</f>
        <v>#REF!</v>
      </c>
      <c r="F120" s="180" t="e">
        <f>#REF!</f>
        <v>#REF!</v>
      </c>
      <c r="G120" s="180" t="e">
        <f>#REF!</f>
        <v>#REF!</v>
      </c>
      <c r="H120" s="180" t="e">
        <f>#REF!</f>
        <v>#REF!</v>
      </c>
      <c r="I120" s="180" t="e">
        <f>#REF!</f>
        <v>#REF!</v>
      </c>
      <c r="J120" s="180" t="e">
        <f>#REF!</f>
        <v>#REF!</v>
      </c>
      <c r="K120" s="180" t="e">
        <f>#REF!</f>
        <v>#REF!</v>
      </c>
      <c r="L120" s="180" t="e">
        <f>#REF!</f>
        <v>#REF!</v>
      </c>
      <c r="M120" s="180" t="e">
        <f>#REF!</f>
        <v>#REF!</v>
      </c>
      <c r="N120" s="180" t="e">
        <f>#REF!</f>
        <v>#REF!</v>
      </c>
      <c r="O120" s="180" t="e">
        <f>#REF!</f>
        <v>#REF!</v>
      </c>
      <c r="P120" s="196" t="e">
        <f>#REF!</f>
        <v>#REF!</v>
      </c>
      <c r="Q120" s="98"/>
      <c r="R120" s="161" t="e">
        <f t="shared" si="10"/>
        <v>#REF!</v>
      </c>
      <c r="S120" s="96"/>
    </row>
    <row r="121" spans="1:23" x14ac:dyDescent="0.2">
      <c r="A121" s="40">
        <v>1</v>
      </c>
      <c r="B121" s="168" t="s">
        <v>97</v>
      </c>
      <c r="C121" s="94">
        <v>5</v>
      </c>
      <c r="D121" s="81"/>
      <c r="E121" s="180" t="e">
        <f>#REF!</f>
        <v>#REF!</v>
      </c>
      <c r="F121" s="180" t="e">
        <f>#REF!</f>
        <v>#REF!</v>
      </c>
      <c r="G121" s="180" t="e">
        <f>#REF!</f>
        <v>#REF!</v>
      </c>
      <c r="H121" s="180" t="e">
        <f>#REF!</f>
        <v>#REF!</v>
      </c>
      <c r="I121" s="180" t="e">
        <f>#REF!</f>
        <v>#REF!</v>
      </c>
      <c r="J121" s="180" t="e">
        <f>#REF!</f>
        <v>#REF!</v>
      </c>
      <c r="K121" s="180" t="e">
        <f>#REF!</f>
        <v>#REF!</v>
      </c>
      <c r="L121" s="180" t="e">
        <f>#REF!</f>
        <v>#REF!</v>
      </c>
      <c r="M121" s="180" t="e">
        <f>#REF!</f>
        <v>#REF!</v>
      </c>
      <c r="N121" s="180" t="e">
        <f>#REF!</f>
        <v>#REF!</v>
      </c>
      <c r="O121" s="180" t="e">
        <f>#REF!</f>
        <v>#REF!</v>
      </c>
      <c r="P121" s="196" t="e">
        <f>#REF!</f>
        <v>#REF!</v>
      </c>
      <c r="Q121" s="98"/>
      <c r="R121" s="161" t="e">
        <f t="shared" si="10"/>
        <v>#REF!</v>
      </c>
      <c r="S121" s="96"/>
    </row>
    <row r="122" spans="1:23" x14ac:dyDescent="0.2">
      <c r="A122" s="40">
        <v>1</v>
      </c>
      <c r="B122" s="168" t="s">
        <v>97</v>
      </c>
      <c r="C122" s="94">
        <v>6</v>
      </c>
      <c r="D122" s="81"/>
      <c r="E122" s="180" t="e">
        <f>#REF!</f>
        <v>#REF!</v>
      </c>
      <c r="F122" s="180" t="e">
        <f>#REF!</f>
        <v>#REF!</v>
      </c>
      <c r="G122" s="180" t="e">
        <f>#REF!</f>
        <v>#REF!</v>
      </c>
      <c r="H122" s="180" t="e">
        <f>#REF!</f>
        <v>#REF!</v>
      </c>
      <c r="I122" s="180" t="e">
        <f>#REF!</f>
        <v>#REF!</v>
      </c>
      <c r="J122" s="180" t="e">
        <f>#REF!</f>
        <v>#REF!</v>
      </c>
      <c r="K122" s="180" t="e">
        <f>#REF!</f>
        <v>#REF!</v>
      </c>
      <c r="L122" s="180" t="e">
        <f>#REF!</f>
        <v>#REF!</v>
      </c>
      <c r="M122" s="180" t="e">
        <f>#REF!</f>
        <v>#REF!</v>
      </c>
      <c r="N122" s="180" t="e">
        <f>#REF!</f>
        <v>#REF!</v>
      </c>
      <c r="O122" s="180" t="e">
        <f>#REF!</f>
        <v>#REF!</v>
      </c>
      <c r="P122" s="196" t="e">
        <f>#REF!</f>
        <v>#REF!</v>
      </c>
      <c r="Q122" s="98"/>
      <c r="R122" s="161" t="e">
        <f t="shared" si="10"/>
        <v>#REF!</v>
      </c>
      <c r="S122" s="96"/>
    </row>
    <row r="123" spans="1:23" x14ac:dyDescent="0.2">
      <c r="A123" s="40">
        <v>1</v>
      </c>
      <c r="B123" s="168" t="s">
        <v>97</v>
      </c>
      <c r="C123" s="94">
        <v>7</v>
      </c>
      <c r="D123" s="81"/>
      <c r="E123" s="180" t="e">
        <f>#REF!</f>
        <v>#REF!</v>
      </c>
      <c r="F123" s="180" t="e">
        <f>#REF!</f>
        <v>#REF!</v>
      </c>
      <c r="G123" s="180" t="e">
        <f>#REF!</f>
        <v>#REF!</v>
      </c>
      <c r="H123" s="180" t="e">
        <f>#REF!</f>
        <v>#REF!</v>
      </c>
      <c r="I123" s="180" t="e">
        <f>#REF!</f>
        <v>#REF!</v>
      </c>
      <c r="J123" s="180" t="e">
        <f>#REF!</f>
        <v>#REF!</v>
      </c>
      <c r="K123" s="180" t="e">
        <f>#REF!</f>
        <v>#REF!</v>
      </c>
      <c r="L123" s="180" t="e">
        <f>#REF!</f>
        <v>#REF!</v>
      </c>
      <c r="M123" s="180" t="e">
        <f>#REF!</f>
        <v>#REF!</v>
      </c>
      <c r="N123" s="180" t="e">
        <f>#REF!</f>
        <v>#REF!</v>
      </c>
      <c r="O123" s="180" t="e">
        <f>#REF!</f>
        <v>#REF!</v>
      </c>
      <c r="P123" s="196" t="e">
        <f>#REF!</f>
        <v>#REF!</v>
      </c>
      <c r="Q123" s="98"/>
      <c r="R123" s="161" t="e">
        <f t="shared" si="10"/>
        <v>#REF!</v>
      </c>
      <c r="S123" s="96"/>
    </row>
    <row r="124" spans="1:23" x14ac:dyDescent="0.2">
      <c r="A124" s="40">
        <v>1</v>
      </c>
      <c r="B124" s="168" t="s">
        <v>97</v>
      </c>
      <c r="C124" s="94">
        <v>8</v>
      </c>
      <c r="D124" s="81"/>
      <c r="E124" s="180" t="e">
        <f>#REF!</f>
        <v>#REF!</v>
      </c>
      <c r="F124" s="180" t="e">
        <f>#REF!</f>
        <v>#REF!</v>
      </c>
      <c r="G124" s="180" t="e">
        <f>#REF!</f>
        <v>#REF!</v>
      </c>
      <c r="H124" s="180" t="e">
        <f>#REF!</f>
        <v>#REF!</v>
      </c>
      <c r="I124" s="180" t="e">
        <f>#REF!</f>
        <v>#REF!</v>
      </c>
      <c r="J124" s="180" t="e">
        <f>#REF!</f>
        <v>#REF!</v>
      </c>
      <c r="K124" s="180" t="e">
        <f>#REF!</f>
        <v>#REF!</v>
      </c>
      <c r="L124" s="180" t="e">
        <f>#REF!</f>
        <v>#REF!</v>
      </c>
      <c r="M124" s="180" t="e">
        <f>#REF!</f>
        <v>#REF!</v>
      </c>
      <c r="N124" s="180" t="e">
        <f>#REF!</f>
        <v>#REF!</v>
      </c>
      <c r="O124" s="180" t="e">
        <f>#REF!</f>
        <v>#REF!</v>
      </c>
      <c r="P124" s="196" t="e">
        <f>#REF!</f>
        <v>#REF!</v>
      </c>
      <c r="Q124" s="98"/>
      <c r="R124" s="161" t="e">
        <f t="shared" si="10"/>
        <v>#REF!</v>
      </c>
      <c r="S124" s="96"/>
    </row>
    <row r="125" spans="1:23" x14ac:dyDescent="0.2">
      <c r="A125" s="40">
        <v>1</v>
      </c>
      <c r="B125" s="168" t="s">
        <v>97</v>
      </c>
      <c r="C125" s="94">
        <v>9</v>
      </c>
      <c r="D125" s="81"/>
      <c r="E125" s="180" t="e">
        <f>#REF!</f>
        <v>#REF!</v>
      </c>
      <c r="F125" s="180" t="e">
        <f>#REF!</f>
        <v>#REF!</v>
      </c>
      <c r="G125" s="180" t="e">
        <f>#REF!</f>
        <v>#REF!</v>
      </c>
      <c r="H125" s="180" t="e">
        <f>#REF!</f>
        <v>#REF!</v>
      </c>
      <c r="I125" s="180" t="e">
        <f>#REF!</f>
        <v>#REF!</v>
      </c>
      <c r="J125" s="180" t="e">
        <f>#REF!</f>
        <v>#REF!</v>
      </c>
      <c r="K125" s="180" t="e">
        <f>#REF!</f>
        <v>#REF!</v>
      </c>
      <c r="L125" s="180" t="e">
        <f>#REF!</f>
        <v>#REF!</v>
      </c>
      <c r="M125" s="180" t="e">
        <f>#REF!</f>
        <v>#REF!</v>
      </c>
      <c r="N125" s="180" t="e">
        <f>#REF!</f>
        <v>#REF!</v>
      </c>
      <c r="O125" s="180" t="e">
        <f>#REF!</f>
        <v>#REF!</v>
      </c>
      <c r="P125" s="196" t="e">
        <f>#REF!</f>
        <v>#REF!</v>
      </c>
      <c r="Q125" s="98"/>
      <c r="R125" s="161" t="e">
        <f t="shared" si="10"/>
        <v>#REF!</v>
      </c>
      <c r="S125" s="96"/>
    </row>
    <row r="126" spans="1:23" x14ac:dyDescent="0.2">
      <c r="A126" s="40">
        <v>1</v>
      </c>
      <c r="B126" s="168" t="s">
        <v>97</v>
      </c>
      <c r="C126" s="94">
        <v>10</v>
      </c>
      <c r="D126" s="81"/>
      <c r="E126" s="180" t="e">
        <f>#REF!</f>
        <v>#REF!</v>
      </c>
      <c r="F126" s="180" t="e">
        <f>#REF!</f>
        <v>#REF!</v>
      </c>
      <c r="G126" s="180" t="e">
        <f>#REF!</f>
        <v>#REF!</v>
      </c>
      <c r="H126" s="180" t="e">
        <f>#REF!</f>
        <v>#REF!</v>
      </c>
      <c r="I126" s="180" t="e">
        <f>#REF!</f>
        <v>#REF!</v>
      </c>
      <c r="J126" s="180" t="e">
        <f>#REF!</f>
        <v>#REF!</v>
      </c>
      <c r="K126" s="180" t="e">
        <f>#REF!</f>
        <v>#REF!</v>
      </c>
      <c r="L126" s="180" t="e">
        <f>#REF!</f>
        <v>#REF!</v>
      </c>
      <c r="M126" s="180" t="e">
        <f>#REF!</f>
        <v>#REF!</v>
      </c>
      <c r="N126" s="180" t="e">
        <f>#REF!</f>
        <v>#REF!</v>
      </c>
      <c r="O126" s="180" t="e">
        <f>#REF!</f>
        <v>#REF!</v>
      </c>
      <c r="P126" s="196" t="e">
        <f>#REF!</f>
        <v>#REF!</v>
      </c>
      <c r="Q126" s="98"/>
      <c r="R126" s="161" t="e">
        <f t="shared" si="10"/>
        <v>#REF!</v>
      </c>
      <c r="S126" s="96"/>
    </row>
    <row r="127" spans="1:23" x14ac:dyDescent="0.2">
      <c r="A127" s="40">
        <v>1</v>
      </c>
      <c r="B127" s="168" t="s">
        <v>97</v>
      </c>
      <c r="C127" s="94">
        <v>11</v>
      </c>
      <c r="D127" s="81"/>
      <c r="E127" s="180" t="e">
        <f>#REF!</f>
        <v>#REF!</v>
      </c>
      <c r="F127" s="180" t="e">
        <f>#REF!</f>
        <v>#REF!</v>
      </c>
      <c r="G127" s="180" t="e">
        <f>#REF!</f>
        <v>#REF!</v>
      </c>
      <c r="H127" s="180" t="e">
        <f>#REF!</f>
        <v>#REF!</v>
      </c>
      <c r="I127" s="180" t="e">
        <f>#REF!</f>
        <v>#REF!</v>
      </c>
      <c r="J127" s="180" t="e">
        <f>#REF!</f>
        <v>#REF!</v>
      </c>
      <c r="K127" s="180" t="e">
        <f>#REF!</f>
        <v>#REF!</v>
      </c>
      <c r="L127" s="180" t="e">
        <f>#REF!</f>
        <v>#REF!</v>
      </c>
      <c r="M127" s="180" t="e">
        <f>#REF!</f>
        <v>#REF!</v>
      </c>
      <c r="N127" s="180" t="e">
        <f>#REF!</f>
        <v>#REF!</v>
      </c>
      <c r="O127" s="180" t="e">
        <f>#REF!</f>
        <v>#REF!</v>
      </c>
      <c r="P127" s="196" t="e">
        <f>#REF!</f>
        <v>#REF!</v>
      </c>
      <c r="Q127" s="98"/>
      <c r="R127" s="161" t="e">
        <f t="shared" si="10"/>
        <v>#REF!</v>
      </c>
      <c r="S127" s="96"/>
    </row>
    <row r="128" spans="1:23" x14ac:dyDescent="0.2">
      <c r="A128" s="40">
        <v>1</v>
      </c>
      <c r="B128" s="168" t="s">
        <v>97</v>
      </c>
      <c r="C128" s="94">
        <v>12</v>
      </c>
      <c r="D128" s="81"/>
      <c r="E128" s="180" t="e">
        <f>#REF!</f>
        <v>#REF!</v>
      </c>
      <c r="F128" s="180" t="e">
        <f>#REF!</f>
        <v>#REF!</v>
      </c>
      <c r="G128" s="180" t="e">
        <f>#REF!</f>
        <v>#REF!</v>
      </c>
      <c r="H128" s="180" t="e">
        <f>#REF!</f>
        <v>#REF!</v>
      </c>
      <c r="I128" s="180" t="e">
        <f>#REF!</f>
        <v>#REF!</v>
      </c>
      <c r="J128" s="180" t="e">
        <f>#REF!</f>
        <v>#REF!</v>
      </c>
      <c r="K128" s="180" t="e">
        <f>#REF!</f>
        <v>#REF!</v>
      </c>
      <c r="L128" s="180" t="e">
        <f>#REF!</f>
        <v>#REF!</v>
      </c>
      <c r="M128" s="180" t="e">
        <f>#REF!</f>
        <v>#REF!</v>
      </c>
      <c r="N128" s="180" t="e">
        <f>#REF!</f>
        <v>#REF!</v>
      </c>
      <c r="O128" s="180" t="e">
        <f>#REF!</f>
        <v>#REF!</v>
      </c>
      <c r="P128" s="196" t="e">
        <f>#REF!</f>
        <v>#REF!</v>
      </c>
      <c r="Q128" s="98"/>
      <c r="R128" s="161" t="e">
        <f t="shared" si="10"/>
        <v>#REF!</v>
      </c>
      <c r="S128" s="96"/>
    </row>
    <row r="129" spans="1:19" x14ac:dyDescent="0.2">
      <c r="A129" s="40">
        <v>1</v>
      </c>
      <c r="B129" s="168" t="s">
        <v>97</v>
      </c>
      <c r="C129" s="94">
        <v>13</v>
      </c>
      <c r="D129" s="81"/>
      <c r="E129" s="180" t="e">
        <f>#REF!</f>
        <v>#REF!</v>
      </c>
      <c r="F129" s="180" t="e">
        <f>#REF!</f>
        <v>#REF!</v>
      </c>
      <c r="G129" s="180" t="e">
        <f>#REF!</f>
        <v>#REF!</v>
      </c>
      <c r="H129" s="180" t="e">
        <f>#REF!</f>
        <v>#REF!</v>
      </c>
      <c r="I129" s="180" t="e">
        <f>#REF!</f>
        <v>#REF!</v>
      </c>
      <c r="J129" s="180" t="e">
        <f>#REF!</f>
        <v>#REF!</v>
      </c>
      <c r="K129" s="180" t="e">
        <f>#REF!</f>
        <v>#REF!</v>
      </c>
      <c r="L129" s="180" t="e">
        <f>#REF!</f>
        <v>#REF!</v>
      </c>
      <c r="M129" s="180" t="e">
        <f>#REF!</f>
        <v>#REF!</v>
      </c>
      <c r="N129" s="180" t="e">
        <f>#REF!</f>
        <v>#REF!</v>
      </c>
      <c r="O129" s="180" t="e">
        <f>#REF!</f>
        <v>#REF!</v>
      </c>
      <c r="P129" s="196" t="e">
        <f>#REF!</f>
        <v>#REF!</v>
      </c>
      <c r="Q129" s="98"/>
      <c r="R129" s="161" t="e">
        <f t="shared" si="10"/>
        <v>#REF!</v>
      </c>
      <c r="S129" s="96"/>
    </row>
    <row r="130" spans="1:19" x14ac:dyDescent="0.2">
      <c r="A130" s="40">
        <v>1</v>
      </c>
      <c r="B130" s="168" t="s">
        <v>97</v>
      </c>
      <c r="C130" s="94">
        <v>14</v>
      </c>
      <c r="D130" s="81"/>
      <c r="E130" s="180" t="e">
        <f>#REF!</f>
        <v>#REF!</v>
      </c>
      <c r="F130" s="180" t="e">
        <f>#REF!</f>
        <v>#REF!</v>
      </c>
      <c r="G130" s="180" t="e">
        <f>#REF!</f>
        <v>#REF!</v>
      </c>
      <c r="H130" s="180" t="e">
        <f>#REF!</f>
        <v>#REF!</v>
      </c>
      <c r="I130" s="180" t="e">
        <f>#REF!</f>
        <v>#REF!</v>
      </c>
      <c r="J130" s="180" t="e">
        <f>#REF!</f>
        <v>#REF!</v>
      </c>
      <c r="K130" s="180" t="e">
        <f>#REF!</f>
        <v>#REF!</v>
      </c>
      <c r="L130" s="180" t="e">
        <f>#REF!</f>
        <v>#REF!</v>
      </c>
      <c r="M130" s="180" t="e">
        <f>#REF!</f>
        <v>#REF!</v>
      </c>
      <c r="N130" s="180" t="e">
        <f>#REF!</f>
        <v>#REF!</v>
      </c>
      <c r="O130" s="180" t="e">
        <f>#REF!</f>
        <v>#REF!</v>
      </c>
      <c r="P130" s="196" t="e">
        <f>#REF!</f>
        <v>#REF!</v>
      </c>
      <c r="Q130" s="98"/>
      <c r="R130" s="161" t="e">
        <f t="shared" si="10"/>
        <v>#REF!</v>
      </c>
      <c r="S130" s="96"/>
    </row>
    <row r="131" spans="1:19" ht="13.5" thickBot="1" x14ac:dyDescent="0.25">
      <c r="A131" s="40">
        <v>1</v>
      </c>
      <c r="B131" s="168" t="s">
        <v>97</v>
      </c>
      <c r="C131" s="94">
        <v>15</v>
      </c>
      <c r="D131" s="82"/>
      <c r="E131" s="180" t="e">
        <f>#REF!</f>
        <v>#REF!</v>
      </c>
      <c r="F131" s="180" t="e">
        <f>#REF!</f>
        <v>#REF!</v>
      </c>
      <c r="G131" s="180" t="e">
        <f>#REF!</f>
        <v>#REF!</v>
      </c>
      <c r="H131" s="180" t="e">
        <f>#REF!</f>
        <v>#REF!</v>
      </c>
      <c r="I131" s="180" t="e">
        <f>#REF!</f>
        <v>#REF!</v>
      </c>
      <c r="J131" s="180" t="e">
        <f>#REF!</f>
        <v>#REF!</v>
      </c>
      <c r="K131" s="180" t="e">
        <f>#REF!</f>
        <v>#REF!</v>
      </c>
      <c r="L131" s="180" t="e">
        <f>#REF!</f>
        <v>#REF!</v>
      </c>
      <c r="M131" s="180" t="e">
        <f>#REF!</f>
        <v>#REF!</v>
      </c>
      <c r="N131" s="180" t="e">
        <f>#REF!</f>
        <v>#REF!</v>
      </c>
      <c r="O131" s="180" t="e">
        <f>#REF!</f>
        <v>#REF!</v>
      </c>
      <c r="P131" s="196" t="e">
        <f>#REF!</f>
        <v>#REF!</v>
      </c>
      <c r="Q131" s="98"/>
      <c r="R131" s="162" t="e">
        <f t="shared" si="10"/>
        <v>#REF!</v>
      </c>
      <c r="S131" s="96"/>
    </row>
    <row r="132" spans="1:19" ht="13.5" thickBot="1" x14ac:dyDescent="0.25">
      <c r="B132" s="172"/>
      <c r="C132" s="173"/>
      <c r="D132" s="173"/>
      <c r="E132" s="181"/>
      <c r="F132" s="181"/>
      <c r="G132" s="181"/>
      <c r="H132" s="181"/>
      <c r="I132" s="181"/>
      <c r="J132" s="181"/>
      <c r="K132" s="181"/>
      <c r="L132" s="181"/>
      <c r="M132" s="181"/>
      <c r="N132" s="181"/>
      <c r="O132" s="209"/>
      <c r="P132" s="210"/>
      <c r="Q132" s="98"/>
      <c r="R132" s="183"/>
    </row>
    <row r="133" spans="1:19" x14ac:dyDescent="0.2">
      <c r="A133" s="40">
        <v>1</v>
      </c>
      <c r="B133" s="168" t="s">
        <v>98</v>
      </c>
      <c r="C133" s="94">
        <v>1</v>
      </c>
      <c r="D133" s="80"/>
      <c r="E133" s="180" t="e">
        <f>#REF!</f>
        <v>#REF!</v>
      </c>
      <c r="F133" s="180" t="e">
        <f>#REF!</f>
        <v>#REF!</v>
      </c>
      <c r="G133" s="180" t="e">
        <f>#REF!</f>
        <v>#REF!</v>
      </c>
      <c r="H133" s="180" t="e">
        <f>#REF!</f>
        <v>#REF!</v>
      </c>
      <c r="I133" s="180" t="e">
        <f>#REF!</f>
        <v>#REF!</v>
      </c>
      <c r="J133" s="180" t="e">
        <f>#REF!</f>
        <v>#REF!</v>
      </c>
      <c r="K133" s="180" t="e">
        <f>#REF!</f>
        <v>#REF!</v>
      </c>
      <c r="L133" s="180" t="e">
        <f>#REF!</f>
        <v>#REF!</v>
      </c>
      <c r="M133" s="180" t="e">
        <f>#REF!</f>
        <v>#REF!</v>
      </c>
      <c r="N133" s="180" t="e">
        <f>#REF!</f>
        <v>#REF!</v>
      </c>
      <c r="O133" s="180" t="e">
        <f>#REF!</f>
        <v>#REF!</v>
      </c>
      <c r="P133" s="196" t="e">
        <f>#REF!</f>
        <v>#REF!</v>
      </c>
      <c r="Q133" s="98"/>
      <c r="R133" s="160" t="e">
        <f>SUM(E133:P133)</f>
        <v>#REF!</v>
      </c>
      <c r="S133" s="96"/>
    </row>
    <row r="134" spans="1:19" x14ac:dyDescent="0.2">
      <c r="A134" s="40">
        <v>1</v>
      </c>
      <c r="B134" s="168" t="s">
        <v>98</v>
      </c>
      <c r="C134" s="94">
        <v>2</v>
      </c>
      <c r="D134" s="81"/>
      <c r="E134" s="180" t="e">
        <f>#REF!</f>
        <v>#REF!</v>
      </c>
      <c r="F134" s="180" t="e">
        <f>#REF!</f>
        <v>#REF!</v>
      </c>
      <c r="G134" s="180" t="e">
        <f>#REF!</f>
        <v>#REF!</v>
      </c>
      <c r="H134" s="180" t="e">
        <f>#REF!</f>
        <v>#REF!</v>
      </c>
      <c r="I134" s="180" t="e">
        <f>#REF!</f>
        <v>#REF!</v>
      </c>
      <c r="J134" s="180" t="e">
        <f>#REF!</f>
        <v>#REF!</v>
      </c>
      <c r="K134" s="180" t="e">
        <f>#REF!</f>
        <v>#REF!</v>
      </c>
      <c r="L134" s="180" t="e">
        <f>#REF!</f>
        <v>#REF!</v>
      </c>
      <c r="M134" s="180" t="e">
        <f>#REF!</f>
        <v>#REF!</v>
      </c>
      <c r="N134" s="180" t="e">
        <f>#REF!</f>
        <v>#REF!</v>
      </c>
      <c r="O134" s="180" t="e">
        <f>#REF!</f>
        <v>#REF!</v>
      </c>
      <c r="P134" s="196" t="e">
        <f>#REF!</f>
        <v>#REF!</v>
      </c>
      <c r="Q134" s="98"/>
      <c r="R134" s="161" t="e">
        <f t="shared" ref="R134:R147" si="11">SUM(E134:P134)</f>
        <v>#REF!</v>
      </c>
      <c r="S134" s="96"/>
    </row>
    <row r="135" spans="1:19" x14ac:dyDescent="0.2">
      <c r="A135" s="40">
        <v>1</v>
      </c>
      <c r="B135" s="168" t="s">
        <v>98</v>
      </c>
      <c r="C135" s="94">
        <v>3</v>
      </c>
      <c r="D135" s="81"/>
      <c r="E135" s="180" t="e">
        <f>#REF!</f>
        <v>#REF!</v>
      </c>
      <c r="F135" s="180" t="e">
        <f>#REF!</f>
        <v>#REF!</v>
      </c>
      <c r="G135" s="180" t="e">
        <f>#REF!</f>
        <v>#REF!</v>
      </c>
      <c r="H135" s="180" t="e">
        <f>#REF!</f>
        <v>#REF!</v>
      </c>
      <c r="I135" s="180" t="e">
        <f>#REF!</f>
        <v>#REF!</v>
      </c>
      <c r="J135" s="180" t="e">
        <f>#REF!</f>
        <v>#REF!</v>
      </c>
      <c r="K135" s="180" t="e">
        <f>#REF!</f>
        <v>#REF!</v>
      </c>
      <c r="L135" s="180" t="e">
        <f>#REF!</f>
        <v>#REF!</v>
      </c>
      <c r="M135" s="180" t="e">
        <f>#REF!</f>
        <v>#REF!</v>
      </c>
      <c r="N135" s="180" t="e">
        <f>#REF!</f>
        <v>#REF!</v>
      </c>
      <c r="O135" s="180" t="e">
        <f>#REF!</f>
        <v>#REF!</v>
      </c>
      <c r="P135" s="196" t="e">
        <f>#REF!</f>
        <v>#REF!</v>
      </c>
      <c r="Q135" s="98"/>
      <c r="R135" s="161" t="e">
        <f t="shared" si="11"/>
        <v>#REF!</v>
      </c>
      <c r="S135" s="96"/>
    </row>
    <row r="136" spans="1:19" x14ac:dyDescent="0.2">
      <c r="A136" s="40">
        <v>1</v>
      </c>
      <c r="B136" s="168" t="s">
        <v>98</v>
      </c>
      <c r="C136" s="94">
        <v>4</v>
      </c>
      <c r="D136" s="81"/>
      <c r="E136" s="180" t="e">
        <f>#REF!</f>
        <v>#REF!</v>
      </c>
      <c r="F136" s="180" t="e">
        <f>#REF!</f>
        <v>#REF!</v>
      </c>
      <c r="G136" s="180" t="e">
        <f>#REF!</f>
        <v>#REF!</v>
      </c>
      <c r="H136" s="180" t="e">
        <f>#REF!</f>
        <v>#REF!</v>
      </c>
      <c r="I136" s="180" t="e">
        <f>#REF!</f>
        <v>#REF!</v>
      </c>
      <c r="J136" s="180" t="e">
        <f>#REF!</f>
        <v>#REF!</v>
      </c>
      <c r="K136" s="180" t="e">
        <f>#REF!</f>
        <v>#REF!</v>
      </c>
      <c r="L136" s="180" t="e">
        <f>#REF!</f>
        <v>#REF!</v>
      </c>
      <c r="M136" s="180" t="e">
        <f>#REF!</f>
        <v>#REF!</v>
      </c>
      <c r="N136" s="180" t="e">
        <f>#REF!</f>
        <v>#REF!</v>
      </c>
      <c r="O136" s="180" t="e">
        <f>#REF!</f>
        <v>#REF!</v>
      </c>
      <c r="P136" s="196" t="e">
        <f>#REF!</f>
        <v>#REF!</v>
      </c>
      <c r="Q136" s="98"/>
      <c r="R136" s="161" t="e">
        <f t="shared" si="11"/>
        <v>#REF!</v>
      </c>
      <c r="S136" s="96"/>
    </row>
    <row r="137" spans="1:19" x14ac:dyDescent="0.2">
      <c r="A137" s="40">
        <v>1</v>
      </c>
      <c r="B137" s="168" t="s">
        <v>98</v>
      </c>
      <c r="C137" s="94">
        <v>5</v>
      </c>
      <c r="D137" s="81"/>
      <c r="E137" s="180" t="e">
        <f>#REF!</f>
        <v>#REF!</v>
      </c>
      <c r="F137" s="180" t="e">
        <f>#REF!</f>
        <v>#REF!</v>
      </c>
      <c r="G137" s="180" t="e">
        <f>#REF!</f>
        <v>#REF!</v>
      </c>
      <c r="H137" s="180" t="e">
        <f>#REF!</f>
        <v>#REF!</v>
      </c>
      <c r="I137" s="180" t="e">
        <f>#REF!</f>
        <v>#REF!</v>
      </c>
      <c r="J137" s="180" t="e">
        <f>#REF!</f>
        <v>#REF!</v>
      </c>
      <c r="K137" s="180" t="e">
        <f>#REF!</f>
        <v>#REF!</v>
      </c>
      <c r="L137" s="180" t="e">
        <f>#REF!</f>
        <v>#REF!</v>
      </c>
      <c r="M137" s="180" t="e">
        <f>#REF!</f>
        <v>#REF!</v>
      </c>
      <c r="N137" s="180" t="e">
        <f>#REF!</f>
        <v>#REF!</v>
      </c>
      <c r="O137" s="180" t="e">
        <f>#REF!</f>
        <v>#REF!</v>
      </c>
      <c r="P137" s="196" t="e">
        <f>#REF!</f>
        <v>#REF!</v>
      </c>
      <c r="Q137" s="98"/>
      <c r="R137" s="161" t="e">
        <f t="shared" si="11"/>
        <v>#REF!</v>
      </c>
      <c r="S137" s="96"/>
    </row>
    <row r="138" spans="1:19" x14ac:dyDescent="0.2">
      <c r="A138" s="40">
        <v>1</v>
      </c>
      <c r="B138" s="168" t="s">
        <v>98</v>
      </c>
      <c r="C138" s="94">
        <v>6</v>
      </c>
      <c r="D138" s="81"/>
      <c r="E138" s="180" t="e">
        <f>#REF!</f>
        <v>#REF!</v>
      </c>
      <c r="F138" s="180" t="e">
        <f>#REF!</f>
        <v>#REF!</v>
      </c>
      <c r="G138" s="180" t="e">
        <f>#REF!</f>
        <v>#REF!</v>
      </c>
      <c r="H138" s="180" t="e">
        <f>#REF!</f>
        <v>#REF!</v>
      </c>
      <c r="I138" s="180" t="e">
        <f>#REF!</f>
        <v>#REF!</v>
      </c>
      <c r="J138" s="180" t="e">
        <f>#REF!</f>
        <v>#REF!</v>
      </c>
      <c r="K138" s="180" t="e">
        <f>#REF!</f>
        <v>#REF!</v>
      </c>
      <c r="L138" s="180" t="e">
        <f>#REF!</f>
        <v>#REF!</v>
      </c>
      <c r="M138" s="180" t="e">
        <f>#REF!</f>
        <v>#REF!</v>
      </c>
      <c r="N138" s="180" t="e">
        <f>#REF!</f>
        <v>#REF!</v>
      </c>
      <c r="O138" s="180" t="e">
        <f>#REF!</f>
        <v>#REF!</v>
      </c>
      <c r="P138" s="196" t="e">
        <f>#REF!</f>
        <v>#REF!</v>
      </c>
      <c r="Q138" s="98"/>
      <c r="R138" s="161" t="e">
        <f t="shared" si="11"/>
        <v>#REF!</v>
      </c>
      <c r="S138" s="96"/>
    </row>
    <row r="139" spans="1:19" x14ac:dyDescent="0.2">
      <c r="A139" s="40">
        <v>1</v>
      </c>
      <c r="B139" s="168" t="s">
        <v>98</v>
      </c>
      <c r="C139" s="94">
        <v>7</v>
      </c>
      <c r="D139" s="81"/>
      <c r="E139" s="180" t="e">
        <f>#REF!</f>
        <v>#REF!</v>
      </c>
      <c r="F139" s="180" t="e">
        <f>#REF!</f>
        <v>#REF!</v>
      </c>
      <c r="G139" s="180" t="e">
        <f>#REF!</f>
        <v>#REF!</v>
      </c>
      <c r="H139" s="180" t="e">
        <f>#REF!</f>
        <v>#REF!</v>
      </c>
      <c r="I139" s="180" t="e">
        <f>#REF!</f>
        <v>#REF!</v>
      </c>
      <c r="J139" s="180" t="e">
        <f>#REF!</f>
        <v>#REF!</v>
      </c>
      <c r="K139" s="180" t="e">
        <f>#REF!</f>
        <v>#REF!</v>
      </c>
      <c r="L139" s="180" t="e">
        <f>#REF!</f>
        <v>#REF!</v>
      </c>
      <c r="M139" s="180" t="e">
        <f>#REF!</f>
        <v>#REF!</v>
      </c>
      <c r="N139" s="180" t="e">
        <f>#REF!</f>
        <v>#REF!</v>
      </c>
      <c r="O139" s="180" t="e">
        <f>#REF!</f>
        <v>#REF!</v>
      </c>
      <c r="P139" s="196" t="e">
        <f>#REF!</f>
        <v>#REF!</v>
      </c>
      <c r="Q139" s="98"/>
      <c r="R139" s="161" t="e">
        <f t="shared" si="11"/>
        <v>#REF!</v>
      </c>
      <c r="S139" s="96"/>
    </row>
    <row r="140" spans="1:19" x14ac:dyDescent="0.2">
      <c r="A140" s="40">
        <v>1</v>
      </c>
      <c r="B140" s="168" t="s">
        <v>98</v>
      </c>
      <c r="C140" s="94">
        <v>8</v>
      </c>
      <c r="D140" s="81"/>
      <c r="E140" s="180" t="e">
        <f>#REF!</f>
        <v>#REF!</v>
      </c>
      <c r="F140" s="180" t="e">
        <f>#REF!</f>
        <v>#REF!</v>
      </c>
      <c r="G140" s="180" t="e">
        <f>#REF!</f>
        <v>#REF!</v>
      </c>
      <c r="H140" s="180" t="e">
        <f>#REF!</f>
        <v>#REF!</v>
      </c>
      <c r="I140" s="180" t="e">
        <f>#REF!</f>
        <v>#REF!</v>
      </c>
      <c r="J140" s="180" t="e">
        <f>#REF!</f>
        <v>#REF!</v>
      </c>
      <c r="K140" s="180" t="e">
        <f>#REF!</f>
        <v>#REF!</v>
      </c>
      <c r="L140" s="180" t="e">
        <f>#REF!</f>
        <v>#REF!</v>
      </c>
      <c r="M140" s="180" t="e">
        <f>#REF!</f>
        <v>#REF!</v>
      </c>
      <c r="N140" s="180" t="e">
        <f>#REF!</f>
        <v>#REF!</v>
      </c>
      <c r="O140" s="180" t="e">
        <f>#REF!</f>
        <v>#REF!</v>
      </c>
      <c r="P140" s="196" t="e">
        <f>#REF!</f>
        <v>#REF!</v>
      </c>
      <c r="Q140" s="98"/>
      <c r="R140" s="161" t="e">
        <f t="shared" si="11"/>
        <v>#REF!</v>
      </c>
      <c r="S140" s="96"/>
    </row>
    <row r="141" spans="1:19" x14ac:dyDescent="0.2">
      <c r="A141" s="40">
        <v>1</v>
      </c>
      <c r="B141" s="168" t="s">
        <v>98</v>
      </c>
      <c r="C141" s="94">
        <v>9</v>
      </c>
      <c r="D141" s="81"/>
      <c r="E141" s="180" t="e">
        <f>#REF!</f>
        <v>#REF!</v>
      </c>
      <c r="F141" s="180" t="e">
        <f>#REF!</f>
        <v>#REF!</v>
      </c>
      <c r="G141" s="180" t="e">
        <f>#REF!</f>
        <v>#REF!</v>
      </c>
      <c r="H141" s="180" t="e">
        <f>#REF!</f>
        <v>#REF!</v>
      </c>
      <c r="I141" s="180" t="e">
        <f>#REF!</f>
        <v>#REF!</v>
      </c>
      <c r="J141" s="180" t="e">
        <f>#REF!</f>
        <v>#REF!</v>
      </c>
      <c r="K141" s="180" t="e">
        <f>#REF!</f>
        <v>#REF!</v>
      </c>
      <c r="L141" s="180" t="e">
        <f>#REF!</f>
        <v>#REF!</v>
      </c>
      <c r="M141" s="180" t="e">
        <f>#REF!</f>
        <v>#REF!</v>
      </c>
      <c r="N141" s="180" t="e">
        <f>#REF!</f>
        <v>#REF!</v>
      </c>
      <c r="O141" s="180" t="e">
        <f>#REF!</f>
        <v>#REF!</v>
      </c>
      <c r="P141" s="196" t="e">
        <f>#REF!</f>
        <v>#REF!</v>
      </c>
      <c r="Q141" s="98"/>
      <c r="R141" s="161" t="e">
        <f t="shared" si="11"/>
        <v>#REF!</v>
      </c>
      <c r="S141" s="96"/>
    </row>
    <row r="142" spans="1:19" x14ac:dyDescent="0.2">
      <c r="A142" s="40">
        <v>1</v>
      </c>
      <c r="B142" s="168" t="s">
        <v>98</v>
      </c>
      <c r="C142" s="94">
        <v>10</v>
      </c>
      <c r="D142" s="81"/>
      <c r="E142" s="180" t="e">
        <f>#REF!</f>
        <v>#REF!</v>
      </c>
      <c r="F142" s="180" t="e">
        <f>#REF!</f>
        <v>#REF!</v>
      </c>
      <c r="G142" s="180" t="e">
        <f>#REF!</f>
        <v>#REF!</v>
      </c>
      <c r="H142" s="180" t="e">
        <f>#REF!</f>
        <v>#REF!</v>
      </c>
      <c r="I142" s="180" t="e">
        <f>#REF!</f>
        <v>#REF!</v>
      </c>
      <c r="J142" s="180" t="e">
        <f>#REF!</f>
        <v>#REF!</v>
      </c>
      <c r="K142" s="180" t="e">
        <f>#REF!</f>
        <v>#REF!</v>
      </c>
      <c r="L142" s="180" t="e">
        <f>#REF!</f>
        <v>#REF!</v>
      </c>
      <c r="M142" s="180" t="e">
        <f>#REF!</f>
        <v>#REF!</v>
      </c>
      <c r="N142" s="180" t="e">
        <f>#REF!</f>
        <v>#REF!</v>
      </c>
      <c r="O142" s="180" t="e">
        <f>#REF!</f>
        <v>#REF!</v>
      </c>
      <c r="P142" s="196" t="e">
        <f>#REF!</f>
        <v>#REF!</v>
      </c>
      <c r="Q142" s="98"/>
      <c r="R142" s="161" t="e">
        <f t="shared" si="11"/>
        <v>#REF!</v>
      </c>
      <c r="S142" s="96"/>
    </row>
    <row r="143" spans="1:19" x14ac:dyDescent="0.2">
      <c r="A143" s="40">
        <v>1</v>
      </c>
      <c r="B143" s="168" t="s">
        <v>98</v>
      </c>
      <c r="C143" s="94">
        <v>11</v>
      </c>
      <c r="D143" s="81"/>
      <c r="E143" s="180" t="e">
        <f>#REF!</f>
        <v>#REF!</v>
      </c>
      <c r="F143" s="180" t="e">
        <f>#REF!</f>
        <v>#REF!</v>
      </c>
      <c r="G143" s="180" t="e">
        <f>#REF!</f>
        <v>#REF!</v>
      </c>
      <c r="H143" s="180" t="e">
        <f>#REF!</f>
        <v>#REF!</v>
      </c>
      <c r="I143" s="180" t="e">
        <f>#REF!</f>
        <v>#REF!</v>
      </c>
      <c r="J143" s="180" t="e">
        <f>#REF!</f>
        <v>#REF!</v>
      </c>
      <c r="K143" s="180" t="e">
        <f>#REF!</f>
        <v>#REF!</v>
      </c>
      <c r="L143" s="180" t="e">
        <f>#REF!</f>
        <v>#REF!</v>
      </c>
      <c r="M143" s="180" t="e">
        <f>#REF!</f>
        <v>#REF!</v>
      </c>
      <c r="N143" s="180" t="e">
        <f>#REF!</f>
        <v>#REF!</v>
      </c>
      <c r="O143" s="180" t="e">
        <f>#REF!</f>
        <v>#REF!</v>
      </c>
      <c r="P143" s="196" t="e">
        <f>#REF!</f>
        <v>#REF!</v>
      </c>
      <c r="Q143" s="98"/>
      <c r="R143" s="161" t="e">
        <f t="shared" si="11"/>
        <v>#REF!</v>
      </c>
      <c r="S143" s="96"/>
    </row>
    <row r="144" spans="1:19" x14ac:dyDescent="0.2">
      <c r="A144" s="40">
        <v>1</v>
      </c>
      <c r="B144" s="168" t="s">
        <v>98</v>
      </c>
      <c r="C144" s="94">
        <v>12</v>
      </c>
      <c r="D144" s="81"/>
      <c r="E144" s="180" t="e">
        <f>#REF!</f>
        <v>#REF!</v>
      </c>
      <c r="F144" s="180" t="e">
        <f>#REF!</f>
        <v>#REF!</v>
      </c>
      <c r="G144" s="180" t="e">
        <f>#REF!</f>
        <v>#REF!</v>
      </c>
      <c r="H144" s="180" t="e">
        <f>#REF!</f>
        <v>#REF!</v>
      </c>
      <c r="I144" s="180" t="e">
        <f>#REF!</f>
        <v>#REF!</v>
      </c>
      <c r="J144" s="180" t="e">
        <f>#REF!</f>
        <v>#REF!</v>
      </c>
      <c r="K144" s="180" t="e">
        <f>#REF!</f>
        <v>#REF!</v>
      </c>
      <c r="L144" s="180" t="e">
        <f>#REF!</f>
        <v>#REF!</v>
      </c>
      <c r="M144" s="180" t="e">
        <f>#REF!</f>
        <v>#REF!</v>
      </c>
      <c r="N144" s="180" t="e">
        <f>#REF!</f>
        <v>#REF!</v>
      </c>
      <c r="O144" s="180" t="e">
        <f>#REF!</f>
        <v>#REF!</v>
      </c>
      <c r="P144" s="196" t="e">
        <f>#REF!</f>
        <v>#REF!</v>
      </c>
      <c r="Q144" s="98"/>
      <c r="R144" s="161" t="e">
        <f t="shared" si="11"/>
        <v>#REF!</v>
      </c>
      <c r="S144" s="96"/>
    </row>
    <row r="145" spans="1:19" x14ac:dyDescent="0.2">
      <c r="A145" s="40">
        <v>1</v>
      </c>
      <c r="B145" s="168" t="s">
        <v>98</v>
      </c>
      <c r="C145" s="94">
        <v>13</v>
      </c>
      <c r="D145" s="81"/>
      <c r="E145" s="180" t="e">
        <f>#REF!</f>
        <v>#REF!</v>
      </c>
      <c r="F145" s="180" t="e">
        <f>#REF!</f>
        <v>#REF!</v>
      </c>
      <c r="G145" s="180" t="e">
        <f>#REF!</f>
        <v>#REF!</v>
      </c>
      <c r="H145" s="180" t="e">
        <f>#REF!</f>
        <v>#REF!</v>
      </c>
      <c r="I145" s="180" t="e">
        <f>#REF!</f>
        <v>#REF!</v>
      </c>
      <c r="J145" s="180" t="e">
        <f>#REF!</f>
        <v>#REF!</v>
      </c>
      <c r="K145" s="180" t="e">
        <f>#REF!</f>
        <v>#REF!</v>
      </c>
      <c r="L145" s="180" t="e">
        <f>#REF!</f>
        <v>#REF!</v>
      </c>
      <c r="M145" s="180" t="e">
        <f>#REF!</f>
        <v>#REF!</v>
      </c>
      <c r="N145" s="180" t="e">
        <f>#REF!</f>
        <v>#REF!</v>
      </c>
      <c r="O145" s="180" t="e">
        <f>#REF!</f>
        <v>#REF!</v>
      </c>
      <c r="P145" s="196" t="e">
        <f>#REF!</f>
        <v>#REF!</v>
      </c>
      <c r="Q145" s="98"/>
      <c r="R145" s="161" t="e">
        <f t="shared" si="11"/>
        <v>#REF!</v>
      </c>
      <c r="S145" s="96"/>
    </row>
    <row r="146" spans="1:19" x14ac:dyDescent="0.2">
      <c r="A146" s="40">
        <v>1</v>
      </c>
      <c r="B146" s="168" t="s">
        <v>98</v>
      </c>
      <c r="C146" s="94">
        <v>14</v>
      </c>
      <c r="D146" s="81"/>
      <c r="E146" s="180" t="e">
        <f>#REF!</f>
        <v>#REF!</v>
      </c>
      <c r="F146" s="180" t="e">
        <f>#REF!</f>
        <v>#REF!</v>
      </c>
      <c r="G146" s="180" t="e">
        <f>#REF!</f>
        <v>#REF!</v>
      </c>
      <c r="H146" s="180" t="e">
        <f>#REF!</f>
        <v>#REF!</v>
      </c>
      <c r="I146" s="180" t="e">
        <f>#REF!</f>
        <v>#REF!</v>
      </c>
      <c r="J146" s="180" t="e">
        <f>#REF!</f>
        <v>#REF!</v>
      </c>
      <c r="K146" s="180" t="e">
        <f>#REF!</f>
        <v>#REF!</v>
      </c>
      <c r="L146" s="180" t="e">
        <f>#REF!</f>
        <v>#REF!</v>
      </c>
      <c r="M146" s="180" t="e">
        <f>#REF!</f>
        <v>#REF!</v>
      </c>
      <c r="N146" s="180" t="e">
        <f>#REF!</f>
        <v>#REF!</v>
      </c>
      <c r="O146" s="180" t="e">
        <f>#REF!</f>
        <v>#REF!</v>
      </c>
      <c r="P146" s="196" t="e">
        <f>#REF!</f>
        <v>#REF!</v>
      </c>
      <c r="Q146" s="98"/>
      <c r="R146" s="161" t="e">
        <f t="shared" si="11"/>
        <v>#REF!</v>
      </c>
      <c r="S146" s="96"/>
    </row>
    <row r="147" spans="1:19" ht="13.5" thickBot="1" x14ac:dyDescent="0.25">
      <c r="A147" s="40">
        <v>1</v>
      </c>
      <c r="B147" s="169" t="s">
        <v>98</v>
      </c>
      <c r="C147" s="132">
        <v>15</v>
      </c>
      <c r="D147" s="82"/>
      <c r="E147" s="180" t="e">
        <f>#REF!</f>
        <v>#REF!</v>
      </c>
      <c r="F147" s="180" t="e">
        <f>#REF!</f>
        <v>#REF!</v>
      </c>
      <c r="G147" s="180" t="e">
        <f>#REF!</f>
        <v>#REF!</v>
      </c>
      <c r="H147" s="180" t="e">
        <f>#REF!</f>
        <v>#REF!</v>
      </c>
      <c r="I147" s="180" t="e">
        <f>#REF!</f>
        <v>#REF!</v>
      </c>
      <c r="J147" s="180" t="e">
        <f>#REF!</f>
        <v>#REF!</v>
      </c>
      <c r="K147" s="180" t="e">
        <f>#REF!</f>
        <v>#REF!</v>
      </c>
      <c r="L147" s="180" t="e">
        <f>#REF!</f>
        <v>#REF!</v>
      </c>
      <c r="M147" s="180" t="e">
        <f>#REF!</f>
        <v>#REF!</v>
      </c>
      <c r="N147" s="180" t="e">
        <f>#REF!</f>
        <v>#REF!</v>
      </c>
      <c r="O147" s="180" t="e">
        <f>#REF!</f>
        <v>#REF!</v>
      </c>
      <c r="P147" s="196" t="e">
        <f>#REF!</f>
        <v>#REF!</v>
      </c>
      <c r="Q147" s="98"/>
      <c r="R147" s="162" t="e">
        <f t="shared" si="11"/>
        <v>#REF!</v>
      </c>
      <c r="S147" s="96"/>
    </row>
    <row r="148" spans="1:19" ht="13.5" thickBot="1" x14ac:dyDescent="0.25">
      <c r="B148" s="172"/>
      <c r="C148" s="173"/>
      <c r="D148" s="173"/>
      <c r="E148" s="181"/>
      <c r="F148" s="181"/>
      <c r="G148" s="181"/>
      <c r="H148" s="181"/>
      <c r="I148" s="181"/>
      <c r="J148" s="181"/>
      <c r="K148" s="181"/>
      <c r="L148" s="181"/>
      <c r="M148" s="181"/>
      <c r="N148" s="211" t="s">
        <v>108</v>
      </c>
      <c r="O148" s="211"/>
      <c r="P148" s="212"/>
      <c r="Q148" s="98"/>
      <c r="R148" s="183" t="e">
        <f>SUM(R101:R147)</f>
        <v>#REF!</v>
      </c>
    </row>
    <row r="149" spans="1:19" x14ac:dyDescent="0.2">
      <c r="A149" s="40">
        <v>2</v>
      </c>
      <c r="B149" s="167" t="s">
        <v>99</v>
      </c>
      <c r="C149" s="129">
        <v>1</v>
      </c>
      <c r="D149" s="80"/>
      <c r="E149" s="180" t="e">
        <f>#REF!</f>
        <v>#REF!</v>
      </c>
      <c r="F149" s="180" t="e">
        <f>#REF!</f>
        <v>#REF!</v>
      </c>
      <c r="G149" s="180" t="e">
        <f>#REF!</f>
        <v>#REF!</v>
      </c>
      <c r="H149" s="180" t="e">
        <f>#REF!</f>
        <v>#REF!</v>
      </c>
      <c r="I149" s="180" t="e">
        <f>#REF!</f>
        <v>#REF!</v>
      </c>
      <c r="J149" s="180" t="e">
        <f>#REF!</f>
        <v>#REF!</v>
      </c>
      <c r="K149" s="180" t="e">
        <f>#REF!</f>
        <v>#REF!</v>
      </c>
      <c r="L149" s="180" t="e">
        <f>#REF!</f>
        <v>#REF!</v>
      </c>
      <c r="M149" s="180" t="e">
        <f>#REF!</f>
        <v>#REF!</v>
      </c>
      <c r="N149" s="180" t="e">
        <f>#REF!</f>
        <v>#REF!</v>
      </c>
      <c r="O149" s="180" t="e">
        <f>#REF!</f>
        <v>#REF!</v>
      </c>
      <c r="P149" s="196" t="e">
        <f>#REF!</f>
        <v>#REF!</v>
      </c>
      <c r="Q149" s="98"/>
      <c r="R149" s="160" t="e">
        <f t="shared" ref="R149:R163" si="12">SUM(E149:P149)</f>
        <v>#REF!</v>
      </c>
      <c r="S149" s="96"/>
    </row>
    <row r="150" spans="1:19" x14ac:dyDescent="0.2">
      <c r="A150" s="40">
        <v>2</v>
      </c>
      <c r="B150" s="168" t="s">
        <v>99</v>
      </c>
      <c r="C150" s="94">
        <v>2</v>
      </c>
      <c r="D150" s="81"/>
      <c r="E150" s="180" t="e">
        <f>#REF!</f>
        <v>#REF!</v>
      </c>
      <c r="F150" s="180" t="e">
        <f>#REF!</f>
        <v>#REF!</v>
      </c>
      <c r="G150" s="180" t="e">
        <f>#REF!</f>
        <v>#REF!</v>
      </c>
      <c r="H150" s="180" t="e">
        <f>#REF!</f>
        <v>#REF!</v>
      </c>
      <c r="I150" s="180" t="e">
        <f>#REF!</f>
        <v>#REF!</v>
      </c>
      <c r="J150" s="180" t="e">
        <f>#REF!</f>
        <v>#REF!</v>
      </c>
      <c r="K150" s="180" t="e">
        <f>#REF!</f>
        <v>#REF!</v>
      </c>
      <c r="L150" s="180" t="e">
        <f>#REF!</f>
        <v>#REF!</v>
      </c>
      <c r="M150" s="180" t="e">
        <f>#REF!</f>
        <v>#REF!</v>
      </c>
      <c r="N150" s="180" t="e">
        <f>#REF!</f>
        <v>#REF!</v>
      </c>
      <c r="O150" s="180" t="e">
        <f>#REF!</f>
        <v>#REF!</v>
      </c>
      <c r="P150" s="196" t="e">
        <f>#REF!</f>
        <v>#REF!</v>
      </c>
      <c r="Q150" s="98"/>
      <c r="R150" s="161" t="e">
        <f t="shared" si="12"/>
        <v>#REF!</v>
      </c>
      <c r="S150" s="96"/>
    </row>
    <row r="151" spans="1:19" x14ac:dyDescent="0.2">
      <c r="A151" s="40">
        <v>2</v>
      </c>
      <c r="B151" s="168" t="s">
        <v>99</v>
      </c>
      <c r="C151" s="94">
        <v>3</v>
      </c>
      <c r="D151" s="81"/>
      <c r="E151" s="180" t="e">
        <f>#REF!</f>
        <v>#REF!</v>
      </c>
      <c r="F151" s="180" t="e">
        <f>#REF!</f>
        <v>#REF!</v>
      </c>
      <c r="G151" s="180" t="e">
        <f>#REF!</f>
        <v>#REF!</v>
      </c>
      <c r="H151" s="180" t="e">
        <f>#REF!</f>
        <v>#REF!</v>
      </c>
      <c r="I151" s="180" t="e">
        <f>#REF!</f>
        <v>#REF!</v>
      </c>
      <c r="J151" s="180" t="e">
        <f>#REF!</f>
        <v>#REF!</v>
      </c>
      <c r="K151" s="180" t="e">
        <f>#REF!</f>
        <v>#REF!</v>
      </c>
      <c r="L151" s="180" t="e">
        <f>#REF!</f>
        <v>#REF!</v>
      </c>
      <c r="M151" s="180" t="e">
        <f>#REF!</f>
        <v>#REF!</v>
      </c>
      <c r="N151" s="180" t="e">
        <f>#REF!</f>
        <v>#REF!</v>
      </c>
      <c r="O151" s="180" t="e">
        <f>#REF!</f>
        <v>#REF!</v>
      </c>
      <c r="P151" s="196" t="e">
        <f>#REF!</f>
        <v>#REF!</v>
      </c>
      <c r="Q151" s="98"/>
      <c r="R151" s="161" t="e">
        <f t="shared" si="12"/>
        <v>#REF!</v>
      </c>
      <c r="S151" s="96"/>
    </row>
    <row r="152" spans="1:19" x14ac:dyDescent="0.2">
      <c r="A152" s="40">
        <v>2</v>
      </c>
      <c r="B152" s="168" t="s">
        <v>99</v>
      </c>
      <c r="C152" s="94">
        <v>4</v>
      </c>
      <c r="D152" s="81"/>
      <c r="E152" s="180" t="e">
        <f>#REF!</f>
        <v>#REF!</v>
      </c>
      <c r="F152" s="180" t="e">
        <f>#REF!</f>
        <v>#REF!</v>
      </c>
      <c r="G152" s="180" t="e">
        <f>#REF!</f>
        <v>#REF!</v>
      </c>
      <c r="H152" s="180" t="e">
        <f>#REF!</f>
        <v>#REF!</v>
      </c>
      <c r="I152" s="180" t="e">
        <f>#REF!</f>
        <v>#REF!</v>
      </c>
      <c r="J152" s="180" t="e">
        <f>#REF!</f>
        <v>#REF!</v>
      </c>
      <c r="K152" s="180" t="e">
        <f>#REF!</f>
        <v>#REF!</v>
      </c>
      <c r="L152" s="180" t="e">
        <f>#REF!</f>
        <v>#REF!</v>
      </c>
      <c r="M152" s="180" t="e">
        <f>#REF!</f>
        <v>#REF!</v>
      </c>
      <c r="N152" s="180" t="e">
        <f>#REF!</f>
        <v>#REF!</v>
      </c>
      <c r="O152" s="180" t="e">
        <f>#REF!</f>
        <v>#REF!</v>
      </c>
      <c r="P152" s="196" t="e">
        <f>#REF!</f>
        <v>#REF!</v>
      </c>
      <c r="Q152" s="98"/>
      <c r="R152" s="161" t="e">
        <f t="shared" si="12"/>
        <v>#REF!</v>
      </c>
      <c r="S152" s="96"/>
    </row>
    <row r="153" spans="1:19" x14ac:dyDescent="0.2">
      <c r="A153" s="40">
        <v>2</v>
      </c>
      <c r="B153" s="168" t="s">
        <v>99</v>
      </c>
      <c r="C153" s="94">
        <v>5</v>
      </c>
      <c r="D153" s="81"/>
      <c r="E153" s="180" t="e">
        <f>#REF!</f>
        <v>#REF!</v>
      </c>
      <c r="F153" s="180" t="e">
        <f>#REF!</f>
        <v>#REF!</v>
      </c>
      <c r="G153" s="180" t="e">
        <f>#REF!</f>
        <v>#REF!</v>
      </c>
      <c r="H153" s="180" t="e">
        <f>#REF!</f>
        <v>#REF!</v>
      </c>
      <c r="I153" s="180" t="e">
        <f>#REF!</f>
        <v>#REF!</v>
      </c>
      <c r="J153" s="180" t="e">
        <f>#REF!</f>
        <v>#REF!</v>
      </c>
      <c r="K153" s="180" t="e">
        <f>#REF!</f>
        <v>#REF!</v>
      </c>
      <c r="L153" s="180" t="e">
        <f>#REF!</f>
        <v>#REF!</v>
      </c>
      <c r="M153" s="180" t="e">
        <f>#REF!</f>
        <v>#REF!</v>
      </c>
      <c r="N153" s="180" t="e">
        <f>#REF!</f>
        <v>#REF!</v>
      </c>
      <c r="O153" s="180" t="e">
        <f>#REF!</f>
        <v>#REF!</v>
      </c>
      <c r="P153" s="196" t="e">
        <f>#REF!</f>
        <v>#REF!</v>
      </c>
      <c r="Q153" s="98"/>
      <c r="R153" s="161" t="e">
        <f t="shared" si="12"/>
        <v>#REF!</v>
      </c>
      <c r="S153" s="96"/>
    </row>
    <row r="154" spans="1:19" x14ac:dyDescent="0.2">
      <c r="A154" s="40">
        <v>2</v>
      </c>
      <c r="B154" s="168" t="s">
        <v>99</v>
      </c>
      <c r="C154" s="94">
        <v>6</v>
      </c>
      <c r="D154" s="81"/>
      <c r="E154" s="180" t="e">
        <f>#REF!</f>
        <v>#REF!</v>
      </c>
      <c r="F154" s="180" t="e">
        <f>#REF!</f>
        <v>#REF!</v>
      </c>
      <c r="G154" s="180" t="e">
        <f>#REF!</f>
        <v>#REF!</v>
      </c>
      <c r="H154" s="180" t="e">
        <f>#REF!</f>
        <v>#REF!</v>
      </c>
      <c r="I154" s="180" t="e">
        <f>#REF!</f>
        <v>#REF!</v>
      </c>
      <c r="J154" s="180" t="e">
        <f>#REF!</f>
        <v>#REF!</v>
      </c>
      <c r="K154" s="180" t="e">
        <f>#REF!</f>
        <v>#REF!</v>
      </c>
      <c r="L154" s="180" t="e">
        <f>#REF!</f>
        <v>#REF!</v>
      </c>
      <c r="M154" s="180" t="e">
        <f>#REF!</f>
        <v>#REF!</v>
      </c>
      <c r="N154" s="180" t="e">
        <f>#REF!</f>
        <v>#REF!</v>
      </c>
      <c r="O154" s="180" t="e">
        <f>#REF!</f>
        <v>#REF!</v>
      </c>
      <c r="P154" s="196" t="e">
        <f>#REF!</f>
        <v>#REF!</v>
      </c>
      <c r="Q154" s="98"/>
      <c r="R154" s="161" t="e">
        <f t="shared" si="12"/>
        <v>#REF!</v>
      </c>
      <c r="S154" s="96"/>
    </row>
    <row r="155" spans="1:19" x14ac:dyDescent="0.2">
      <c r="A155" s="40">
        <v>2</v>
      </c>
      <c r="B155" s="168" t="s">
        <v>99</v>
      </c>
      <c r="C155" s="94">
        <v>7</v>
      </c>
      <c r="D155" s="81"/>
      <c r="E155" s="180" t="e">
        <f>#REF!</f>
        <v>#REF!</v>
      </c>
      <c r="F155" s="180" t="e">
        <f>#REF!</f>
        <v>#REF!</v>
      </c>
      <c r="G155" s="180" t="e">
        <f>#REF!</f>
        <v>#REF!</v>
      </c>
      <c r="H155" s="180" t="e">
        <f>#REF!</f>
        <v>#REF!</v>
      </c>
      <c r="I155" s="180" t="e">
        <f>#REF!</f>
        <v>#REF!</v>
      </c>
      <c r="J155" s="180" t="e">
        <f>#REF!</f>
        <v>#REF!</v>
      </c>
      <c r="K155" s="180" t="e">
        <f>#REF!</f>
        <v>#REF!</v>
      </c>
      <c r="L155" s="180" t="e">
        <f>#REF!</f>
        <v>#REF!</v>
      </c>
      <c r="M155" s="180" t="e">
        <f>#REF!</f>
        <v>#REF!</v>
      </c>
      <c r="N155" s="180" t="e">
        <f>#REF!</f>
        <v>#REF!</v>
      </c>
      <c r="O155" s="180" t="e">
        <f>#REF!</f>
        <v>#REF!</v>
      </c>
      <c r="P155" s="196" t="e">
        <f>#REF!</f>
        <v>#REF!</v>
      </c>
      <c r="Q155" s="98"/>
      <c r="R155" s="161" t="e">
        <f t="shared" si="12"/>
        <v>#REF!</v>
      </c>
      <c r="S155" s="96"/>
    </row>
    <row r="156" spans="1:19" x14ac:dyDescent="0.2">
      <c r="A156" s="40">
        <v>2</v>
      </c>
      <c r="B156" s="168" t="s">
        <v>99</v>
      </c>
      <c r="C156" s="94">
        <v>8</v>
      </c>
      <c r="D156" s="81"/>
      <c r="E156" s="180" t="e">
        <f>#REF!</f>
        <v>#REF!</v>
      </c>
      <c r="F156" s="180" t="e">
        <f>#REF!</f>
        <v>#REF!</v>
      </c>
      <c r="G156" s="180" t="e">
        <f>#REF!</f>
        <v>#REF!</v>
      </c>
      <c r="H156" s="180" t="e">
        <f>#REF!</f>
        <v>#REF!</v>
      </c>
      <c r="I156" s="180" t="e">
        <f>#REF!</f>
        <v>#REF!</v>
      </c>
      <c r="J156" s="180" t="e">
        <f>#REF!</f>
        <v>#REF!</v>
      </c>
      <c r="K156" s="180" t="e">
        <f>#REF!</f>
        <v>#REF!</v>
      </c>
      <c r="L156" s="180" t="e">
        <f>#REF!</f>
        <v>#REF!</v>
      </c>
      <c r="M156" s="180" t="e">
        <f>#REF!</f>
        <v>#REF!</v>
      </c>
      <c r="N156" s="180" t="e">
        <f>#REF!</f>
        <v>#REF!</v>
      </c>
      <c r="O156" s="180" t="e">
        <f>#REF!</f>
        <v>#REF!</v>
      </c>
      <c r="P156" s="196" t="e">
        <f>#REF!</f>
        <v>#REF!</v>
      </c>
      <c r="Q156" s="98"/>
      <c r="R156" s="161" t="e">
        <f t="shared" si="12"/>
        <v>#REF!</v>
      </c>
      <c r="S156" s="96"/>
    </row>
    <row r="157" spans="1:19" x14ac:dyDescent="0.2">
      <c r="A157" s="40">
        <v>2</v>
      </c>
      <c r="B157" s="168" t="s">
        <v>99</v>
      </c>
      <c r="C157" s="94">
        <v>9</v>
      </c>
      <c r="D157" s="81"/>
      <c r="E157" s="180" t="e">
        <f>#REF!</f>
        <v>#REF!</v>
      </c>
      <c r="F157" s="180" t="e">
        <f>#REF!</f>
        <v>#REF!</v>
      </c>
      <c r="G157" s="180" t="e">
        <f>#REF!</f>
        <v>#REF!</v>
      </c>
      <c r="H157" s="180" t="e">
        <f>#REF!</f>
        <v>#REF!</v>
      </c>
      <c r="I157" s="180" t="e">
        <f>#REF!</f>
        <v>#REF!</v>
      </c>
      <c r="J157" s="180" t="e">
        <f>#REF!</f>
        <v>#REF!</v>
      </c>
      <c r="K157" s="180" t="e">
        <f>#REF!</f>
        <v>#REF!</v>
      </c>
      <c r="L157" s="180" t="e">
        <f>#REF!</f>
        <v>#REF!</v>
      </c>
      <c r="M157" s="180" t="e">
        <f>#REF!</f>
        <v>#REF!</v>
      </c>
      <c r="N157" s="180" t="e">
        <f>#REF!</f>
        <v>#REF!</v>
      </c>
      <c r="O157" s="180" t="e">
        <f>#REF!</f>
        <v>#REF!</v>
      </c>
      <c r="P157" s="196" t="e">
        <f>#REF!</f>
        <v>#REF!</v>
      </c>
      <c r="Q157" s="98"/>
      <c r="R157" s="161" t="e">
        <f t="shared" si="12"/>
        <v>#REF!</v>
      </c>
      <c r="S157" s="96"/>
    </row>
    <row r="158" spans="1:19" x14ac:dyDescent="0.2">
      <c r="A158" s="40">
        <v>2</v>
      </c>
      <c r="B158" s="168" t="s">
        <v>99</v>
      </c>
      <c r="C158" s="94">
        <v>10</v>
      </c>
      <c r="D158" s="81"/>
      <c r="E158" s="180" t="e">
        <f>#REF!</f>
        <v>#REF!</v>
      </c>
      <c r="F158" s="180" t="e">
        <f>#REF!</f>
        <v>#REF!</v>
      </c>
      <c r="G158" s="180" t="e">
        <f>#REF!</f>
        <v>#REF!</v>
      </c>
      <c r="H158" s="180" t="e">
        <f>#REF!</f>
        <v>#REF!</v>
      </c>
      <c r="I158" s="180" t="e">
        <f>#REF!</f>
        <v>#REF!</v>
      </c>
      <c r="J158" s="180" t="e">
        <f>#REF!</f>
        <v>#REF!</v>
      </c>
      <c r="K158" s="180" t="e">
        <f>#REF!</f>
        <v>#REF!</v>
      </c>
      <c r="L158" s="180" t="e">
        <f>#REF!</f>
        <v>#REF!</v>
      </c>
      <c r="M158" s="180" t="e">
        <f>#REF!</f>
        <v>#REF!</v>
      </c>
      <c r="N158" s="180" t="e">
        <f>#REF!</f>
        <v>#REF!</v>
      </c>
      <c r="O158" s="180" t="e">
        <f>#REF!</f>
        <v>#REF!</v>
      </c>
      <c r="P158" s="196" t="e">
        <f>#REF!</f>
        <v>#REF!</v>
      </c>
      <c r="Q158" s="98"/>
      <c r="R158" s="161" t="e">
        <f t="shared" si="12"/>
        <v>#REF!</v>
      </c>
      <c r="S158" s="96"/>
    </row>
    <row r="159" spans="1:19" x14ac:dyDescent="0.2">
      <c r="A159" s="40">
        <v>2</v>
      </c>
      <c r="B159" s="168" t="s">
        <v>99</v>
      </c>
      <c r="C159" s="94">
        <v>11</v>
      </c>
      <c r="D159" s="81"/>
      <c r="E159" s="180" t="e">
        <f>#REF!</f>
        <v>#REF!</v>
      </c>
      <c r="F159" s="180" t="e">
        <f>#REF!</f>
        <v>#REF!</v>
      </c>
      <c r="G159" s="180" t="e">
        <f>#REF!</f>
        <v>#REF!</v>
      </c>
      <c r="H159" s="180" t="e">
        <f>#REF!</f>
        <v>#REF!</v>
      </c>
      <c r="I159" s="180" t="e">
        <f>#REF!</f>
        <v>#REF!</v>
      </c>
      <c r="J159" s="180" t="e">
        <f>#REF!</f>
        <v>#REF!</v>
      </c>
      <c r="K159" s="180" t="e">
        <f>#REF!</f>
        <v>#REF!</v>
      </c>
      <c r="L159" s="180" t="e">
        <f>#REF!</f>
        <v>#REF!</v>
      </c>
      <c r="M159" s="180" t="e">
        <f>#REF!</f>
        <v>#REF!</v>
      </c>
      <c r="N159" s="180" t="e">
        <f>#REF!</f>
        <v>#REF!</v>
      </c>
      <c r="O159" s="180" t="e">
        <f>#REF!</f>
        <v>#REF!</v>
      </c>
      <c r="P159" s="196" t="e">
        <f>#REF!</f>
        <v>#REF!</v>
      </c>
      <c r="Q159" s="98"/>
      <c r="R159" s="161" t="e">
        <f t="shared" si="12"/>
        <v>#REF!</v>
      </c>
      <c r="S159" s="96"/>
    </row>
    <row r="160" spans="1:19" x14ac:dyDescent="0.2">
      <c r="A160" s="40">
        <v>2</v>
      </c>
      <c r="B160" s="168" t="s">
        <v>99</v>
      </c>
      <c r="C160" s="94">
        <v>12</v>
      </c>
      <c r="D160" s="81"/>
      <c r="E160" s="180" t="e">
        <f>#REF!</f>
        <v>#REF!</v>
      </c>
      <c r="F160" s="180" t="e">
        <f>#REF!</f>
        <v>#REF!</v>
      </c>
      <c r="G160" s="180" t="e">
        <f>#REF!</f>
        <v>#REF!</v>
      </c>
      <c r="H160" s="180" t="e">
        <f>#REF!</f>
        <v>#REF!</v>
      </c>
      <c r="I160" s="180" t="e">
        <f>#REF!</f>
        <v>#REF!</v>
      </c>
      <c r="J160" s="180" t="e">
        <f>#REF!</f>
        <v>#REF!</v>
      </c>
      <c r="K160" s="180" t="e">
        <f>#REF!</f>
        <v>#REF!</v>
      </c>
      <c r="L160" s="180" t="e">
        <f>#REF!</f>
        <v>#REF!</v>
      </c>
      <c r="M160" s="180" t="e">
        <f>#REF!</f>
        <v>#REF!</v>
      </c>
      <c r="N160" s="180" t="e">
        <f>#REF!</f>
        <v>#REF!</v>
      </c>
      <c r="O160" s="180" t="e">
        <f>#REF!</f>
        <v>#REF!</v>
      </c>
      <c r="P160" s="196" t="e">
        <f>#REF!</f>
        <v>#REF!</v>
      </c>
      <c r="Q160" s="98"/>
      <c r="R160" s="161" t="e">
        <f t="shared" si="12"/>
        <v>#REF!</v>
      </c>
      <c r="S160" s="96"/>
    </row>
    <row r="161" spans="1:19" x14ac:dyDescent="0.2">
      <c r="A161" s="40">
        <v>2</v>
      </c>
      <c r="B161" s="168" t="s">
        <v>99</v>
      </c>
      <c r="C161" s="94">
        <v>13</v>
      </c>
      <c r="D161" s="81"/>
      <c r="E161" s="180" t="e">
        <f>#REF!</f>
        <v>#REF!</v>
      </c>
      <c r="F161" s="180" t="e">
        <f>#REF!</f>
        <v>#REF!</v>
      </c>
      <c r="G161" s="180" t="e">
        <f>#REF!</f>
        <v>#REF!</v>
      </c>
      <c r="H161" s="180" t="e">
        <f>#REF!</f>
        <v>#REF!</v>
      </c>
      <c r="I161" s="180" t="e">
        <f>#REF!</f>
        <v>#REF!</v>
      </c>
      <c r="J161" s="180" t="e">
        <f>#REF!</f>
        <v>#REF!</v>
      </c>
      <c r="K161" s="180" t="e">
        <f>#REF!</f>
        <v>#REF!</v>
      </c>
      <c r="L161" s="180" t="e">
        <f>#REF!</f>
        <v>#REF!</v>
      </c>
      <c r="M161" s="180" t="e">
        <f>#REF!</f>
        <v>#REF!</v>
      </c>
      <c r="N161" s="180" t="e">
        <f>#REF!</f>
        <v>#REF!</v>
      </c>
      <c r="O161" s="180" t="e">
        <f>#REF!</f>
        <v>#REF!</v>
      </c>
      <c r="P161" s="196" t="e">
        <f>#REF!</f>
        <v>#REF!</v>
      </c>
      <c r="Q161" s="98"/>
      <c r="R161" s="161" t="e">
        <f t="shared" si="12"/>
        <v>#REF!</v>
      </c>
      <c r="S161" s="96"/>
    </row>
    <row r="162" spans="1:19" x14ac:dyDescent="0.2">
      <c r="A162" s="40">
        <v>2</v>
      </c>
      <c r="B162" s="168" t="s">
        <v>99</v>
      </c>
      <c r="C162" s="94">
        <v>14</v>
      </c>
      <c r="D162" s="81"/>
      <c r="E162" s="180" t="e">
        <f>#REF!</f>
        <v>#REF!</v>
      </c>
      <c r="F162" s="180" t="e">
        <f>#REF!</f>
        <v>#REF!</v>
      </c>
      <c r="G162" s="180" t="e">
        <f>#REF!</f>
        <v>#REF!</v>
      </c>
      <c r="H162" s="180" t="e">
        <f>#REF!</f>
        <v>#REF!</v>
      </c>
      <c r="I162" s="180" t="e">
        <f>#REF!</f>
        <v>#REF!</v>
      </c>
      <c r="J162" s="180" t="e">
        <f>#REF!</f>
        <v>#REF!</v>
      </c>
      <c r="K162" s="180" t="e">
        <f>#REF!</f>
        <v>#REF!</v>
      </c>
      <c r="L162" s="180" t="e">
        <f>#REF!</f>
        <v>#REF!</v>
      </c>
      <c r="M162" s="180" t="e">
        <f>#REF!</f>
        <v>#REF!</v>
      </c>
      <c r="N162" s="180" t="e">
        <f>#REF!</f>
        <v>#REF!</v>
      </c>
      <c r="O162" s="180" t="e">
        <f>#REF!</f>
        <v>#REF!</v>
      </c>
      <c r="P162" s="196" t="e">
        <f>#REF!</f>
        <v>#REF!</v>
      </c>
      <c r="Q162" s="98"/>
      <c r="R162" s="161" t="e">
        <f t="shared" si="12"/>
        <v>#REF!</v>
      </c>
      <c r="S162" s="96"/>
    </row>
    <row r="163" spans="1:19" ht="13.5" thickBot="1" x14ac:dyDescent="0.25">
      <c r="A163" s="40">
        <v>2</v>
      </c>
      <c r="B163" s="168" t="s">
        <v>99</v>
      </c>
      <c r="C163" s="94">
        <v>15</v>
      </c>
      <c r="D163" s="82"/>
      <c r="E163" s="180" t="e">
        <f>#REF!</f>
        <v>#REF!</v>
      </c>
      <c r="F163" s="180" t="e">
        <f>#REF!</f>
        <v>#REF!</v>
      </c>
      <c r="G163" s="180" t="e">
        <f>#REF!</f>
        <v>#REF!</v>
      </c>
      <c r="H163" s="180" t="e">
        <f>#REF!</f>
        <v>#REF!</v>
      </c>
      <c r="I163" s="180" t="e">
        <f>#REF!</f>
        <v>#REF!</v>
      </c>
      <c r="J163" s="180" t="e">
        <f>#REF!</f>
        <v>#REF!</v>
      </c>
      <c r="K163" s="180" t="e">
        <f>#REF!</f>
        <v>#REF!</v>
      </c>
      <c r="L163" s="180" t="e">
        <f>#REF!</f>
        <v>#REF!</v>
      </c>
      <c r="M163" s="180" t="e">
        <f>#REF!</f>
        <v>#REF!</v>
      </c>
      <c r="N163" s="180" t="e">
        <f>#REF!</f>
        <v>#REF!</v>
      </c>
      <c r="O163" s="180" t="e">
        <f>#REF!</f>
        <v>#REF!</v>
      </c>
      <c r="P163" s="196" t="e">
        <f>#REF!</f>
        <v>#REF!</v>
      </c>
      <c r="Q163" s="98"/>
      <c r="R163" s="162" t="e">
        <f t="shared" si="12"/>
        <v>#REF!</v>
      </c>
      <c r="S163" s="96"/>
    </row>
    <row r="164" spans="1:19" ht="13.5" thickBot="1" x14ac:dyDescent="0.25">
      <c r="B164" s="172"/>
      <c r="C164" s="173"/>
      <c r="D164" s="173"/>
      <c r="E164" s="181"/>
      <c r="F164" s="181"/>
      <c r="G164" s="181"/>
      <c r="H164" s="181"/>
      <c r="I164" s="181"/>
      <c r="J164" s="181"/>
      <c r="K164" s="181"/>
      <c r="L164" s="181"/>
      <c r="M164" s="181"/>
      <c r="N164" s="181"/>
      <c r="O164" s="209"/>
      <c r="P164" s="210"/>
      <c r="Q164" s="98"/>
      <c r="R164" s="183"/>
    </row>
    <row r="165" spans="1:19" x14ac:dyDescent="0.2">
      <c r="A165" s="40">
        <v>2</v>
      </c>
      <c r="B165" s="168" t="s">
        <v>100</v>
      </c>
      <c r="C165" s="94">
        <v>1</v>
      </c>
      <c r="D165" s="80"/>
      <c r="E165" s="180" t="e">
        <f>#REF!</f>
        <v>#REF!</v>
      </c>
      <c r="F165" s="180" t="e">
        <f>#REF!</f>
        <v>#REF!</v>
      </c>
      <c r="G165" s="180" t="e">
        <f>#REF!</f>
        <v>#REF!</v>
      </c>
      <c r="H165" s="180" t="e">
        <f>#REF!</f>
        <v>#REF!</v>
      </c>
      <c r="I165" s="180" t="e">
        <f>#REF!</f>
        <v>#REF!</v>
      </c>
      <c r="J165" s="180" t="e">
        <f>#REF!</f>
        <v>#REF!</v>
      </c>
      <c r="K165" s="180" t="e">
        <f>#REF!</f>
        <v>#REF!</v>
      </c>
      <c r="L165" s="180" t="e">
        <f>#REF!</f>
        <v>#REF!</v>
      </c>
      <c r="M165" s="180" t="e">
        <f>#REF!</f>
        <v>#REF!</v>
      </c>
      <c r="N165" s="180" t="e">
        <f>#REF!</f>
        <v>#REF!</v>
      </c>
      <c r="O165" s="180" t="e">
        <f>#REF!</f>
        <v>#REF!</v>
      </c>
      <c r="P165" s="196" t="e">
        <f>#REF!</f>
        <v>#REF!</v>
      </c>
      <c r="Q165" s="98"/>
      <c r="R165" s="160" t="e">
        <f>SUM(E165:P165)</f>
        <v>#REF!</v>
      </c>
      <c r="S165" s="96"/>
    </row>
    <row r="166" spans="1:19" x14ac:dyDescent="0.2">
      <c r="A166" s="40">
        <v>2</v>
      </c>
      <c r="B166" s="168" t="s">
        <v>100</v>
      </c>
      <c r="C166" s="94">
        <v>2</v>
      </c>
      <c r="D166" s="81"/>
      <c r="E166" s="180" t="e">
        <f>#REF!</f>
        <v>#REF!</v>
      </c>
      <c r="F166" s="180" t="e">
        <f>#REF!</f>
        <v>#REF!</v>
      </c>
      <c r="G166" s="180" t="e">
        <f>#REF!</f>
        <v>#REF!</v>
      </c>
      <c r="H166" s="180" t="e">
        <f>#REF!</f>
        <v>#REF!</v>
      </c>
      <c r="I166" s="180" t="e">
        <f>#REF!</f>
        <v>#REF!</v>
      </c>
      <c r="J166" s="180" t="e">
        <f>#REF!</f>
        <v>#REF!</v>
      </c>
      <c r="K166" s="180" t="e">
        <f>#REF!</f>
        <v>#REF!</v>
      </c>
      <c r="L166" s="180" t="e">
        <f>#REF!</f>
        <v>#REF!</v>
      </c>
      <c r="M166" s="180" t="e">
        <f>#REF!</f>
        <v>#REF!</v>
      </c>
      <c r="N166" s="180" t="e">
        <f>#REF!</f>
        <v>#REF!</v>
      </c>
      <c r="O166" s="180" t="e">
        <f>#REF!</f>
        <v>#REF!</v>
      </c>
      <c r="P166" s="196" t="e">
        <f>#REF!</f>
        <v>#REF!</v>
      </c>
      <c r="Q166" s="98"/>
      <c r="R166" s="161" t="e">
        <f t="shared" ref="R166:R179" si="13">SUM(E166:P166)</f>
        <v>#REF!</v>
      </c>
      <c r="S166" s="96"/>
    </row>
    <row r="167" spans="1:19" x14ac:dyDescent="0.2">
      <c r="A167" s="40">
        <v>2</v>
      </c>
      <c r="B167" s="168" t="s">
        <v>100</v>
      </c>
      <c r="C167" s="94">
        <v>3</v>
      </c>
      <c r="D167" s="81"/>
      <c r="E167" s="180" t="e">
        <f>#REF!</f>
        <v>#REF!</v>
      </c>
      <c r="F167" s="180" t="e">
        <f>#REF!</f>
        <v>#REF!</v>
      </c>
      <c r="G167" s="180" t="e">
        <f>#REF!</f>
        <v>#REF!</v>
      </c>
      <c r="H167" s="180" t="e">
        <f>#REF!</f>
        <v>#REF!</v>
      </c>
      <c r="I167" s="180" t="e">
        <f>#REF!</f>
        <v>#REF!</v>
      </c>
      <c r="J167" s="180" t="e">
        <f>#REF!</f>
        <v>#REF!</v>
      </c>
      <c r="K167" s="180" t="e">
        <f>#REF!</f>
        <v>#REF!</v>
      </c>
      <c r="L167" s="180" t="e">
        <f>#REF!</f>
        <v>#REF!</v>
      </c>
      <c r="M167" s="180" t="e">
        <f>#REF!</f>
        <v>#REF!</v>
      </c>
      <c r="N167" s="180" t="e">
        <f>#REF!</f>
        <v>#REF!</v>
      </c>
      <c r="O167" s="180" t="e">
        <f>#REF!</f>
        <v>#REF!</v>
      </c>
      <c r="P167" s="196" t="e">
        <f>#REF!</f>
        <v>#REF!</v>
      </c>
      <c r="Q167" s="98"/>
      <c r="R167" s="161" t="e">
        <f t="shared" si="13"/>
        <v>#REF!</v>
      </c>
      <c r="S167" s="96"/>
    </row>
    <row r="168" spans="1:19" x14ac:dyDescent="0.2">
      <c r="A168" s="40">
        <v>2</v>
      </c>
      <c r="B168" s="168" t="s">
        <v>100</v>
      </c>
      <c r="C168" s="94">
        <v>4</v>
      </c>
      <c r="D168" s="81"/>
      <c r="E168" s="180" t="e">
        <f>#REF!</f>
        <v>#REF!</v>
      </c>
      <c r="F168" s="180" t="e">
        <f>#REF!</f>
        <v>#REF!</v>
      </c>
      <c r="G168" s="180" t="e">
        <f>#REF!</f>
        <v>#REF!</v>
      </c>
      <c r="H168" s="180" t="e">
        <f>#REF!</f>
        <v>#REF!</v>
      </c>
      <c r="I168" s="180" t="e">
        <f>#REF!</f>
        <v>#REF!</v>
      </c>
      <c r="J168" s="180" t="e">
        <f>#REF!</f>
        <v>#REF!</v>
      </c>
      <c r="K168" s="180" t="e">
        <f>#REF!</f>
        <v>#REF!</v>
      </c>
      <c r="L168" s="180" t="e">
        <f>#REF!</f>
        <v>#REF!</v>
      </c>
      <c r="M168" s="180" t="e">
        <f>#REF!</f>
        <v>#REF!</v>
      </c>
      <c r="N168" s="180" t="e">
        <f>#REF!</f>
        <v>#REF!</v>
      </c>
      <c r="O168" s="180" t="e">
        <f>#REF!</f>
        <v>#REF!</v>
      </c>
      <c r="P168" s="196" t="e">
        <f>#REF!</f>
        <v>#REF!</v>
      </c>
      <c r="Q168" s="98"/>
      <c r="R168" s="161" t="e">
        <f t="shared" si="13"/>
        <v>#REF!</v>
      </c>
      <c r="S168" s="96"/>
    </row>
    <row r="169" spans="1:19" x14ac:dyDescent="0.2">
      <c r="A169" s="40">
        <v>2</v>
      </c>
      <c r="B169" s="168" t="s">
        <v>100</v>
      </c>
      <c r="C169" s="94">
        <v>5</v>
      </c>
      <c r="D169" s="81"/>
      <c r="E169" s="180" t="e">
        <f>#REF!</f>
        <v>#REF!</v>
      </c>
      <c r="F169" s="180" t="e">
        <f>#REF!</f>
        <v>#REF!</v>
      </c>
      <c r="G169" s="180" t="e">
        <f>#REF!</f>
        <v>#REF!</v>
      </c>
      <c r="H169" s="180" t="e">
        <f>#REF!</f>
        <v>#REF!</v>
      </c>
      <c r="I169" s="180" t="e">
        <f>#REF!</f>
        <v>#REF!</v>
      </c>
      <c r="J169" s="180" t="e">
        <f>#REF!</f>
        <v>#REF!</v>
      </c>
      <c r="K169" s="180" t="e">
        <f>#REF!</f>
        <v>#REF!</v>
      </c>
      <c r="L169" s="180" t="e">
        <f>#REF!</f>
        <v>#REF!</v>
      </c>
      <c r="M169" s="180" t="e">
        <f>#REF!</f>
        <v>#REF!</v>
      </c>
      <c r="N169" s="180" t="e">
        <f>#REF!</f>
        <v>#REF!</v>
      </c>
      <c r="O169" s="180" t="e">
        <f>#REF!</f>
        <v>#REF!</v>
      </c>
      <c r="P169" s="196" t="e">
        <f>#REF!</f>
        <v>#REF!</v>
      </c>
      <c r="Q169" s="98"/>
      <c r="R169" s="161" t="e">
        <f t="shared" si="13"/>
        <v>#REF!</v>
      </c>
      <c r="S169" s="96"/>
    </row>
    <row r="170" spans="1:19" x14ac:dyDescent="0.2">
      <c r="A170" s="40">
        <v>2</v>
      </c>
      <c r="B170" s="168" t="s">
        <v>100</v>
      </c>
      <c r="C170" s="94">
        <v>6</v>
      </c>
      <c r="D170" s="81"/>
      <c r="E170" s="180" t="e">
        <f>#REF!</f>
        <v>#REF!</v>
      </c>
      <c r="F170" s="180" t="e">
        <f>#REF!</f>
        <v>#REF!</v>
      </c>
      <c r="G170" s="180" t="e">
        <f>#REF!</f>
        <v>#REF!</v>
      </c>
      <c r="H170" s="180" t="e">
        <f>#REF!</f>
        <v>#REF!</v>
      </c>
      <c r="I170" s="180" t="e">
        <f>#REF!</f>
        <v>#REF!</v>
      </c>
      <c r="J170" s="180" t="e">
        <f>#REF!</f>
        <v>#REF!</v>
      </c>
      <c r="K170" s="180" t="e">
        <f>#REF!</f>
        <v>#REF!</v>
      </c>
      <c r="L170" s="180" t="e">
        <f>#REF!</f>
        <v>#REF!</v>
      </c>
      <c r="M170" s="180" t="e">
        <f>#REF!</f>
        <v>#REF!</v>
      </c>
      <c r="N170" s="180" t="e">
        <f>#REF!</f>
        <v>#REF!</v>
      </c>
      <c r="O170" s="180" t="e">
        <f>#REF!</f>
        <v>#REF!</v>
      </c>
      <c r="P170" s="196" t="e">
        <f>#REF!</f>
        <v>#REF!</v>
      </c>
      <c r="Q170" s="98"/>
      <c r="R170" s="161" t="e">
        <f t="shared" si="13"/>
        <v>#REF!</v>
      </c>
      <c r="S170" s="96"/>
    </row>
    <row r="171" spans="1:19" x14ac:dyDescent="0.2">
      <c r="A171" s="40">
        <v>2</v>
      </c>
      <c r="B171" s="168" t="s">
        <v>100</v>
      </c>
      <c r="C171" s="94">
        <v>7</v>
      </c>
      <c r="D171" s="81"/>
      <c r="E171" s="180" t="e">
        <f>#REF!</f>
        <v>#REF!</v>
      </c>
      <c r="F171" s="180" t="e">
        <f>#REF!</f>
        <v>#REF!</v>
      </c>
      <c r="G171" s="180" t="e">
        <f>#REF!</f>
        <v>#REF!</v>
      </c>
      <c r="H171" s="180" t="e">
        <f>#REF!</f>
        <v>#REF!</v>
      </c>
      <c r="I171" s="180" t="e">
        <f>#REF!</f>
        <v>#REF!</v>
      </c>
      <c r="J171" s="180" t="e">
        <f>#REF!</f>
        <v>#REF!</v>
      </c>
      <c r="K171" s="180" t="e">
        <f>#REF!</f>
        <v>#REF!</v>
      </c>
      <c r="L171" s="180" t="e">
        <f>#REF!</f>
        <v>#REF!</v>
      </c>
      <c r="M171" s="180" t="e">
        <f>#REF!</f>
        <v>#REF!</v>
      </c>
      <c r="N171" s="180" t="e">
        <f>#REF!</f>
        <v>#REF!</v>
      </c>
      <c r="O171" s="180" t="e">
        <f>#REF!</f>
        <v>#REF!</v>
      </c>
      <c r="P171" s="196" t="e">
        <f>#REF!</f>
        <v>#REF!</v>
      </c>
      <c r="Q171" s="98"/>
      <c r="R171" s="161" t="e">
        <f t="shared" si="13"/>
        <v>#REF!</v>
      </c>
      <c r="S171" s="96"/>
    </row>
    <row r="172" spans="1:19" x14ac:dyDescent="0.2">
      <c r="A172" s="40">
        <v>2</v>
      </c>
      <c r="B172" s="168" t="s">
        <v>100</v>
      </c>
      <c r="C172" s="94">
        <v>8</v>
      </c>
      <c r="D172" s="81"/>
      <c r="E172" s="180" t="e">
        <f>#REF!</f>
        <v>#REF!</v>
      </c>
      <c r="F172" s="180" t="e">
        <f>#REF!</f>
        <v>#REF!</v>
      </c>
      <c r="G172" s="180" t="e">
        <f>#REF!</f>
        <v>#REF!</v>
      </c>
      <c r="H172" s="180" t="e">
        <f>#REF!</f>
        <v>#REF!</v>
      </c>
      <c r="I172" s="180" t="e">
        <f>#REF!</f>
        <v>#REF!</v>
      </c>
      <c r="J172" s="180" t="e">
        <f>#REF!</f>
        <v>#REF!</v>
      </c>
      <c r="K172" s="180" t="e">
        <f>#REF!</f>
        <v>#REF!</v>
      </c>
      <c r="L172" s="180" t="e">
        <f>#REF!</f>
        <v>#REF!</v>
      </c>
      <c r="M172" s="180" t="e">
        <f>#REF!</f>
        <v>#REF!</v>
      </c>
      <c r="N172" s="180" t="e">
        <f>#REF!</f>
        <v>#REF!</v>
      </c>
      <c r="O172" s="180" t="e">
        <f>#REF!</f>
        <v>#REF!</v>
      </c>
      <c r="P172" s="196" t="e">
        <f>#REF!</f>
        <v>#REF!</v>
      </c>
      <c r="Q172" s="98"/>
      <c r="R172" s="161" t="e">
        <f t="shared" si="13"/>
        <v>#REF!</v>
      </c>
      <c r="S172" s="96"/>
    </row>
    <row r="173" spans="1:19" x14ac:dyDescent="0.2">
      <c r="A173" s="40">
        <v>2</v>
      </c>
      <c r="B173" s="168" t="s">
        <v>100</v>
      </c>
      <c r="C173" s="94">
        <v>9</v>
      </c>
      <c r="D173" s="81"/>
      <c r="E173" s="180" t="e">
        <f>#REF!</f>
        <v>#REF!</v>
      </c>
      <c r="F173" s="180" t="e">
        <f>#REF!</f>
        <v>#REF!</v>
      </c>
      <c r="G173" s="180" t="e">
        <f>#REF!</f>
        <v>#REF!</v>
      </c>
      <c r="H173" s="180" t="e">
        <f>#REF!</f>
        <v>#REF!</v>
      </c>
      <c r="I173" s="180" t="e">
        <f>#REF!</f>
        <v>#REF!</v>
      </c>
      <c r="J173" s="180" t="e">
        <f>#REF!</f>
        <v>#REF!</v>
      </c>
      <c r="K173" s="180" t="e">
        <f>#REF!</f>
        <v>#REF!</v>
      </c>
      <c r="L173" s="180" t="e">
        <f>#REF!</f>
        <v>#REF!</v>
      </c>
      <c r="M173" s="180" t="e">
        <f>#REF!</f>
        <v>#REF!</v>
      </c>
      <c r="N173" s="180" t="e">
        <f>#REF!</f>
        <v>#REF!</v>
      </c>
      <c r="O173" s="180" t="e">
        <f>#REF!</f>
        <v>#REF!</v>
      </c>
      <c r="P173" s="196" t="e">
        <f>#REF!</f>
        <v>#REF!</v>
      </c>
      <c r="Q173" s="98"/>
      <c r="R173" s="161" t="e">
        <f t="shared" si="13"/>
        <v>#REF!</v>
      </c>
      <c r="S173" s="96"/>
    </row>
    <row r="174" spans="1:19" x14ac:dyDescent="0.2">
      <c r="A174" s="40">
        <v>2</v>
      </c>
      <c r="B174" s="168" t="s">
        <v>100</v>
      </c>
      <c r="C174" s="94">
        <v>10</v>
      </c>
      <c r="D174" s="81"/>
      <c r="E174" s="180" t="e">
        <f>#REF!</f>
        <v>#REF!</v>
      </c>
      <c r="F174" s="180" t="e">
        <f>#REF!</f>
        <v>#REF!</v>
      </c>
      <c r="G174" s="180" t="e">
        <f>#REF!</f>
        <v>#REF!</v>
      </c>
      <c r="H174" s="180" t="e">
        <f>#REF!</f>
        <v>#REF!</v>
      </c>
      <c r="I174" s="180" t="e">
        <f>#REF!</f>
        <v>#REF!</v>
      </c>
      <c r="J174" s="180" t="e">
        <f>#REF!</f>
        <v>#REF!</v>
      </c>
      <c r="K174" s="180" t="e">
        <f>#REF!</f>
        <v>#REF!</v>
      </c>
      <c r="L174" s="180" t="e">
        <f>#REF!</f>
        <v>#REF!</v>
      </c>
      <c r="M174" s="180" t="e">
        <f>#REF!</f>
        <v>#REF!</v>
      </c>
      <c r="N174" s="180" t="e">
        <f>#REF!</f>
        <v>#REF!</v>
      </c>
      <c r="O174" s="180" t="e">
        <f>#REF!</f>
        <v>#REF!</v>
      </c>
      <c r="P174" s="196" t="e">
        <f>#REF!</f>
        <v>#REF!</v>
      </c>
      <c r="Q174" s="98"/>
      <c r="R174" s="161" t="e">
        <f t="shared" si="13"/>
        <v>#REF!</v>
      </c>
      <c r="S174" s="96"/>
    </row>
    <row r="175" spans="1:19" x14ac:dyDescent="0.2">
      <c r="A175" s="40">
        <v>2</v>
      </c>
      <c r="B175" s="168" t="s">
        <v>100</v>
      </c>
      <c r="C175" s="94">
        <v>11</v>
      </c>
      <c r="D175" s="81"/>
      <c r="E175" s="180" t="e">
        <f>#REF!</f>
        <v>#REF!</v>
      </c>
      <c r="F175" s="180" t="e">
        <f>#REF!</f>
        <v>#REF!</v>
      </c>
      <c r="G175" s="180" t="e">
        <f>#REF!</f>
        <v>#REF!</v>
      </c>
      <c r="H175" s="180" t="e">
        <f>#REF!</f>
        <v>#REF!</v>
      </c>
      <c r="I175" s="180" t="e">
        <f>#REF!</f>
        <v>#REF!</v>
      </c>
      <c r="J175" s="180" t="e">
        <f>#REF!</f>
        <v>#REF!</v>
      </c>
      <c r="K175" s="180" t="e">
        <f>#REF!</f>
        <v>#REF!</v>
      </c>
      <c r="L175" s="180" t="e">
        <f>#REF!</f>
        <v>#REF!</v>
      </c>
      <c r="M175" s="180" t="e">
        <f>#REF!</f>
        <v>#REF!</v>
      </c>
      <c r="N175" s="180" t="e">
        <f>#REF!</f>
        <v>#REF!</v>
      </c>
      <c r="O175" s="180" t="e">
        <f>#REF!</f>
        <v>#REF!</v>
      </c>
      <c r="P175" s="196" t="e">
        <f>#REF!</f>
        <v>#REF!</v>
      </c>
      <c r="Q175" s="98"/>
      <c r="R175" s="161" t="e">
        <f t="shared" si="13"/>
        <v>#REF!</v>
      </c>
      <c r="S175" s="96"/>
    </row>
    <row r="176" spans="1:19" x14ac:dyDescent="0.2">
      <c r="A176" s="40">
        <v>2</v>
      </c>
      <c r="B176" s="168" t="s">
        <v>100</v>
      </c>
      <c r="C176" s="94">
        <v>12</v>
      </c>
      <c r="D176" s="81"/>
      <c r="E176" s="180" t="e">
        <f>#REF!</f>
        <v>#REF!</v>
      </c>
      <c r="F176" s="180" t="e">
        <f>#REF!</f>
        <v>#REF!</v>
      </c>
      <c r="G176" s="180" t="e">
        <f>#REF!</f>
        <v>#REF!</v>
      </c>
      <c r="H176" s="180" t="e">
        <f>#REF!</f>
        <v>#REF!</v>
      </c>
      <c r="I176" s="180" t="e">
        <f>#REF!</f>
        <v>#REF!</v>
      </c>
      <c r="J176" s="180" t="e">
        <f>#REF!</f>
        <v>#REF!</v>
      </c>
      <c r="K176" s="180" t="e">
        <f>#REF!</f>
        <v>#REF!</v>
      </c>
      <c r="L176" s="180" t="e">
        <f>#REF!</f>
        <v>#REF!</v>
      </c>
      <c r="M176" s="180" t="e">
        <f>#REF!</f>
        <v>#REF!</v>
      </c>
      <c r="N176" s="180" t="e">
        <f>#REF!</f>
        <v>#REF!</v>
      </c>
      <c r="O176" s="180" t="e">
        <f>#REF!</f>
        <v>#REF!</v>
      </c>
      <c r="P176" s="196" t="e">
        <f>#REF!</f>
        <v>#REF!</v>
      </c>
      <c r="Q176" s="98"/>
      <c r="R176" s="161" t="e">
        <f t="shared" si="13"/>
        <v>#REF!</v>
      </c>
      <c r="S176" s="96"/>
    </row>
    <row r="177" spans="1:19" x14ac:dyDescent="0.2">
      <c r="A177" s="40">
        <v>2</v>
      </c>
      <c r="B177" s="168" t="s">
        <v>100</v>
      </c>
      <c r="C177" s="94">
        <v>13</v>
      </c>
      <c r="D177" s="81"/>
      <c r="E177" s="180" t="e">
        <f>#REF!</f>
        <v>#REF!</v>
      </c>
      <c r="F177" s="180" t="e">
        <f>#REF!</f>
        <v>#REF!</v>
      </c>
      <c r="G177" s="180" t="e">
        <f>#REF!</f>
        <v>#REF!</v>
      </c>
      <c r="H177" s="180" t="e">
        <f>#REF!</f>
        <v>#REF!</v>
      </c>
      <c r="I177" s="180" t="e">
        <f>#REF!</f>
        <v>#REF!</v>
      </c>
      <c r="J177" s="180" t="e">
        <f>#REF!</f>
        <v>#REF!</v>
      </c>
      <c r="K177" s="180" t="e">
        <f>#REF!</f>
        <v>#REF!</v>
      </c>
      <c r="L177" s="180" t="e">
        <f>#REF!</f>
        <v>#REF!</v>
      </c>
      <c r="M177" s="180" t="e">
        <f>#REF!</f>
        <v>#REF!</v>
      </c>
      <c r="N177" s="180" t="e">
        <f>#REF!</f>
        <v>#REF!</v>
      </c>
      <c r="O177" s="180" t="e">
        <f>#REF!</f>
        <v>#REF!</v>
      </c>
      <c r="P177" s="196" t="e">
        <f>#REF!</f>
        <v>#REF!</v>
      </c>
      <c r="Q177" s="98"/>
      <c r="R177" s="161" t="e">
        <f t="shared" si="13"/>
        <v>#REF!</v>
      </c>
      <c r="S177" s="96"/>
    </row>
    <row r="178" spans="1:19" x14ac:dyDescent="0.2">
      <c r="A178" s="40">
        <v>2</v>
      </c>
      <c r="B178" s="168" t="s">
        <v>100</v>
      </c>
      <c r="C178" s="94">
        <v>14</v>
      </c>
      <c r="D178" s="81"/>
      <c r="E178" s="180" t="e">
        <f>#REF!</f>
        <v>#REF!</v>
      </c>
      <c r="F178" s="180" t="e">
        <f>#REF!</f>
        <v>#REF!</v>
      </c>
      <c r="G178" s="180" t="e">
        <f>#REF!</f>
        <v>#REF!</v>
      </c>
      <c r="H178" s="180" t="e">
        <f>#REF!</f>
        <v>#REF!</v>
      </c>
      <c r="I178" s="180" t="e">
        <f>#REF!</f>
        <v>#REF!</v>
      </c>
      <c r="J178" s="180" t="e">
        <f>#REF!</f>
        <v>#REF!</v>
      </c>
      <c r="K178" s="180" t="e">
        <f>#REF!</f>
        <v>#REF!</v>
      </c>
      <c r="L178" s="180" t="e">
        <f>#REF!</f>
        <v>#REF!</v>
      </c>
      <c r="M178" s="180" t="e">
        <f>#REF!</f>
        <v>#REF!</v>
      </c>
      <c r="N178" s="180" t="e">
        <f>#REF!</f>
        <v>#REF!</v>
      </c>
      <c r="O178" s="180" t="e">
        <f>#REF!</f>
        <v>#REF!</v>
      </c>
      <c r="P178" s="196" t="e">
        <f>#REF!</f>
        <v>#REF!</v>
      </c>
      <c r="Q178" s="98"/>
      <c r="R178" s="161" t="e">
        <f t="shared" si="13"/>
        <v>#REF!</v>
      </c>
      <c r="S178" s="96"/>
    </row>
    <row r="179" spans="1:19" ht="13.5" thickBot="1" x14ac:dyDescent="0.25">
      <c r="A179" s="40">
        <v>2</v>
      </c>
      <c r="B179" s="168" t="s">
        <v>100</v>
      </c>
      <c r="C179" s="94">
        <v>15</v>
      </c>
      <c r="D179" s="82"/>
      <c r="E179" s="180" t="e">
        <f>#REF!</f>
        <v>#REF!</v>
      </c>
      <c r="F179" s="180" t="e">
        <f>#REF!</f>
        <v>#REF!</v>
      </c>
      <c r="G179" s="180" t="e">
        <f>#REF!</f>
        <v>#REF!</v>
      </c>
      <c r="H179" s="180" t="e">
        <f>#REF!</f>
        <v>#REF!</v>
      </c>
      <c r="I179" s="180" t="e">
        <f>#REF!</f>
        <v>#REF!</v>
      </c>
      <c r="J179" s="180" t="e">
        <f>#REF!</f>
        <v>#REF!</v>
      </c>
      <c r="K179" s="180" t="e">
        <f>#REF!</f>
        <v>#REF!</v>
      </c>
      <c r="L179" s="180" t="e">
        <f>#REF!</f>
        <v>#REF!</v>
      </c>
      <c r="M179" s="180" t="e">
        <f>#REF!</f>
        <v>#REF!</v>
      </c>
      <c r="N179" s="180" t="e">
        <f>#REF!</f>
        <v>#REF!</v>
      </c>
      <c r="O179" s="180" t="e">
        <f>#REF!</f>
        <v>#REF!</v>
      </c>
      <c r="P179" s="196" t="e">
        <f>#REF!</f>
        <v>#REF!</v>
      </c>
      <c r="Q179" s="98"/>
      <c r="R179" s="162" t="e">
        <f t="shared" si="13"/>
        <v>#REF!</v>
      </c>
      <c r="S179" s="96"/>
    </row>
    <row r="180" spans="1:19" ht="13.5" thickBot="1" x14ac:dyDescent="0.25">
      <c r="B180" s="172"/>
      <c r="C180" s="173"/>
      <c r="D180" s="173"/>
      <c r="E180" s="181"/>
      <c r="F180" s="181"/>
      <c r="G180" s="181"/>
      <c r="H180" s="181"/>
      <c r="I180" s="181"/>
      <c r="J180" s="181"/>
      <c r="K180" s="181"/>
      <c r="L180" s="181"/>
      <c r="M180" s="181"/>
      <c r="N180" s="181"/>
      <c r="O180" s="209"/>
      <c r="P180" s="210"/>
      <c r="Q180" s="98"/>
      <c r="R180" s="183"/>
    </row>
    <row r="181" spans="1:19" x14ac:dyDescent="0.2">
      <c r="A181" s="40">
        <v>2</v>
      </c>
      <c r="B181" s="168" t="s">
        <v>101</v>
      </c>
      <c r="C181" s="94">
        <v>1</v>
      </c>
      <c r="D181" s="80"/>
      <c r="E181" s="180" t="e">
        <f>#REF!</f>
        <v>#REF!</v>
      </c>
      <c r="F181" s="180" t="e">
        <f>#REF!</f>
        <v>#REF!</v>
      </c>
      <c r="G181" s="180" t="e">
        <f>#REF!</f>
        <v>#REF!</v>
      </c>
      <c r="H181" s="180" t="e">
        <f>#REF!</f>
        <v>#REF!</v>
      </c>
      <c r="I181" s="180" t="e">
        <f>#REF!</f>
        <v>#REF!</v>
      </c>
      <c r="J181" s="180" t="e">
        <f>#REF!</f>
        <v>#REF!</v>
      </c>
      <c r="K181" s="180" t="e">
        <f>#REF!</f>
        <v>#REF!</v>
      </c>
      <c r="L181" s="180" t="e">
        <f>#REF!</f>
        <v>#REF!</v>
      </c>
      <c r="M181" s="180" t="e">
        <f>#REF!</f>
        <v>#REF!</v>
      </c>
      <c r="N181" s="180" t="e">
        <f>#REF!</f>
        <v>#REF!</v>
      </c>
      <c r="O181" s="180" t="e">
        <f>#REF!</f>
        <v>#REF!</v>
      </c>
      <c r="P181" s="196" t="e">
        <f>#REF!</f>
        <v>#REF!</v>
      </c>
      <c r="Q181" s="98"/>
      <c r="R181" s="174" t="e">
        <f t="shared" ref="R181:R195" si="14">SUM(E181:P181)</f>
        <v>#REF!</v>
      </c>
      <c r="S181" s="96"/>
    </row>
    <row r="182" spans="1:19" x14ac:dyDescent="0.2">
      <c r="A182" s="40">
        <v>2</v>
      </c>
      <c r="B182" s="168" t="s">
        <v>101</v>
      </c>
      <c r="C182" s="94">
        <v>2</v>
      </c>
      <c r="D182" s="81"/>
      <c r="E182" s="180" t="e">
        <f>#REF!</f>
        <v>#REF!</v>
      </c>
      <c r="F182" s="180" t="e">
        <f>#REF!</f>
        <v>#REF!</v>
      </c>
      <c r="G182" s="180" t="e">
        <f>#REF!</f>
        <v>#REF!</v>
      </c>
      <c r="H182" s="180" t="e">
        <f>#REF!</f>
        <v>#REF!</v>
      </c>
      <c r="I182" s="180" t="e">
        <f>#REF!</f>
        <v>#REF!</v>
      </c>
      <c r="J182" s="180" t="e">
        <f>#REF!</f>
        <v>#REF!</v>
      </c>
      <c r="K182" s="180" t="e">
        <f>#REF!</f>
        <v>#REF!</v>
      </c>
      <c r="L182" s="180" t="e">
        <f>#REF!</f>
        <v>#REF!</v>
      </c>
      <c r="M182" s="180" t="e">
        <f>#REF!</f>
        <v>#REF!</v>
      </c>
      <c r="N182" s="180" t="e">
        <f>#REF!</f>
        <v>#REF!</v>
      </c>
      <c r="O182" s="180" t="e">
        <f>#REF!</f>
        <v>#REF!</v>
      </c>
      <c r="P182" s="196" t="e">
        <f>#REF!</f>
        <v>#REF!</v>
      </c>
      <c r="Q182" s="98"/>
      <c r="R182" s="175" t="e">
        <f t="shared" si="14"/>
        <v>#REF!</v>
      </c>
      <c r="S182" s="96"/>
    </row>
    <row r="183" spans="1:19" x14ac:dyDescent="0.2">
      <c r="A183" s="40">
        <v>2</v>
      </c>
      <c r="B183" s="168" t="s">
        <v>101</v>
      </c>
      <c r="C183" s="94">
        <v>3</v>
      </c>
      <c r="D183" s="81"/>
      <c r="E183" s="180" t="e">
        <f>#REF!</f>
        <v>#REF!</v>
      </c>
      <c r="F183" s="180" t="e">
        <f>#REF!</f>
        <v>#REF!</v>
      </c>
      <c r="G183" s="180" t="e">
        <f>#REF!</f>
        <v>#REF!</v>
      </c>
      <c r="H183" s="180" t="e">
        <f>#REF!</f>
        <v>#REF!</v>
      </c>
      <c r="I183" s="180" t="e">
        <f>#REF!</f>
        <v>#REF!</v>
      </c>
      <c r="J183" s="180" t="e">
        <f>#REF!</f>
        <v>#REF!</v>
      </c>
      <c r="K183" s="180" t="e">
        <f>#REF!</f>
        <v>#REF!</v>
      </c>
      <c r="L183" s="180" t="e">
        <f>#REF!</f>
        <v>#REF!</v>
      </c>
      <c r="M183" s="180" t="e">
        <f>#REF!</f>
        <v>#REF!</v>
      </c>
      <c r="N183" s="180" t="e">
        <f>#REF!</f>
        <v>#REF!</v>
      </c>
      <c r="O183" s="180" t="e">
        <f>#REF!</f>
        <v>#REF!</v>
      </c>
      <c r="P183" s="196" t="e">
        <f>#REF!</f>
        <v>#REF!</v>
      </c>
      <c r="Q183" s="98"/>
      <c r="R183" s="175" t="e">
        <f t="shared" si="14"/>
        <v>#REF!</v>
      </c>
      <c r="S183" s="96"/>
    </row>
    <row r="184" spans="1:19" x14ac:dyDescent="0.2">
      <c r="A184" s="40">
        <v>2</v>
      </c>
      <c r="B184" s="168" t="s">
        <v>101</v>
      </c>
      <c r="C184" s="94">
        <v>4</v>
      </c>
      <c r="D184" s="81"/>
      <c r="E184" s="180" t="e">
        <f>#REF!</f>
        <v>#REF!</v>
      </c>
      <c r="F184" s="180" t="e">
        <f>#REF!</f>
        <v>#REF!</v>
      </c>
      <c r="G184" s="180" t="e">
        <f>#REF!</f>
        <v>#REF!</v>
      </c>
      <c r="H184" s="180" t="e">
        <f>#REF!</f>
        <v>#REF!</v>
      </c>
      <c r="I184" s="180" t="e">
        <f>#REF!</f>
        <v>#REF!</v>
      </c>
      <c r="J184" s="180" t="e">
        <f>#REF!</f>
        <v>#REF!</v>
      </c>
      <c r="K184" s="180" t="e">
        <f>#REF!</f>
        <v>#REF!</v>
      </c>
      <c r="L184" s="180" t="e">
        <f>#REF!</f>
        <v>#REF!</v>
      </c>
      <c r="M184" s="180" t="e">
        <f>#REF!</f>
        <v>#REF!</v>
      </c>
      <c r="N184" s="180" t="e">
        <f>#REF!</f>
        <v>#REF!</v>
      </c>
      <c r="O184" s="180" t="e">
        <f>#REF!</f>
        <v>#REF!</v>
      </c>
      <c r="P184" s="196" t="e">
        <f>#REF!</f>
        <v>#REF!</v>
      </c>
      <c r="Q184" s="98"/>
      <c r="R184" s="175" t="e">
        <f t="shared" si="14"/>
        <v>#REF!</v>
      </c>
      <c r="S184" s="96"/>
    </row>
    <row r="185" spans="1:19" x14ac:dyDescent="0.2">
      <c r="A185" s="40">
        <v>2</v>
      </c>
      <c r="B185" s="168" t="s">
        <v>101</v>
      </c>
      <c r="C185" s="94">
        <v>5</v>
      </c>
      <c r="D185" s="81"/>
      <c r="E185" s="180" t="e">
        <f>#REF!</f>
        <v>#REF!</v>
      </c>
      <c r="F185" s="180" t="e">
        <f>#REF!</f>
        <v>#REF!</v>
      </c>
      <c r="G185" s="180" t="e">
        <f>#REF!</f>
        <v>#REF!</v>
      </c>
      <c r="H185" s="180" t="e">
        <f>#REF!</f>
        <v>#REF!</v>
      </c>
      <c r="I185" s="180" t="e">
        <f>#REF!</f>
        <v>#REF!</v>
      </c>
      <c r="J185" s="180" t="e">
        <f>#REF!</f>
        <v>#REF!</v>
      </c>
      <c r="K185" s="180" t="e">
        <f>#REF!</f>
        <v>#REF!</v>
      </c>
      <c r="L185" s="180" t="e">
        <f>#REF!</f>
        <v>#REF!</v>
      </c>
      <c r="M185" s="180" t="e">
        <f>#REF!</f>
        <v>#REF!</v>
      </c>
      <c r="N185" s="180" t="e">
        <f>#REF!</f>
        <v>#REF!</v>
      </c>
      <c r="O185" s="180" t="e">
        <f>#REF!</f>
        <v>#REF!</v>
      </c>
      <c r="P185" s="196" t="e">
        <f>#REF!</f>
        <v>#REF!</v>
      </c>
      <c r="Q185" s="98"/>
      <c r="R185" s="175" t="e">
        <f t="shared" si="14"/>
        <v>#REF!</v>
      </c>
      <c r="S185" s="96"/>
    </row>
    <row r="186" spans="1:19" x14ac:dyDescent="0.2">
      <c r="A186" s="40">
        <v>2</v>
      </c>
      <c r="B186" s="168" t="s">
        <v>101</v>
      </c>
      <c r="C186" s="94">
        <v>6</v>
      </c>
      <c r="D186" s="81"/>
      <c r="E186" s="180" t="e">
        <f>#REF!</f>
        <v>#REF!</v>
      </c>
      <c r="F186" s="180" t="e">
        <f>#REF!</f>
        <v>#REF!</v>
      </c>
      <c r="G186" s="180" t="e">
        <f>#REF!</f>
        <v>#REF!</v>
      </c>
      <c r="H186" s="180" t="e">
        <f>#REF!</f>
        <v>#REF!</v>
      </c>
      <c r="I186" s="180" t="e">
        <f>#REF!</f>
        <v>#REF!</v>
      </c>
      <c r="J186" s="180" t="e">
        <f>#REF!</f>
        <v>#REF!</v>
      </c>
      <c r="K186" s="180" t="e">
        <f>#REF!</f>
        <v>#REF!</v>
      </c>
      <c r="L186" s="180" t="e">
        <f>#REF!</f>
        <v>#REF!</v>
      </c>
      <c r="M186" s="180" t="e">
        <f>#REF!</f>
        <v>#REF!</v>
      </c>
      <c r="N186" s="180" t="e">
        <f>#REF!</f>
        <v>#REF!</v>
      </c>
      <c r="O186" s="180" t="e">
        <f>#REF!</f>
        <v>#REF!</v>
      </c>
      <c r="P186" s="196" t="e">
        <f>#REF!</f>
        <v>#REF!</v>
      </c>
      <c r="Q186" s="98"/>
      <c r="R186" s="175" t="e">
        <f t="shared" si="14"/>
        <v>#REF!</v>
      </c>
      <c r="S186" s="96"/>
    </row>
    <row r="187" spans="1:19" x14ac:dyDescent="0.2">
      <c r="A187" s="40">
        <v>2</v>
      </c>
      <c r="B187" s="168" t="s">
        <v>101</v>
      </c>
      <c r="C187" s="94">
        <v>7</v>
      </c>
      <c r="D187" s="81"/>
      <c r="E187" s="180" t="e">
        <f>#REF!</f>
        <v>#REF!</v>
      </c>
      <c r="F187" s="180" t="e">
        <f>#REF!</f>
        <v>#REF!</v>
      </c>
      <c r="G187" s="180" t="e">
        <f>#REF!</f>
        <v>#REF!</v>
      </c>
      <c r="H187" s="180" t="e">
        <f>#REF!</f>
        <v>#REF!</v>
      </c>
      <c r="I187" s="180" t="e">
        <f>#REF!</f>
        <v>#REF!</v>
      </c>
      <c r="J187" s="180" t="e">
        <f>#REF!</f>
        <v>#REF!</v>
      </c>
      <c r="K187" s="180" t="e">
        <f>#REF!</f>
        <v>#REF!</v>
      </c>
      <c r="L187" s="180" t="e">
        <f>#REF!</f>
        <v>#REF!</v>
      </c>
      <c r="M187" s="180" t="e">
        <f>#REF!</f>
        <v>#REF!</v>
      </c>
      <c r="N187" s="180" t="e">
        <f>#REF!</f>
        <v>#REF!</v>
      </c>
      <c r="O187" s="180" t="e">
        <f>#REF!</f>
        <v>#REF!</v>
      </c>
      <c r="P187" s="196" t="e">
        <f>#REF!</f>
        <v>#REF!</v>
      </c>
      <c r="Q187" s="98"/>
      <c r="R187" s="175" t="e">
        <f t="shared" si="14"/>
        <v>#REF!</v>
      </c>
      <c r="S187" s="96"/>
    </row>
    <row r="188" spans="1:19" x14ac:dyDescent="0.2">
      <c r="A188" s="40">
        <v>2</v>
      </c>
      <c r="B188" s="168" t="s">
        <v>101</v>
      </c>
      <c r="C188" s="94">
        <v>8</v>
      </c>
      <c r="D188" s="81"/>
      <c r="E188" s="180" t="e">
        <f>#REF!</f>
        <v>#REF!</v>
      </c>
      <c r="F188" s="180" t="e">
        <f>#REF!</f>
        <v>#REF!</v>
      </c>
      <c r="G188" s="180" t="e">
        <f>#REF!</f>
        <v>#REF!</v>
      </c>
      <c r="H188" s="180" t="e">
        <f>#REF!</f>
        <v>#REF!</v>
      </c>
      <c r="I188" s="180" t="e">
        <f>#REF!</f>
        <v>#REF!</v>
      </c>
      <c r="J188" s="180" t="e">
        <f>#REF!</f>
        <v>#REF!</v>
      </c>
      <c r="K188" s="180" t="e">
        <f>#REF!</f>
        <v>#REF!</v>
      </c>
      <c r="L188" s="180" t="e">
        <f>#REF!</f>
        <v>#REF!</v>
      </c>
      <c r="M188" s="180" t="e">
        <f>#REF!</f>
        <v>#REF!</v>
      </c>
      <c r="N188" s="180" t="e">
        <f>#REF!</f>
        <v>#REF!</v>
      </c>
      <c r="O188" s="180" t="e">
        <f>#REF!</f>
        <v>#REF!</v>
      </c>
      <c r="P188" s="196" t="e">
        <f>#REF!</f>
        <v>#REF!</v>
      </c>
      <c r="Q188" s="98"/>
      <c r="R188" s="175" t="e">
        <f t="shared" si="14"/>
        <v>#REF!</v>
      </c>
      <c r="S188" s="96"/>
    </row>
    <row r="189" spans="1:19" x14ac:dyDescent="0.2">
      <c r="A189" s="40">
        <v>2</v>
      </c>
      <c r="B189" s="168" t="s">
        <v>101</v>
      </c>
      <c r="C189" s="94">
        <v>9</v>
      </c>
      <c r="D189" s="81"/>
      <c r="E189" s="180" t="e">
        <f>#REF!</f>
        <v>#REF!</v>
      </c>
      <c r="F189" s="180" t="e">
        <f>#REF!</f>
        <v>#REF!</v>
      </c>
      <c r="G189" s="180" t="e">
        <f>#REF!</f>
        <v>#REF!</v>
      </c>
      <c r="H189" s="180" t="e">
        <f>#REF!</f>
        <v>#REF!</v>
      </c>
      <c r="I189" s="180" t="e">
        <f>#REF!</f>
        <v>#REF!</v>
      </c>
      <c r="J189" s="180" t="e">
        <f>#REF!</f>
        <v>#REF!</v>
      </c>
      <c r="K189" s="180" t="e">
        <f>#REF!</f>
        <v>#REF!</v>
      </c>
      <c r="L189" s="180" t="e">
        <f>#REF!</f>
        <v>#REF!</v>
      </c>
      <c r="M189" s="180" t="e">
        <f>#REF!</f>
        <v>#REF!</v>
      </c>
      <c r="N189" s="180" t="e">
        <f>#REF!</f>
        <v>#REF!</v>
      </c>
      <c r="O189" s="180" t="e">
        <f>#REF!</f>
        <v>#REF!</v>
      </c>
      <c r="P189" s="196" t="e">
        <f>#REF!</f>
        <v>#REF!</v>
      </c>
      <c r="Q189" s="98"/>
      <c r="R189" s="175" t="e">
        <f t="shared" si="14"/>
        <v>#REF!</v>
      </c>
      <c r="S189" s="96"/>
    </row>
    <row r="190" spans="1:19" x14ac:dyDescent="0.2">
      <c r="A190" s="40">
        <v>2</v>
      </c>
      <c r="B190" s="168" t="s">
        <v>101</v>
      </c>
      <c r="C190" s="94">
        <v>10</v>
      </c>
      <c r="D190" s="81"/>
      <c r="E190" s="180" t="e">
        <f>#REF!</f>
        <v>#REF!</v>
      </c>
      <c r="F190" s="180" t="e">
        <f>#REF!</f>
        <v>#REF!</v>
      </c>
      <c r="G190" s="180" t="e">
        <f>#REF!</f>
        <v>#REF!</v>
      </c>
      <c r="H190" s="180" t="e">
        <f>#REF!</f>
        <v>#REF!</v>
      </c>
      <c r="I190" s="180" t="e">
        <f>#REF!</f>
        <v>#REF!</v>
      </c>
      <c r="J190" s="180" t="e">
        <f>#REF!</f>
        <v>#REF!</v>
      </c>
      <c r="K190" s="180" t="e">
        <f>#REF!</f>
        <v>#REF!</v>
      </c>
      <c r="L190" s="180" t="e">
        <f>#REF!</f>
        <v>#REF!</v>
      </c>
      <c r="M190" s="180" t="e">
        <f>#REF!</f>
        <v>#REF!</v>
      </c>
      <c r="N190" s="180" t="e">
        <f>#REF!</f>
        <v>#REF!</v>
      </c>
      <c r="O190" s="180" t="e">
        <f>#REF!</f>
        <v>#REF!</v>
      </c>
      <c r="P190" s="196" t="e">
        <f>#REF!</f>
        <v>#REF!</v>
      </c>
      <c r="Q190" s="98"/>
      <c r="R190" s="175" t="e">
        <f t="shared" si="14"/>
        <v>#REF!</v>
      </c>
      <c r="S190" s="96"/>
    </row>
    <row r="191" spans="1:19" x14ac:dyDescent="0.2">
      <c r="A191" s="40">
        <v>2</v>
      </c>
      <c r="B191" s="168" t="s">
        <v>101</v>
      </c>
      <c r="C191" s="94">
        <v>11</v>
      </c>
      <c r="D191" s="81"/>
      <c r="E191" s="180" t="e">
        <f>#REF!</f>
        <v>#REF!</v>
      </c>
      <c r="F191" s="180" t="e">
        <f>#REF!</f>
        <v>#REF!</v>
      </c>
      <c r="G191" s="180" t="e">
        <f>#REF!</f>
        <v>#REF!</v>
      </c>
      <c r="H191" s="180" t="e">
        <f>#REF!</f>
        <v>#REF!</v>
      </c>
      <c r="I191" s="180" t="e">
        <f>#REF!</f>
        <v>#REF!</v>
      </c>
      <c r="J191" s="180" t="e">
        <f>#REF!</f>
        <v>#REF!</v>
      </c>
      <c r="K191" s="180" t="e">
        <f>#REF!</f>
        <v>#REF!</v>
      </c>
      <c r="L191" s="180" t="e">
        <f>#REF!</f>
        <v>#REF!</v>
      </c>
      <c r="M191" s="180" t="e">
        <f>#REF!</f>
        <v>#REF!</v>
      </c>
      <c r="N191" s="180" t="e">
        <f>#REF!</f>
        <v>#REF!</v>
      </c>
      <c r="O191" s="180" t="e">
        <f>#REF!</f>
        <v>#REF!</v>
      </c>
      <c r="P191" s="196" t="e">
        <f>#REF!</f>
        <v>#REF!</v>
      </c>
      <c r="Q191" s="98"/>
      <c r="R191" s="175" t="e">
        <f t="shared" si="14"/>
        <v>#REF!</v>
      </c>
      <c r="S191" s="96"/>
    </row>
    <row r="192" spans="1:19" x14ac:dyDescent="0.2">
      <c r="A192" s="40">
        <v>2</v>
      </c>
      <c r="B192" s="168" t="s">
        <v>101</v>
      </c>
      <c r="C192" s="94">
        <v>12</v>
      </c>
      <c r="D192" s="81"/>
      <c r="E192" s="180" t="e">
        <f>#REF!</f>
        <v>#REF!</v>
      </c>
      <c r="F192" s="180" t="e">
        <f>#REF!</f>
        <v>#REF!</v>
      </c>
      <c r="G192" s="180" t="e">
        <f>#REF!</f>
        <v>#REF!</v>
      </c>
      <c r="H192" s="180" t="e">
        <f>#REF!</f>
        <v>#REF!</v>
      </c>
      <c r="I192" s="180" t="e">
        <f>#REF!</f>
        <v>#REF!</v>
      </c>
      <c r="J192" s="180" t="e">
        <f>#REF!</f>
        <v>#REF!</v>
      </c>
      <c r="K192" s="180" t="e">
        <f>#REF!</f>
        <v>#REF!</v>
      </c>
      <c r="L192" s="180" t="e">
        <f>#REF!</f>
        <v>#REF!</v>
      </c>
      <c r="M192" s="180" t="e">
        <f>#REF!</f>
        <v>#REF!</v>
      </c>
      <c r="N192" s="180" t="e">
        <f>#REF!</f>
        <v>#REF!</v>
      </c>
      <c r="O192" s="180" t="e">
        <f>#REF!</f>
        <v>#REF!</v>
      </c>
      <c r="P192" s="196" t="e">
        <f>#REF!</f>
        <v>#REF!</v>
      </c>
      <c r="Q192" s="98"/>
      <c r="R192" s="175" t="e">
        <f t="shared" si="14"/>
        <v>#REF!</v>
      </c>
      <c r="S192" s="96"/>
    </row>
    <row r="193" spans="1:19" x14ac:dyDescent="0.2">
      <c r="A193" s="40">
        <v>2</v>
      </c>
      <c r="B193" s="168" t="s">
        <v>101</v>
      </c>
      <c r="C193" s="94">
        <v>13</v>
      </c>
      <c r="D193" s="81"/>
      <c r="E193" s="180" t="e">
        <f>#REF!</f>
        <v>#REF!</v>
      </c>
      <c r="F193" s="180" t="e">
        <f>#REF!</f>
        <v>#REF!</v>
      </c>
      <c r="G193" s="180" t="e">
        <f>#REF!</f>
        <v>#REF!</v>
      </c>
      <c r="H193" s="180" t="e">
        <f>#REF!</f>
        <v>#REF!</v>
      </c>
      <c r="I193" s="180" t="e">
        <f>#REF!</f>
        <v>#REF!</v>
      </c>
      <c r="J193" s="180" t="e">
        <f>#REF!</f>
        <v>#REF!</v>
      </c>
      <c r="K193" s="180" t="e">
        <f>#REF!</f>
        <v>#REF!</v>
      </c>
      <c r="L193" s="180" t="e">
        <f>#REF!</f>
        <v>#REF!</v>
      </c>
      <c r="M193" s="180" t="e">
        <f>#REF!</f>
        <v>#REF!</v>
      </c>
      <c r="N193" s="180" t="e">
        <f>#REF!</f>
        <v>#REF!</v>
      </c>
      <c r="O193" s="180" t="e">
        <f>#REF!</f>
        <v>#REF!</v>
      </c>
      <c r="P193" s="196" t="e">
        <f>#REF!</f>
        <v>#REF!</v>
      </c>
      <c r="Q193" s="98"/>
      <c r="R193" s="175" t="e">
        <f t="shared" si="14"/>
        <v>#REF!</v>
      </c>
      <c r="S193" s="96"/>
    </row>
    <row r="194" spans="1:19" x14ac:dyDescent="0.2">
      <c r="A194" s="40">
        <v>2</v>
      </c>
      <c r="B194" s="168" t="s">
        <v>101</v>
      </c>
      <c r="C194" s="94">
        <v>14</v>
      </c>
      <c r="D194" s="81"/>
      <c r="E194" s="180" t="e">
        <f>#REF!</f>
        <v>#REF!</v>
      </c>
      <c r="F194" s="180" t="e">
        <f>#REF!</f>
        <v>#REF!</v>
      </c>
      <c r="G194" s="180" t="e">
        <f>#REF!</f>
        <v>#REF!</v>
      </c>
      <c r="H194" s="180" t="e">
        <f>#REF!</f>
        <v>#REF!</v>
      </c>
      <c r="I194" s="180" t="e">
        <f>#REF!</f>
        <v>#REF!</v>
      </c>
      <c r="J194" s="180" t="e">
        <f>#REF!</f>
        <v>#REF!</v>
      </c>
      <c r="K194" s="180" t="e">
        <f>#REF!</f>
        <v>#REF!</v>
      </c>
      <c r="L194" s="180" t="e">
        <f>#REF!</f>
        <v>#REF!</v>
      </c>
      <c r="M194" s="180" t="e">
        <f>#REF!</f>
        <v>#REF!</v>
      </c>
      <c r="N194" s="180" t="e">
        <f>#REF!</f>
        <v>#REF!</v>
      </c>
      <c r="O194" s="180" t="e">
        <f>#REF!</f>
        <v>#REF!</v>
      </c>
      <c r="P194" s="196" t="e">
        <f>#REF!</f>
        <v>#REF!</v>
      </c>
      <c r="Q194" s="98"/>
      <c r="R194" s="175" t="e">
        <f t="shared" si="14"/>
        <v>#REF!</v>
      </c>
      <c r="S194" s="96"/>
    </row>
    <row r="195" spans="1:19" ht="13.5" thickBot="1" x14ac:dyDescent="0.25">
      <c r="A195" s="40">
        <v>2</v>
      </c>
      <c r="B195" s="169" t="s">
        <v>101</v>
      </c>
      <c r="C195" s="132">
        <v>15</v>
      </c>
      <c r="D195" s="82"/>
      <c r="E195" s="180" t="e">
        <f>#REF!</f>
        <v>#REF!</v>
      </c>
      <c r="F195" s="180" t="e">
        <f>#REF!</f>
        <v>#REF!</v>
      </c>
      <c r="G195" s="180" t="e">
        <f>#REF!</f>
        <v>#REF!</v>
      </c>
      <c r="H195" s="180" t="e">
        <f>#REF!</f>
        <v>#REF!</v>
      </c>
      <c r="I195" s="180" t="e">
        <f>#REF!</f>
        <v>#REF!</v>
      </c>
      <c r="J195" s="180" t="e">
        <f>#REF!</f>
        <v>#REF!</v>
      </c>
      <c r="K195" s="180" t="e">
        <f>#REF!</f>
        <v>#REF!</v>
      </c>
      <c r="L195" s="180" t="e">
        <f>#REF!</f>
        <v>#REF!</v>
      </c>
      <c r="M195" s="180" t="e">
        <f>#REF!</f>
        <v>#REF!</v>
      </c>
      <c r="N195" s="180" t="e">
        <f>#REF!</f>
        <v>#REF!</v>
      </c>
      <c r="O195" s="180" t="e">
        <f>#REF!</f>
        <v>#REF!</v>
      </c>
      <c r="P195" s="196" t="e">
        <f>#REF!</f>
        <v>#REF!</v>
      </c>
      <c r="Q195" s="98"/>
      <c r="R195" s="176" t="e">
        <f t="shared" si="14"/>
        <v>#REF!</v>
      </c>
      <c r="S195" s="96"/>
    </row>
    <row r="196" spans="1:19" ht="13.5" thickBot="1" x14ac:dyDescent="0.25">
      <c r="B196" s="172"/>
      <c r="C196" s="173"/>
      <c r="D196" s="173"/>
      <c r="E196" s="181"/>
      <c r="F196" s="181"/>
      <c r="G196" s="181"/>
      <c r="H196" s="181"/>
      <c r="I196" s="181"/>
      <c r="J196" s="181"/>
      <c r="K196" s="181"/>
      <c r="L196" s="181"/>
      <c r="M196" s="181"/>
      <c r="N196" s="211" t="s">
        <v>109</v>
      </c>
      <c r="O196" s="211"/>
      <c r="P196" s="212"/>
      <c r="Q196" s="98"/>
      <c r="R196" s="183" t="e">
        <f>SUM(R149:R195)</f>
        <v>#REF!</v>
      </c>
    </row>
  </sheetData>
  <autoFilter ref="A3:P227"/>
  <mergeCells count="17">
    <mergeCell ref="N148:P148"/>
    <mergeCell ref="O116:P116"/>
    <mergeCell ref="N196:P196"/>
    <mergeCell ref="N100:P100"/>
    <mergeCell ref="N68:P68"/>
    <mergeCell ref="O164:P164"/>
    <mergeCell ref="O180:P180"/>
    <mergeCell ref="U116:W116"/>
    <mergeCell ref="E1:P1"/>
    <mergeCell ref="O132:P132"/>
    <mergeCell ref="U20:W20"/>
    <mergeCell ref="U52:W52"/>
    <mergeCell ref="U84:W84"/>
    <mergeCell ref="N20:P20"/>
    <mergeCell ref="N36:P36"/>
    <mergeCell ref="N52:P52"/>
    <mergeCell ref="N84:P84"/>
  </mergeCells>
  <conditionalFormatting sqref="D5:D19">
    <cfRule type="endsWith" dxfId="24345" priority="122" stopIfTrue="1" operator="endsWith" text="TE">
      <formula>RIGHT(D5,LEN("TE"))="TE"</formula>
    </cfRule>
    <cfRule type="endsWith" dxfId="24344" priority="123" stopIfTrue="1" operator="endsWith" text="MX">
      <formula>RIGHT(D5,LEN("MX"))="MX"</formula>
    </cfRule>
    <cfRule type="endsWith" dxfId="24343" priority="124" stopIfTrue="1" operator="endsWith" text="MI">
      <formula>RIGHT(D5,LEN("MI"))="MI"</formula>
    </cfRule>
    <cfRule type="endsWith" dxfId="24342" priority="125" stopIfTrue="1" operator="endsWith" text="PL">
      <formula>RIGHT(D5,LEN("PL"))="PL"</formula>
    </cfRule>
    <cfRule type="endsWith" dxfId="24341" priority="126" stopIfTrue="1" operator="endsWith" text="FE">
      <formula>RIGHT(D5,LEN("FE"))="FE"</formula>
    </cfRule>
    <cfRule type="endsWith" dxfId="24340" priority="127" stopIfTrue="1" operator="endsWith" text="PA">
      <formula>RIGHT(D5,LEN("PA"))="PA"</formula>
    </cfRule>
    <cfRule type="endsWith" dxfId="24339" priority="128" stopIfTrue="1" operator="endsWith" text="PS">
      <formula>RIGHT(D5,LEN("PS"))="PS"</formula>
    </cfRule>
    <cfRule type="endsWith" dxfId="24338" priority="129" stopIfTrue="1" operator="endsWith" text="OB">
      <formula>RIGHT(D5,LEN("OB"))="OB"</formula>
    </cfRule>
    <cfRule type="endsWith" dxfId="24337" priority="130" stopIfTrue="1" operator="endsWith" text="BA">
      <formula>RIGHT(D5,LEN("BA"))="BA"</formula>
    </cfRule>
    <cfRule type="endsWith" dxfId="24336" priority="131" stopIfTrue="1" operator="endsWith" text="CO">
      <formula>RIGHT(D5,LEN("CO"))="CO"</formula>
    </cfRule>
    <cfRule type="endsWith" dxfId="24335" priority="132" stopIfTrue="1" operator="endsWith" text="CH">
      <formula>RIGHT(D5,LEN("CH"))="CH"</formula>
    </cfRule>
  </conditionalFormatting>
  <conditionalFormatting sqref="D21:D35">
    <cfRule type="endsWith" dxfId="24334" priority="111" stopIfTrue="1" operator="endsWith" text="TE">
      <formula>RIGHT(D21,LEN("TE"))="TE"</formula>
    </cfRule>
    <cfRule type="endsWith" dxfId="24333" priority="112" stopIfTrue="1" operator="endsWith" text="MX">
      <formula>RIGHT(D21,LEN("MX"))="MX"</formula>
    </cfRule>
    <cfRule type="endsWith" dxfId="24332" priority="113" stopIfTrue="1" operator="endsWith" text="MI">
      <formula>RIGHT(D21,LEN("MI"))="MI"</formula>
    </cfRule>
    <cfRule type="endsWith" dxfId="24331" priority="114" stopIfTrue="1" operator="endsWith" text="PL">
      <formula>RIGHT(D21,LEN("PL"))="PL"</formula>
    </cfRule>
    <cfRule type="endsWith" dxfId="24330" priority="115" stopIfTrue="1" operator="endsWith" text="FE">
      <formula>RIGHT(D21,LEN("FE"))="FE"</formula>
    </cfRule>
    <cfRule type="endsWith" dxfId="24329" priority="116" stopIfTrue="1" operator="endsWith" text="PA">
      <formula>RIGHT(D21,LEN("PA"))="PA"</formula>
    </cfRule>
    <cfRule type="endsWith" dxfId="24328" priority="117" stopIfTrue="1" operator="endsWith" text="PS">
      <formula>RIGHT(D21,LEN("PS"))="PS"</formula>
    </cfRule>
    <cfRule type="endsWith" dxfId="24327" priority="118" stopIfTrue="1" operator="endsWith" text="OB">
      <formula>RIGHT(D21,LEN("OB"))="OB"</formula>
    </cfRule>
    <cfRule type="endsWith" dxfId="24326" priority="119" stopIfTrue="1" operator="endsWith" text="BA">
      <formula>RIGHT(D21,LEN("BA"))="BA"</formula>
    </cfRule>
    <cfRule type="endsWith" dxfId="24325" priority="120" stopIfTrue="1" operator="endsWith" text="CO">
      <formula>RIGHT(D21,LEN("CO"))="CO"</formula>
    </cfRule>
    <cfRule type="endsWith" dxfId="24324" priority="121" stopIfTrue="1" operator="endsWith" text="CH">
      <formula>RIGHT(D21,LEN("CH"))="CH"</formula>
    </cfRule>
  </conditionalFormatting>
  <conditionalFormatting sqref="D37:D51">
    <cfRule type="endsWith" dxfId="24323" priority="100" stopIfTrue="1" operator="endsWith" text="TE">
      <formula>RIGHT(D37,LEN("TE"))="TE"</formula>
    </cfRule>
    <cfRule type="endsWith" dxfId="24322" priority="101" stopIfTrue="1" operator="endsWith" text="MX">
      <formula>RIGHT(D37,LEN("MX"))="MX"</formula>
    </cfRule>
    <cfRule type="endsWith" dxfId="24321" priority="102" stopIfTrue="1" operator="endsWith" text="MI">
      <formula>RIGHT(D37,LEN("MI"))="MI"</formula>
    </cfRule>
    <cfRule type="endsWith" dxfId="24320" priority="103" stopIfTrue="1" operator="endsWith" text="PL">
      <formula>RIGHT(D37,LEN("PL"))="PL"</formula>
    </cfRule>
    <cfRule type="endsWith" dxfId="24319" priority="104" stopIfTrue="1" operator="endsWith" text="FE">
      <formula>RIGHT(D37,LEN("FE"))="FE"</formula>
    </cfRule>
    <cfRule type="endsWith" dxfId="24318" priority="105" stopIfTrue="1" operator="endsWith" text="PA">
      <formula>RIGHT(D37,LEN("PA"))="PA"</formula>
    </cfRule>
    <cfRule type="endsWith" dxfId="24317" priority="106" stopIfTrue="1" operator="endsWith" text="PS">
      <formula>RIGHT(D37,LEN("PS"))="PS"</formula>
    </cfRule>
    <cfRule type="endsWith" dxfId="24316" priority="107" stopIfTrue="1" operator="endsWith" text="OB">
      <formula>RIGHT(D37,LEN("OB"))="OB"</formula>
    </cfRule>
    <cfRule type="endsWith" dxfId="24315" priority="108" stopIfTrue="1" operator="endsWith" text="BA">
      <formula>RIGHT(D37,LEN("BA"))="BA"</formula>
    </cfRule>
    <cfRule type="endsWith" dxfId="24314" priority="109" stopIfTrue="1" operator="endsWith" text="CO">
      <formula>RIGHT(D37,LEN("CO"))="CO"</formula>
    </cfRule>
    <cfRule type="endsWith" dxfId="24313" priority="110" stopIfTrue="1" operator="endsWith" text="CH">
      <formula>RIGHT(D37,LEN("CH"))="CH"</formula>
    </cfRule>
  </conditionalFormatting>
  <conditionalFormatting sqref="D53:D67">
    <cfRule type="endsWith" dxfId="24312" priority="89" stopIfTrue="1" operator="endsWith" text="TE">
      <formula>RIGHT(D53,LEN("TE"))="TE"</formula>
    </cfRule>
    <cfRule type="endsWith" dxfId="24311" priority="90" stopIfTrue="1" operator="endsWith" text="MX">
      <formula>RIGHT(D53,LEN("MX"))="MX"</formula>
    </cfRule>
    <cfRule type="endsWith" dxfId="24310" priority="91" stopIfTrue="1" operator="endsWith" text="MI">
      <formula>RIGHT(D53,LEN("MI"))="MI"</formula>
    </cfRule>
    <cfRule type="endsWith" dxfId="24309" priority="92" stopIfTrue="1" operator="endsWith" text="PL">
      <formula>RIGHT(D53,LEN("PL"))="PL"</formula>
    </cfRule>
    <cfRule type="endsWith" dxfId="24308" priority="93" stopIfTrue="1" operator="endsWith" text="FE">
      <formula>RIGHT(D53,LEN("FE"))="FE"</formula>
    </cfRule>
    <cfRule type="endsWith" dxfId="24307" priority="94" stopIfTrue="1" operator="endsWith" text="PA">
      <formula>RIGHT(D53,LEN("PA"))="PA"</formula>
    </cfRule>
    <cfRule type="endsWith" dxfId="24306" priority="95" stopIfTrue="1" operator="endsWith" text="PS">
      <formula>RIGHT(D53,LEN("PS"))="PS"</formula>
    </cfRule>
    <cfRule type="endsWith" dxfId="24305" priority="96" stopIfTrue="1" operator="endsWith" text="OB">
      <formula>RIGHT(D53,LEN("OB"))="OB"</formula>
    </cfRule>
    <cfRule type="endsWith" dxfId="24304" priority="97" stopIfTrue="1" operator="endsWith" text="BA">
      <formula>RIGHT(D53,LEN("BA"))="BA"</formula>
    </cfRule>
    <cfRule type="endsWith" dxfId="24303" priority="98" stopIfTrue="1" operator="endsWith" text="CO">
      <formula>RIGHT(D53,LEN("CO"))="CO"</formula>
    </cfRule>
    <cfRule type="endsWith" dxfId="24302" priority="99" stopIfTrue="1" operator="endsWith" text="CH">
      <formula>RIGHT(D53,LEN("CH"))="CH"</formula>
    </cfRule>
  </conditionalFormatting>
  <conditionalFormatting sqref="D69:D83">
    <cfRule type="endsWith" dxfId="24301" priority="78" stopIfTrue="1" operator="endsWith" text="TE">
      <formula>RIGHT(D69,LEN("TE"))="TE"</formula>
    </cfRule>
    <cfRule type="endsWith" dxfId="24300" priority="79" stopIfTrue="1" operator="endsWith" text="MX">
      <formula>RIGHT(D69,LEN("MX"))="MX"</formula>
    </cfRule>
    <cfRule type="endsWith" dxfId="24299" priority="80" stopIfTrue="1" operator="endsWith" text="MI">
      <formula>RIGHT(D69,LEN("MI"))="MI"</formula>
    </cfRule>
    <cfRule type="endsWith" dxfId="24298" priority="81" stopIfTrue="1" operator="endsWith" text="PL">
      <formula>RIGHT(D69,LEN("PL"))="PL"</formula>
    </cfRule>
    <cfRule type="endsWith" dxfId="24297" priority="82" stopIfTrue="1" operator="endsWith" text="FE">
      <formula>RIGHT(D69,LEN("FE"))="FE"</formula>
    </cfRule>
    <cfRule type="endsWith" dxfId="24296" priority="83" stopIfTrue="1" operator="endsWith" text="PA">
      <formula>RIGHT(D69,LEN("PA"))="PA"</formula>
    </cfRule>
    <cfRule type="endsWith" dxfId="24295" priority="84" stopIfTrue="1" operator="endsWith" text="PS">
      <formula>RIGHT(D69,LEN("PS"))="PS"</formula>
    </cfRule>
    <cfRule type="endsWith" dxfId="24294" priority="85" stopIfTrue="1" operator="endsWith" text="OB">
      <formula>RIGHT(D69,LEN("OB"))="OB"</formula>
    </cfRule>
    <cfRule type="endsWith" dxfId="24293" priority="86" stopIfTrue="1" operator="endsWith" text="BA">
      <formula>RIGHT(D69,LEN("BA"))="BA"</formula>
    </cfRule>
    <cfRule type="endsWith" dxfId="24292" priority="87" stopIfTrue="1" operator="endsWith" text="CO">
      <formula>RIGHT(D69,LEN("CO"))="CO"</formula>
    </cfRule>
    <cfRule type="endsWith" dxfId="24291" priority="88" stopIfTrue="1" operator="endsWith" text="CH">
      <formula>RIGHT(D69,LEN("CH"))="CH"</formula>
    </cfRule>
  </conditionalFormatting>
  <conditionalFormatting sqref="D85:D99">
    <cfRule type="endsWith" dxfId="24290" priority="67" stopIfTrue="1" operator="endsWith" text="TE">
      <formula>RIGHT(D85,LEN("TE"))="TE"</formula>
    </cfRule>
    <cfRule type="endsWith" dxfId="24289" priority="68" stopIfTrue="1" operator="endsWith" text="MX">
      <formula>RIGHT(D85,LEN("MX"))="MX"</formula>
    </cfRule>
    <cfRule type="endsWith" dxfId="24288" priority="69" stopIfTrue="1" operator="endsWith" text="MI">
      <formula>RIGHT(D85,LEN("MI"))="MI"</formula>
    </cfRule>
    <cfRule type="endsWith" dxfId="24287" priority="70" stopIfTrue="1" operator="endsWith" text="PL">
      <formula>RIGHT(D85,LEN("PL"))="PL"</formula>
    </cfRule>
    <cfRule type="endsWith" dxfId="24286" priority="71" stopIfTrue="1" operator="endsWith" text="FE">
      <formula>RIGHT(D85,LEN("FE"))="FE"</formula>
    </cfRule>
    <cfRule type="endsWith" dxfId="24285" priority="72" stopIfTrue="1" operator="endsWith" text="PA">
      <formula>RIGHT(D85,LEN("PA"))="PA"</formula>
    </cfRule>
    <cfRule type="endsWith" dxfId="24284" priority="73" stopIfTrue="1" operator="endsWith" text="PS">
      <formula>RIGHT(D85,LEN("PS"))="PS"</formula>
    </cfRule>
    <cfRule type="endsWith" dxfId="24283" priority="74" stopIfTrue="1" operator="endsWith" text="OB">
      <formula>RIGHT(D85,LEN("OB"))="OB"</formula>
    </cfRule>
    <cfRule type="endsWith" dxfId="24282" priority="75" stopIfTrue="1" operator="endsWith" text="BA">
      <formula>RIGHT(D85,LEN("BA"))="BA"</formula>
    </cfRule>
    <cfRule type="endsWith" dxfId="24281" priority="76" stopIfTrue="1" operator="endsWith" text="CO">
      <formula>RIGHT(D85,LEN("CO"))="CO"</formula>
    </cfRule>
    <cfRule type="endsWith" dxfId="24280" priority="77" stopIfTrue="1" operator="endsWith" text="CH">
      <formula>RIGHT(D85,LEN("CH"))="CH"</formula>
    </cfRule>
  </conditionalFormatting>
  <conditionalFormatting sqref="D101:D115">
    <cfRule type="endsWith" dxfId="24279" priority="56" stopIfTrue="1" operator="endsWith" text="TE">
      <formula>RIGHT(D101,LEN("TE"))="TE"</formula>
    </cfRule>
    <cfRule type="endsWith" dxfId="24278" priority="57" stopIfTrue="1" operator="endsWith" text="MX">
      <formula>RIGHT(D101,LEN("MX"))="MX"</formula>
    </cfRule>
    <cfRule type="endsWith" dxfId="24277" priority="58" stopIfTrue="1" operator="endsWith" text="MI">
      <formula>RIGHT(D101,LEN("MI"))="MI"</formula>
    </cfRule>
    <cfRule type="endsWith" dxfId="24276" priority="59" stopIfTrue="1" operator="endsWith" text="PL">
      <formula>RIGHT(D101,LEN("PL"))="PL"</formula>
    </cfRule>
    <cfRule type="endsWith" dxfId="24275" priority="60" stopIfTrue="1" operator="endsWith" text="FE">
      <formula>RIGHT(D101,LEN("FE"))="FE"</formula>
    </cfRule>
    <cfRule type="endsWith" dxfId="24274" priority="61" stopIfTrue="1" operator="endsWith" text="PA">
      <formula>RIGHT(D101,LEN("PA"))="PA"</formula>
    </cfRule>
    <cfRule type="endsWith" dxfId="24273" priority="62" stopIfTrue="1" operator="endsWith" text="PS">
      <formula>RIGHT(D101,LEN("PS"))="PS"</formula>
    </cfRule>
    <cfRule type="endsWith" dxfId="24272" priority="63" stopIfTrue="1" operator="endsWith" text="OB">
      <formula>RIGHT(D101,LEN("OB"))="OB"</formula>
    </cfRule>
    <cfRule type="endsWith" dxfId="24271" priority="64" stopIfTrue="1" operator="endsWith" text="BA">
      <formula>RIGHT(D101,LEN("BA"))="BA"</formula>
    </cfRule>
    <cfRule type="endsWith" dxfId="24270" priority="65" stopIfTrue="1" operator="endsWith" text="CO">
      <formula>RIGHT(D101,LEN("CO"))="CO"</formula>
    </cfRule>
    <cfRule type="endsWith" dxfId="24269" priority="66" stopIfTrue="1" operator="endsWith" text="CH">
      <formula>RIGHT(D101,LEN("CH"))="CH"</formula>
    </cfRule>
  </conditionalFormatting>
  <conditionalFormatting sqref="D117:D131">
    <cfRule type="endsWith" dxfId="24268" priority="45" stopIfTrue="1" operator="endsWith" text="TE">
      <formula>RIGHT(D117,LEN("TE"))="TE"</formula>
    </cfRule>
    <cfRule type="endsWith" dxfId="24267" priority="46" stopIfTrue="1" operator="endsWith" text="MX">
      <formula>RIGHT(D117,LEN("MX"))="MX"</formula>
    </cfRule>
    <cfRule type="endsWith" dxfId="24266" priority="47" stopIfTrue="1" operator="endsWith" text="MI">
      <formula>RIGHT(D117,LEN("MI"))="MI"</formula>
    </cfRule>
    <cfRule type="endsWith" dxfId="24265" priority="48" stopIfTrue="1" operator="endsWith" text="PL">
      <formula>RIGHT(D117,LEN("PL"))="PL"</formula>
    </cfRule>
    <cfRule type="endsWith" dxfId="24264" priority="49" stopIfTrue="1" operator="endsWith" text="FE">
      <formula>RIGHT(D117,LEN("FE"))="FE"</formula>
    </cfRule>
    <cfRule type="endsWith" dxfId="24263" priority="50" stopIfTrue="1" operator="endsWith" text="PA">
      <formula>RIGHT(D117,LEN("PA"))="PA"</formula>
    </cfRule>
    <cfRule type="endsWith" dxfId="24262" priority="51" stopIfTrue="1" operator="endsWith" text="PS">
      <formula>RIGHT(D117,LEN("PS"))="PS"</formula>
    </cfRule>
    <cfRule type="endsWith" dxfId="24261" priority="52" stopIfTrue="1" operator="endsWith" text="OB">
      <formula>RIGHT(D117,LEN("OB"))="OB"</formula>
    </cfRule>
    <cfRule type="endsWith" dxfId="24260" priority="53" stopIfTrue="1" operator="endsWith" text="BA">
      <formula>RIGHT(D117,LEN("BA"))="BA"</formula>
    </cfRule>
    <cfRule type="endsWith" dxfId="24259" priority="54" stopIfTrue="1" operator="endsWith" text="CO">
      <formula>RIGHT(D117,LEN("CO"))="CO"</formula>
    </cfRule>
    <cfRule type="endsWith" dxfId="24258" priority="55" stopIfTrue="1" operator="endsWith" text="CH">
      <formula>RIGHT(D117,LEN("CH"))="CH"</formula>
    </cfRule>
  </conditionalFormatting>
  <conditionalFormatting sqref="D133:D147">
    <cfRule type="endsWith" dxfId="24257" priority="34" stopIfTrue="1" operator="endsWith" text="TE">
      <formula>RIGHT(D133,LEN("TE"))="TE"</formula>
    </cfRule>
    <cfRule type="endsWith" dxfId="24256" priority="35" stopIfTrue="1" operator="endsWith" text="MX">
      <formula>RIGHT(D133,LEN("MX"))="MX"</formula>
    </cfRule>
    <cfRule type="endsWith" dxfId="24255" priority="36" stopIfTrue="1" operator="endsWith" text="MI">
      <formula>RIGHT(D133,LEN("MI"))="MI"</formula>
    </cfRule>
    <cfRule type="endsWith" dxfId="24254" priority="37" stopIfTrue="1" operator="endsWith" text="PL">
      <formula>RIGHT(D133,LEN("PL"))="PL"</formula>
    </cfRule>
    <cfRule type="endsWith" dxfId="24253" priority="38" stopIfTrue="1" operator="endsWith" text="FE">
      <formula>RIGHT(D133,LEN("FE"))="FE"</formula>
    </cfRule>
    <cfRule type="endsWith" dxfId="24252" priority="39" stopIfTrue="1" operator="endsWith" text="PA">
      <formula>RIGHT(D133,LEN("PA"))="PA"</formula>
    </cfRule>
    <cfRule type="endsWith" dxfId="24251" priority="40" stopIfTrue="1" operator="endsWith" text="PS">
      <formula>RIGHT(D133,LEN("PS"))="PS"</formula>
    </cfRule>
    <cfRule type="endsWith" dxfId="24250" priority="41" stopIfTrue="1" operator="endsWith" text="OB">
      <formula>RIGHT(D133,LEN("OB"))="OB"</formula>
    </cfRule>
    <cfRule type="endsWith" dxfId="24249" priority="42" stopIfTrue="1" operator="endsWith" text="BA">
      <formula>RIGHT(D133,LEN("BA"))="BA"</formula>
    </cfRule>
    <cfRule type="endsWith" dxfId="24248" priority="43" stopIfTrue="1" operator="endsWith" text="CO">
      <formula>RIGHT(D133,LEN("CO"))="CO"</formula>
    </cfRule>
    <cfRule type="endsWith" dxfId="24247" priority="44" stopIfTrue="1" operator="endsWith" text="CH">
      <formula>RIGHT(D133,LEN("CH"))="CH"</formula>
    </cfRule>
  </conditionalFormatting>
  <conditionalFormatting sqref="D149:D163">
    <cfRule type="endsWith" dxfId="24246" priority="23" stopIfTrue="1" operator="endsWith" text="TE">
      <formula>RIGHT(D149,LEN("TE"))="TE"</formula>
    </cfRule>
    <cfRule type="endsWith" dxfId="24245" priority="24" stopIfTrue="1" operator="endsWith" text="MX">
      <formula>RIGHT(D149,LEN("MX"))="MX"</formula>
    </cfRule>
    <cfRule type="endsWith" dxfId="24244" priority="25" stopIfTrue="1" operator="endsWith" text="MI">
      <formula>RIGHT(D149,LEN("MI"))="MI"</formula>
    </cfRule>
    <cfRule type="endsWith" dxfId="24243" priority="26" stopIfTrue="1" operator="endsWith" text="PL">
      <formula>RIGHT(D149,LEN("PL"))="PL"</formula>
    </cfRule>
    <cfRule type="endsWith" dxfId="24242" priority="27" stopIfTrue="1" operator="endsWith" text="FE">
      <formula>RIGHT(D149,LEN("FE"))="FE"</formula>
    </cfRule>
    <cfRule type="endsWith" dxfId="24241" priority="28" stopIfTrue="1" operator="endsWith" text="PA">
      <formula>RIGHT(D149,LEN("PA"))="PA"</formula>
    </cfRule>
    <cfRule type="endsWith" dxfId="24240" priority="29" stopIfTrue="1" operator="endsWith" text="PS">
      <formula>RIGHT(D149,LEN("PS"))="PS"</formula>
    </cfRule>
    <cfRule type="endsWith" dxfId="24239" priority="30" stopIfTrue="1" operator="endsWith" text="OB">
      <formula>RIGHT(D149,LEN("OB"))="OB"</formula>
    </cfRule>
    <cfRule type="endsWith" dxfId="24238" priority="31" stopIfTrue="1" operator="endsWith" text="BA">
      <formula>RIGHT(D149,LEN("BA"))="BA"</formula>
    </cfRule>
    <cfRule type="endsWith" dxfId="24237" priority="32" stopIfTrue="1" operator="endsWith" text="CO">
      <formula>RIGHT(D149,LEN("CO"))="CO"</formula>
    </cfRule>
    <cfRule type="endsWith" dxfId="24236" priority="33" stopIfTrue="1" operator="endsWith" text="CH">
      <formula>RIGHT(D149,LEN("CH"))="CH"</formula>
    </cfRule>
  </conditionalFormatting>
  <conditionalFormatting sqref="D165:D179">
    <cfRule type="endsWith" dxfId="24235" priority="12" stopIfTrue="1" operator="endsWith" text="TE">
      <formula>RIGHT(D165,LEN("TE"))="TE"</formula>
    </cfRule>
    <cfRule type="endsWith" dxfId="24234" priority="13" stopIfTrue="1" operator="endsWith" text="MX">
      <formula>RIGHT(D165,LEN("MX"))="MX"</formula>
    </cfRule>
    <cfRule type="endsWith" dxfId="24233" priority="14" stopIfTrue="1" operator="endsWith" text="MI">
      <formula>RIGHT(D165,LEN("MI"))="MI"</formula>
    </cfRule>
    <cfRule type="endsWith" dxfId="24232" priority="15" stopIfTrue="1" operator="endsWith" text="PL">
      <formula>RIGHT(D165,LEN("PL"))="PL"</formula>
    </cfRule>
    <cfRule type="endsWith" dxfId="24231" priority="16" stopIfTrue="1" operator="endsWith" text="FE">
      <formula>RIGHT(D165,LEN("FE"))="FE"</formula>
    </cfRule>
    <cfRule type="endsWith" dxfId="24230" priority="17" stopIfTrue="1" operator="endsWith" text="PA">
      <formula>RIGHT(D165,LEN("PA"))="PA"</formula>
    </cfRule>
    <cfRule type="endsWith" dxfId="24229" priority="18" stopIfTrue="1" operator="endsWith" text="PS">
      <formula>RIGHT(D165,LEN("PS"))="PS"</formula>
    </cfRule>
    <cfRule type="endsWith" dxfId="24228" priority="19" stopIfTrue="1" operator="endsWith" text="OB">
      <formula>RIGHT(D165,LEN("OB"))="OB"</formula>
    </cfRule>
    <cfRule type="endsWith" dxfId="24227" priority="20" stopIfTrue="1" operator="endsWith" text="BA">
      <formula>RIGHT(D165,LEN("BA"))="BA"</formula>
    </cfRule>
    <cfRule type="endsWith" dxfId="24226" priority="21" stopIfTrue="1" operator="endsWith" text="CO">
      <formula>RIGHT(D165,LEN("CO"))="CO"</formula>
    </cfRule>
    <cfRule type="endsWith" dxfId="24225" priority="22" stopIfTrue="1" operator="endsWith" text="CH">
      <formula>RIGHT(D165,LEN("CH"))="CH"</formula>
    </cfRule>
  </conditionalFormatting>
  <conditionalFormatting sqref="D181:D195">
    <cfRule type="endsWith" dxfId="24224" priority="1" stopIfTrue="1" operator="endsWith" text="TE">
      <formula>RIGHT(D181,LEN("TE"))="TE"</formula>
    </cfRule>
    <cfRule type="endsWith" dxfId="24223" priority="2" stopIfTrue="1" operator="endsWith" text="MX">
      <formula>RIGHT(D181,LEN("MX"))="MX"</formula>
    </cfRule>
    <cfRule type="endsWith" dxfId="24222" priority="3" stopIfTrue="1" operator="endsWith" text="MI">
      <formula>RIGHT(D181,LEN("MI"))="MI"</formula>
    </cfRule>
    <cfRule type="endsWith" dxfId="24221" priority="4" stopIfTrue="1" operator="endsWith" text="PL">
      <formula>RIGHT(D181,LEN("PL"))="PL"</formula>
    </cfRule>
    <cfRule type="endsWith" dxfId="24220" priority="5" stopIfTrue="1" operator="endsWith" text="FE">
      <formula>RIGHT(D181,LEN("FE"))="FE"</formula>
    </cfRule>
    <cfRule type="endsWith" dxfId="24219" priority="6" stopIfTrue="1" operator="endsWith" text="PA">
      <formula>RIGHT(D181,LEN("PA"))="PA"</formula>
    </cfRule>
    <cfRule type="endsWith" dxfId="24218" priority="7" stopIfTrue="1" operator="endsWith" text="PS">
      <formula>RIGHT(D181,LEN("PS"))="PS"</formula>
    </cfRule>
    <cfRule type="endsWith" dxfId="24217" priority="8" stopIfTrue="1" operator="endsWith" text="OB">
      <formula>RIGHT(D181,LEN("OB"))="OB"</formula>
    </cfRule>
    <cfRule type="endsWith" dxfId="24216" priority="9" stopIfTrue="1" operator="endsWith" text="BA">
      <formula>RIGHT(D181,LEN("BA"))="BA"</formula>
    </cfRule>
    <cfRule type="endsWith" dxfId="24215" priority="10" stopIfTrue="1" operator="endsWith" text="CO">
      <formula>RIGHT(D181,LEN("CO"))="CO"</formula>
    </cfRule>
    <cfRule type="endsWith" dxfId="24214" priority="11" stopIfTrue="1" operator="endsWith" text="CH">
      <formula>RIGHT(D181,LEN("CH"))="CH"</formula>
    </cfRule>
  </conditionalFormatting>
  <pageMargins left="0" right="0" top="0" bottom="0" header="0" footer="0.31496062992125984"/>
  <pageSetup paperSize="8" scale="81" fitToHeight="0" orientation="landscape" horizontalDpi="0" verticalDpi="0"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'Liste Chantier'!$B:$B</xm:f>
          </x14:formula1>
          <xm:sqref>D101:D115 D181:D195 D21:D35 D53:D67 D85:D99 D133:D147 D37:D51 D69:D83 D117:D131 D165:D179 D149:D163 D5:D19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0000"/>
    <pageSetUpPr fitToPage="1"/>
  </sheetPr>
  <dimension ref="B1:BP458"/>
  <sheetViews>
    <sheetView showGridLines="0" showRowColHeaders="0" zoomScale="70" zoomScaleNormal="70" zoomScaleSheetLayoutView="55" workbookViewId="0">
      <pane ySplit="3" topLeftCell="A4" activePane="bottomLeft" state="frozen"/>
      <selection pane="bottomLeft" activeCell="H15" sqref="H15"/>
    </sheetView>
  </sheetViews>
  <sheetFormatPr baseColWidth="10" defaultRowHeight="12.75" outlineLevelRow="1" outlineLevelCol="1" x14ac:dyDescent="0.2"/>
  <cols>
    <col min="1" max="1" width="1.7109375" style="4" customWidth="1"/>
    <col min="2" max="2" width="3.7109375" style="4" customWidth="1"/>
    <col min="3" max="3" width="1.7109375" style="4" customWidth="1"/>
    <col min="4" max="4" width="3.7109375" style="4" customWidth="1"/>
    <col min="5" max="5" width="1.7109375" style="4" customWidth="1"/>
    <col min="6" max="6" width="3.7109375" style="4" customWidth="1"/>
    <col min="7" max="7" width="11.5703125" style="4" bestFit="1" customWidth="1"/>
    <col min="8" max="8" width="5.7109375" style="4" bestFit="1" customWidth="1"/>
    <col min="9" max="9" width="11.42578125" style="4"/>
    <col min="10" max="10" width="5.7109375" style="4" bestFit="1" customWidth="1"/>
    <col min="11" max="11" width="11.5703125" style="4" bestFit="1" customWidth="1"/>
    <col min="12" max="12" width="5.7109375" style="4" customWidth="1"/>
    <col min="13" max="13" width="11.42578125" style="4"/>
    <col min="14" max="14" width="5.7109375" style="4" bestFit="1" customWidth="1"/>
    <col min="15" max="15" width="11.42578125" style="4"/>
    <col min="16" max="16" width="5.7109375" style="4" bestFit="1" customWidth="1"/>
    <col min="17" max="17" width="11.42578125" style="4" hidden="1" customWidth="1" outlineLevel="1"/>
    <col min="18" max="18" width="5.42578125" style="4" hidden="1" customWidth="1" outlineLevel="1"/>
    <col min="19" max="19" width="11.42578125" style="4" hidden="1" customWidth="1" outlineLevel="1"/>
    <col min="20" max="20" width="5.7109375" style="4" hidden="1" customWidth="1" outlineLevel="1"/>
    <col min="21" max="21" width="1.7109375" style="4" customWidth="1" collapsed="1"/>
    <col min="22" max="22" width="3.7109375" style="4" customWidth="1"/>
    <col min="23" max="23" width="1.7109375" style="4" customWidth="1"/>
    <col min="24" max="24" width="3.7109375" style="4" customWidth="1"/>
    <col min="25" max="25" width="1.7109375" style="4" customWidth="1"/>
    <col min="26" max="26" width="3.7109375" style="4" customWidth="1"/>
    <col min="27" max="27" width="11.42578125" style="4"/>
    <col min="28" max="28" width="5.42578125" style="4" customWidth="1"/>
    <col min="29" max="29" width="11.42578125" style="4"/>
    <col min="30" max="30" width="5.42578125" style="4" customWidth="1"/>
    <col min="31" max="31" width="11.42578125" style="4"/>
    <col min="32" max="32" width="5.42578125" style="4" customWidth="1"/>
    <col min="33" max="33" width="11.42578125" style="4"/>
    <col min="34" max="34" width="5.42578125" style="4" customWidth="1"/>
    <col min="35" max="35" width="11.42578125" style="4"/>
    <col min="36" max="36" width="5.42578125" style="4" customWidth="1"/>
    <col min="37" max="37" width="11.42578125" style="4" hidden="1" customWidth="1" outlineLevel="1"/>
    <col min="38" max="38" width="5.42578125" style="4" hidden="1" customWidth="1" outlineLevel="1"/>
    <col min="39" max="39" width="11.42578125" style="4" hidden="1" customWidth="1" outlineLevel="1"/>
    <col min="40" max="40" width="5.42578125" style="4" hidden="1" customWidth="1" outlineLevel="1"/>
    <col min="41" max="41" width="1.7109375" style="4" customWidth="1" collapsed="1"/>
    <col min="42" max="42" width="3.7109375" style="4" customWidth="1"/>
    <col min="43" max="43" width="1.7109375" style="4" customWidth="1"/>
    <col min="44" max="44" width="3.7109375" style="4" customWidth="1"/>
    <col min="45" max="45" width="1.7109375" style="4" customWidth="1"/>
    <col min="46" max="46" width="3.7109375" style="4" customWidth="1"/>
    <col min="47" max="47" width="11.42578125" style="4"/>
    <col min="48" max="48" width="5.42578125" style="4" customWidth="1"/>
    <col min="49" max="49" width="11.42578125" style="4"/>
    <col min="50" max="50" width="5.42578125" style="4" customWidth="1"/>
    <col min="51" max="51" width="11.42578125" style="4"/>
    <col min="52" max="52" width="5.42578125" style="4" customWidth="1"/>
    <col min="53" max="53" width="11.42578125" style="4"/>
    <col min="54" max="54" width="5.42578125" style="4" customWidth="1"/>
    <col min="55" max="55" width="11.42578125" style="4"/>
    <col min="56" max="56" width="5.42578125" style="4" customWidth="1"/>
    <col min="57" max="57" width="11.42578125" style="4" hidden="1" customWidth="1" outlineLevel="1"/>
    <col min="58" max="58" width="5.42578125" style="4" hidden="1" customWidth="1" outlineLevel="1"/>
    <col min="59" max="59" width="11.42578125" style="4" hidden="1" customWidth="1" outlineLevel="1"/>
    <col min="60" max="60" width="5.42578125" style="4" hidden="1" customWidth="1" outlineLevel="1"/>
    <col min="61" max="61" width="11.42578125" style="4" collapsed="1"/>
    <col min="62" max="65" width="11.42578125" style="4"/>
    <col min="66" max="66" width="23.28515625" style="4" bestFit="1" customWidth="1"/>
    <col min="67" max="67" width="14" style="4" bestFit="1" customWidth="1"/>
    <col min="68" max="16384" width="11.42578125" style="4"/>
  </cols>
  <sheetData>
    <row r="1" spans="2:68" ht="13.5" thickBot="1" x14ac:dyDescent="0.25"/>
    <row r="2" spans="2:68" ht="27.75" thickTop="1" thickBot="1" x14ac:dyDescent="0.45">
      <c r="F2" s="18"/>
      <c r="G2" s="19">
        <v>2019</v>
      </c>
      <c r="H2" s="18"/>
      <c r="I2" s="215" t="s">
        <v>46</v>
      </c>
      <c r="J2" s="216"/>
      <c r="K2" s="93">
        <f>SUM(M4,AG4,BA4,BA116,AG116,M116,M227,AG227,BA227,BA338,AG338,M338)</f>
        <v>4</v>
      </c>
      <c r="AA2" s="222" t="s">
        <v>107</v>
      </c>
      <c r="AB2" s="222"/>
      <c r="AC2" s="222"/>
      <c r="AD2" s="222"/>
      <c r="AE2" s="222"/>
      <c r="AF2" s="222"/>
      <c r="AG2" s="222"/>
      <c r="AH2" s="222"/>
      <c r="AI2" s="222"/>
    </row>
    <row r="3" spans="2:68" ht="13.5" thickTop="1" x14ac:dyDescent="0.2">
      <c r="F3" s="18"/>
      <c r="G3" s="18"/>
      <c r="H3" s="18"/>
      <c r="I3" s="18"/>
    </row>
    <row r="4" spans="2:68" ht="36.950000000000003" customHeight="1" x14ac:dyDescent="0.2">
      <c r="F4" s="217">
        <f>EDATE(DATE(An_ref,1,1),0)</f>
        <v>43466</v>
      </c>
      <c r="G4" s="217"/>
      <c r="H4" s="217"/>
      <c r="I4" s="217"/>
      <c r="J4" s="217"/>
      <c r="K4" s="83"/>
      <c r="L4" s="83"/>
      <c r="M4" s="90">
        <f>SUM(B8:B22)</f>
        <v>4</v>
      </c>
      <c r="N4" s="83"/>
      <c r="O4" s="83"/>
      <c r="P4" s="83"/>
      <c r="Q4" s="83"/>
      <c r="R4" s="83"/>
      <c r="S4" s="83"/>
      <c r="T4" s="83"/>
      <c r="Z4" s="217">
        <f>EDATE(DATE(An_ref,1,1),1)</f>
        <v>43497</v>
      </c>
      <c r="AA4" s="217"/>
      <c r="AB4" s="217"/>
      <c r="AC4" s="217"/>
      <c r="AD4" s="217"/>
      <c r="AE4" s="84"/>
      <c r="AF4" s="84"/>
      <c r="AG4" s="90">
        <f>SUM(V8:V22)</f>
        <v>0</v>
      </c>
      <c r="AH4" s="84"/>
      <c r="AI4" s="84"/>
      <c r="AJ4" s="84"/>
      <c r="AK4" s="83"/>
      <c r="AL4" s="83"/>
      <c r="AM4" s="83"/>
      <c r="AN4" s="83"/>
      <c r="AT4" s="217">
        <f>EDATE(DATE(An_ref,1,1),2)</f>
        <v>43525</v>
      </c>
      <c r="AU4" s="217"/>
      <c r="AV4" s="217"/>
      <c r="AW4" s="217"/>
      <c r="AX4" s="217"/>
      <c r="AY4" s="84"/>
      <c r="AZ4" s="84"/>
      <c r="BA4" s="90">
        <f>SUM(AP8:AP22)</f>
        <v>0</v>
      </c>
      <c r="BB4" s="84"/>
      <c r="BC4" s="84"/>
      <c r="BD4" s="84"/>
      <c r="BE4" s="83"/>
      <c r="BF4" s="83"/>
      <c r="BG4" s="83"/>
      <c r="BH4" s="83"/>
      <c r="BN4" s="5" t="s">
        <v>3</v>
      </c>
      <c r="BO4" s="6" t="s">
        <v>4</v>
      </c>
      <c r="BP4" s="4" t="b">
        <f>OR(H7=BO5,H7=BO6,H7=BO7,H7=BO24,H7=BO25,H7=BO26,H7=BO42,H7=BO43,H7=BO44,H7=BO60,H7=BO61,H7=BO62,H7=BO78)</f>
        <v>0</v>
      </c>
    </row>
    <row r="5" spans="2:68" s="8" customFormat="1" ht="22.5" customHeight="1" thickBot="1" x14ac:dyDescent="0.25">
      <c r="B5" s="218" t="s">
        <v>27</v>
      </c>
      <c r="C5" s="219"/>
      <c r="D5" s="219"/>
      <c r="F5" s="7"/>
      <c r="G5" s="220" t="str">
        <f>UPPER(TEXT(H25,"jjjj"))</f>
        <v>LUNDI</v>
      </c>
      <c r="H5" s="220"/>
      <c r="I5" s="220" t="str">
        <f>UPPER(TEXT(J25,"jjjj"))</f>
        <v>MARDI</v>
      </c>
      <c r="J5" s="220"/>
      <c r="K5" s="220" t="str">
        <f>UPPER(TEXT(L25,"jjjj"))</f>
        <v>MERCREDI</v>
      </c>
      <c r="L5" s="220"/>
      <c r="M5" s="220" t="str">
        <f>UPPER(TEXT(N25,"jjjj"))</f>
        <v>JEUDI</v>
      </c>
      <c r="N5" s="220"/>
      <c r="O5" s="220" t="str">
        <f>UPPER(TEXT(P25,"jjjj"))</f>
        <v>VENDREDI</v>
      </c>
      <c r="P5" s="220"/>
      <c r="Q5" s="221" t="str">
        <f>UPPER(TEXT(R25,"jjjj"))</f>
        <v>SAMEDI</v>
      </c>
      <c r="R5" s="221"/>
      <c r="S5" s="221" t="str">
        <f>UPPER(TEXT(T25,"jjjj"))</f>
        <v>DIMANCHE</v>
      </c>
      <c r="T5" s="221"/>
      <c r="V5" s="218" t="s">
        <v>27</v>
      </c>
      <c r="W5" s="219"/>
      <c r="X5" s="219"/>
      <c r="Z5" s="7"/>
      <c r="AA5" s="220" t="str">
        <f>UPPER(TEXT(AB25,"jjjj"))</f>
        <v>LUNDI</v>
      </c>
      <c r="AB5" s="220"/>
      <c r="AC5" s="220" t="str">
        <f>UPPER(TEXT(AD25,"jjjj"))</f>
        <v>MARDI</v>
      </c>
      <c r="AD5" s="220"/>
      <c r="AE5" s="220" t="str">
        <f>UPPER(TEXT(AF25,"jjjj"))</f>
        <v>MERCREDI</v>
      </c>
      <c r="AF5" s="220"/>
      <c r="AG5" s="220" t="str">
        <f>UPPER(TEXT(AH25,"jjjj"))</f>
        <v>JEUDI</v>
      </c>
      <c r="AH5" s="220"/>
      <c r="AI5" s="220" t="str">
        <f>UPPER(TEXT(AJ25,"jjjj"))</f>
        <v>VENDREDI</v>
      </c>
      <c r="AJ5" s="220"/>
      <c r="AK5" s="221" t="str">
        <f>UPPER(TEXT(AL25,"jjjj"))</f>
        <v>SAMEDI</v>
      </c>
      <c r="AL5" s="221"/>
      <c r="AM5" s="221" t="str">
        <f>UPPER(TEXT(AN25,"jjjj"))</f>
        <v>DIMANCHE</v>
      </c>
      <c r="AN5" s="221"/>
      <c r="AP5" s="218" t="s">
        <v>27</v>
      </c>
      <c r="AQ5" s="219"/>
      <c r="AR5" s="219"/>
      <c r="AT5" s="7"/>
      <c r="AU5" s="220" t="str">
        <f>UPPER(TEXT(AV25,"jjjj"))</f>
        <v>LUNDI</v>
      </c>
      <c r="AV5" s="220"/>
      <c r="AW5" s="220" t="str">
        <f>UPPER(TEXT(AX25,"jjjj"))</f>
        <v>MARDI</v>
      </c>
      <c r="AX5" s="220"/>
      <c r="AY5" s="220" t="str">
        <f>UPPER(TEXT(AZ25,"jjjj"))</f>
        <v>MERCREDI</v>
      </c>
      <c r="AZ5" s="220"/>
      <c r="BA5" s="220" t="str">
        <f>UPPER(TEXT(BB25,"jjjj"))</f>
        <v>JEUDI</v>
      </c>
      <c r="BB5" s="220"/>
      <c r="BC5" s="220" t="str">
        <f>UPPER(TEXT(BD25,"jjjj"))</f>
        <v>VENDREDI</v>
      </c>
      <c r="BD5" s="220"/>
      <c r="BE5" s="221" t="str">
        <f>UPPER(TEXT(BF25,"jjjj"))</f>
        <v>SAMEDI</v>
      </c>
      <c r="BF5" s="221"/>
      <c r="BG5" s="221" t="str">
        <f>UPPER(TEXT(BH25,"jjjj"))</f>
        <v>DIMANCHE</v>
      </c>
      <c r="BH5" s="221"/>
      <c r="BN5" s="9"/>
      <c r="BO5" s="10">
        <f>DATE(An_ref,1,1)</f>
        <v>43466</v>
      </c>
    </row>
    <row r="6" spans="2:68" ht="15" hidden="1" customHeight="1" x14ac:dyDescent="0.2">
      <c r="F6" s="48">
        <f>INT((N7-LOOKUP(N7,DATE(YEAR(N7)+{-1;0;1},1,3)-WEEKDAY(DATE(YEAR(N7)+{-1;0;1},1,3))+2))/7)+1</f>
        <v>1</v>
      </c>
      <c r="G6" s="50"/>
      <c r="H6" s="50"/>
      <c r="I6" s="50"/>
      <c r="J6" s="50"/>
      <c r="K6" s="50"/>
      <c r="L6" s="50"/>
      <c r="M6" s="50"/>
      <c r="N6" s="50"/>
      <c r="O6" s="50"/>
      <c r="P6" s="50"/>
      <c r="Q6" s="50"/>
      <c r="R6" s="50"/>
      <c r="S6" s="50"/>
      <c r="T6" s="50"/>
      <c r="Z6" s="48" t="e">
        <f>INT((AH7-LOOKUP(AH7,DATE(YEAR(AH7)+{-1;0;1},1,3)-WEEKDAY(DATE(YEAR(AH7)+{-1;0;1},1,3))+2))/7)+1</f>
        <v>#VALUE!</v>
      </c>
      <c r="AA6" s="50"/>
      <c r="AB6" s="50"/>
      <c r="AC6" s="50"/>
      <c r="AD6" s="50"/>
      <c r="AE6" s="50"/>
      <c r="AF6" s="50"/>
      <c r="AG6" s="50"/>
      <c r="AH6" s="50"/>
      <c r="AI6" s="50"/>
      <c r="AJ6" s="50"/>
      <c r="AK6" s="50"/>
      <c r="AL6" s="50"/>
      <c r="AM6" s="50"/>
      <c r="AN6" s="50"/>
      <c r="AT6" s="48" t="e">
        <f>INT((BB7-LOOKUP(BB7,DATE(YEAR(BB7)+{-1;0;1},1,3)-WEEKDAY(DATE(YEAR(BB7)+{-1;0;1},1,3))+2))/7)+1</f>
        <v>#VALUE!</v>
      </c>
      <c r="AU6" s="50"/>
      <c r="AV6" s="50"/>
      <c r="AW6" s="50"/>
      <c r="AX6" s="50"/>
      <c r="AY6" s="50"/>
      <c r="AZ6" s="50"/>
      <c r="BA6" s="50"/>
      <c r="BB6" s="50"/>
      <c r="BC6" s="50"/>
      <c r="BD6" s="50"/>
      <c r="BE6" s="50"/>
      <c r="BF6" s="50"/>
      <c r="BG6" s="50"/>
      <c r="BH6" s="50"/>
      <c r="BN6" s="11"/>
      <c r="BO6" s="12">
        <f>DATE(An_ref,1,2)</f>
        <v>43467</v>
      </c>
    </row>
    <row r="7" spans="2:68" ht="39.950000000000003" customHeight="1" thickBot="1" x14ac:dyDescent="0.25">
      <c r="B7" s="76" t="s">
        <v>29</v>
      </c>
      <c r="D7" s="77" t="s">
        <v>28</v>
      </c>
      <c r="F7" s="71">
        <f>F6</f>
        <v>1</v>
      </c>
      <c r="G7" s="51" t="str">
        <f>IF(ISNA(VLOOKUP(H7,Tab_feri,2,FALSE)),"",VLOOKUP(H7,Tab_feri,2,FALSE))</f>
        <v/>
      </c>
      <c r="H7" s="52" t="str">
        <f>IF(WEEKDAY(F4)=2,F4,"")</f>
        <v/>
      </c>
      <c r="I7" s="51" t="str">
        <f>IF(ISNA(VLOOKUP(J7,Tab_feri,2,FALSE)),"",VLOOKUP(J7,Tab_feri,2,FALSE))</f>
        <v/>
      </c>
      <c r="J7" s="52">
        <f>IF(H7&lt;&gt;"",H7+1,IF(WEEKDAY(F4)=3,F4,""))</f>
        <v>43466</v>
      </c>
      <c r="K7" s="51" t="str">
        <f>IF(ISNA(VLOOKUP(L7,Tab_feri,2,FALSE)),"",VLOOKUP(L7,Tab_feri,2,FALSE))</f>
        <v/>
      </c>
      <c r="L7" s="52">
        <f>IF(J7&lt;&gt;"",J7+1,IF(WEEKDAY(F4)=4,F4,""))</f>
        <v>43467</v>
      </c>
      <c r="M7" s="51" t="str">
        <f>IF(ISNA(VLOOKUP(N7,Tab_feri,2,FALSE)),"",VLOOKUP(N7,Tab_feri,2,FALSE))</f>
        <v/>
      </c>
      <c r="N7" s="52">
        <f>IF(L7&lt;&gt;"",L7+1,IF(WEEKDAY(F4)=5,F4,""))</f>
        <v>43468</v>
      </c>
      <c r="O7" s="51" t="str">
        <f>IF(ISNA(VLOOKUP(P7,Tab_feri,2,FALSE)),"",VLOOKUP(P7,Tab_feri,2,FALSE))</f>
        <v/>
      </c>
      <c r="P7" s="62">
        <f>IF(N7&lt;&gt;"",N7+1,IF(WEEKDAY(F4)=6,F4,""))</f>
        <v>43469</v>
      </c>
      <c r="Q7" s="53" t="str">
        <f>IF(ISNA(VLOOKUP(R7,Tab_feri,2,FALSE)),"",VLOOKUP(R7,Tab_feri,2,FALSE))</f>
        <v/>
      </c>
      <c r="R7" s="54">
        <f>IF(P7&lt;&gt;"",P7+1,IF(WEEKDAY(F4)=7,F4,""))</f>
        <v>43470</v>
      </c>
      <c r="S7" s="53" t="str">
        <f>IF(ISNA(VLOOKUP(T7,Tab_feri,2,FALSE)),"",VLOOKUP(T7,Tab_feri,2,FALSE))</f>
        <v/>
      </c>
      <c r="T7" s="55">
        <f>IF(R7&lt;&gt;"",R7+1,IF(WEEKDAY(F4)=1,F4,""))</f>
        <v>43471</v>
      </c>
      <c r="V7" s="76" t="s">
        <v>29</v>
      </c>
      <c r="X7" s="77" t="s">
        <v>28</v>
      </c>
      <c r="Z7" s="71" t="e">
        <f>Z6</f>
        <v>#VALUE!</v>
      </c>
      <c r="AA7" s="51" t="str">
        <f>IF(ISNA(VLOOKUP(AB7,Tab_feri,2,FALSE)),"",VLOOKUP(AB7,Tab_feri,2,FALSE))</f>
        <v/>
      </c>
      <c r="AB7" s="52" t="str">
        <f>IF(WEEKDAY(Z4)=2,Z4,"")</f>
        <v/>
      </c>
      <c r="AC7" s="51" t="str">
        <f>IF(ISNA(VLOOKUP(AD7,Tab_feri,2,FALSE)),"",VLOOKUP(AD7,Tab_feri,2,FALSE))</f>
        <v/>
      </c>
      <c r="AD7" s="52" t="str">
        <f>IF(AB7&lt;&gt;"",AB7+1,IF(WEEKDAY(Z4)=3,Z4,""))</f>
        <v/>
      </c>
      <c r="AE7" s="51" t="str">
        <f>IF(ISNA(VLOOKUP(AF7,Tab_feri,2,FALSE)),"",VLOOKUP(AF7,Tab_feri,2,FALSE))</f>
        <v/>
      </c>
      <c r="AF7" s="52" t="str">
        <f>IF(AD7&lt;&gt;"",AD7+1,IF(WEEKDAY(Z4)=4,Z4,""))</f>
        <v/>
      </c>
      <c r="AG7" s="51" t="str">
        <f>IF(ISNA(VLOOKUP(AH7,Tab_feri,2,FALSE)),"",VLOOKUP(AH7,Tab_feri,2,FALSE))</f>
        <v/>
      </c>
      <c r="AH7" s="52" t="str">
        <f>IF(AF7&lt;&gt;"",AF7+1,IF(WEEKDAY(Z4)=5,Z4,""))</f>
        <v/>
      </c>
      <c r="AI7" s="51" t="str">
        <f>IF(ISNA(VLOOKUP(AJ7,Tab_feri,2,FALSE)),"",VLOOKUP(AJ7,Tab_feri,2,FALSE))</f>
        <v/>
      </c>
      <c r="AJ7" s="52">
        <f>IF(AH7&lt;&gt;"",AH7+1,IF(WEEKDAY(Z4)=6,Z4,""))</f>
        <v>43497</v>
      </c>
      <c r="AK7" s="53" t="str">
        <f>IF(ISNA(VLOOKUP(AL7,Tab_feri,2,FALSE)),"",VLOOKUP(AL7,Tab_feri,2,FALSE))</f>
        <v/>
      </c>
      <c r="AL7" s="54">
        <f>IF(AJ7&lt;&gt;"",AJ7+1,IF(WEEKDAY(Z4)=7,Z4,""))</f>
        <v>43498</v>
      </c>
      <c r="AM7" s="53" t="str">
        <f>IF(ISNA(VLOOKUP(AN7,Tab_feri,2,FALSE)),"",VLOOKUP(AN7,Tab_feri,2,FALSE))</f>
        <v/>
      </c>
      <c r="AN7" s="55">
        <f>IF(AL7&lt;&gt;"",AL7+1,IF(WEEKDAY(Z4)=1,Z4,""))</f>
        <v>43499</v>
      </c>
      <c r="AP7" s="76" t="s">
        <v>29</v>
      </c>
      <c r="AR7" s="77" t="s">
        <v>28</v>
      </c>
      <c r="AT7" s="71" t="e">
        <f>AT6</f>
        <v>#VALUE!</v>
      </c>
      <c r="AU7" s="51" t="str">
        <f>IF(ISNA(VLOOKUP(AV7,Tab_feri,2,FALSE)),"",VLOOKUP(AV7,Tab_feri,2,FALSE))</f>
        <v/>
      </c>
      <c r="AV7" s="52" t="str">
        <f>IF(WEEKDAY(AT4)=2,AT4,"")</f>
        <v/>
      </c>
      <c r="AW7" s="51" t="str">
        <f>IF(ISNA(VLOOKUP(AX7,Tab_feri,2,FALSE)),"",VLOOKUP(AX7,Tab_feri,2,FALSE))</f>
        <v/>
      </c>
      <c r="AX7" s="52" t="str">
        <f>IF(AV7&lt;&gt;"",AV7+1,IF(WEEKDAY(AT4)=3,AT4,""))</f>
        <v/>
      </c>
      <c r="AY7" s="51" t="str">
        <f>IF(ISNA(VLOOKUP(AZ7,Tab_feri,2,FALSE)),"",VLOOKUP(AZ7,Tab_feri,2,FALSE))</f>
        <v/>
      </c>
      <c r="AZ7" s="52" t="str">
        <f>IF(AX7&lt;&gt;"",AX7+1,IF(WEEKDAY(AT4)=4,AT4,""))</f>
        <v/>
      </c>
      <c r="BA7" s="51" t="str">
        <f>IF(ISNA(VLOOKUP(BB7,Tab_feri,2,FALSE)),"",VLOOKUP(BB7,Tab_feri,2,FALSE))</f>
        <v/>
      </c>
      <c r="BB7" s="52" t="str">
        <f>IF(AZ7&lt;&gt;"",AZ7+1,IF(WEEKDAY(AT4)=5,AT4,""))</f>
        <v/>
      </c>
      <c r="BC7" s="51" t="str">
        <f>IF(ISNA(VLOOKUP(BD7,Tab_feri,2,FALSE)),"",VLOOKUP(BD7,Tab_feri,2,FALSE))</f>
        <v/>
      </c>
      <c r="BD7" s="52">
        <f>IF(BB7&lt;&gt;"",BB7+1,IF(WEEKDAY(AT4)=6,AT4,""))</f>
        <v>43525</v>
      </c>
      <c r="BE7" s="53" t="str">
        <f>IF(ISNA(VLOOKUP(BF7,Tab_feri,2,FALSE)),"",VLOOKUP(BF7,Tab_feri,2,FALSE))</f>
        <v/>
      </c>
      <c r="BF7" s="54">
        <f>IF(BD7&lt;&gt;"",BD7+1,IF(WEEKDAY(AT4)=7,AT4,""))</f>
        <v>43526</v>
      </c>
      <c r="BG7" s="53" t="str">
        <f>IF(ISNA(VLOOKUP(BH7,Tab_feri,2,FALSE)),"",VLOOKUP(BH7,Tab_feri,2,FALSE))</f>
        <v/>
      </c>
      <c r="BH7" s="55">
        <f>IF(BF7&lt;&gt;"",BF7+1,IF(WEEKDAY(AT4)=1,AT4,""))</f>
        <v>43527</v>
      </c>
      <c r="BN7" s="13"/>
      <c r="BO7" s="14">
        <f>BO8-2</f>
        <v>43574</v>
      </c>
    </row>
    <row r="8" spans="2:68" ht="15" customHeight="1" outlineLevel="1" thickTop="1" thickBot="1" x14ac:dyDescent="0.25">
      <c r="B8" s="73">
        <f>SUM(D8,D26,D44,D62,D80,D98)</f>
        <v>2</v>
      </c>
      <c r="D8" s="87">
        <f>SUM(H8,J8,L8,N8,P8,R8,T8)</f>
        <v>2</v>
      </c>
      <c r="F8" s="70">
        <v>1</v>
      </c>
      <c r="G8" s="80" t="s">
        <v>84</v>
      </c>
      <c r="H8" s="57">
        <v>2</v>
      </c>
      <c r="I8" s="80"/>
      <c r="J8" s="57"/>
      <c r="K8" s="80"/>
      <c r="L8" s="57"/>
      <c r="M8" s="80"/>
      <c r="N8" s="57"/>
      <c r="O8" s="80"/>
      <c r="P8" s="58"/>
      <c r="Q8" s="80"/>
      <c r="R8" s="57"/>
      <c r="S8" s="80"/>
      <c r="T8" s="58"/>
      <c r="V8" s="73">
        <f>SUM(X8,X26,X44,X62,X80,X98)</f>
        <v>0</v>
      </c>
      <c r="X8" s="87">
        <f>SUM(AB8,AD8,AF8,AH8,AJ8,AL8,AN8)</f>
        <v>0</v>
      </c>
      <c r="Z8" s="70">
        <v>1</v>
      </c>
      <c r="AA8" s="80"/>
      <c r="AB8" s="57"/>
      <c r="AC8" s="80"/>
      <c r="AD8" s="57"/>
      <c r="AE8" s="80"/>
      <c r="AF8" s="57"/>
      <c r="AG8" s="80"/>
      <c r="AH8" s="57"/>
      <c r="AI8" s="80"/>
      <c r="AJ8" s="58"/>
      <c r="AK8" s="80"/>
      <c r="AL8" s="57"/>
      <c r="AM8" s="80"/>
      <c r="AN8" s="58"/>
      <c r="AP8" s="73">
        <f>SUM(AR8,AR26,AR44,AR62,AR80,AR98)</f>
        <v>0</v>
      </c>
      <c r="AR8" s="87">
        <f>SUM(AV8,AX8,AZ8,BB8,BD8,BF8,BH8)</f>
        <v>0</v>
      </c>
      <c r="AT8" s="70">
        <v>1</v>
      </c>
      <c r="AU8" s="80"/>
      <c r="AV8" s="57"/>
      <c r="AW8" s="80"/>
      <c r="AX8" s="57"/>
      <c r="AY8" s="80"/>
      <c r="AZ8" s="57"/>
      <c r="BA8" s="80"/>
      <c r="BB8" s="57"/>
      <c r="BC8" s="80"/>
      <c r="BD8" s="58"/>
      <c r="BE8" s="80"/>
      <c r="BF8" s="57"/>
      <c r="BG8" s="80"/>
      <c r="BH8" s="58"/>
      <c r="BN8" s="13"/>
      <c r="BO8" s="12">
        <f>ROUND(DATE(An_ref,4,MOD(234-11*MOD(An_ref,19),30))/7,)*7-6</f>
        <v>43576</v>
      </c>
    </row>
    <row r="9" spans="2:68" ht="15" customHeight="1" outlineLevel="1" thickBot="1" x14ac:dyDescent="0.25">
      <c r="B9" s="74">
        <f t="shared" ref="B9:B22" si="0">SUM(D9,D27,D45,D63,D81,D99)</f>
        <v>0</v>
      </c>
      <c r="D9" s="88">
        <f t="shared" ref="D9:D22" si="1">SUM(H9,J9,L9,N9,P9,R9,T9)</f>
        <v>0</v>
      </c>
      <c r="F9" s="70">
        <v>2</v>
      </c>
      <c r="G9" s="81"/>
      <c r="H9" s="47"/>
      <c r="I9" s="81"/>
      <c r="J9" s="47"/>
      <c r="K9" s="81"/>
      <c r="L9" s="47"/>
      <c r="M9" s="81"/>
      <c r="N9" s="47"/>
      <c r="O9" s="81"/>
      <c r="P9" s="59"/>
      <c r="Q9" s="81"/>
      <c r="R9" s="47"/>
      <c r="S9" s="81"/>
      <c r="T9" s="59"/>
      <c r="V9" s="74">
        <f t="shared" ref="V9:V22" si="2">SUM(X9,X27,X45,X63,X81,X99)</f>
        <v>0</v>
      </c>
      <c r="X9" s="88">
        <f t="shared" ref="X9:X22" si="3">SUM(AB9,AD9,AF9,AH9,AJ9,AL9,AN9)</f>
        <v>0</v>
      </c>
      <c r="Z9" s="70">
        <v>2</v>
      </c>
      <c r="AA9" s="81"/>
      <c r="AB9" s="47"/>
      <c r="AC9" s="81"/>
      <c r="AD9" s="47"/>
      <c r="AE9" s="81"/>
      <c r="AF9" s="47"/>
      <c r="AG9" s="81"/>
      <c r="AH9" s="47"/>
      <c r="AI9" s="81"/>
      <c r="AJ9" s="59"/>
      <c r="AK9" s="81"/>
      <c r="AL9" s="47"/>
      <c r="AM9" s="81"/>
      <c r="AN9" s="59"/>
      <c r="AP9" s="74">
        <f t="shared" ref="AP9:AP22" si="4">SUM(AR9,AR27,AR45,AR63,AR81,AR99)</f>
        <v>0</v>
      </c>
      <c r="AR9" s="88">
        <f t="shared" ref="AR9:AR22" si="5">SUM(AV9,AX9,AZ9,BB9,BD9,BF9,BH9)</f>
        <v>0</v>
      </c>
      <c r="AT9" s="70">
        <v>2</v>
      </c>
      <c r="AU9" s="81"/>
      <c r="AV9" s="47"/>
      <c r="AW9" s="81"/>
      <c r="AX9" s="47"/>
      <c r="AY9" s="81"/>
      <c r="AZ9" s="47"/>
      <c r="BA9" s="81"/>
      <c r="BB9" s="47"/>
      <c r="BC9" s="81"/>
      <c r="BD9" s="59"/>
      <c r="BE9" s="81"/>
      <c r="BF9" s="47"/>
      <c r="BG9" s="81"/>
      <c r="BH9" s="59"/>
      <c r="BN9" s="13"/>
      <c r="BO9" s="12"/>
    </row>
    <row r="10" spans="2:68" ht="15" customHeight="1" outlineLevel="1" thickBot="1" x14ac:dyDescent="0.25">
      <c r="B10" s="74">
        <f t="shared" si="0"/>
        <v>2</v>
      </c>
      <c r="D10" s="88">
        <f t="shared" si="1"/>
        <v>2</v>
      </c>
      <c r="F10" s="70">
        <v>3</v>
      </c>
      <c r="G10" s="81" t="s">
        <v>85</v>
      </c>
      <c r="H10" s="47">
        <v>2</v>
      </c>
      <c r="I10" s="81"/>
      <c r="J10" s="47"/>
      <c r="K10" s="81"/>
      <c r="L10" s="47"/>
      <c r="M10" s="81"/>
      <c r="N10" s="47"/>
      <c r="O10" s="81"/>
      <c r="P10" s="59"/>
      <c r="Q10" s="81"/>
      <c r="R10" s="47"/>
      <c r="S10" s="81"/>
      <c r="T10" s="59"/>
      <c r="V10" s="74">
        <f t="shared" si="2"/>
        <v>0</v>
      </c>
      <c r="X10" s="88">
        <f t="shared" si="3"/>
        <v>0</v>
      </c>
      <c r="Z10" s="70">
        <v>3</v>
      </c>
      <c r="AA10" s="81"/>
      <c r="AB10" s="47"/>
      <c r="AC10" s="81"/>
      <c r="AD10" s="47"/>
      <c r="AE10" s="81"/>
      <c r="AF10" s="47"/>
      <c r="AG10" s="81"/>
      <c r="AH10" s="47"/>
      <c r="AI10" s="81"/>
      <c r="AJ10" s="59"/>
      <c r="AK10" s="81"/>
      <c r="AL10" s="47"/>
      <c r="AM10" s="81"/>
      <c r="AN10" s="59"/>
      <c r="AP10" s="74">
        <f t="shared" si="4"/>
        <v>0</v>
      </c>
      <c r="AR10" s="88">
        <f t="shared" si="5"/>
        <v>0</v>
      </c>
      <c r="AT10" s="70">
        <v>3</v>
      </c>
      <c r="AU10" s="81"/>
      <c r="AV10" s="47"/>
      <c r="AW10" s="81"/>
      <c r="AX10" s="47"/>
      <c r="AY10" s="81"/>
      <c r="AZ10" s="47"/>
      <c r="BA10" s="81"/>
      <c r="BB10" s="47"/>
      <c r="BC10" s="81"/>
      <c r="BD10" s="59"/>
      <c r="BE10" s="81"/>
      <c r="BF10" s="47"/>
      <c r="BG10" s="81"/>
      <c r="BH10" s="59"/>
      <c r="BN10" s="13"/>
      <c r="BO10" s="12"/>
    </row>
    <row r="11" spans="2:68" ht="15" customHeight="1" outlineLevel="1" thickBot="1" x14ac:dyDescent="0.25">
      <c r="B11" s="74">
        <f t="shared" si="0"/>
        <v>0</v>
      </c>
      <c r="D11" s="88">
        <f t="shared" si="1"/>
        <v>0</v>
      </c>
      <c r="F11" s="70">
        <v>4</v>
      </c>
      <c r="G11" s="81"/>
      <c r="H11" s="47"/>
      <c r="I11" s="81"/>
      <c r="J11" s="47"/>
      <c r="K11" s="81"/>
      <c r="L11" s="47"/>
      <c r="M11" s="81"/>
      <c r="N11" s="47"/>
      <c r="O11" s="81"/>
      <c r="P11" s="59"/>
      <c r="Q11" s="81"/>
      <c r="R11" s="47"/>
      <c r="S11" s="81"/>
      <c r="T11" s="59"/>
      <c r="V11" s="74">
        <f t="shared" si="2"/>
        <v>0</v>
      </c>
      <c r="X11" s="88">
        <f t="shared" si="3"/>
        <v>0</v>
      </c>
      <c r="Z11" s="70">
        <v>4</v>
      </c>
      <c r="AA11" s="81"/>
      <c r="AB11" s="47"/>
      <c r="AC11" s="81"/>
      <c r="AD11" s="47"/>
      <c r="AE11" s="81"/>
      <c r="AF11" s="47"/>
      <c r="AG11" s="81"/>
      <c r="AH11" s="47"/>
      <c r="AI11" s="81"/>
      <c r="AJ11" s="59"/>
      <c r="AK11" s="81"/>
      <c r="AL11" s="47"/>
      <c r="AM11" s="81"/>
      <c r="AN11" s="59"/>
      <c r="AP11" s="74">
        <f t="shared" si="4"/>
        <v>0</v>
      </c>
      <c r="AR11" s="88">
        <f t="shared" si="5"/>
        <v>0</v>
      </c>
      <c r="AT11" s="70">
        <v>4</v>
      </c>
      <c r="AU11" s="81"/>
      <c r="AV11" s="47"/>
      <c r="AW11" s="81"/>
      <c r="AX11" s="47"/>
      <c r="AY11" s="81"/>
      <c r="AZ11" s="47"/>
      <c r="BA11" s="81"/>
      <c r="BB11" s="47"/>
      <c r="BC11" s="81"/>
      <c r="BD11" s="59"/>
      <c r="BE11" s="81"/>
      <c r="BF11" s="47"/>
      <c r="BG11" s="81"/>
      <c r="BH11" s="59"/>
      <c r="BN11" s="13"/>
      <c r="BO11" s="12"/>
    </row>
    <row r="12" spans="2:68" ht="15" customHeight="1" outlineLevel="1" thickBot="1" x14ac:dyDescent="0.25">
      <c r="B12" s="74">
        <f t="shared" si="0"/>
        <v>0</v>
      </c>
      <c r="D12" s="88">
        <f t="shared" si="1"/>
        <v>0</v>
      </c>
      <c r="F12" s="70">
        <v>5</v>
      </c>
      <c r="G12" s="81"/>
      <c r="H12" s="47"/>
      <c r="I12" s="81"/>
      <c r="J12" s="47"/>
      <c r="K12" s="81"/>
      <c r="L12" s="47"/>
      <c r="M12" s="81"/>
      <c r="N12" s="47"/>
      <c r="O12" s="81"/>
      <c r="P12" s="59"/>
      <c r="Q12" s="81"/>
      <c r="R12" s="47"/>
      <c r="S12" s="81"/>
      <c r="T12" s="59"/>
      <c r="V12" s="74">
        <f t="shared" si="2"/>
        <v>0</v>
      </c>
      <c r="X12" s="88">
        <f t="shared" si="3"/>
        <v>0</v>
      </c>
      <c r="Z12" s="70">
        <v>5</v>
      </c>
      <c r="AA12" s="81"/>
      <c r="AB12" s="47"/>
      <c r="AC12" s="81"/>
      <c r="AD12" s="47"/>
      <c r="AE12" s="81"/>
      <c r="AF12" s="47"/>
      <c r="AG12" s="81"/>
      <c r="AH12" s="47"/>
      <c r="AI12" s="81"/>
      <c r="AJ12" s="59"/>
      <c r="AK12" s="81"/>
      <c r="AL12" s="47"/>
      <c r="AM12" s="81"/>
      <c r="AN12" s="59"/>
      <c r="AP12" s="74">
        <f t="shared" si="4"/>
        <v>0</v>
      </c>
      <c r="AR12" s="88">
        <f t="shared" si="5"/>
        <v>0</v>
      </c>
      <c r="AT12" s="70">
        <v>5</v>
      </c>
      <c r="AU12" s="81"/>
      <c r="AV12" s="47"/>
      <c r="AW12" s="81"/>
      <c r="AX12" s="47"/>
      <c r="AY12" s="81"/>
      <c r="AZ12" s="47"/>
      <c r="BA12" s="81"/>
      <c r="BB12" s="47"/>
      <c r="BC12" s="81"/>
      <c r="BD12" s="59"/>
      <c r="BE12" s="81"/>
      <c r="BF12" s="47"/>
      <c r="BG12" s="81"/>
      <c r="BH12" s="59"/>
      <c r="BN12" s="13"/>
      <c r="BO12" s="12"/>
    </row>
    <row r="13" spans="2:68" ht="15" customHeight="1" outlineLevel="1" thickBot="1" x14ac:dyDescent="0.25">
      <c r="B13" s="74">
        <f t="shared" si="0"/>
        <v>0</v>
      </c>
      <c r="D13" s="88">
        <f t="shared" si="1"/>
        <v>0</v>
      </c>
      <c r="F13" s="70">
        <v>6</v>
      </c>
      <c r="G13" s="81"/>
      <c r="H13" s="47"/>
      <c r="I13" s="81"/>
      <c r="J13" s="47"/>
      <c r="K13" s="81"/>
      <c r="L13" s="47"/>
      <c r="M13" s="81"/>
      <c r="N13" s="47"/>
      <c r="O13" s="81"/>
      <c r="P13" s="59"/>
      <c r="Q13" s="81"/>
      <c r="R13" s="47"/>
      <c r="S13" s="81"/>
      <c r="T13" s="59"/>
      <c r="V13" s="74">
        <f t="shared" si="2"/>
        <v>0</v>
      </c>
      <c r="X13" s="88">
        <f t="shared" si="3"/>
        <v>0</v>
      </c>
      <c r="Z13" s="70">
        <v>6</v>
      </c>
      <c r="AA13" s="81"/>
      <c r="AB13" s="47"/>
      <c r="AC13" s="81"/>
      <c r="AD13" s="47"/>
      <c r="AE13" s="81"/>
      <c r="AF13" s="47"/>
      <c r="AG13" s="81"/>
      <c r="AH13" s="47"/>
      <c r="AI13" s="81"/>
      <c r="AJ13" s="59"/>
      <c r="AK13" s="81"/>
      <c r="AL13" s="47"/>
      <c r="AM13" s="81"/>
      <c r="AN13" s="59"/>
      <c r="AP13" s="74">
        <f t="shared" si="4"/>
        <v>0</v>
      </c>
      <c r="AR13" s="88">
        <f t="shared" si="5"/>
        <v>0</v>
      </c>
      <c r="AT13" s="70">
        <v>6</v>
      </c>
      <c r="AU13" s="81"/>
      <c r="AV13" s="47"/>
      <c r="AW13" s="81"/>
      <c r="AX13" s="47"/>
      <c r="AY13" s="81"/>
      <c r="AZ13" s="47"/>
      <c r="BA13" s="81"/>
      <c r="BB13" s="47"/>
      <c r="BC13" s="81"/>
      <c r="BD13" s="59"/>
      <c r="BE13" s="81"/>
      <c r="BF13" s="47"/>
      <c r="BG13" s="81"/>
      <c r="BH13" s="59"/>
      <c r="BN13" s="13"/>
      <c r="BO13" s="12"/>
    </row>
    <row r="14" spans="2:68" ht="15" customHeight="1" outlineLevel="1" thickBot="1" x14ac:dyDescent="0.25">
      <c r="B14" s="74">
        <f t="shared" si="0"/>
        <v>0</v>
      </c>
      <c r="D14" s="88">
        <f t="shared" si="1"/>
        <v>0</v>
      </c>
      <c r="F14" s="70">
        <v>7</v>
      </c>
      <c r="G14" s="81"/>
      <c r="H14" s="47"/>
      <c r="I14" s="81"/>
      <c r="J14" s="47"/>
      <c r="K14" s="81"/>
      <c r="L14" s="47"/>
      <c r="M14" s="81"/>
      <c r="N14" s="47"/>
      <c r="O14" s="81"/>
      <c r="P14" s="59"/>
      <c r="Q14" s="81"/>
      <c r="R14" s="47"/>
      <c r="S14" s="81"/>
      <c r="T14" s="59"/>
      <c r="V14" s="74">
        <f t="shared" si="2"/>
        <v>0</v>
      </c>
      <c r="X14" s="88">
        <f t="shared" si="3"/>
        <v>0</v>
      </c>
      <c r="Z14" s="70">
        <v>7</v>
      </c>
      <c r="AA14" s="81"/>
      <c r="AB14" s="47"/>
      <c r="AC14" s="81"/>
      <c r="AD14" s="47"/>
      <c r="AE14" s="81"/>
      <c r="AF14" s="47"/>
      <c r="AG14" s="81"/>
      <c r="AH14" s="47"/>
      <c r="AI14" s="81"/>
      <c r="AJ14" s="59"/>
      <c r="AK14" s="81"/>
      <c r="AL14" s="47"/>
      <c r="AM14" s="81"/>
      <c r="AN14" s="59"/>
      <c r="AP14" s="74">
        <f t="shared" si="4"/>
        <v>0</v>
      </c>
      <c r="AR14" s="88">
        <f t="shared" si="5"/>
        <v>0</v>
      </c>
      <c r="AT14" s="70">
        <v>7</v>
      </c>
      <c r="AU14" s="81"/>
      <c r="AV14" s="47"/>
      <c r="AW14" s="81"/>
      <c r="AX14" s="47"/>
      <c r="AY14" s="81"/>
      <c r="AZ14" s="47"/>
      <c r="BA14" s="81"/>
      <c r="BB14" s="47"/>
      <c r="BC14" s="81"/>
      <c r="BD14" s="59"/>
      <c r="BE14" s="81"/>
      <c r="BF14" s="47"/>
      <c r="BG14" s="81"/>
      <c r="BH14" s="59"/>
      <c r="BN14" s="13"/>
      <c r="BO14" s="12"/>
    </row>
    <row r="15" spans="2:68" ht="15" customHeight="1" outlineLevel="1" thickBot="1" x14ac:dyDescent="0.25">
      <c r="B15" s="74">
        <f t="shared" si="0"/>
        <v>0</v>
      </c>
      <c r="D15" s="88">
        <f t="shared" si="1"/>
        <v>0</v>
      </c>
      <c r="F15" s="70">
        <v>8</v>
      </c>
      <c r="G15" s="81"/>
      <c r="H15" s="47"/>
      <c r="I15" s="81"/>
      <c r="J15" s="47"/>
      <c r="K15" s="81"/>
      <c r="L15" s="47"/>
      <c r="M15" s="81"/>
      <c r="N15" s="47"/>
      <c r="O15" s="81"/>
      <c r="P15" s="59"/>
      <c r="Q15" s="81"/>
      <c r="R15" s="47"/>
      <c r="S15" s="81"/>
      <c r="T15" s="59"/>
      <c r="V15" s="74">
        <f t="shared" si="2"/>
        <v>0</v>
      </c>
      <c r="X15" s="88">
        <f t="shared" si="3"/>
        <v>0</v>
      </c>
      <c r="Z15" s="70">
        <v>8</v>
      </c>
      <c r="AA15" s="81"/>
      <c r="AB15" s="47"/>
      <c r="AC15" s="81"/>
      <c r="AD15" s="47"/>
      <c r="AE15" s="81"/>
      <c r="AF15" s="47"/>
      <c r="AG15" s="81"/>
      <c r="AH15" s="47"/>
      <c r="AI15" s="81"/>
      <c r="AJ15" s="59"/>
      <c r="AK15" s="81"/>
      <c r="AL15" s="47"/>
      <c r="AM15" s="81"/>
      <c r="AN15" s="59"/>
      <c r="AP15" s="74">
        <f t="shared" si="4"/>
        <v>0</v>
      </c>
      <c r="AR15" s="88">
        <f t="shared" si="5"/>
        <v>0</v>
      </c>
      <c r="AT15" s="70">
        <v>8</v>
      </c>
      <c r="AU15" s="81"/>
      <c r="AV15" s="47"/>
      <c r="AW15" s="81"/>
      <c r="AX15" s="47"/>
      <c r="AY15" s="81"/>
      <c r="AZ15" s="47"/>
      <c r="BA15" s="81"/>
      <c r="BB15" s="47"/>
      <c r="BC15" s="81"/>
      <c r="BD15" s="59"/>
      <c r="BE15" s="81"/>
      <c r="BF15" s="47"/>
      <c r="BG15" s="81"/>
      <c r="BH15" s="59"/>
      <c r="BN15" s="13"/>
      <c r="BO15" s="12"/>
    </row>
    <row r="16" spans="2:68" ht="15" customHeight="1" outlineLevel="1" thickBot="1" x14ac:dyDescent="0.25">
      <c r="B16" s="74">
        <f t="shared" si="0"/>
        <v>0</v>
      </c>
      <c r="D16" s="88">
        <f t="shared" si="1"/>
        <v>0</v>
      </c>
      <c r="F16" s="70">
        <v>9</v>
      </c>
      <c r="G16" s="81"/>
      <c r="H16" s="47"/>
      <c r="I16" s="81"/>
      <c r="J16" s="47"/>
      <c r="K16" s="81"/>
      <c r="L16" s="47"/>
      <c r="M16" s="81"/>
      <c r="N16" s="47"/>
      <c r="O16" s="81"/>
      <c r="P16" s="59"/>
      <c r="Q16" s="81"/>
      <c r="R16" s="47"/>
      <c r="S16" s="81"/>
      <c r="T16" s="59"/>
      <c r="V16" s="74">
        <f t="shared" si="2"/>
        <v>0</v>
      </c>
      <c r="X16" s="88">
        <f t="shared" si="3"/>
        <v>0</v>
      </c>
      <c r="Z16" s="70">
        <v>9</v>
      </c>
      <c r="AA16" s="81"/>
      <c r="AB16" s="47"/>
      <c r="AC16" s="81"/>
      <c r="AD16" s="47"/>
      <c r="AE16" s="81"/>
      <c r="AF16" s="47"/>
      <c r="AG16" s="81"/>
      <c r="AH16" s="47"/>
      <c r="AI16" s="81"/>
      <c r="AJ16" s="59"/>
      <c r="AK16" s="81"/>
      <c r="AL16" s="47"/>
      <c r="AM16" s="81"/>
      <c r="AN16" s="59"/>
      <c r="AP16" s="74">
        <f t="shared" si="4"/>
        <v>0</v>
      </c>
      <c r="AR16" s="88">
        <f t="shared" si="5"/>
        <v>0</v>
      </c>
      <c r="AT16" s="70">
        <v>9</v>
      </c>
      <c r="AU16" s="81"/>
      <c r="AV16" s="47"/>
      <c r="AW16" s="81"/>
      <c r="AX16" s="47"/>
      <c r="AY16" s="81"/>
      <c r="AZ16" s="47"/>
      <c r="BA16" s="81"/>
      <c r="BB16" s="47"/>
      <c r="BC16" s="81"/>
      <c r="BD16" s="59"/>
      <c r="BE16" s="81"/>
      <c r="BF16" s="47"/>
      <c r="BG16" s="81"/>
      <c r="BH16" s="59"/>
      <c r="BN16" s="13"/>
      <c r="BO16" s="12"/>
    </row>
    <row r="17" spans="2:67" ht="15" customHeight="1" outlineLevel="1" thickBot="1" x14ac:dyDescent="0.25">
      <c r="B17" s="74">
        <f t="shared" si="0"/>
        <v>0</v>
      </c>
      <c r="D17" s="88">
        <f t="shared" si="1"/>
        <v>0</v>
      </c>
      <c r="F17" s="70">
        <v>10</v>
      </c>
      <c r="G17" s="81"/>
      <c r="H17" s="47"/>
      <c r="I17" s="81"/>
      <c r="J17" s="47"/>
      <c r="K17" s="81"/>
      <c r="L17" s="47"/>
      <c r="M17" s="81"/>
      <c r="N17" s="47"/>
      <c r="O17" s="81"/>
      <c r="P17" s="59"/>
      <c r="Q17" s="81"/>
      <c r="R17" s="47"/>
      <c r="S17" s="81"/>
      <c r="T17" s="59"/>
      <c r="V17" s="74">
        <f t="shared" si="2"/>
        <v>0</v>
      </c>
      <c r="X17" s="88">
        <f t="shared" si="3"/>
        <v>0</v>
      </c>
      <c r="Z17" s="70">
        <v>10</v>
      </c>
      <c r="AA17" s="81"/>
      <c r="AB17" s="47"/>
      <c r="AC17" s="81"/>
      <c r="AD17" s="47"/>
      <c r="AE17" s="81"/>
      <c r="AF17" s="47"/>
      <c r="AG17" s="81"/>
      <c r="AH17" s="47"/>
      <c r="AI17" s="81"/>
      <c r="AJ17" s="59"/>
      <c r="AK17" s="81"/>
      <c r="AL17" s="47"/>
      <c r="AM17" s="81"/>
      <c r="AN17" s="59"/>
      <c r="AP17" s="74">
        <f t="shared" si="4"/>
        <v>0</v>
      </c>
      <c r="AR17" s="88">
        <f t="shared" si="5"/>
        <v>0</v>
      </c>
      <c r="AT17" s="70">
        <v>10</v>
      </c>
      <c r="AU17" s="81"/>
      <c r="AV17" s="47"/>
      <c r="AW17" s="81"/>
      <c r="AX17" s="47"/>
      <c r="AY17" s="81"/>
      <c r="AZ17" s="47"/>
      <c r="BA17" s="81"/>
      <c r="BB17" s="47"/>
      <c r="BC17" s="81"/>
      <c r="BD17" s="59"/>
      <c r="BE17" s="81"/>
      <c r="BF17" s="47"/>
      <c r="BG17" s="81"/>
      <c r="BH17" s="59"/>
      <c r="BN17" s="13"/>
      <c r="BO17" s="12"/>
    </row>
    <row r="18" spans="2:67" ht="15" customHeight="1" outlineLevel="1" thickBot="1" x14ac:dyDescent="0.25">
      <c r="B18" s="74">
        <f t="shared" si="0"/>
        <v>0</v>
      </c>
      <c r="D18" s="88">
        <f t="shared" si="1"/>
        <v>0</v>
      </c>
      <c r="F18" s="70">
        <v>11</v>
      </c>
      <c r="G18" s="81"/>
      <c r="H18" s="47"/>
      <c r="I18" s="81"/>
      <c r="J18" s="47"/>
      <c r="K18" s="81"/>
      <c r="L18" s="47"/>
      <c r="M18" s="81"/>
      <c r="N18" s="47"/>
      <c r="O18" s="81"/>
      <c r="P18" s="59"/>
      <c r="Q18" s="81"/>
      <c r="R18" s="47"/>
      <c r="S18" s="81"/>
      <c r="T18" s="59"/>
      <c r="V18" s="74">
        <f t="shared" si="2"/>
        <v>0</v>
      </c>
      <c r="X18" s="88">
        <f t="shared" si="3"/>
        <v>0</v>
      </c>
      <c r="Z18" s="70">
        <v>11</v>
      </c>
      <c r="AA18" s="81"/>
      <c r="AB18" s="47"/>
      <c r="AC18" s="81"/>
      <c r="AD18" s="47"/>
      <c r="AE18" s="81"/>
      <c r="AF18" s="47"/>
      <c r="AG18" s="81"/>
      <c r="AH18" s="47"/>
      <c r="AI18" s="81"/>
      <c r="AJ18" s="59"/>
      <c r="AK18" s="81"/>
      <c r="AL18" s="47"/>
      <c r="AM18" s="81"/>
      <c r="AN18" s="59"/>
      <c r="AP18" s="74">
        <f t="shared" si="4"/>
        <v>0</v>
      </c>
      <c r="AR18" s="88">
        <f t="shared" si="5"/>
        <v>0</v>
      </c>
      <c r="AT18" s="70">
        <v>11</v>
      </c>
      <c r="AU18" s="81"/>
      <c r="AV18" s="47"/>
      <c r="AW18" s="81"/>
      <c r="AX18" s="47"/>
      <c r="AY18" s="81"/>
      <c r="AZ18" s="47"/>
      <c r="BA18" s="81"/>
      <c r="BB18" s="47"/>
      <c r="BC18" s="81"/>
      <c r="BD18" s="59"/>
      <c r="BE18" s="81"/>
      <c r="BF18" s="47"/>
      <c r="BG18" s="81"/>
      <c r="BH18" s="59"/>
      <c r="BN18" s="13"/>
      <c r="BO18" s="12"/>
    </row>
    <row r="19" spans="2:67" ht="15" customHeight="1" outlineLevel="1" thickBot="1" x14ac:dyDescent="0.25">
      <c r="B19" s="74">
        <f t="shared" si="0"/>
        <v>0</v>
      </c>
      <c r="D19" s="88">
        <f t="shared" si="1"/>
        <v>0</v>
      </c>
      <c r="F19" s="70">
        <v>12</v>
      </c>
      <c r="G19" s="81"/>
      <c r="H19" s="47"/>
      <c r="I19" s="81"/>
      <c r="J19" s="47"/>
      <c r="K19" s="81"/>
      <c r="L19" s="47"/>
      <c r="M19" s="81"/>
      <c r="N19" s="47"/>
      <c r="O19" s="81"/>
      <c r="P19" s="59"/>
      <c r="Q19" s="81"/>
      <c r="R19" s="47"/>
      <c r="S19" s="81"/>
      <c r="T19" s="59"/>
      <c r="V19" s="74">
        <f t="shared" si="2"/>
        <v>0</v>
      </c>
      <c r="X19" s="88">
        <f t="shared" si="3"/>
        <v>0</v>
      </c>
      <c r="Z19" s="70">
        <v>12</v>
      </c>
      <c r="AA19" s="81"/>
      <c r="AB19" s="47"/>
      <c r="AC19" s="81"/>
      <c r="AD19" s="47"/>
      <c r="AE19" s="81"/>
      <c r="AF19" s="47"/>
      <c r="AG19" s="81"/>
      <c r="AH19" s="47"/>
      <c r="AI19" s="81"/>
      <c r="AJ19" s="59"/>
      <c r="AK19" s="81"/>
      <c r="AL19" s="47"/>
      <c r="AM19" s="81"/>
      <c r="AN19" s="59"/>
      <c r="AP19" s="74">
        <f t="shared" si="4"/>
        <v>0</v>
      </c>
      <c r="AR19" s="88">
        <f t="shared" si="5"/>
        <v>0</v>
      </c>
      <c r="AT19" s="70">
        <v>12</v>
      </c>
      <c r="AU19" s="81"/>
      <c r="AV19" s="47"/>
      <c r="AW19" s="81"/>
      <c r="AX19" s="47"/>
      <c r="AY19" s="81"/>
      <c r="AZ19" s="47"/>
      <c r="BA19" s="81"/>
      <c r="BB19" s="47"/>
      <c r="BC19" s="81"/>
      <c r="BD19" s="59"/>
      <c r="BE19" s="81"/>
      <c r="BF19" s="47"/>
      <c r="BG19" s="81"/>
      <c r="BH19" s="59"/>
      <c r="BN19" s="13"/>
      <c r="BO19" s="12"/>
    </row>
    <row r="20" spans="2:67" ht="15" customHeight="1" outlineLevel="1" thickBot="1" x14ac:dyDescent="0.25">
      <c r="B20" s="74">
        <f t="shared" si="0"/>
        <v>0</v>
      </c>
      <c r="D20" s="88">
        <f t="shared" si="1"/>
        <v>0</v>
      </c>
      <c r="F20" s="70">
        <v>13</v>
      </c>
      <c r="G20" s="81"/>
      <c r="H20" s="47"/>
      <c r="I20" s="81"/>
      <c r="J20" s="47"/>
      <c r="K20" s="81"/>
      <c r="L20" s="47"/>
      <c r="M20" s="81"/>
      <c r="N20" s="47"/>
      <c r="O20" s="81"/>
      <c r="P20" s="59"/>
      <c r="Q20" s="81"/>
      <c r="R20" s="47"/>
      <c r="S20" s="81"/>
      <c r="T20" s="59"/>
      <c r="V20" s="74">
        <f t="shared" si="2"/>
        <v>0</v>
      </c>
      <c r="X20" s="88">
        <f t="shared" si="3"/>
        <v>0</v>
      </c>
      <c r="Z20" s="70">
        <v>13</v>
      </c>
      <c r="AA20" s="81"/>
      <c r="AB20" s="47"/>
      <c r="AC20" s="81"/>
      <c r="AD20" s="47"/>
      <c r="AE20" s="81"/>
      <c r="AF20" s="47"/>
      <c r="AG20" s="81"/>
      <c r="AH20" s="47"/>
      <c r="AI20" s="81"/>
      <c r="AJ20" s="59"/>
      <c r="AK20" s="81"/>
      <c r="AL20" s="47"/>
      <c r="AM20" s="81"/>
      <c r="AN20" s="59"/>
      <c r="AP20" s="74">
        <f t="shared" si="4"/>
        <v>0</v>
      </c>
      <c r="AR20" s="88">
        <f t="shared" si="5"/>
        <v>0</v>
      </c>
      <c r="AT20" s="70">
        <v>13</v>
      </c>
      <c r="AU20" s="81"/>
      <c r="AV20" s="47"/>
      <c r="AW20" s="81"/>
      <c r="AX20" s="47"/>
      <c r="AY20" s="81"/>
      <c r="AZ20" s="47"/>
      <c r="BA20" s="81"/>
      <c r="BB20" s="47"/>
      <c r="BC20" s="81"/>
      <c r="BD20" s="59"/>
      <c r="BE20" s="81"/>
      <c r="BF20" s="47"/>
      <c r="BG20" s="81"/>
      <c r="BH20" s="59"/>
      <c r="BN20" s="13"/>
      <c r="BO20" s="12"/>
    </row>
    <row r="21" spans="2:67" ht="15" customHeight="1" outlineLevel="1" thickBot="1" x14ac:dyDescent="0.25">
      <c r="B21" s="74">
        <f t="shared" si="0"/>
        <v>0</v>
      </c>
      <c r="D21" s="88">
        <f t="shared" si="1"/>
        <v>0</v>
      </c>
      <c r="F21" s="70">
        <v>14</v>
      </c>
      <c r="G21" s="81"/>
      <c r="H21" s="78"/>
      <c r="I21" s="81"/>
      <c r="J21" s="47"/>
      <c r="K21" s="81"/>
      <c r="L21" s="47"/>
      <c r="M21" s="81"/>
      <c r="N21" s="47"/>
      <c r="O21" s="81"/>
      <c r="P21" s="59"/>
      <c r="Q21" s="81"/>
      <c r="R21" s="47"/>
      <c r="S21" s="81"/>
      <c r="T21" s="59"/>
      <c r="V21" s="74">
        <f t="shared" si="2"/>
        <v>0</v>
      </c>
      <c r="X21" s="88">
        <f t="shared" si="3"/>
        <v>0</v>
      </c>
      <c r="Z21" s="70">
        <v>14</v>
      </c>
      <c r="AA21" s="81"/>
      <c r="AB21" s="78"/>
      <c r="AC21" s="81"/>
      <c r="AD21" s="47"/>
      <c r="AE21" s="81"/>
      <c r="AF21" s="47"/>
      <c r="AG21" s="81"/>
      <c r="AH21" s="47"/>
      <c r="AI21" s="81"/>
      <c r="AJ21" s="59"/>
      <c r="AK21" s="81"/>
      <c r="AL21" s="47"/>
      <c r="AM21" s="81"/>
      <c r="AN21" s="59"/>
      <c r="AP21" s="74">
        <f t="shared" si="4"/>
        <v>0</v>
      </c>
      <c r="AR21" s="88">
        <f t="shared" si="5"/>
        <v>0</v>
      </c>
      <c r="AT21" s="70">
        <v>14</v>
      </c>
      <c r="AU21" s="81"/>
      <c r="AV21" s="78"/>
      <c r="AW21" s="81"/>
      <c r="AX21" s="47"/>
      <c r="AY21" s="81"/>
      <c r="AZ21" s="47"/>
      <c r="BA21" s="81"/>
      <c r="BB21" s="47"/>
      <c r="BC21" s="81"/>
      <c r="BD21" s="59"/>
      <c r="BE21" s="81"/>
      <c r="BF21" s="47"/>
      <c r="BG21" s="81"/>
      <c r="BH21" s="59"/>
      <c r="BN21" s="13"/>
      <c r="BO21" s="12"/>
    </row>
    <row r="22" spans="2:67" ht="15" customHeight="1" outlineLevel="1" thickBot="1" x14ac:dyDescent="0.25">
      <c r="B22" s="75">
        <f t="shared" si="0"/>
        <v>0</v>
      </c>
      <c r="D22" s="89">
        <f t="shared" si="1"/>
        <v>0</v>
      </c>
      <c r="F22" s="70">
        <v>15</v>
      </c>
      <c r="G22" s="82"/>
      <c r="H22" s="60"/>
      <c r="I22" s="82"/>
      <c r="J22" s="60"/>
      <c r="K22" s="82"/>
      <c r="L22" s="60"/>
      <c r="M22" s="82"/>
      <c r="N22" s="60"/>
      <c r="O22" s="82"/>
      <c r="P22" s="61"/>
      <c r="Q22" s="82"/>
      <c r="R22" s="60"/>
      <c r="S22" s="82"/>
      <c r="T22" s="61"/>
      <c r="V22" s="75">
        <f t="shared" si="2"/>
        <v>0</v>
      </c>
      <c r="X22" s="89">
        <f t="shared" si="3"/>
        <v>0</v>
      </c>
      <c r="Z22" s="70">
        <v>15</v>
      </c>
      <c r="AA22" s="82"/>
      <c r="AB22" s="60"/>
      <c r="AC22" s="82"/>
      <c r="AD22" s="60"/>
      <c r="AE22" s="82"/>
      <c r="AF22" s="60"/>
      <c r="AG22" s="82"/>
      <c r="AH22" s="60"/>
      <c r="AI22" s="82"/>
      <c r="AJ22" s="61"/>
      <c r="AK22" s="82"/>
      <c r="AL22" s="60"/>
      <c r="AM22" s="82"/>
      <c r="AN22" s="61"/>
      <c r="AP22" s="75">
        <f t="shared" si="4"/>
        <v>0</v>
      </c>
      <c r="AR22" s="89">
        <f t="shared" si="5"/>
        <v>0</v>
      </c>
      <c r="AT22" s="70">
        <v>15</v>
      </c>
      <c r="AU22" s="82"/>
      <c r="AV22" s="60"/>
      <c r="AW22" s="82"/>
      <c r="AX22" s="60"/>
      <c r="AY22" s="82"/>
      <c r="AZ22" s="60"/>
      <c r="BA22" s="82"/>
      <c r="BB22" s="60"/>
      <c r="BC22" s="82"/>
      <c r="BD22" s="61"/>
      <c r="BE22" s="82"/>
      <c r="BF22" s="60"/>
      <c r="BG22" s="82"/>
      <c r="BH22" s="61"/>
      <c r="BN22" s="13"/>
      <c r="BO22" s="12"/>
    </row>
    <row r="23" spans="2:67" ht="15" customHeight="1" outlineLevel="1" thickTop="1" x14ac:dyDescent="0.2">
      <c r="F23" s="65"/>
      <c r="G23" s="49" t="s">
        <v>27</v>
      </c>
      <c r="H23" s="49">
        <f>SUM(H8:H22)</f>
        <v>4</v>
      </c>
      <c r="I23" s="49"/>
      <c r="J23" s="49">
        <f>SUM(J8:J22)</f>
        <v>0</v>
      </c>
      <c r="K23" s="49"/>
      <c r="L23" s="49">
        <f>SUM(L8:L22)</f>
        <v>0</v>
      </c>
      <c r="M23" s="49"/>
      <c r="N23" s="49">
        <f>SUM(N8:N22)</f>
        <v>0</v>
      </c>
      <c r="O23" s="49"/>
      <c r="P23" s="49">
        <f>SUM(P8:P22)</f>
        <v>0</v>
      </c>
      <c r="Q23" s="49"/>
      <c r="R23" s="49">
        <f>SUM(R8:R22)</f>
        <v>0</v>
      </c>
      <c r="S23" s="49"/>
      <c r="T23" s="49">
        <f>SUM(T8:T22)</f>
        <v>0</v>
      </c>
      <c r="U23" s="64"/>
      <c r="V23" s="64"/>
      <c r="W23" s="64"/>
      <c r="Z23" s="65"/>
      <c r="AA23" s="49" t="s">
        <v>27</v>
      </c>
      <c r="AB23" s="49">
        <f>SUM(AB8:AB22)</f>
        <v>0</v>
      </c>
      <c r="AC23" s="49"/>
      <c r="AD23" s="49">
        <f>SUM(AD8:AD22)</f>
        <v>0</v>
      </c>
      <c r="AE23" s="49"/>
      <c r="AF23" s="49">
        <f>SUM(AF8:AF22)</f>
        <v>0</v>
      </c>
      <c r="AG23" s="49"/>
      <c r="AH23" s="49">
        <f>SUM(AH8:AH22)</f>
        <v>0</v>
      </c>
      <c r="AI23" s="49"/>
      <c r="AJ23" s="49">
        <f>SUM(AJ8:AJ22)</f>
        <v>0</v>
      </c>
      <c r="AK23" s="49"/>
      <c r="AL23" s="49">
        <f>SUM(AL8:AL22)</f>
        <v>0</v>
      </c>
      <c r="AM23" s="49"/>
      <c r="AN23" s="49">
        <f>SUM(AN8:AN22)</f>
        <v>0</v>
      </c>
      <c r="AT23" s="65"/>
      <c r="AU23" s="49" t="s">
        <v>27</v>
      </c>
      <c r="AV23" s="49">
        <f>SUM(AV8:AV22)</f>
        <v>0</v>
      </c>
      <c r="AW23" s="49"/>
      <c r="AX23" s="49">
        <f>SUM(AX8:AX22)</f>
        <v>0</v>
      </c>
      <c r="AY23" s="49"/>
      <c r="AZ23" s="49">
        <f>SUM(AZ8:AZ22)</f>
        <v>0</v>
      </c>
      <c r="BA23" s="49"/>
      <c r="BB23" s="49">
        <f>SUM(BB8:BB22)</f>
        <v>0</v>
      </c>
      <c r="BC23" s="49"/>
      <c r="BD23" s="49">
        <f>SUM(BD8:BD22)</f>
        <v>0</v>
      </c>
      <c r="BE23" s="49"/>
      <c r="BF23" s="49">
        <f>SUM(BF8:BF22)</f>
        <v>0</v>
      </c>
      <c r="BG23" s="49"/>
      <c r="BH23" s="49">
        <f>SUM(BH8:BH22)</f>
        <v>0</v>
      </c>
      <c r="BN23" s="13"/>
      <c r="BO23" s="12"/>
    </row>
    <row r="24" spans="2:67" ht="0.75" customHeight="1" outlineLevel="1" thickBot="1" x14ac:dyDescent="0.25">
      <c r="F24" s="66">
        <f>INT((N25-LOOKUP(N25,DATE(YEAR(N25)+{-1;0;1},1,3)-WEEKDAY(DATE(YEAR(N25)+{-1;0;1},1,3))+2))/7)+1</f>
        <v>2</v>
      </c>
      <c r="G24" s="56"/>
      <c r="H24" s="56"/>
      <c r="I24" s="56"/>
      <c r="J24" s="56"/>
      <c r="K24" s="56"/>
      <c r="L24" s="56"/>
      <c r="M24" s="56"/>
      <c r="N24" s="56"/>
      <c r="O24" s="56"/>
      <c r="P24" s="56"/>
      <c r="Q24" s="56"/>
      <c r="R24" s="56"/>
      <c r="S24" s="56"/>
      <c r="T24" s="56"/>
      <c r="Z24" s="68">
        <f>INT((AH25-LOOKUP(AH25,DATE(YEAR(AH25)+{-1;0;1},1,3)-WEEKDAY(DATE(YEAR(AH25)+{-1;0;1},1,3))+2))/7)+1</f>
        <v>6</v>
      </c>
      <c r="AA24" s="50"/>
      <c r="AB24" s="50"/>
      <c r="AC24" s="50"/>
      <c r="AD24" s="50"/>
      <c r="AE24" s="50"/>
      <c r="AF24" s="50"/>
      <c r="AG24" s="50"/>
      <c r="AH24" s="50"/>
      <c r="AI24" s="50"/>
      <c r="AJ24" s="50"/>
      <c r="AK24" s="50"/>
      <c r="AL24" s="50"/>
      <c r="AM24" s="50"/>
      <c r="AN24" s="50"/>
      <c r="AT24" s="68">
        <f>INT((BB25-LOOKUP(BB25,DATE(YEAR(BB25)+{-1;0;1},1,3)-WEEKDAY(DATE(YEAR(BB25)+{-1;0;1},1,3))+2))/7)+1</f>
        <v>10</v>
      </c>
      <c r="AU24" s="50"/>
      <c r="AV24" s="50"/>
      <c r="AW24" s="50"/>
      <c r="AX24" s="50"/>
      <c r="AY24" s="50"/>
      <c r="AZ24" s="50"/>
      <c r="BA24" s="50"/>
      <c r="BB24" s="50"/>
      <c r="BC24" s="50"/>
      <c r="BD24" s="50"/>
      <c r="BE24" s="50"/>
      <c r="BF24" s="50"/>
      <c r="BG24" s="50"/>
      <c r="BH24" s="50"/>
      <c r="BN24" s="13"/>
      <c r="BO24" s="12">
        <f>BO8+1</f>
        <v>43577</v>
      </c>
    </row>
    <row r="25" spans="2:67" ht="39.950000000000003" customHeight="1" thickBot="1" x14ac:dyDescent="0.25">
      <c r="F25" s="71">
        <f>F24</f>
        <v>2</v>
      </c>
      <c r="G25" s="51" t="str">
        <f>IF(ISNA(VLOOKUP(H25,Tab_feri,2,FALSE)),"",VLOOKUP(H25,Tab_feri,2,FALSE))</f>
        <v/>
      </c>
      <c r="H25" s="52">
        <f>T7+1</f>
        <v>43472</v>
      </c>
      <c r="I25" s="51" t="str">
        <f>IF(ISNA(VLOOKUP(J25,Tab_feri,2,FALSE)),"",VLOOKUP(J25,Tab_feri,2,FALSE))</f>
        <v/>
      </c>
      <c r="J25" s="52">
        <f>H25+1</f>
        <v>43473</v>
      </c>
      <c r="K25" s="51" t="str">
        <f>IF(ISNA(VLOOKUP(L25,Tab_feri,2,FALSE)),"",VLOOKUP(L25,Tab_feri,2,FALSE))</f>
        <v/>
      </c>
      <c r="L25" s="52">
        <f>J25+1</f>
        <v>43474</v>
      </c>
      <c r="M25" s="51" t="str">
        <f>IF(ISNA(VLOOKUP(N25,Tab_feri,2,FALSE)),"",VLOOKUP(N25,Tab_feri,2,FALSE))</f>
        <v/>
      </c>
      <c r="N25" s="52">
        <f>L25+1</f>
        <v>43475</v>
      </c>
      <c r="O25" s="51" t="str">
        <f>IF(ISNA(VLOOKUP(P25,Tab_feri,2,FALSE)),"",VLOOKUP(P25,Tab_feri,2,FALSE))</f>
        <v/>
      </c>
      <c r="P25" s="62">
        <f>N25+1</f>
        <v>43476</v>
      </c>
      <c r="Q25" s="53" t="str">
        <f>IF(ISNA(VLOOKUP(R25,Tab_feri,2,FALSE)),"",VLOOKUP(R25,Tab_feri,2,FALSE))</f>
        <v/>
      </c>
      <c r="R25" s="54">
        <f>P25+1</f>
        <v>43477</v>
      </c>
      <c r="S25" s="53" t="str">
        <f>IF(ISNA(VLOOKUP(T25,Tab_feri,2,FALSE)),"",VLOOKUP(T25,Tab_feri,2,FALSE))</f>
        <v/>
      </c>
      <c r="T25" s="55">
        <f>R25+1</f>
        <v>43478</v>
      </c>
      <c r="Z25" s="71">
        <f>Z24</f>
        <v>6</v>
      </c>
      <c r="AA25" s="51" t="str">
        <f>IF(ISNA(VLOOKUP(AB25,Tab_feri,2,FALSE)),"",VLOOKUP(AB25,Tab_feri,2,FALSE))</f>
        <v/>
      </c>
      <c r="AB25" s="52">
        <f>AN7+1</f>
        <v>43500</v>
      </c>
      <c r="AC25" s="51" t="str">
        <f>IF(ISNA(VLOOKUP(AD25,Tab_feri,2,FALSE)),"",VLOOKUP(AD25,Tab_feri,2,FALSE))</f>
        <v/>
      </c>
      <c r="AD25" s="52">
        <f>AB25+1</f>
        <v>43501</v>
      </c>
      <c r="AE25" s="51" t="str">
        <f>IF(ISNA(VLOOKUP(AF25,Tab_feri,2,FALSE)),"",VLOOKUP(AF25,Tab_feri,2,FALSE))</f>
        <v/>
      </c>
      <c r="AF25" s="52">
        <f>AD25+1</f>
        <v>43502</v>
      </c>
      <c r="AG25" s="51" t="str">
        <f>IF(ISNA(VLOOKUP(AH25,Tab_feri,2,FALSE)),"",VLOOKUP(AH25,Tab_feri,2,FALSE))</f>
        <v/>
      </c>
      <c r="AH25" s="52">
        <f>AF25+1</f>
        <v>43503</v>
      </c>
      <c r="AI25" s="51" t="str">
        <f>IF(ISNA(VLOOKUP(AJ25,Tab_feri,2,FALSE)),"",VLOOKUP(AJ25,Tab_feri,2,FALSE))</f>
        <v/>
      </c>
      <c r="AJ25" s="62">
        <f>AH25+1</f>
        <v>43504</v>
      </c>
      <c r="AK25" s="53" t="str">
        <f>IF(ISNA(VLOOKUP(AL25,Tab_feri,2,FALSE)),"",VLOOKUP(AL25,Tab_feri,2,FALSE))</f>
        <v/>
      </c>
      <c r="AL25" s="54">
        <f>AJ25+1</f>
        <v>43505</v>
      </c>
      <c r="AM25" s="53" t="str">
        <f>IF(ISNA(VLOOKUP(AN25,Tab_feri,2,FALSE)),"",VLOOKUP(AN25,Tab_feri,2,FALSE))</f>
        <v/>
      </c>
      <c r="AN25" s="55">
        <f>AL25+1</f>
        <v>43506</v>
      </c>
      <c r="AT25" s="71">
        <f>AT24</f>
        <v>10</v>
      </c>
      <c r="AU25" s="51" t="str">
        <f>IF(ISNA(VLOOKUP(AV25,Tab_feri,2,FALSE)),"",VLOOKUP(AV25,Tab_feri,2,FALSE))</f>
        <v/>
      </c>
      <c r="AV25" s="52">
        <f>BH7+1</f>
        <v>43528</v>
      </c>
      <c r="AW25" s="51" t="str">
        <f>IF(ISNA(VLOOKUP(AX25,Tab_feri,2,FALSE)),"",VLOOKUP(AX25,Tab_feri,2,FALSE))</f>
        <v/>
      </c>
      <c r="AX25" s="52">
        <f>AV25+1</f>
        <v>43529</v>
      </c>
      <c r="AY25" s="51" t="str">
        <f>IF(ISNA(VLOOKUP(AZ25,Tab_feri,2,FALSE)),"",VLOOKUP(AZ25,Tab_feri,2,FALSE))</f>
        <v/>
      </c>
      <c r="AZ25" s="52">
        <f>AX25+1</f>
        <v>43530</v>
      </c>
      <c r="BA25" s="51" t="str">
        <f>IF(ISNA(VLOOKUP(BB25,Tab_feri,2,FALSE)),"",VLOOKUP(BB25,Tab_feri,2,FALSE))</f>
        <v/>
      </c>
      <c r="BB25" s="52">
        <f>AZ25+1</f>
        <v>43531</v>
      </c>
      <c r="BC25" s="51" t="str">
        <f>IF(ISNA(VLOOKUP(BD25,Tab_feri,2,FALSE)),"",VLOOKUP(BD25,Tab_feri,2,FALSE))</f>
        <v/>
      </c>
      <c r="BD25" s="62">
        <f>BB25+1</f>
        <v>43532</v>
      </c>
      <c r="BE25" s="53" t="str">
        <f>IF(ISNA(VLOOKUP(BF25,Tab_feri,2,FALSE)),"",VLOOKUP(BF25,Tab_feri,2,FALSE))</f>
        <v/>
      </c>
      <c r="BF25" s="54">
        <f>BD25+1</f>
        <v>43533</v>
      </c>
      <c r="BG25" s="53" t="str">
        <f>IF(ISNA(VLOOKUP(BH25,Tab_feri,2,FALSE)),"",VLOOKUP(BH25,Tab_feri,2,FALSE))</f>
        <v/>
      </c>
      <c r="BH25" s="55">
        <f>BF25+1</f>
        <v>43534</v>
      </c>
      <c r="BN25" s="13"/>
      <c r="BO25" s="12">
        <f>DATE(An_ref,5,21)</f>
        <v>43606</v>
      </c>
    </row>
    <row r="26" spans="2:67" ht="15" customHeight="1" outlineLevel="1" thickTop="1" thickBot="1" x14ac:dyDescent="0.25">
      <c r="D26" s="87">
        <f>SUM(H26,J26,L26,N26,P26,R26,T26)</f>
        <v>0</v>
      </c>
      <c r="F26" s="70">
        <v>1</v>
      </c>
      <c r="G26" s="80"/>
      <c r="H26" s="57"/>
      <c r="I26" s="80"/>
      <c r="J26" s="57"/>
      <c r="K26" s="80"/>
      <c r="L26" s="57"/>
      <c r="M26" s="80"/>
      <c r="N26" s="57"/>
      <c r="O26" s="80"/>
      <c r="P26" s="58"/>
      <c r="Q26" s="80"/>
      <c r="R26" s="57"/>
      <c r="S26" s="80"/>
      <c r="T26" s="58"/>
      <c r="X26" s="87">
        <f>SUM(AB26,AD26,AF26,AH26,AJ26,AL26,AN26)</f>
        <v>0</v>
      </c>
      <c r="Z26" s="70">
        <v>1</v>
      </c>
      <c r="AA26" s="80"/>
      <c r="AB26" s="57"/>
      <c r="AC26" s="80"/>
      <c r="AD26" s="57"/>
      <c r="AE26" s="80"/>
      <c r="AF26" s="57"/>
      <c r="AG26" s="80"/>
      <c r="AH26" s="57"/>
      <c r="AI26" s="80"/>
      <c r="AJ26" s="58"/>
      <c r="AK26" s="80"/>
      <c r="AL26" s="57"/>
      <c r="AM26" s="80"/>
      <c r="AN26" s="58"/>
      <c r="AR26" s="87">
        <f>SUM(AV26,AX26,AZ26,BB26,BD26,BF26,BH26)</f>
        <v>0</v>
      </c>
      <c r="AT26" s="70">
        <v>1</v>
      </c>
      <c r="AU26" s="80"/>
      <c r="AV26" s="57"/>
      <c r="AW26" s="80"/>
      <c r="AX26" s="57"/>
      <c r="AY26" s="80"/>
      <c r="AZ26" s="57"/>
      <c r="BA26" s="80"/>
      <c r="BB26" s="57"/>
      <c r="BC26" s="80"/>
      <c r="BD26" s="58"/>
      <c r="BE26" s="80"/>
      <c r="BF26" s="57"/>
      <c r="BG26" s="80"/>
      <c r="BH26" s="58"/>
      <c r="BN26" s="15"/>
      <c r="BO26" s="12">
        <f>DATE(An_ref,6,24)</f>
        <v>43640</v>
      </c>
    </row>
    <row r="27" spans="2:67" ht="15" customHeight="1" outlineLevel="1" thickBot="1" x14ac:dyDescent="0.25">
      <c r="D27" s="88">
        <f t="shared" ref="D27:D40" si="6">SUM(H27,J27,L27,N27,P27,R27,T27)</f>
        <v>0</v>
      </c>
      <c r="F27" s="70">
        <v>2</v>
      </c>
      <c r="G27" s="81"/>
      <c r="H27" s="47"/>
      <c r="I27" s="81"/>
      <c r="J27" s="47"/>
      <c r="K27" s="81"/>
      <c r="L27" s="47"/>
      <c r="M27" s="81"/>
      <c r="N27" s="47"/>
      <c r="O27" s="81"/>
      <c r="P27" s="59"/>
      <c r="Q27" s="81"/>
      <c r="R27" s="47"/>
      <c r="S27" s="81"/>
      <c r="T27" s="59"/>
      <c r="X27" s="88">
        <f t="shared" ref="X27:X40" si="7">SUM(AB27,AD27,AF27,AH27,AJ27,AL27,AN27)</f>
        <v>0</v>
      </c>
      <c r="Z27" s="70">
        <v>2</v>
      </c>
      <c r="AA27" s="81"/>
      <c r="AB27" s="47"/>
      <c r="AC27" s="81"/>
      <c r="AD27" s="47"/>
      <c r="AE27" s="81"/>
      <c r="AF27" s="47"/>
      <c r="AG27" s="81"/>
      <c r="AH27" s="47"/>
      <c r="AI27" s="81"/>
      <c r="AJ27" s="59"/>
      <c r="AK27" s="81"/>
      <c r="AL27" s="47"/>
      <c r="AM27" s="81"/>
      <c r="AN27" s="59"/>
      <c r="AR27" s="88">
        <f t="shared" ref="AR27:AR40" si="8">SUM(AV27,AX27,AZ27,BB27,BD27,BF27,BH27)</f>
        <v>0</v>
      </c>
      <c r="AT27" s="70">
        <v>2</v>
      </c>
      <c r="AU27" s="81"/>
      <c r="AV27" s="47"/>
      <c r="AW27" s="81"/>
      <c r="AX27" s="47"/>
      <c r="AY27" s="81"/>
      <c r="AZ27" s="47"/>
      <c r="BA27" s="81"/>
      <c r="BB27" s="47"/>
      <c r="BC27" s="81"/>
      <c r="BD27" s="59"/>
      <c r="BE27" s="81"/>
      <c r="BF27" s="47"/>
      <c r="BG27" s="81"/>
      <c r="BH27" s="59"/>
      <c r="BN27" s="15"/>
      <c r="BO27" s="12"/>
    </row>
    <row r="28" spans="2:67" ht="15" customHeight="1" outlineLevel="1" thickBot="1" x14ac:dyDescent="0.25">
      <c r="D28" s="88">
        <f t="shared" si="6"/>
        <v>0</v>
      </c>
      <c r="F28" s="70">
        <v>3</v>
      </c>
      <c r="G28" s="81"/>
      <c r="H28" s="47"/>
      <c r="I28" s="81"/>
      <c r="J28" s="47"/>
      <c r="K28" s="81"/>
      <c r="L28" s="47"/>
      <c r="M28" s="81"/>
      <c r="N28" s="47"/>
      <c r="O28" s="81"/>
      <c r="P28" s="59"/>
      <c r="Q28" s="81"/>
      <c r="R28" s="47"/>
      <c r="S28" s="81"/>
      <c r="T28" s="59"/>
      <c r="X28" s="88">
        <f t="shared" si="7"/>
        <v>0</v>
      </c>
      <c r="Z28" s="70">
        <v>3</v>
      </c>
      <c r="AA28" s="81"/>
      <c r="AB28" s="47"/>
      <c r="AC28" s="81"/>
      <c r="AD28" s="47"/>
      <c r="AE28" s="81"/>
      <c r="AF28" s="47"/>
      <c r="AG28" s="81"/>
      <c r="AH28" s="47"/>
      <c r="AI28" s="81"/>
      <c r="AJ28" s="59"/>
      <c r="AK28" s="81"/>
      <c r="AL28" s="47"/>
      <c r="AM28" s="81"/>
      <c r="AN28" s="59"/>
      <c r="AR28" s="88">
        <f t="shared" si="8"/>
        <v>0</v>
      </c>
      <c r="AT28" s="70">
        <v>3</v>
      </c>
      <c r="AU28" s="81"/>
      <c r="AV28" s="47"/>
      <c r="AW28" s="81"/>
      <c r="AX28" s="47"/>
      <c r="AY28" s="81"/>
      <c r="AZ28" s="47"/>
      <c r="BA28" s="81"/>
      <c r="BB28" s="47"/>
      <c r="BC28" s="81"/>
      <c r="BD28" s="59"/>
      <c r="BE28" s="81"/>
      <c r="BF28" s="47"/>
      <c r="BG28" s="81"/>
      <c r="BH28" s="59"/>
      <c r="BN28" s="15"/>
      <c r="BO28" s="12"/>
    </row>
    <row r="29" spans="2:67" ht="15" customHeight="1" outlineLevel="1" thickBot="1" x14ac:dyDescent="0.25">
      <c r="D29" s="88">
        <f t="shared" si="6"/>
        <v>0</v>
      </c>
      <c r="F29" s="70">
        <v>4</v>
      </c>
      <c r="G29" s="81"/>
      <c r="H29" s="47"/>
      <c r="I29" s="81"/>
      <c r="J29" s="47"/>
      <c r="K29" s="81"/>
      <c r="L29" s="47"/>
      <c r="M29" s="81"/>
      <c r="N29" s="47"/>
      <c r="O29" s="81"/>
      <c r="P29" s="59"/>
      <c r="Q29" s="81"/>
      <c r="R29" s="47"/>
      <c r="S29" s="81"/>
      <c r="T29" s="59"/>
      <c r="X29" s="88">
        <f t="shared" si="7"/>
        <v>0</v>
      </c>
      <c r="Z29" s="70">
        <v>4</v>
      </c>
      <c r="AA29" s="81"/>
      <c r="AB29" s="47"/>
      <c r="AC29" s="81"/>
      <c r="AD29" s="47"/>
      <c r="AE29" s="81"/>
      <c r="AF29" s="47"/>
      <c r="AG29" s="81"/>
      <c r="AH29" s="47"/>
      <c r="AI29" s="81"/>
      <c r="AJ29" s="59"/>
      <c r="AK29" s="81"/>
      <c r="AL29" s="47"/>
      <c r="AM29" s="81"/>
      <c r="AN29" s="59"/>
      <c r="AR29" s="88">
        <f t="shared" si="8"/>
        <v>0</v>
      </c>
      <c r="AT29" s="70">
        <v>4</v>
      </c>
      <c r="AU29" s="81"/>
      <c r="AV29" s="47"/>
      <c r="AW29" s="81"/>
      <c r="AX29" s="47"/>
      <c r="AY29" s="81"/>
      <c r="AZ29" s="47"/>
      <c r="BA29" s="81"/>
      <c r="BB29" s="47"/>
      <c r="BC29" s="81"/>
      <c r="BD29" s="59"/>
      <c r="BE29" s="81"/>
      <c r="BF29" s="47"/>
      <c r="BG29" s="81"/>
      <c r="BH29" s="59"/>
      <c r="BN29" s="15"/>
      <c r="BO29" s="12"/>
    </row>
    <row r="30" spans="2:67" ht="15" customHeight="1" outlineLevel="1" thickBot="1" x14ac:dyDescent="0.25">
      <c r="D30" s="88">
        <f t="shared" si="6"/>
        <v>0</v>
      </c>
      <c r="F30" s="70">
        <v>5</v>
      </c>
      <c r="G30" s="81"/>
      <c r="H30" s="47"/>
      <c r="I30" s="81"/>
      <c r="J30" s="47"/>
      <c r="K30" s="81"/>
      <c r="L30" s="47"/>
      <c r="M30" s="81"/>
      <c r="N30" s="47"/>
      <c r="O30" s="81"/>
      <c r="P30" s="59"/>
      <c r="Q30" s="81"/>
      <c r="R30" s="47"/>
      <c r="S30" s="81"/>
      <c r="T30" s="59"/>
      <c r="X30" s="88">
        <f t="shared" si="7"/>
        <v>0</v>
      </c>
      <c r="Z30" s="70">
        <v>5</v>
      </c>
      <c r="AA30" s="81"/>
      <c r="AB30" s="47"/>
      <c r="AC30" s="81"/>
      <c r="AD30" s="47"/>
      <c r="AE30" s="81"/>
      <c r="AF30" s="47"/>
      <c r="AG30" s="81"/>
      <c r="AH30" s="47"/>
      <c r="AI30" s="81"/>
      <c r="AJ30" s="59"/>
      <c r="AK30" s="81"/>
      <c r="AL30" s="47"/>
      <c r="AM30" s="81"/>
      <c r="AN30" s="59"/>
      <c r="AR30" s="88">
        <f t="shared" si="8"/>
        <v>0</v>
      </c>
      <c r="AT30" s="70">
        <v>5</v>
      </c>
      <c r="AU30" s="81"/>
      <c r="AV30" s="47"/>
      <c r="AW30" s="81"/>
      <c r="AX30" s="47"/>
      <c r="AY30" s="81"/>
      <c r="AZ30" s="47"/>
      <c r="BA30" s="81"/>
      <c r="BB30" s="47"/>
      <c r="BC30" s="81"/>
      <c r="BD30" s="59"/>
      <c r="BE30" s="81"/>
      <c r="BF30" s="47"/>
      <c r="BG30" s="81"/>
      <c r="BH30" s="59"/>
      <c r="BN30" s="15"/>
      <c r="BO30" s="12"/>
    </row>
    <row r="31" spans="2:67" ht="15" customHeight="1" outlineLevel="1" thickBot="1" x14ac:dyDescent="0.25">
      <c r="D31" s="88">
        <f t="shared" si="6"/>
        <v>0</v>
      </c>
      <c r="F31" s="70">
        <v>6</v>
      </c>
      <c r="G31" s="81"/>
      <c r="H31" s="47"/>
      <c r="I31" s="81"/>
      <c r="J31" s="47"/>
      <c r="K31" s="81"/>
      <c r="L31" s="47"/>
      <c r="M31" s="81"/>
      <c r="N31" s="47"/>
      <c r="O31" s="81"/>
      <c r="P31" s="59"/>
      <c r="Q31" s="81"/>
      <c r="R31" s="47"/>
      <c r="S31" s="81"/>
      <c r="T31" s="59"/>
      <c r="X31" s="88">
        <f t="shared" si="7"/>
        <v>0</v>
      </c>
      <c r="Z31" s="70">
        <v>6</v>
      </c>
      <c r="AA31" s="81"/>
      <c r="AB31" s="47"/>
      <c r="AC31" s="81"/>
      <c r="AD31" s="47"/>
      <c r="AE31" s="81"/>
      <c r="AF31" s="47"/>
      <c r="AG31" s="81"/>
      <c r="AH31" s="47"/>
      <c r="AI31" s="81"/>
      <c r="AJ31" s="59"/>
      <c r="AK31" s="81"/>
      <c r="AL31" s="47"/>
      <c r="AM31" s="81"/>
      <c r="AN31" s="59"/>
      <c r="AR31" s="88">
        <f t="shared" si="8"/>
        <v>0</v>
      </c>
      <c r="AT31" s="70">
        <v>6</v>
      </c>
      <c r="AU31" s="81"/>
      <c r="AV31" s="47"/>
      <c r="AW31" s="81"/>
      <c r="AX31" s="47"/>
      <c r="AY31" s="81"/>
      <c r="AZ31" s="47"/>
      <c r="BA31" s="81"/>
      <c r="BB31" s="47"/>
      <c r="BC31" s="81"/>
      <c r="BD31" s="59"/>
      <c r="BE31" s="81"/>
      <c r="BF31" s="47"/>
      <c r="BG31" s="81"/>
      <c r="BH31" s="59"/>
      <c r="BN31" s="15"/>
      <c r="BO31" s="12"/>
    </row>
    <row r="32" spans="2:67" ht="15" customHeight="1" outlineLevel="1" thickBot="1" x14ac:dyDescent="0.25">
      <c r="D32" s="88">
        <f t="shared" si="6"/>
        <v>0</v>
      </c>
      <c r="F32" s="70">
        <v>7</v>
      </c>
      <c r="G32" s="81"/>
      <c r="H32" s="47"/>
      <c r="I32" s="81"/>
      <c r="J32" s="47"/>
      <c r="K32" s="81"/>
      <c r="L32" s="47"/>
      <c r="M32" s="81"/>
      <c r="N32" s="47"/>
      <c r="O32" s="81"/>
      <c r="P32" s="59"/>
      <c r="Q32" s="81"/>
      <c r="R32" s="47"/>
      <c r="S32" s="81"/>
      <c r="T32" s="59"/>
      <c r="X32" s="88">
        <f t="shared" si="7"/>
        <v>0</v>
      </c>
      <c r="Z32" s="70">
        <v>7</v>
      </c>
      <c r="AA32" s="81"/>
      <c r="AB32" s="47"/>
      <c r="AC32" s="81"/>
      <c r="AD32" s="47"/>
      <c r="AE32" s="81"/>
      <c r="AF32" s="47"/>
      <c r="AG32" s="81"/>
      <c r="AH32" s="47"/>
      <c r="AI32" s="81"/>
      <c r="AJ32" s="59"/>
      <c r="AK32" s="81"/>
      <c r="AL32" s="47"/>
      <c r="AM32" s="81"/>
      <c r="AN32" s="59"/>
      <c r="AR32" s="88">
        <f t="shared" si="8"/>
        <v>0</v>
      </c>
      <c r="AT32" s="70">
        <v>7</v>
      </c>
      <c r="AU32" s="81"/>
      <c r="AV32" s="47"/>
      <c r="AW32" s="81"/>
      <c r="AX32" s="47"/>
      <c r="AY32" s="81"/>
      <c r="AZ32" s="47"/>
      <c r="BA32" s="81"/>
      <c r="BB32" s="47"/>
      <c r="BC32" s="81"/>
      <c r="BD32" s="59"/>
      <c r="BE32" s="81"/>
      <c r="BF32" s="47"/>
      <c r="BG32" s="81"/>
      <c r="BH32" s="59"/>
      <c r="BN32" s="15"/>
      <c r="BO32" s="12"/>
    </row>
    <row r="33" spans="4:67" ht="15" customHeight="1" outlineLevel="1" thickBot="1" x14ac:dyDescent="0.25">
      <c r="D33" s="88">
        <f t="shared" si="6"/>
        <v>0</v>
      </c>
      <c r="F33" s="70">
        <v>8</v>
      </c>
      <c r="G33" s="81"/>
      <c r="H33" s="47"/>
      <c r="I33" s="81"/>
      <c r="J33" s="47"/>
      <c r="K33" s="81"/>
      <c r="L33" s="47"/>
      <c r="M33" s="81"/>
      <c r="N33" s="47"/>
      <c r="O33" s="81"/>
      <c r="P33" s="59"/>
      <c r="Q33" s="81"/>
      <c r="R33" s="47"/>
      <c r="S33" s="81"/>
      <c r="T33" s="59"/>
      <c r="X33" s="88">
        <f t="shared" si="7"/>
        <v>0</v>
      </c>
      <c r="Z33" s="70">
        <v>8</v>
      </c>
      <c r="AA33" s="81"/>
      <c r="AB33" s="47"/>
      <c r="AC33" s="81"/>
      <c r="AD33" s="47"/>
      <c r="AE33" s="81"/>
      <c r="AF33" s="47"/>
      <c r="AG33" s="81"/>
      <c r="AH33" s="47"/>
      <c r="AI33" s="81"/>
      <c r="AJ33" s="59"/>
      <c r="AK33" s="81"/>
      <c r="AL33" s="47"/>
      <c r="AM33" s="81"/>
      <c r="AN33" s="59"/>
      <c r="AR33" s="88">
        <f t="shared" si="8"/>
        <v>0</v>
      </c>
      <c r="AT33" s="70">
        <v>8</v>
      </c>
      <c r="AU33" s="81"/>
      <c r="AV33" s="47"/>
      <c r="AW33" s="81"/>
      <c r="AX33" s="47"/>
      <c r="AY33" s="81"/>
      <c r="AZ33" s="47"/>
      <c r="BA33" s="81"/>
      <c r="BB33" s="47"/>
      <c r="BC33" s="81"/>
      <c r="BD33" s="59"/>
      <c r="BE33" s="81"/>
      <c r="BF33" s="47"/>
      <c r="BG33" s="81"/>
      <c r="BH33" s="59"/>
      <c r="BN33" s="15"/>
      <c r="BO33" s="12"/>
    </row>
    <row r="34" spans="4:67" ht="15" customHeight="1" outlineLevel="1" thickBot="1" x14ac:dyDescent="0.25">
      <c r="D34" s="88">
        <f t="shared" si="6"/>
        <v>0</v>
      </c>
      <c r="F34" s="70">
        <v>9</v>
      </c>
      <c r="G34" s="81"/>
      <c r="H34" s="47"/>
      <c r="I34" s="81"/>
      <c r="J34" s="47"/>
      <c r="K34" s="81"/>
      <c r="L34" s="47"/>
      <c r="M34" s="81"/>
      <c r="N34" s="47"/>
      <c r="O34" s="81"/>
      <c r="P34" s="59"/>
      <c r="Q34" s="81"/>
      <c r="R34" s="47"/>
      <c r="S34" s="81"/>
      <c r="T34" s="59"/>
      <c r="X34" s="88">
        <f t="shared" si="7"/>
        <v>0</v>
      </c>
      <c r="Z34" s="70">
        <v>9</v>
      </c>
      <c r="AA34" s="81"/>
      <c r="AB34" s="47"/>
      <c r="AC34" s="81"/>
      <c r="AD34" s="47"/>
      <c r="AE34" s="81"/>
      <c r="AF34" s="47"/>
      <c r="AG34" s="81"/>
      <c r="AH34" s="47"/>
      <c r="AI34" s="81"/>
      <c r="AJ34" s="59"/>
      <c r="AK34" s="81"/>
      <c r="AL34" s="47"/>
      <c r="AM34" s="81"/>
      <c r="AN34" s="59"/>
      <c r="AR34" s="88">
        <f t="shared" si="8"/>
        <v>0</v>
      </c>
      <c r="AT34" s="70">
        <v>9</v>
      </c>
      <c r="AU34" s="81"/>
      <c r="AV34" s="47"/>
      <c r="AW34" s="81"/>
      <c r="AX34" s="47"/>
      <c r="AY34" s="81"/>
      <c r="AZ34" s="47"/>
      <c r="BA34" s="81"/>
      <c r="BB34" s="47"/>
      <c r="BC34" s="81"/>
      <c r="BD34" s="59"/>
      <c r="BE34" s="81"/>
      <c r="BF34" s="47"/>
      <c r="BG34" s="81"/>
      <c r="BH34" s="59"/>
      <c r="BN34" s="15"/>
      <c r="BO34" s="12"/>
    </row>
    <row r="35" spans="4:67" ht="15" customHeight="1" outlineLevel="1" thickBot="1" x14ac:dyDescent="0.25">
      <c r="D35" s="88">
        <f t="shared" si="6"/>
        <v>0</v>
      </c>
      <c r="F35" s="70">
        <v>10</v>
      </c>
      <c r="G35" s="81"/>
      <c r="H35" s="47"/>
      <c r="I35" s="81"/>
      <c r="J35" s="47"/>
      <c r="K35" s="81"/>
      <c r="L35" s="47"/>
      <c r="M35" s="81"/>
      <c r="N35" s="47"/>
      <c r="O35" s="81"/>
      <c r="P35" s="59"/>
      <c r="Q35" s="81"/>
      <c r="R35" s="47"/>
      <c r="S35" s="81"/>
      <c r="T35" s="59"/>
      <c r="X35" s="88">
        <f t="shared" si="7"/>
        <v>0</v>
      </c>
      <c r="Z35" s="70">
        <v>10</v>
      </c>
      <c r="AA35" s="81"/>
      <c r="AB35" s="47"/>
      <c r="AC35" s="81"/>
      <c r="AD35" s="47"/>
      <c r="AE35" s="81"/>
      <c r="AF35" s="47"/>
      <c r="AG35" s="81"/>
      <c r="AH35" s="47"/>
      <c r="AI35" s="81"/>
      <c r="AJ35" s="59"/>
      <c r="AK35" s="81"/>
      <c r="AL35" s="47"/>
      <c r="AM35" s="81"/>
      <c r="AN35" s="59"/>
      <c r="AR35" s="88">
        <f t="shared" si="8"/>
        <v>0</v>
      </c>
      <c r="AT35" s="70">
        <v>10</v>
      </c>
      <c r="AU35" s="81"/>
      <c r="AV35" s="47"/>
      <c r="AW35" s="81"/>
      <c r="AX35" s="47"/>
      <c r="AY35" s="81"/>
      <c r="AZ35" s="47"/>
      <c r="BA35" s="81"/>
      <c r="BB35" s="47"/>
      <c r="BC35" s="81"/>
      <c r="BD35" s="59"/>
      <c r="BE35" s="81"/>
      <c r="BF35" s="47"/>
      <c r="BG35" s="81"/>
      <c r="BH35" s="59"/>
      <c r="BN35" s="15"/>
      <c r="BO35" s="12"/>
    </row>
    <row r="36" spans="4:67" ht="15" customHeight="1" outlineLevel="1" thickBot="1" x14ac:dyDescent="0.25">
      <c r="D36" s="88">
        <f t="shared" si="6"/>
        <v>0</v>
      </c>
      <c r="F36" s="70">
        <v>11</v>
      </c>
      <c r="G36" s="81"/>
      <c r="H36" s="47"/>
      <c r="I36" s="81"/>
      <c r="J36" s="47"/>
      <c r="K36" s="81"/>
      <c r="L36" s="47"/>
      <c r="M36" s="81"/>
      <c r="N36" s="47"/>
      <c r="O36" s="81"/>
      <c r="P36" s="59"/>
      <c r="Q36" s="81"/>
      <c r="R36" s="47"/>
      <c r="S36" s="81"/>
      <c r="T36" s="59"/>
      <c r="X36" s="88">
        <f t="shared" si="7"/>
        <v>0</v>
      </c>
      <c r="Z36" s="70">
        <v>11</v>
      </c>
      <c r="AA36" s="81"/>
      <c r="AB36" s="47"/>
      <c r="AC36" s="81"/>
      <c r="AD36" s="47"/>
      <c r="AE36" s="81"/>
      <c r="AF36" s="47"/>
      <c r="AG36" s="81"/>
      <c r="AH36" s="47"/>
      <c r="AI36" s="81"/>
      <c r="AJ36" s="59"/>
      <c r="AK36" s="81"/>
      <c r="AL36" s="47"/>
      <c r="AM36" s="81"/>
      <c r="AN36" s="59"/>
      <c r="AR36" s="88">
        <f t="shared" si="8"/>
        <v>0</v>
      </c>
      <c r="AT36" s="70">
        <v>11</v>
      </c>
      <c r="AU36" s="81"/>
      <c r="AV36" s="47"/>
      <c r="AW36" s="81"/>
      <c r="AX36" s="47"/>
      <c r="AY36" s="81"/>
      <c r="AZ36" s="47"/>
      <c r="BA36" s="81"/>
      <c r="BB36" s="47"/>
      <c r="BC36" s="81"/>
      <c r="BD36" s="59"/>
      <c r="BE36" s="81"/>
      <c r="BF36" s="47"/>
      <c r="BG36" s="81"/>
      <c r="BH36" s="59"/>
      <c r="BN36" s="15"/>
      <c r="BO36" s="12"/>
    </row>
    <row r="37" spans="4:67" ht="15" customHeight="1" outlineLevel="1" thickBot="1" x14ac:dyDescent="0.25">
      <c r="D37" s="88">
        <f t="shared" si="6"/>
        <v>0</v>
      </c>
      <c r="F37" s="70">
        <v>12</v>
      </c>
      <c r="G37" s="81"/>
      <c r="H37" s="47"/>
      <c r="I37" s="81"/>
      <c r="J37" s="47"/>
      <c r="K37" s="81"/>
      <c r="L37" s="47"/>
      <c r="M37" s="81"/>
      <c r="N37" s="47"/>
      <c r="O37" s="81"/>
      <c r="P37" s="59"/>
      <c r="Q37" s="81"/>
      <c r="R37" s="47"/>
      <c r="S37" s="81"/>
      <c r="T37" s="59"/>
      <c r="X37" s="88">
        <f t="shared" si="7"/>
        <v>0</v>
      </c>
      <c r="Z37" s="70">
        <v>12</v>
      </c>
      <c r="AA37" s="81"/>
      <c r="AB37" s="47"/>
      <c r="AC37" s="81"/>
      <c r="AD37" s="47"/>
      <c r="AE37" s="81"/>
      <c r="AF37" s="47"/>
      <c r="AG37" s="81"/>
      <c r="AH37" s="47"/>
      <c r="AI37" s="81"/>
      <c r="AJ37" s="59"/>
      <c r="AK37" s="81"/>
      <c r="AL37" s="47"/>
      <c r="AM37" s="81"/>
      <c r="AN37" s="59"/>
      <c r="AR37" s="88">
        <f t="shared" si="8"/>
        <v>0</v>
      </c>
      <c r="AT37" s="70">
        <v>12</v>
      </c>
      <c r="AU37" s="81"/>
      <c r="AV37" s="47"/>
      <c r="AW37" s="81"/>
      <c r="AX37" s="47"/>
      <c r="AY37" s="81"/>
      <c r="AZ37" s="47"/>
      <c r="BA37" s="81"/>
      <c r="BB37" s="47"/>
      <c r="BC37" s="81"/>
      <c r="BD37" s="59"/>
      <c r="BE37" s="81"/>
      <c r="BF37" s="47"/>
      <c r="BG37" s="81"/>
      <c r="BH37" s="59"/>
      <c r="BN37" s="15"/>
      <c r="BO37" s="12"/>
    </row>
    <row r="38" spans="4:67" ht="15" customHeight="1" outlineLevel="1" thickBot="1" x14ac:dyDescent="0.25">
      <c r="D38" s="88">
        <f t="shared" si="6"/>
        <v>0</v>
      </c>
      <c r="F38" s="70">
        <v>13</v>
      </c>
      <c r="G38" s="81"/>
      <c r="H38" s="47"/>
      <c r="I38" s="81"/>
      <c r="J38" s="47"/>
      <c r="K38" s="81"/>
      <c r="L38" s="47"/>
      <c r="M38" s="81"/>
      <c r="N38" s="47"/>
      <c r="O38" s="81"/>
      <c r="P38" s="59"/>
      <c r="Q38" s="81"/>
      <c r="R38" s="47"/>
      <c r="S38" s="81"/>
      <c r="T38" s="59"/>
      <c r="X38" s="88">
        <f t="shared" si="7"/>
        <v>0</v>
      </c>
      <c r="Z38" s="70">
        <v>13</v>
      </c>
      <c r="AA38" s="81"/>
      <c r="AB38" s="47"/>
      <c r="AC38" s="81"/>
      <c r="AD38" s="47"/>
      <c r="AE38" s="81"/>
      <c r="AF38" s="47"/>
      <c r="AG38" s="81"/>
      <c r="AH38" s="47"/>
      <c r="AI38" s="81"/>
      <c r="AJ38" s="59"/>
      <c r="AK38" s="81"/>
      <c r="AL38" s="47"/>
      <c r="AM38" s="81"/>
      <c r="AN38" s="59"/>
      <c r="AR38" s="88">
        <f t="shared" si="8"/>
        <v>0</v>
      </c>
      <c r="AT38" s="70">
        <v>13</v>
      </c>
      <c r="AU38" s="81"/>
      <c r="AV38" s="47"/>
      <c r="AW38" s="81"/>
      <c r="AX38" s="47"/>
      <c r="AY38" s="81"/>
      <c r="AZ38" s="47"/>
      <c r="BA38" s="81"/>
      <c r="BB38" s="47"/>
      <c r="BC38" s="81"/>
      <c r="BD38" s="59"/>
      <c r="BE38" s="81"/>
      <c r="BF38" s="47"/>
      <c r="BG38" s="81"/>
      <c r="BH38" s="59"/>
      <c r="BN38" s="15"/>
      <c r="BO38" s="12"/>
    </row>
    <row r="39" spans="4:67" ht="15" customHeight="1" outlineLevel="1" thickBot="1" x14ac:dyDescent="0.25">
      <c r="D39" s="88">
        <f t="shared" si="6"/>
        <v>0</v>
      </c>
      <c r="F39" s="70">
        <v>14</v>
      </c>
      <c r="G39" s="81"/>
      <c r="H39" s="78"/>
      <c r="I39" s="81"/>
      <c r="J39" s="47"/>
      <c r="K39" s="81"/>
      <c r="L39" s="47"/>
      <c r="M39" s="81"/>
      <c r="N39" s="47"/>
      <c r="O39" s="81"/>
      <c r="P39" s="59"/>
      <c r="Q39" s="81"/>
      <c r="R39" s="47"/>
      <c r="S39" s="81"/>
      <c r="T39" s="59"/>
      <c r="X39" s="88">
        <f t="shared" si="7"/>
        <v>0</v>
      </c>
      <c r="Z39" s="70">
        <v>14</v>
      </c>
      <c r="AA39" s="81"/>
      <c r="AB39" s="78"/>
      <c r="AC39" s="81"/>
      <c r="AD39" s="47"/>
      <c r="AE39" s="81"/>
      <c r="AF39" s="47"/>
      <c r="AG39" s="81"/>
      <c r="AH39" s="47"/>
      <c r="AI39" s="81"/>
      <c r="AJ39" s="59"/>
      <c r="AK39" s="81"/>
      <c r="AL39" s="47"/>
      <c r="AM39" s="81"/>
      <c r="AN39" s="59"/>
      <c r="AR39" s="88">
        <f t="shared" si="8"/>
        <v>0</v>
      </c>
      <c r="AT39" s="70">
        <v>14</v>
      </c>
      <c r="AU39" s="81"/>
      <c r="AV39" s="78"/>
      <c r="AW39" s="81"/>
      <c r="AX39" s="47"/>
      <c r="AY39" s="81"/>
      <c r="AZ39" s="47"/>
      <c r="BA39" s="81"/>
      <c r="BB39" s="47"/>
      <c r="BC39" s="81"/>
      <c r="BD39" s="59"/>
      <c r="BE39" s="81"/>
      <c r="BF39" s="47"/>
      <c r="BG39" s="81"/>
      <c r="BH39" s="59"/>
      <c r="BN39" s="15"/>
      <c r="BO39" s="12"/>
    </row>
    <row r="40" spans="4:67" ht="15" customHeight="1" outlineLevel="1" thickBot="1" x14ac:dyDescent="0.25">
      <c r="D40" s="89">
        <f t="shared" si="6"/>
        <v>0</v>
      </c>
      <c r="F40" s="70">
        <v>15</v>
      </c>
      <c r="G40" s="82"/>
      <c r="H40" s="60"/>
      <c r="I40" s="82"/>
      <c r="J40" s="60"/>
      <c r="K40" s="82"/>
      <c r="L40" s="60"/>
      <c r="M40" s="82"/>
      <c r="N40" s="60"/>
      <c r="O40" s="82"/>
      <c r="P40" s="61"/>
      <c r="Q40" s="82"/>
      <c r="R40" s="60"/>
      <c r="S40" s="82"/>
      <c r="T40" s="61"/>
      <c r="X40" s="89">
        <f t="shared" si="7"/>
        <v>0</v>
      </c>
      <c r="Z40" s="70">
        <v>15</v>
      </c>
      <c r="AA40" s="82"/>
      <c r="AB40" s="60"/>
      <c r="AC40" s="82"/>
      <c r="AD40" s="60"/>
      <c r="AE40" s="82"/>
      <c r="AF40" s="60"/>
      <c r="AG40" s="82"/>
      <c r="AH40" s="60"/>
      <c r="AI40" s="82"/>
      <c r="AJ40" s="61"/>
      <c r="AK40" s="82"/>
      <c r="AL40" s="60"/>
      <c r="AM40" s="82"/>
      <c r="AN40" s="61"/>
      <c r="AR40" s="89">
        <f t="shared" si="8"/>
        <v>0</v>
      </c>
      <c r="AT40" s="70">
        <v>15</v>
      </c>
      <c r="AU40" s="82"/>
      <c r="AV40" s="60"/>
      <c r="AW40" s="82"/>
      <c r="AX40" s="60"/>
      <c r="AY40" s="82"/>
      <c r="AZ40" s="60"/>
      <c r="BA40" s="82"/>
      <c r="BB40" s="60"/>
      <c r="BC40" s="82"/>
      <c r="BD40" s="61"/>
      <c r="BE40" s="82"/>
      <c r="BF40" s="60"/>
      <c r="BG40" s="82"/>
      <c r="BH40" s="61"/>
      <c r="BN40" s="15"/>
      <c r="BO40" s="12"/>
    </row>
    <row r="41" spans="4:67" ht="15" customHeight="1" outlineLevel="1" thickTop="1" x14ac:dyDescent="0.2">
      <c r="F41" s="65"/>
      <c r="G41" s="49" t="s">
        <v>27</v>
      </c>
      <c r="H41" s="49">
        <f>SUM(H26:H40)</f>
        <v>0</v>
      </c>
      <c r="I41" s="49"/>
      <c r="J41" s="49">
        <f>SUM(J26:J40)</f>
        <v>0</v>
      </c>
      <c r="K41" s="49"/>
      <c r="L41" s="49">
        <f>SUM(L26:L40)</f>
        <v>0</v>
      </c>
      <c r="M41" s="49"/>
      <c r="N41" s="49">
        <f>SUM(N26:N40)</f>
        <v>0</v>
      </c>
      <c r="O41" s="49"/>
      <c r="P41" s="49">
        <f>SUM(P26:P40)</f>
        <v>0</v>
      </c>
      <c r="Q41" s="49"/>
      <c r="R41" s="49">
        <f>SUM(R26:R40)</f>
        <v>0</v>
      </c>
      <c r="S41" s="49"/>
      <c r="T41" s="49">
        <f>SUM(T26:T40)</f>
        <v>0</v>
      </c>
      <c r="Z41" s="65"/>
      <c r="AA41" s="49" t="s">
        <v>27</v>
      </c>
      <c r="AB41" s="49">
        <f>SUM(AB26:AB40)</f>
        <v>0</v>
      </c>
      <c r="AC41" s="49"/>
      <c r="AD41" s="49">
        <f>SUM(AD26:AD40)</f>
        <v>0</v>
      </c>
      <c r="AE41" s="49"/>
      <c r="AF41" s="49">
        <f>SUM(AF26:AF40)</f>
        <v>0</v>
      </c>
      <c r="AG41" s="49"/>
      <c r="AH41" s="49">
        <f>SUM(AH26:AH40)</f>
        <v>0</v>
      </c>
      <c r="AI41" s="49"/>
      <c r="AJ41" s="49">
        <f>SUM(AJ26:AJ40)</f>
        <v>0</v>
      </c>
      <c r="AK41" s="49"/>
      <c r="AL41" s="49">
        <f>SUM(AL26:AL40)</f>
        <v>0</v>
      </c>
      <c r="AM41" s="49"/>
      <c r="AN41" s="49">
        <f>SUM(AN26:AN40)</f>
        <v>0</v>
      </c>
      <c r="AT41" s="65"/>
      <c r="AU41" s="49" t="s">
        <v>27</v>
      </c>
      <c r="AV41" s="49">
        <f>SUM(AV26:AV40)</f>
        <v>0</v>
      </c>
      <c r="AW41" s="49"/>
      <c r="AX41" s="49">
        <f>SUM(AX26:AX40)</f>
        <v>0</v>
      </c>
      <c r="AY41" s="49"/>
      <c r="AZ41" s="49">
        <f>SUM(AZ26:AZ40)</f>
        <v>0</v>
      </c>
      <c r="BA41" s="49"/>
      <c r="BB41" s="49">
        <f>SUM(BB26:BB40)</f>
        <v>0</v>
      </c>
      <c r="BC41" s="49"/>
      <c r="BD41" s="49">
        <f>SUM(BD26:BD40)</f>
        <v>0</v>
      </c>
      <c r="BE41" s="49"/>
      <c r="BF41" s="49">
        <f>SUM(BF26:BF40)</f>
        <v>0</v>
      </c>
      <c r="BG41" s="49"/>
      <c r="BH41" s="49">
        <f>SUM(BH26:BH40)</f>
        <v>0</v>
      </c>
      <c r="BN41" s="15"/>
      <c r="BO41" s="12"/>
    </row>
    <row r="42" spans="4:67" ht="0.75" customHeight="1" outlineLevel="1" thickBot="1" x14ac:dyDescent="0.25">
      <c r="F42" s="68">
        <f>INT((N43-LOOKUP(N43,DATE(YEAR(N43)+{-1;0;1},1,3)-WEEKDAY(DATE(YEAR(N43)+{-1;0;1},1,3))+2))/7)+1</f>
        <v>3</v>
      </c>
      <c r="G42" s="50"/>
      <c r="H42" s="50"/>
      <c r="I42" s="50"/>
      <c r="J42" s="50"/>
      <c r="K42" s="50"/>
      <c r="L42" s="50"/>
      <c r="M42" s="50"/>
      <c r="N42" s="50"/>
      <c r="O42" s="50"/>
      <c r="P42" s="50"/>
      <c r="Q42" s="50"/>
      <c r="R42" s="50"/>
      <c r="S42" s="50"/>
      <c r="T42" s="50"/>
      <c r="Z42" s="68">
        <f>INT((AH43-LOOKUP(AH43,DATE(YEAR(AH43)+{-1;0;1},1,3)-WEEKDAY(DATE(YEAR(AH43)+{-1;0;1},1,3))+2))/7)+1</f>
        <v>7</v>
      </c>
      <c r="AA42" s="50"/>
      <c r="AB42" s="50"/>
      <c r="AC42" s="50"/>
      <c r="AD42" s="50"/>
      <c r="AE42" s="50"/>
      <c r="AF42" s="50"/>
      <c r="AG42" s="50"/>
      <c r="AH42" s="50"/>
      <c r="AI42" s="50"/>
      <c r="AJ42" s="50"/>
      <c r="AK42" s="47"/>
      <c r="AL42" s="47"/>
      <c r="AM42" s="47"/>
      <c r="AN42" s="47"/>
      <c r="AT42" s="68">
        <f>INT((BB43-LOOKUP(BB43,DATE(YEAR(BB43)+{-1;0;1},1,3)-WEEKDAY(DATE(YEAR(BB43)+{-1;0;1},1,3))+2))/7)+1</f>
        <v>11</v>
      </c>
      <c r="AU42" s="50"/>
      <c r="AV42" s="50"/>
      <c r="AW42" s="50"/>
      <c r="AX42" s="50"/>
      <c r="AY42" s="50"/>
      <c r="AZ42" s="50"/>
      <c r="BA42" s="50"/>
      <c r="BB42" s="50"/>
      <c r="BC42" s="50"/>
      <c r="BD42" s="50"/>
      <c r="BE42" s="50"/>
      <c r="BF42" s="50"/>
      <c r="BG42" s="50"/>
      <c r="BH42" s="50"/>
      <c r="BN42" s="15"/>
      <c r="BO42" s="12">
        <f>DATE(An_ref,7,1)</f>
        <v>43647</v>
      </c>
    </row>
    <row r="43" spans="4:67" ht="39.950000000000003" customHeight="1" thickBot="1" x14ac:dyDescent="0.25">
      <c r="F43" s="71">
        <f>F42</f>
        <v>3</v>
      </c>
      <c r="G43" s="51" t="str">
        <f>IF(ISNA(VLOOKUP(H43,Tab_feri,2,FALSE)),"",VLOOKUP(H43,Tab_feri,2,FALSE))</f>
        <v/>
      </c>
      <c r="H43" s="52">
        <f>T25+1</f>
        <v>43479</v>
      </c>
      <c r="I43" s="51" t="str">
        <f>IF(ISNA(VLOOKUP(J43,Tab_feri,2,FALSE)),"",VLOOKUP(J43,Tab_feri,2,FALSE))</f>
        <v/>
      </c>
      <c r="J43" s="52">
        <f>H43+1</f>
        <v>43480</v>
      </c>
      <c r="K43" s="51" t="str">
        <f>IF(ISNA(VLOOKUP(L43,Tab_feri,2,FALSE)),"",VLOOKUP(L43,Tab_feri,2,FALSE))</f>
        <v/>
      </c>
      <c r="L43" s="52">
        <f>J43+1</f>
        <v>43481</v>
      </c>
      <c r="M43" s="51" t="str">
        <f>IF(ISNA(VLOOKUP(N43,Tab_feri,2,FALSE)),"",VLOOKUP(N43,Tab_feri,2,FALSE))</f>
        <v/>
      </c>
      <c r="N43" s="52">
        <f>L43+1</f>
        <v>43482</v>
      </c>
      <c r="O43" s="51" t="str">
        <f>IF(ISNA(VLOOKUP(P43,Tab_feri,2,FALSE)),"",VLOOKUP(P43,Tab_feri,2,FALSE))</f>
        <v/>
      </c>
      <c r="P43" s="62">
        <f>N43+1</f>
        <v>43483</v>
      </c>
      <c r="Q43" s="53" t="str">
        <f>IF(ISNA(VLOOKUP(R43,Tab_feri,2,FALSE)),"",VLOOKUP(R43,Tab_feri,2,FALSE))</f>
        <v/>
      </c>
      <c r="R43" s="54">
        <f>P43+1</f>
        <v>43484</v>
      </c>
      <c r="S43" s="53" t="str">
        <f>IF(ISNA(VLOOKUP(T43,Tab_feri,2,FALSE)),"",VLOOKUP(T43,Tab_feri,2,FALSE))</f>
        <v/>
      </c>
      <c r="T43" s="55">
        <f>R43+1</f>
        <v>43485</v>
      </c>
      <c r="Z43" s="71">
        <f>Z42</f>
        <v>7</v>
      </c>
      <c r="AA43" s="51" t="str">
        <f>IF(ISNA(VLOOKUP(AB43,Tab_feri,2,FALSE)),"",VLOOKUP(AB43,Tab_feri,2,FALSE))</f>
        <v/>
      </c>
      <c r="AB43" s="52">
        <f>AN25+1</f>
        <v>43507</v>
      </c>
      <c r="AC43" s="51" t="str">
        <f>IF(ISNA(VLOOKUP(AD43,Tab_feri,2,FALSE)),"",VLOOKUP(AD43,Tab_feri,2,FALSE))</f>
        <v/>
      </c>
      <c r="AD43" s="52">
        <f>AB43+1</f>
        <v>43508</v>
      </c>
      <c r="AE43" s="51" t="str">
        <f>IF(ISNA(VLOOKUP(AF43,Tab_feri,2,FALSE)),"",VLOOKUP(AF43,Tab_feri,2,FALSE))</f>
        <v/>
      </c>
      <c r="AF43" s="52">
        <f>AD43+1</f>
        <v>43509</v>
      </c>
      <c r="AG43" s="51" t="str">
        <f>IF(ISNA(VLOOKUP(AH43,Tab_feri,2,FALSE)),"",VLOOKUP(AH43,Tab_feri,2,FALSE))</f>
        <v/>
      </c>
      <c r="AH43" s="52">
        <f>AF43+1</f>
        <v>43510</v>
      </c>
      <c r="AI43" s="51" t="str">
        <f>IF(ISNA(VLOOKUP(AJ43,Tab_feri,2,FALSE)),"",VLOOKUP(AJ43,Tab_feri,2,FALSE))</f>
        <v/>
      </c>
      <c r="AJ43" s="62">
        <f>AH43+1</f>
        <v>43511</v>
      </c>
      <c r="AK43" s="45" t="str">
        <f>IF(ISNA(VLOOKUP(AL43,Tab_feri,2,FALSE)),"",VLOOKUP(AL43,Tab_feri,2,FALSE))</f>
        <v/>
      </c>
      <c r="AL43" s="46">
        <f>AJ43+1</f>
        <v>43512</v>
      </c>
      <c r="AM43" s="45" t="str">
        <f>IF(ISNA(VLOOKUP(AN43,Tab_feri,2,FALSE)),"",VLOOKUP(AN43,Tab_feri,2,FALSE))</f>
        <v/>
      </c>
      <c r="AN43" s="46">
        <f>AL43+1</f>
        <v>43513</v>
      </c>
      <c r="AT43" s="71">
        <f>AT42</f>
        <v>11</v>
      </c>
      <c r="AU43" s="51" t="str">
        <f>IF(ISNA(VLOOKUP(AV43,Tab_feri,2,FALSE)),"",VLOOKUP(AV43,Tab_feri,2,FALSE))</f>
        <v/>
      </c>
      <c r="AV43" s="52">
        <f>BH25+1</f>
        <v>43535</v>
      </c>
      <c r="AW43" s="51" t="str">
        <f>IF(ISNA(VLOOKUP(AX43,Tab_feri,2,FALSE)),"",VLOOKUP(AX43,Tab_feri,2,FALSE))</f>
        <v/>
      </c>
      <c r="AX43" s="52">
        <f>AV43+1</f>
        <v>43536</v>
      </c>
      <c r="AY43" s="51" t="str">
        <f>IF(ISNA(VLOOKUP(AZ43,Tab_feri,2,FALSE)),"",VLOOKUP(AZ43,Tab_feri,2,FALSE))</f>
        <v/>
      </c>
      <c r="AZ43" s="52">
        <f>AX43+1</f>
        <v>43537</v>
      </c>
      <c r="BA43" s="51" t="str">
        <f>IF(ISNA(VLOOKUP(BB43,Tab_feri,2,FALSE)),"",VLOOKUP(BB43,Tab_feri,2,FALSE))</f>
        <v/>
      </c>
      <c r="BB43" s="52">
        <f>AZ43+1</f>
        <v>43538</v>
      </c>
      <c r="BC43" s="51" t="str">
        <f>IF(ISNA(VLOOKUP(BD43,Tab_feri,2,FALSE)),"",VLOOKUP(BD43,Tab_feri,2,FALSE))</f>
        <v/>
      </c>
      <c r="BD43" s="62">
        <f>BB43+1</f>
        <v>43539</v>
      </c>
      <c r="BE43" s="53" t="str">
        <f>IF(ISNA(VLOOKUP(BF43,Tab_feri,2,FALSE)),"",VLOOKUP(BF43,Tab_feri,2,FALSE))</f>
        <v/>
      </c>
      <c r="BF43" s="54">
        <f>BD43+1</f>
        <v>43540</v>
      </c>
      <c r="BG43" s="53" t="str">
        <f>IF(ISNA(VLOOKUP(BH43,Tab_feri,2,FALSE)),"",VLOOKUP(BH43,Tab_feri,2,FALSE))</f>
        <v/>
      </c>
      <c r="BH43" s="55">
        <f>BF43+1</f>
        <v>43541</v>
      </c>
      <c r="BN43" s="16"/>
      <c r="BO43" s="12">
        <f>DATE(An_ref,9,3)</f>
        <v>43711</v>
      </c>
    </row>
    <row r="44" spans="4:67" ht="15" customHeight="1" outlineLevel="1" thickTop="1" thickBot="1" x14ac:dyDescent="0.25">
      <c r="D44" s="87">
        <f>SUM(H44,J44,L44,N44,P44,R44,T44)</f>
        <v>0</v>
      </c>
      <c r="F44" s="70">
        <v>1</v>
      </c>
      <c r="G44" s="80"/>
      <c r="H44" s="57"/>
      <c r="I44" s="80"/>
      <c r="J44" s="57"/>
      <c r="K44" s="80"/>
      <c r="L44" s="57"/>
      <c r="M44" s="80"/>
      <c r="N44" s="57"/>
      <c r="O44" s="80"/>
      <c r="P44" s="58"/>
      <c r="Q44" s="80"/>
      <c r="R44" s="57"/>
      <c r="S44" s="80"/>
      <c r="T44" s="58"/>
      <c r="X44" s="87">
        <f>SUM(AB44,AD44,AF44,AH44,AJ44,AL44,AN44)</f>
        <v>0</v>
      </c>
      <c r="Z44" s="70">
        <v>1</v>
      </c>
      <c r="AA44" s="80"/>
      <c r="AB44" s="57"/>
      <c r="AC44" s="80"/>
      <c r="AD44" s="57"/>
      <c r="AE44" s="80"/>
      <c r="AF44" s="57"/>
      <c r="AG44" s="80"/>
      <c r="AH44" s="57"/>
      <c r="AI44" s="80"/>
      <c r="AJ44" s="58"/>
      <c r="AK44" s="80"/>
      <c r="AL44" s="57"/>
      <c r="AM44" s="80"/>
      <c r="AN44" s="58"/>
      <c r="AR44" s="87">
        <f>SUM(AV44,AX44,AZ44,BB44,BD44,BF44,BH44)</f>
        <v>0</v>
      </c>
      <c r="AT44" s="70">
        <v>1</v>
      </c>
      <c r="AU44" s="80"/>
      <c r="AV44" s="57"/>
      <c r="AW44" s="80"/>
      <c r="AX44" s="57"/>
      <c r="AY44" s="80"/>
      <c r="AZ44" s="57"/>
      <c r="BA44" s="80"/>
      <c r="BB44" s="57"/>
      <c r="BC44" s="80"/>
      <c r="BD44" s="58"/>
      <c r="BE44" s="80"/>
      <c r="BF44" s="57"/>
      <c r="BG44" s="80"/>
      <c r="BH44" s="58"/>
      <c r="BN44" s="11"/>
      <c r="BO44" s="12">
        <f>DATE(An_ref,10,8)</f>
        <v>43746</v>
      </c>
    </row>
    <row r="45" spans="4:67" ht="15" customHeight="1" outlineLevel="1" thickBot="1" x14ac:dyDescent="0.25">
      <c r="D45" s="88">
        <f t="shared" ref="D45:D58" si="9">SUM(H45,J45,L45,N45,P45,R45,T45)</f>
        <v>0</v>
      </c>
      <c r="F45" s="70">
        <v>2</v>
      </c>
      <c r="G45" s="81"/>
      <c r="H45" s="47"/>
      <c r="I45" s="81"/>
      <c r="J45" s="47"/>
      <c r="K45" s="81"/>
      <c r="L45" s="47"/>
      <c r="M45" s="81"/>
      <c r="N45" s="47"/>
      <c r="O45" s="81"/>
      <c r="P45" s="59"/>
      <c r="Q45" s="81"/>
      <c r="R45" s="47"/>
      <c r="S45" s="81"/>
      <c r="T45" s="59"/>
      <c r="X45" s="88">
        <f t="shared" ref="X45:X58" si="10">SUM(AB45,AD45,AF45,AH45,AJ45,AL45,AN45)</f>
        <v>0</v>
      </c>
      <c r="Z45" s="70">
        <v>2</v>
      </c>
      <c r="AA45" s="81"/>
      <c r="AB45" s="47"/>
      <c r="AC45" s="81"/>
      <c r="AD45" s="47"/>
      <c r="AE45" s="81"/>
      <c r="AF45" s="47"/>
      <c r="AG45" s="81"/>
      <c r="AH45" s="47"/>
      <c r="AI45" s="81"/>
      <c r="AJ45" s="59"/>
      <c r="AK45" s="81"/>
      <c r="AL45" s="47"/>
      <c r="AM45" s="81"/>
      <c r="AN45" s="59"/>
      <c r="AR45" s="88">
        <f t="shared" ref="AR45:AR58" si="11">SUM(AV45,AX45,AZ45,BB45,BD45,BF45,BH45)</f>
        <v>0</v>
      </c>
      <c r="AT45" s="70">
        <v>2</v>
      </c>
      <c r="AU45" s="81"/>
      <c r="AV45" s="47"/>
      <c r="AW45" s="81"/>
      <c r="AX45" s="47"/>
      <c r="AY45" s="81"/>
      <c r="AZ45" s="47"/>
      <c r="BA45" s="81"/>
      <c r="BB45" s="47"/>
      <c r="BC45" s="81"/>
      <c r="BD45" s="59"/>
      <c r="BE45" s="81"/>
      <c r="BF45" s="47"/>
      <c r="BG45" s="81"/>
      <c r="BH45" s="59"/>
      <c r="BN45" s="11"/>
      <c r="BO45" s="12"/>
    </row>
    <row r="46" spans="4:67" ht="15" customHeight="1" outlineLevel="1" thickBot="1" x14ac:dyDescent="0.25">
      <c r="D46" s="88">
        <f t="shared" si="9"/>
        <v>0</v>
      </c>
      <c r="F46" s="70">
        <v>3</v>
      </c>
      <c r="G46" s="81"/>
      <c r="H46" s="47"/>
      <c r="I46" s="81"/>
      <c r="J46" s="47"/>
      <c r="K46" s="81"/>
      <c r="L46" s="47"/>
      <c r="M46" s="81"/>
      <c r="N46" s="47"/>
      <c r="O46" s="81"/>
      <c r="P46" s="59"/>
      <c r="Q46" s="81"/>
      <c r="R46" s="47"/>
      <c r="S46" s="81"/>
      <c r="T46" s="59"/>
      <c r="X46" s="88">
        <f t="shared" si="10"/>
        <v>0</v>
      </c>
      <c r="Z46" s="70">
        <v>3</v>
      </c>
      <c r="AA46" s="81"/>
      <c r="AB46" s="47"/>
      <c r="AC46" s="81"/>
      <c r="AD46" s="47"/>
      <c r="AE46" s="81"/>
      <c r="AF46" s="47"/>
      <c r="AG46" s="81"/>
      <c r="AH46" s="47"/>
      <c r="AI46" s="81"/>
      <c r="AJ46" s="59"/>
      <c r="AK46" s="81"/>
      <c r="AL46" s="47"/>
      <c r="AM46" s="81"/>
      <c r="AN46" s="59"/>
      <c r="AR46" s="88">
        <f t="shared" si="11"/>
        <v>0</v>
      </c>
      <c r="AT46" s="70">
        <v>3</v>
      </c>
      <c r="AU46" s="81"/>
      <c r="AV46" s="47"/>
      <c r="AW46" s="81"/>
      <c r="AX46" s="47"/>
      <c r="AY46" s="81"/>
      <c r="AZ46" s="47"/>
      <c r="BA46" s="81"/>
      <c r="BB46" s="47"/>
      <c r="BC46" s="81"/>
      <c r="BD46" s="59"/>
      <c r="BE46" s="81"/>
      <c r="BF46" s="47"/>
      <c r="BG46" s="81"/>
      <c r="BH46" s="59"/>
      <c r="BN46" s="11"/>
      <c r="BO46" s="12"/>
    </row>
    <row r="47" spans="4:67" ht="15" customHeight="1" outlineLevel="1" thickBot="1" x14ac:dyDescent="0.25">
      <c r="D47" s="88">
        <f t="shared" si="9"/>
        <v>0</v>
      </c>
      <c r="F47" s="70">
        <v>4</v>
      </c>
      <c r="G47" s="81"/>
      <c r="H47" s="47"/>
      <c r="I47" s="81"/>
      <c r="J47" s="47"/>
      <c r="K47" s="81"/>
      <c r="L47" s="47"/>
      <c r="M47" s="81"/>
      <c r="N47" s="47"/>
      <c r="O47" s="81"/>
      <c r="P47" s="59"/>
      <c r="Q47" s="81"/>
      <c r="R47" s="47"/>
      <c r="S47" s="81"/>
      <c r="T47" s="59"/>
      <c r="X47" s="88">
        <f t="shared" si="10"/>
        <v>0</v>
      </c>
      <c r="Z47" s="70">
        <v>4</v>
      </c>
      <c r="AA47" s="81"/>
      <c r="AB47" s="47"/>
      <c r="AC47" s="81"/>
      <c r="AD47" s="47"/>
      <c r="AE47" s="81"/>
      <c r="AF47" s="47"/>
      <c r="AG47" s="81"/>
      <c r="AH47" s="47"/>
      <c r="AI47" s="81"/>
      <c r="AJ47" s="59"/>
      <c r="AK47" s="81"/>
      <c r="AL47" s="47"/>
      <c r="AM47" s="81"/>
      <c r="AN47" s="59"/>
      <c r="AR47" s="88">
        <f t="shared" si="11"/>
        <v>0</v>
      </c>
      <c r="AT47" s="70">
        <v>4</v>
      </c>
      <c r="AU47" s="81"/>
      <c r="AV47" s="47"/>
      <c r="AW47" s="81"/>
      <c r="AX47" s="47"/>
      <c r="AY47" s="81"/>
      <c r="AZ47" s="47"/>
      <c r="BA47" s="81"/>
      <c r="BB47" s="47"/>
      <c r="BC47" s="81"/>
      <c r="BD47" s="59"/>
      <c r="BE47" s="81"/>
      <c r="BF47" s="47"/>
      <c r="BG47" s="81"/>
      <c r="BH47" s="59"/>
      <c r="BN47" s="11"/>
      <c r="BO47" s="12"/>
    </row>
    <row r="48" spans="4:67" ht="15" customHeight="1" outlineLevel="1" thickBot="1" x14ac:dyDescent="0.25">
      <c r="D48" s="88">
        <f t="shared" si="9"/>
        <v>0</v>
      </c>
      <c r="F48" s="70">
        <v>5</v>
      </c>
      <c r="G48" s="81"/>
      <c r="H48" s="47"/>
      <c r="I48" s="81"/>
      <c r="J48" s="47"/>
      <c r="K48" s="81"/>
      <c r="L48" s="47"/>
      <c r="M48" s="81"/>
      <c r="N48" s="47"/>
      <c r="O48" s="81"/>
      <c r="P48" s="59"/>
      <c r="Q48" s="81"/>
      <c r="R48" s="47"/>
      <c r="S48" s="81"/>
      <c r="T48" s="59"/>
      <c r="X48" s="88">
        <f t="shared" si="10"/>
        <v>0</v>
      </c>
      <c r="Z48" s="70">
        <v>5</v>
      </c>
      <c r="AA48" s="81"/>
      <c r="AB48" s="47"/>
      <c r="AC48" s="81"/>
      <c r="AD48" s="47"/>
      <c r="AE48" s="81"/>
      <c r="AF48" s="47"/>
      <c r="AG48" s="81"/>
      <c r="AH48" s="47"/>
      <c r="AI48" s="81"/>
      <c r="AJ48" s="59"/>
      <c r="AK48" s="81"/>
      <c r="AL48" s="47"/>
      <c r="AM48" s="81"/>
      <c r="AN48" s="59"/>
      <c r="AR48" s="88">
        <f t="shared" si="11"/>
        <v>0</v>
      </c>
      <c r="AT48" s="70">
        <v>5</v>
      </c>
      <c r="AU48" s="81"/>
      <c r="AV48" s="47"/>
      <c r="AW48" s="81"/>
      <c r="AX48" s="47"/>
      <c r="AY48" s="81"/>
      <c r="AZ48" s="47"/>
      <c r="BA48" s="81"/>
      <c r="BB48" s="47"/>
      <c r="BC48" s="81"/>
      <c r="BD48" s="59"/>
      <c r="BE48" s="81"/>
      <c r="BF48" s="47"/>
      <c r="BG48" s="81"/>
      <c r="BH48" s="59"/>
      <c r="BN48" s="11"/>
      <c r="BO48" s="12"/>
    </row>
    <row r="49" spans="4:67" ht="15" customHeight="1" outlineLevel="1" thickBot="1" x14ac:dyDescent="0.25">
      <c r="D49" s="88">
        <f t="shared" si="9"/>
        <v>0</v>
      </c>
      <c r="F49" s="70">
        <v>6</v>
      </c>
      <c r="G49" s="81"/>
      <c r="H49" s="47"/>
      <c r="I49" s="81"/>
      <c r="J49" s="47"/>
      <c r="K49" s="81"/>
      <c r="L49" s="47"/>
      <c r="M49" s="81"/>
      <c r="N49" s="47"/>
      <c r="O49" s="81"/>
      <c r="P49" s="59"/>
      <c r="Q49" s="81"/>
      <c r="R49" s="47"/>
      <c r="S49" s="81"/>
      <c r="T49" s="59"/>
      <c r="X49" s="88">
        <f t="shared" si="10"/>
        <v>0</v>
      </c>
      <c r="Z49" s="70">
        <v>6</v>
      </c>
      <c r="AA49" s="81"/>
      <c r="AB49" s="47"/>
      <c r="AC49" s="81"/>
      <c r="AD49" s="47"/>
      <c r="AE49" s="81"/>
      <c r="AF49" s="47"/>
      <c r="AG49" s="81"/>
      <c r="AH49" s="47"/>
      <c r="AI49" s="81"/>
      <c r="AJ49" s="59"/>
      <c r="AK49" s="81"/>
      <c r="AL49" s="47"/>
      <c r="AM49" s="81"/>
      <c r="AN49" s="59"/>
      <c r="AR49" s="88">
        <f t="shared" si="11"/>
        <v>0</v>
      </c>
      <c r="AT49" s="70">
        <v>6</v>
      </c>
      <c r="AU49" s="81"/>
      <c r="AV49" s="47"/>
      <c r="AW49" s="81"/>
      <c r="AX49" s="47"/>
      <c r="AY49" s="81"/>
      <c r="AZ49" s="47"/>
      <c r="BA49" s="81"/>
      <c r="BB49" s="47"/>
      <c r="BC49" s="81"/>
      <c r="BD49" s="59"/>
      <c r="BE49" s="81"/>
      <c r="BF49" s="47"/>
      <c r="BG49" s="81"/>
      <c r="BH49" s="59"/>
      <c r="BN49" s="11"/>
      <c r="BO49" s="12"/>
    </row>
    <row r="50" spans="4:67" ht="15" customHeight="1" outlineLevel="1" thickBot="1" x14ac:dyDescent="0.25">
      <c r="D50" s="88">
        <f t="shared" si="9"/>
        <v>0</v>
      </c>
      <c r="F50" s="70">
        <v>7</v>
      </c>
      <c r="G50" s="81"/>
      <c r="H50" s="47"/>
      <c r="I50" s="81"/>
      <c r="J50" s="47"/>
      <c r="K50" s="81"/>
      <c r="L50" s="47"/>
      <c r="M50" s="81"/>
      <c r="N50" s="47"/>
      <c r="O50" s="81"/>
      <c r="P50" s="59"/>
      <c r="Q50" s="81"/>
      <c r="R50" s="47"/>
      <c r="S50" s="81"/>
      <c r="T50" s="59"/>
      <c r="X50" s="88">
        <f t="shared" si="10"/>
        <v>0</v>
      </c>
      <c r="Z50" s="70">
        <v>7</v>
      </c>
      <c r="AA50" s="81"/>
      <c r="AB50" s="47"/>
      <c r="AC50" s="81"/>
      <c r="AD50" s="47"/>
      <c r="AE50" s="81"/>
      <c r="AF50" s="47"/>
      <c r="AG50" s="81"/>
      <c r="AH50" s="47"/>
      <c r="AI50" s="81"/>
      <c r="AJ50" s="59"/>
      <c r="AK50" s="81"/>
      <c r="AL50" s="47"/>
      <c r="AM50" s="81"/>
      <c r="AN50" s="59"/>
      <c r="AR50" s="88">
        <f t="shared" si="11"/>
        <v>0</v>
      </c>
      <c r="AT50" s="70">
        <v>7</v>
      </c>
      <c r="AU50" s="81"/>
      <c r="AV50" s="47"/>
      <c r="AW50" s="81"/>
      <c r="AX50" s="47"/>
      <c r="AY50" s="81"/>
      <c r="AZ50" s="47"/>
      <c r="BA50" s="81"/>
      <c r="BB50" s="47"/>
      <c r="BC50" s="81"/>
      <c r="BD50" s="59"/>
      <c r="BE50" s="81"/>
      <c r="BF50" s="47"/>
      <c r="BG50" s="81"/>
      <c r="BH50" s="59"/>
      <c r="BN50" s="11"/>
      <c r="BO50" s="12"/>
    </row>
    <row r="51" spans="4:67" ht="15" customHeight="1" outlineLevel="1" thickBot="1" x14ac:dyDescent="0.25">
      <c r="D51" s="88">
        <f t="shared" si="9"/>
        <v>0</v>
      </c>
      <c r="F51" s="70">
        <v>8</v>
      </c>
      <c r="G51" s="81"/>
      <c r="H51" s="47"/>
      <c r="I51" s="81"/>
      <c r="J51" s="47"/>
      <c r="K51" s="81"/>
      <c r="L51" s="47"/>
      <c r="M51" s="81"/>
      <c r="N51" s="47"/>
      <c r="O51" s="81"/>
      <c r="P51" s="59"/>
      <c r="Q51" s="81"/>
      <c r="R51" s="47"/>
      <c r="S51" s="81"/>
      <c r="T51" s="59"/>
      <c r="X51" s="88">
        <f t="shared" si="10"/>
        <v>0</v>
      </c>
      <c r="Z51" s="70">
        <v>8</v>
      </c>
      <c r="AA51" s="81"/>
      <c r="AB51" s="47"/>
      <c r="AC51" s="81"/>
      <c r="AD51" s="47"/>
      <c r="AE51" s="81"/>
      <c r="AF51" s="47"/>
      <c r="AG51" s="81"/>
      <c r="AH51" s="47"/>
      <c r="AI51" s="81"/>
      <c r="AJ51" s="59"/>
      <c r="AK51" s="81"/>
      <c r="AL51" s="47"/>
      <c r="AM51" s="81"/>
      <c r="AN51" s="59"/>
      <c r="AR51" s="88">
        <f t="shared" si="11"/>
        <v>0</v>
      </c>
      <c r="AT51" s="70">
        <v>8</v>
      </c>
      <c r="AU51" s="81"/>
      <c r="AV51" s="47"/>
      <c r="AW51" s="81"/>
      <c r="AX51" s="47"/>
      <c r="AY51" s="81"/>
      <c r="AZ51" s="47"/>
      <c r="BA51" s="81"/>
      <c r="BB51" s="47"/>
      <c r="BC51" s="81"/>
      <c r="BD51" s="59"/>
      <c r="BE51" s="81"/>
      <c r="BF51" s="47"/>
      <c r="BG51" s="81"/>
      <c r="BH51" s="59"/>
      <c r="BN51" s="11"/>
      <c r="BO51" s="12"/>
    </row>
    <row r="52" spans="4:67" ht="15" customHeight="1" outlineLevel="1" thickBot="1" x14ac:dyDescent="0.25">
      <c r="D52" s="88">
        <f t="shared" si="9"/>
        <v>0</v>
      </c>
      <c r="F52" s="70">
        <v>9</v>
      </c>
      <c r="G52" s="81"/>
      <c r="H52" s="47"/>
      <c r="I52" s="81"/>
      <c r="J52" s="47"/>
      <c r="K52" s="81"/>
      <c r="L52" s="47"/>
      <c r="M52" s="81"/>
      <c r="N52" s="47"/>
      <c r="O52" s="81"/>
      <c r="P52" s="59"/>
      <c r="Q52" s="81"/>
      <c r="R52" s="47"/>
      <c r="S52" s="81"/>
      <c r="T52" s="59"/>
      <c r="X52" s="88">
        <f t="shared" si="10"/>
        <v>0</v>
      </c>
      <c r="Z52" s="70">
        <v>9</v>
      </c>
      <c r="AA52" s="81"/>
      <c r="AB52" s="47"/>
      <c r="AC52" s="81"/>
      <c r="AD52" s="47"/>
      <c r="AE52" s="81"/>
      <c r="AF52" s="47"/>
      <c r="AG52" s="81"/>
      <c r="AH52" s="47"/>
      <c r="AI52" s="81"/>
      <c r="AJ52" s="59"/>
      <c r="AK52" s="81"/>
      <c r="AL52" s="47"/>
      <c r="AM52" s="81"/>
      <c r="AN52" s="59"/>
      <c r="AR52" s="88">
        <f t="shared" si="11"/>
        <v>0</v>
      </c>
      <c r="AT52" s="70">
        <v>9</v>
      </c>
      <c r="AU52" s="81"/>
      <c r="AV52" s="47"/>
      <c r="AW52" s="81"/>
      <c r="AX52" s="47"/>
      <c r="AY52" s="81"/>
      <c r="AZ52" s="47"/>
      <c r="BA52" s="81"/>
      <c r="BB52" s="47"/>
      <c r="BC52" s="81"/>
      <c r="BD52" s="59"/>
      <c r="BE52" s="81"/>
      <c r="BF52" s="47"/>
      <c r="BG52" s="81"/>
      <c r="BH52" s="59"/>
      <c r="BN52" s="11"/>
      <c r="BO52" s="12"/>
    </row>
    <row r="53" spans="4:67" ht="15" customHeight="1" outlineLevel="1" thickBot="1" x14ac:dyDescent="0.25">
      <c r="D53" s="88">
        <f t="shared" si="9"/>
        <v>0</v>
      </c>
      <c r="F53" s="70">
        <v>10</v>
      </c>
      <c r="G53" s="81"/>
      <c r="H53" s="47"/>
      <c r="I53" s="81"/>
      <c r="J53" s="47"/>
      <c r="K53" s="81"/>
      <c r="L53" s="47"/>
      <c r="M53" s="81"/>
      <c r="N53" s="47"/>
      <c r="O53" s="81"/>
      <c r="P53" s="59"/>
      <c r="Q53" s="81"/>
      <c r="R53" s="47"/>
      <c r="S53" s="81"/>
      <c r="T53" s="59"/>
      <c r="X53" s="88">
        <f t="shared" si="10"/>
        <v>0</v>
      </c>
      <c r="Z53" s="70">
        <v>10</v>
      </c>
      <c r="AA53" s="81"/>
      <c r="AB53" s="47"/>
      <c r="AC53" s="81"/>
      <c r="AD53" s="47"/>
      <c r="AE53" s="81"/>
      <c r="AF53" s="47"/>
      <c r="AG53" s="81"/>
      <c r="AH53" s="47"/>
      <c r="AI53" s="81"/>
      <c r="AJ53" s="59"/>
      <c r="AK53" s="81"/>
      <c r="AL53" s="47"/>
      <c r="AM53" s="81"/>
      <c r="AN53" s="59"/>
      <c r="AR53" s="88">
        <f t="shared" si="11"/>
        <v>0</v>
      </c>
      <c r="AT53" s="70">
        <v>10</v>
      </c>
      <c r="AU53" s="81"/>
      <c r="AV53" s="47"/>
      <c r="AW53" s="81"/>
      <c r="AX53" s="47"/>
      <c r="AY53" s="81"/>
      <c r="AZ53" s="47"/>
      <c r="BA53" s="81"/>
      <c r="BB53" s="47"/>
      <c r="BC53" s="81"/>
      <c r="BD53" s="59"/>
      <c r="BE53" s="81"/>
      <c r="BF53" s="47"/>
      <c r="BG53" s="81"/>
      <c r="BH53" s="59"/>
      <c r="BN53" s="11"/>
      <c r="BO53" s="12"/>
    </row>
    <row r="54" spans="4:67" ht="15" customHeight="1" outlineLevel="1" thickBot="1" x14ac:dyDescent="0.25">
      <c r="D54" s="88">
        <f t="shared" si="9"/>
        <v>0</v>
      </c>
      <c r="F54" s="70">
        <v>11</v>
      </c>
      <c r="G54" s="81"/>
      <c r="H54" s="47"/>
      <c r="I54" s="81"/>
      <c r="J54" s="47"/>
      <c r="K54" s="81"/>
      <c r="L54" s="47"/>
      <c r="M54" s="81"/>
      <c r="N54" s="47"/>
      <c r="O54" s="81"/>
      <c r="P54" s="59"/>
      <c r="Q54" s="81"/>
      <c r="R54" s="47"/>
      <c r="S54" s="81"/>
      <c r="T54" s="59"/>
      <c r="X54" s="88">
        <f t="shared" si="10"/>
        <v>0</v>
      </c>
      <c r="Z54" s="70">
        <v>11</v>
      </c>
      <c r="AA54" s="81"/>
      <c r="AB54" s="47"/>
      <c r="AC54" s="81"/>
      <c r="AD54" s="47"/>
      <c r="AE54" s="81"/>
      <c r="AF54" s="47"/>
      <c r="AG54" s="81"/>
      <c r="AH54" s="47"/>
      <c r="AI54" s="81"/>
      <c r="AJ54" s="59"/>
      <c r="AK54" s="81"/>
      <c r="AL54" s="47"/>
      <c r="AM54" s="81"/>
      <c r="AN54" s="59"/>
      <c r="AR54" s="88">
        <f t="shared" si="11"/>
        <v>0</v>
      </c>
      <c r="AT54" s="70">
        <v>11</v>
      </c>
      <c r="AU54" s="81"/>
      <c r="AV54" s="47"/>
      <c r="AW54" s="81"/>
      <c r="AX54" s="47"/>
      <c r="AY54" s="81"/>
      <c r="AZ54" s="47"/>
      <c r="BA54" s="81"/>
      <c r="BB54" s="47"/>
      <c r="BC54" s="81"/>
      <c r="BD54" s="59"/>
      <c r="BE54" s="81"/>
      <c r="BF54" s="47"/>
      <c r="BG54" s="81"/>
      <c r="BH54" s="59"/>
      <c r="BN54" s="11"/>
      <c r="BO54" s="12"/>
    </row>
    <row r="55" spans="4:67" ht="15" customHeight="1" outlineLevel="1" thickBot="1" x14ac:dyDescent="0.25">
      <c r="D55" s="88">
        <f t="shared" si="9"/>
        <v>0</v>
      </c>
      <c r="F55" s="70">
        <v>12</v>
      </c>
      <c r="G55" s="81"/>
      <c r="H55" s="47"/>
      <c r="I55" s="81"/>
      <c r="J55" s="47"/>
      <c r="K55" s="81"/>
      <c r="L55" s="47"/>
      <c r="M55" s="81"/>
      <c r="N55" s="47"/>
      <c r="O55" s="81"/>
      <c r="P55" s="59"/>
      <c r="Q55" s="81"/>
      <c r="R55" s="47"/>
      <c r="S55" s="81"/>
      <c r="T55" s="59"/>
      <c r="X55" s="88">
        <f t="shared" si="10"/>
        <v>0</v>
      </c>
      <c r="Z55" s="70">
        <v>12</v>
      </c>
      <c r="AA55" s="81"/>
      <c r="AB55" s="47"/>
      <c r="AC55" s="81"/>
      <c r="AD55" s="47"/>
      <c r="AE55" s="81"/>
      <c r="AF55" s="47"/>
      <c r="AG55" s="81"/>
      <c r="AH55" s="47"/>
      <c r="AI55" s="81"/>
      <c r="AJ55" s="59"/>
      <c r="AK55" s="81"/>
      <c r="AL55" s="47"/>
      <c r="AM55" s="81"/>
      <c r="AN55" s="59"/>
      <c r="AR55" s="88">
        <f t="shared" si="11"/>
        <v>0</v>
      </c>
      <c r="AT55" s="70">
        <v>12</v>
      </c>
      <c r="AU55" s="81"/>
      <c r="AV55" s="47"/>
      <c r="AW55" s="81"/>
      <c r="AX55" s="47"/>
      <c r="AY55" s="81"/>
      <c r="AZ55" s="47"/>
      <c r="BA55" s="81"/>
      <c r="BB55" s="47"/>
      <c r="BC55" s="81"/>
      <c r="BD55" s="59"/>
      <c r="BE55" s="81"/>
      <c r="BF55" s="47"/>
      <c r="BG55" s="81"/>
      <c r="BH55" s="59"/>
      <c r="BN55" s="11"/>
      <c r="BO55" s="12"/>
    </row>
    <row r="56" spans="4:67" ht="15" customHeight="1" outlineLevel="1" thickBot="1" x14ac:dyDescent="0.25">
      <c r="D56" s="88">
        <f t="shared" si="9"/>
        <v>0</v>
      </c>
      <c r="F56" s="70">
        <v>13</v>
      </c>
      <c r="G56" s="81"/>
      <c r="H56" s="47"/>
      <c r="I56" s="81"/>
      <c r="J56" s="47"/>
      <c r="K56" s="81"/>
      <c r="L56" s="47"/>
      <c r="M56" s="81"/>
      <c r="N56" s="47"/>
      <c r="O56" s="81"/>
      <c r="P56" s="59"/>
      <c r="Q56" s="81"/>
      <c r="R56" s="47"/>
      <c r="S56" s="81"/>
      <c r="T56" s="59"/>
      <c r="X56" s="88">
        <f t="shared" si="10"/>
        <v>0</v>
      </c>
      <c r="Z56" s="70">
        <v>13</v>
      </c>
      <c r="AA56" s="81"/>
      <c r="AB56" s="47"/>
      <c r="AC56" s="81"/>
      <c r="AD56" s="47"/>
      <c r="AE56" s="81"/>
      <c r="AF56" s="47"/>
      <c r="AG56" s="81"/>
      <c r="AH56" s="47"/>
      <c r="AI56" s="81"/>
      <c r="AJ56" s="59"/>
      <c r="AK56" s="81"/>
      <c r="AL56" s="47"/>
      <c r="AM56" s="81"/>
      <c r="AN56" s="59"/>
      <c r="AR56" s="88">
        <f t="shared" si="11"/>
        <v>0</v>
      </c>
      <c r="AT56" s="70">
        <v>13</v>
      </c>
      <c r="AU56" s="81"/>
      <c r="AV56" s="47"/>
      <c r="AW56" s="81"/>
      <c r="AX56" s="47"/>
      <c r="AY56" s="81"/>
      <c r="AZ56" s="47"/>
      <c r="BA56" s="81"/>
      <c r="BB56" s="47"/>
      <c r="BC56" s="81"/>
      <c r="BD56" s="59"/>
      <c r="BE56" s="81"/>
      <c r="BF56" s="47"/>
      <c r="BG56" s="81"/>
      <c r="BH56" s="59"/>
      <c r="BN56" s="11"/>
      <c r="BO56" s="12"/>
    </row>
    <row r="57" spans="4:67" ht="15" customHeight="1" outlineLevel="1" thickBot="1" x14ac:dyDescent="0.25">
      <c r="D57" s="88">
        <f t="shared" si="9"/>
        <v>0</v>
      </c>
      <c r="F57" s="70">
        <v>14</v>
      </c>
      <c r="G57" s="81"/>
      <c r="H57" s="78"/>
      <c r="I57" s="81"/>
      <c r="J57" s="47"/>
      <c r="K57" s="81"/>
      <c r="L57" s="47"/>
      <c r="M57" s="81"/>
      <c r="N57" s="47"/>
      <c r="O57" s="81"/>
      <c r="P57" s="59"/>
      <c r="Q57" s="81"/>
      <c r="R57" s="47"/>
      <c r="S57" s="81"/>
      <c r="T57" s="59"/>
      <c r="X57" s="88">
        <f t="shared" si="10"/>
        <v>0</v>
      </c>
      <c r="Z57" s="70">
        <v>14</v>
      </c>
      <c r="AA57" s="81"/>
      <c r="AB57" s="78"/>
      <c r="AC57" s="81"/>
      <c r="AD57" s="47"/>
      <c r="AE57" s="81"/>
      <c r="AF57" s="47"/>
      <c r="AG57" s="81"/>
      <c r="AH57" s="47"/>
      <c r="AI57" s="81"/>
      <c r="AJ57" s="59"/>
      <c r="AK57" s="81"/>
      <c r="AL57" s="47"/>
      <c r="AM57" s="81"/>
      <c r="AN57" s="59"/>
      <c r="AR57" s="88">
        <f t="shared" si="11"/>
        <v>0</v>
      </c>
      <c r="AT57" s="70">
        <v>14</v>
      </c>
      <c r="AU57" s="81"/>
      <c r="AV57" s="78"/>
      <c r="AW57" s="81"/>
      <c r="AX57" s="47"/>
      <c r="AY57" s="81"/>
      <c r="AZ57" s="47"/>
      <c r="BA57" s="81"/>
      <c r="BB57" s="47"/>
      <c r="BC57" s="81"/>
      <c r="BD57" s="59"/>
      <c r="BE57" s="81"/>
      <c r="BF57" s="47"/>
      <c r="BG57" s="81"/>
      <c r="BH57" s="59"/>
      <c r="BN57" s="11"/>
      <c r="BO57" s="12"/>
    </row>
    <row r="58" spans="4:67" ht="15" customHeight="1" outlineLevel="1" thickBot="1" x14ac:dyDescent="0.25">
      <c r="D58" s="89">
        <f t="shared" si="9"/>
        <v>0</v>
      </c>
      <c r="F58" s="70">
        <v>15</v>
      </c>
      <c r="G58" s="82"/>
      <c r="H58" s="60"/>
      <c r="I58" s="82"/>
      <c r="J58" s="60"/>
      <c r="K58" s="82"/>
      <c r="L58" s="60"/>
      <c r="M58" s="82"/>
      <c r="N58" s="60"/>
      <c r="O58" s="82"/>
      <c r="P58" s="61"/>
      <c r="Q58" s="82"/>
      <c r="R58" s="60"/>
      <c r="S58" s="82"/>
      <c r="T58" s="61"/>
      <c r="X58" s="89">
        <f t="shared" si="10"/>
        <v>0</v>
      </c>
      <c r="Z58" s="70">
        <v>15</v>
      </c>
      <c r="AA58" s="82"/>
      <c r="AB58" s="60"/>
      <c r="AC58" s="82"/>
      <c r="AD58" s="60"/>
      <c r="AE58" s="82"/>
      <c r="AF58" s="60"/>
      <c r="AG58" s="82"/>
      <c r="AH58" s="60"/>
      <c r="AI58" s="82"/>
      <c r="AJ58" s="61"/>
      <c r="AK58" s="82"/>
      <c r="AL58" s="60"/>
      <c r="AM58" s="82"/>
      <c r="AN58" s="61"/>
      <c r="AR58" s="89">
        <f t="shared" si="11"/>
        <v>0</v>
      </c>
      <c r="AT58" s="70">
        <v>15</v>
      </c>
      <c r="AU58" s="82"/>
      <c r="AV58" s="60"/>
      <c r="AW58" s="82"/>
      <c r="AX58" s="60"/>
      <c r="AY58" s="82"/>
      <c r="AZ58" s="60"/>
      <c r="BA58" s="82"/>
      <c r="BB58" s="60"/>
      <c r="BC58" s="82"/>
      <c r="BD58" s="61"/>
      <c r="BE58" s="82"/>
      <c r="BF58" s="60"/>
      <c r="BG58" s="82"/>
      <c r="BH58" s="61"/>
      <c r="BN58" s="11"/>
      <c r="BO58" s="12"/>
    </row>
    <row r="59" spans="4:67" ht="15" customHeight="1" outlineLevel="1" thickTop="1" x14ac:dyDescent="0.2">
      <c r="F59" s="65"/>
      <c r="G59" s="49" t="s">
        <v>27</v>
      </c>
      <c r="H59" s="49">
        <f>SUM(H44:H58)</f>
        <v>0</v>
      </c>
      <c r="I59" s="49"/>
      <c r="J59" s="49">
        <f>SUM(J44:J58)</f>
        <v>0</v>
      </c>
      <c r="K59" s="49"/>
      <c r="L59" s="49">
        <f>SUM(L44:L58)</f>
        <v>0</v>
      </c>
      <c r="M59" s="49"/>
      <c r="N59" s="49">
        <f>SUM(N44:N58)</f>
        <v>0</v>
      </c>
      <c r="O59" s="49"/>
      <c r="P59" s="49">
        <f>SUM(P44:P58)</f>
        <v>0</v>
      </c>
      <c r="Q59" s="49"/>
      <c r="R59" s="49">
        <f>SUM(R44:R58)</f>
        <v>0</v>
      </c>
      <c r="S59" s="49"/>
      <c r="T59" s="49">
        <f>SUM(T44:T58)</f>
        <v>0</v>
      </c>
      <c r="Z59" s="65"/>
      <c r="AA59" s="49" t="s">
        <v>27</v>
      </c>
      <c r="AB59" s="49">
        <f>SUM(AB44:AB58)</f>
        <v>0</v>
      </c>
      <c r="AC59" s="49"/>
      <c r="AD59" s="49">
        <f>SUM(AD44:AD58)</f>
        <v>0</v>
      </c>
      <c r="AE59" s="49"/>
      <c r="AF59" s="49">
        <f>SUM(AF44:AF58)</f>
        <v>0</v>
      </c>
      <c r="AG59" s="49"/>
      <c r="AH59" s="49">
        <f>SUM(AH44:AH58)</f>
        <v>0</v>
      </c>
      <c r="AI59" s="49"/>
      <c r="AJ59" s="49">
        <f>SUM(AJ44:AJ58)</f>
        <v>0</v>
      </c>
      <c r="AK59" s="49"/>
      <c r="AL59" s="49">
        <f>SUM(AL44:AL58)</f>
        <v>0</v>
      </c>
      <c r="AM59" s="49"/>
      <c r="AN59" s="49">
        <f>SUM(AN44:AN58)</f>
        <v>0</v>
      </c>
      <c r="AT59" s="65"/>
      <c r="AU59" s="49" t="s">
        <v>27</v>
      </c>
      <c r="AV59" s="49">
        <f>SUM(AV44:AV58)</f>
        <v>0</v>
      </c>
      <c r="AW59" s="49"/>
      <c r="AX59" s="49">
        <f>SUM(AX44:AX58)</f>
        <v>0</v>
      </c>
      <c r="AY59" s="49"/>
      <c r="AZ59" s="49">
        <f>SUM(AZ44:AZ58)</f>
        <v>0</v>
      </c>
      <c r="BA59" s="49"/>
      <c r="BB59" s="49">
        <f>SUM(BB44:BB58)</f>
        <v>0</v>
      </c>
      <c r="BC59" s="49"/>
      <c r="BD59" s="49">
        <f>SUM(BD44:BD58)</f>
        <v>0</v>
      </c>
      <c r="BE59" s="49"/>
      <c r="BF59" s="49">
        <f>SUM(BF44:BF58)</f>
        <v>0</v>
      </c>
      <c r="BG59" s="49"/>
      <c r="BH59" s="49">
        <f>SUM(BH44:BH58)</f>
        <v>0</v>
      </c>
      <c r="BN59" s="11"/>
      <c r="BO59" s="12"/>
    </row>
    <row r="60" spans="4:67" ht="0.75" customHeight="1" outlineLevel="1" thickBot="1" x14ac:dyDescent="0.25">
      <c r="F60" s="68">
        <f>INT((N61-LOOKUP(N61,DATE(YEAR(N61)+{-1;0;1},1,3)-WEEKDAY(DATE(YEAR(N61)+{-1;0;1},1,3))+2))/7)+1</f>
        <v>4</v>
      </c>
      <c r="G60" s="50"/>
      <c r="H60" s="50"/>
      <c r="I60" s="50"/>
      <c r="J60" s="50"/>
      <c r="K60" s="50"/>
      <c r="L60" s="50"/>
      <c r="M60" s="50"/>
      <c r="N60" s="50"/>
      <c r="O60" s="50"/>
      <c r="P60" s="50"/>
      <c r="Q60" s="50"/>
      <c r="R60" s="50"/>
      <c r="S60" s="50"/>
      <c r="T60" s="50"/>
      <c r="Z60" s="68">
        <f>INT((AH61-LOOKUP(AH61,DATE(YEAR(AH61)+{-1;0;1},1,3)-WEEKDAY(DATE(YEAR(AH61)+{-1;0;1},1,3))+2))/7)+1</f>
        <v>8</v>
      </c>
      <c r="AA60" s="50"/>
      <c r="AB60" s="50"/>
      <c r="AC60" s="50"/>
      <c r="AD60" s="50"/>
      <c r="AE60" s="50"/>
      <c r="AF60" s="50"/>
      <c r="AG60" s="50"/>
      <c r="AH60" s="50"/>
      <c r="AI60" s="50"/>
      <c r="AJ60" s="50"/>
      <c r="AK60" s="50"/>
      <c r="AL60" s="50"/>
      <c r="AM60" s="50"/>
      <c r="AN60" s="50"/>
      <c r="AT60" s="68">
        <f>INT((BB61-LOOKUP(BB61,DATE(YEAR(BB61)+{-1;0;1},1,3)-WEEKDAY(DATE(YEAR(BB61)+{-1;0;1},1,3))+2))/7)+1</f>
        <v>12</v>
      </c>
      <c r="AU60" s="50"/>
      <c r="AV60" s="50"/>
      <c r="AW60" s="50"/>
      <c r="AX60" s="50"/>
      <c r="AY60" s="50"/>
      <c r="AZ60" s="50"/>
      <c r="BA60" s="50"/>
      <c r="BB60" s="50"/>
      <c r="BC60" s="50"/>
      <c r="BD60" s="50"/>
      <c r="BE60" s="50"/>
      <c r="BF60" s="50"/>
      <c r="BG60" s="50"/>
      <c r="BH60" s="50"/>
      <c r="BN60" s="16"/>
      <c r="BO60" s="12">
        <f>DATE(An_ref,12,23)</f>
        <v>43822</v>
      </c>
    </row>
    <row r="61" spans="4:67" ht="39.950000000000003" customHeight="1" thickBot="1" x14ac:dyDescent="0.25">
      <c r="F61" s="71">
        <f>F60</f>
        <v>4</v>
      </c>
      <c r="G61" s="51" t="str">
        <f>IF(ISNA(VLOOKUP(H61,Tab_feri,2,FALSE)),"",VLOOKUP(H61,Tab_feri,2,FALSE))</f>
        <v/>
      </c>
      <c r="H61" s="52">
        <f>T43+1</f>
        <v>43486</v>
      </c>
      <c r="I61" s="51" t="str">
        <f>IF(ISNA(VLOOKUP(J61,Tab_feri,2,FALSE)),"",VLOOKUP(J61,Tab_feri,2,FALSE))</f>
        <v/>
      </c>
      <c r="J61" s="52">
        <f>H61+1</f>
        <v>43487</v>
      </c>
      <c r="K61" s="51" t="str">
        <f>IF(ISNA(VLOOKUP(L61,Tab_feri,2,FALSE)),"",VLOOKUP(L61,Tab_feri,2,FALSE))</f>
        <v/>
      </c>
      <c r="L61" s="52">
        <f>J61+1</f>
        <v>43488</v>
      </c>
      <c r="M61" s="51" t="str">
        <f>IF(ISNA(VLOOKUP(N61,Tab_feri,2,FALSE)),"",VLOOKUP(N61,Tab_feri,2,FALSE))</f>
        <v/>
      </c>
      <c r="N61" s="52">
        <f>L61+1</f>
        <v>43489</v>
      </c>
      <c r="O61" s="51" t="str">
        <f>IF(ISNA(VLOOKUP(P61,Tab_feri,2,FALSE)),"",VLOOKUP(P61,Tab_feri,2,FALSE))</f>
        <v/>
      </c>
      <c r="P61" s="62">
        <f>N61+1</f>
        <v>43490</v>
      </c>
      <c r="Q61" s="53" t="str">
        <f>IF(ISNA(VLOOKUP(R61,Tab_feri,2,FALSE)),"",VLOOKUP(R61,Tab_feri,2,FALSE))</f>
        <v/>
      </c>
      <c r="R61" s="54">
        <f>P61+1</f>
        <v>43491</v>
      </c>
      <c r="S61" s="53" t="str">
        <f>IF(ISNA(VLOOKUP(T61,Tab_feri,2,FALSE)),"",VLOOKUP(T61,Tab_feri,2,FALSE))</f>
        <v/>
      </c>
      <c r="T61" s="55">
        <f>R61+1</f>
        <v>43492</v>
      </c>
      <c r="Z61" s="71">
        <f>Z60</f>
        <v>8</v>
      </c>
      <c r="AA61" s="51" t="str">
        <f>IF(ISNA(VLOOKUP(AB61,Tab_feri,2,FALSE)),"",VLOOKUP(AB61,Tab_feri,2,FALSE))</f>
        <v/>
      </c>
      <c r="AB61" s="52">
        <f>AN43+1</f>
        <v>43514</v>
      </c>
      <c r="AC61" s="51" t="str">
        <f>IF(ISNA(VLOOKUP(AD61,Tab_feri,2,FALSE)),"",VLOOKUP(AD61,Tab_feri,2,FALSE))</f>
        <v/>
      </c>
      <c r="AD61" s="52">
        <f>AB61+1</f>
        <v>43515</v>
      </c>
      <c r="AE61" s="51" t="str">
        <f>IF(ISNA(VLOOKUP(AF61,Tab_feri,2,FALSE)),"",VLOOKUP(AF61,Tab_feri,2,FALSE))</f>
        <v/>
      </c>
      <c r="AF61" s="52">
        <f>AD61+1</f>
        <v>43516</v>
      </c>
      <c r="AG61" s="51" t="str">
        <f>IF(ISNA(VLOOKUP(AH61,Tab_feri,2,FALSE)),"",VLOOKUP(AH61,Tab_feri,2,FALSE))</f>
        <v/>
      </c>
      <c r="AH61" s="52">
        <f>AF61+1</f>
        <v>43517</v>
      </c>
      <c r="AI61" s="51" t="str">
        <f>IF(ISNA(VLOOKUP(AJ61,Tab_feri,2,FALSE)),"",VLOOKUP(AJ61,Tab_feri,2,FALSE))</f>
        <v/>
      </c>
      <c r="AJ61" s="62">
        <f>AH61+1</f>
        <v>43518</v>
      </c>
      <c r="AK61" s="53" t="str">
        <f>IF(ISNA(VLOOKUP(AL61,Tab_feri,2,FALSE)),"",VLOOKUP(AL61,Tab_feri,2,FALSE))</f>
        <v/>
      </c>
      <c r="AL61" s="54">
        <f>AJ61+1</f>
        <v>43519</v>
      </c>
      <c r="AM61" s="53" t="str">
        <f>IF(ISNA(VLOOKUP(AN61,Tab_feri,2,FALSE)),"",VLOOKUP(AN61,Tab_feri,2,FALSE))</f>
        <v/>
      </c>
      <c r="AN61" s="55">
        <f>AL61+1</f>
        <v>43520</v>
      </c>
      <c r="AT61" s="71">
        <f>AT60</f>
        <v>12</v>
      </c>
      <c r="AU61" s="51" t="str">
        <f>IF(ISNA(VLOOKUP(AV61,Tab_feri,2,FALSE)),"",VLOOKUP(AV61,Tab_feri,2,FALSE))</f>
        <v/>
      </c>
      <c r="AV61" s="52">
        <f>BH43+1</f>
        <v>43542</v>
      </c>
      <c r="AW61" s="51" t="str">
        <f>IF(ISNA(VLOOKUP(AX61,Tab_feri,2,FALSE)),"",VLOOKUP(AX61,Tab_feri,2,FALSE))</f>
        <v/>
      </c>
      <c r="AX61" s="52">
        <f>AV61+1</f>
        <v>43543</v>
      </c>
      <c r="AY61" s="51" t="str">
        <f>IF(ISNA(VLOOKUP(AZ61,Tab_feri,2,FALSE)),"",VLOOKUP(AZ61,Tab_feri,2,FALSE))</f>
        <v/>
      </c>
      <c r="AZ61" s="52">
        <f>AX61+1</f>
        <v>43544</v>
      </c>
      <c r="BA61" s="51" t="str">
        <f>IF(ISNA(VLOOKUP(BB61,Tab_feri,2,FALSE)),"",VLOOKUP(BB61,Tab_feri,2,FALSE))</f>
        <v/>
      </c>
      <c r="BB61" s="52">
        <f>AZ61+1</f>
        <v>43545</v>
      </c>
      <c r="BC61" s="51" t="str">
        <f>IF(ISNA(VLOOKUP(BD61,Tab_feri,2,FALSE)),"",VLOOKUP(BD61,Tab_feri,2,FALSE))</f>
        <v/>
      </c>
      <c r="BD61" s="62">
        <f>BB61+1</f>
        <v>43546</v>
      </c>
      <c r="BE61" s="53" t="str">
        <f>IF(ISNA(VLOOKUP(BF61,Tab_feri,2,FALSE)),"",VLOOKUP(BF61,Tab_feri,2,FALSE))</f>
        <v/>
      </c>
      <c r="BF61" s="54">
        <f>BD61+1</f>
        <v>43547</v>
      </c>
      <c r="BG61" s="53" t="str">
        <f>IF(ISNA(VLOOKUP(BH61,Tab_feri,2,FALSE)),"",VLOOKUP(BH61,Tab_feri,2,FALSE))</f>
        <v/>
      </c>
      <c r="BH61" s="55">
        <f>BF61+1</f>
        <v>43548</v>
      </c>
      <c r="BN61" s="16"/>
      <c r="BO61" s="12">
        <f>DATE(An_ref,12,24)</f>
        <v>43823</v>
      </c>
    </row>
    <row r="62" spans="4:67" ht="15" customHeight="1" outlineLevel="1" thickTop="1" thickBot="1" x14ac:dyDescent="0.25">
      <c r="D62" s="87">
        <f>SUM(H62,J62,L62,N62,P62,R62,T62)</f>
        <v>0</v>
      </c>
      <c r="F62" s="70">
        <v>1</v>
      </c>
      <c r="G62" s="80"/>
      <c r="H62" s="57"/>
      <c r="I62" s="80"/>
      <c r="J62" s="57"/>
      <c r="K62" s="80"/>
      <c r="L62" s="57"/>
      <c r="M62" s="80"/>
      <c r="N62" s="57"/>
      <c r="O62" s="80"/>
      <c r="P62" s="58"/>
      <c r="Q62" s="80"/>
      <c r="R62" s="57"/>
      <c r="S62" s="80"/>
      <c r="T62" s="58"/>
      <c r="X62" s="87">
        <f>SUM(AB62,AD62,AF62,AH62,AJ62,AL62,AN62)</f>
        <v>0</v>
      </c>
      <c r="Z62" s="70">
        <v>1</v>
      </c>
      <c r="AA62" s="80"/>
      <c r="AB62" s="57"/>
      <c r="AC62" s="80"/>
      <c r="AD62" s="57"/>
      <c r="AE62" s="80"/>
      <c r="AF62" s="57"/>
      <c r="AG62" s="80"/>
      <c r="AH62" s="57"/>
      <c r="AI62" s="80"/>
      <c r="AJ62" s="58"/>
      <c r="AK62" s="80"/>
      <c r="AL62" s="57"/>
      <c r="AM62" s="80"/>
      <c r="AN62" s="58"/>
      <c r="AR62" s="87">
        <f>SUM(AV62,AX62,AZ62,BB62,BD62,BF62,BH62)</f>
        <v>0</v>
      </c>
      <c r="AT62" s="70">
        <v>1</v>
      </c>
      <c r="AU62" s="80"/>
      <c r="AV62" s="57"/>
      <c r="AW62" s="80"/>
      <c r="AX62" s="57"/>
      <c r="AY62" s="80"/>
      <c r="AZ62" s="57"/>
      <c r="BA62" s="80"/>
      <c r="BB62" s="57"/>
      <c r="BC62" s="80"/>
      <c r="BD62" s="58"/>
      <c r="BE62" s="80"/>
      <c r="BF62" s="57"/>
      <c r="BG62" s="80"/>
      <c r="BH62" s="58"/>
      <c r="BN62" s="16"/>
      <c r="BO62" s="12">
        <f>DATE(An_ref,12,25)</f>
        <v>43824</v>
      </c>
    </row>
    <row r="63" spans="4:67" ht="15" customHeight="1" outlineLevel="1" thickBot="1" x14ac:dyDescent="0.25">
      <c r="D63" s="88">
        <f t="shared" ref="D63:D76" si="12">SUM(H63,J63,L63,N63,P63,R63,T63)</f>
        <v>0</v>
      </c>
      <c r="F63" s="70">
        <v>2</v>
      </c>
      <c r="G63" s="81"/>
      <c r="H63" s="47"/>
      <c r="I63" s="81"/>
      <c r="J63" s="47"/>
      <c r="K63" s="81"/>
      <c r="L63" s="47"/>
      <c r="M63" s="81"/>
      <c r="N63" s="47"/>
      <c r="O63" s="81"/>
      <c r="P63" s="59"/>
      <c r="Q63" s="81"/>
      <c r="R63" s="47"/>
      <c r="S63" s="81"/>
      <c r="T63" s="59"/>
      <c r="X63" s="88">
        <f t="shared" ref="X63:X76" si="13">SUM(AB63,AD63,AF63,AH63,AJ63,AL63,AN63)</f>
        <v>0</v>
      </c>
      <c r="Z63" s="70">
        <v>2</v>
      </c>
      <c r="AA63" s="81"/>
      <c r="AB63" s="47"/>
      <c r="AC63" s="81"/>
      <c r="AD63" s="47"/>
      <c r="AE63" s="81"/>
      <c r="AF63" s="47"/>
      <c r="AG63" s="81"/>
      <c r="AH63" s="47"/>
      <c r="AI63" s="81"/>
      <c r="AJ63" s="59"/>
      <c r="AK63" s="81"/>
      <c r="AL63" s="47"/>
      <c r="AM63" s="81"/>
      <c r="AN63" s="59"/>
      <c r="AR63" s="88">
        <f t="shared" ref="AR63:AR76" si="14">SUM(AV63,AX63,AZ63,BB63,BD63,BF63,BH63)</f>
        <v>0</v>
      </c>
      <c r="AT63" s="70">
        <v>2</v>
      </c>
      <c r="AU63" s="81"/>
      <c r="AV63" s="47"/>
      <c r="AW63" s="81"/>
      <c r="AX63" s="47"/>
      <c r="AY63" s="81"/>
      <c r="AZ63" s="47"/>
      <c r="BA63" s="81"/>
      <c r="BB63" s="47"/>
      <c r="BC63" s="81"/>
      <c r="BD63" s="59"/>
      <c r="BE63" s="81"/>
      <c r="BF63" s="47"/>
      <c r="BG63" s="81"/>
      <c r="BH63" s="59"/>
      <c r="BN63" s="16"/>
      <c r="BO63" s="12"/>
    </row>
    <row r="64" spans="4:67" ht="15" customHeight="1" outlineLevel="1" thickBot="1" x14ac:dyDescent="0.25">
      <c r="D64" s="88">
        <f t="shared" si="12"/>
        <v>0</v>
      </c>
      <c r="F64" s="70">
        <v>3</v>
      </c>
      <c r="G64" s="81"/>
      <c r="H64" s="47"/>
      <c r="I64" s="81"/>
      <c r="J64" s="47"/>
      <c r="K64" s="81"/>
      <c r="L64" s="47"/>
      <c r="M64" s="81"/>
      <c r="N64" s="47"/>
      <c r="O64" s="81"/>
      <c r="P64" s="59"/>
      <c r="Q64" s="81"/>
      <c r="R64" s="47"/>
      <c r="S64" s="81"/>
      <c r="T64" s="59"/>
      <c r="X64" s="88">
        <f t="shared" si="13"/>
        <v>0</v>
      </c>
      <c r="Z64" s="70">
        <v>3</v>
      </c>
      <c r="AA64" s="81"/>
      <c r="AB64" s="47"/>
      <c r="AC64" s="81"/>
      <c r="AD64" s="47"/>
      <c r="AE64" s="81"/>
      <c r="AF64" s="47"/>
      <c r="AG64" s="81"/>
      <c r="AH64" s="47"/>
      <c r="AI64" s="81"/>
      <c r="AJ64" s="59"/>
      <c r="AK64" s="81"/>
      <c r="AL64" s="47"/>
      <c r="AM64" s="81"/>
      <c r="AN64" s="59"/>
      <c r="AR64" s="88">
        <f t="shared" si="14"/>
        <v>0</v>
      </c>
      <c r="AT64" s="70">
        <v>3</v>
      </c>
      <c r="AU64" s="81"/>
      <c r="AV64" s="47"/>
      <c r="AW64" s="81"/>
      <c r="AX64" s="47"/>
      <c r="AY64" s="81"/>
      <c r="AZ64" s="47"/>
      <c r="BA64" s="81"/>
      <c r="BB64" s="47"/>
      <c r="BC64" s="81"/>
      <c r="BD64" s="59"/>
      <c r="BE64" s="81"/>
      <c r="BF64" s="47"/>
      <c r="BG64" s="81"/>
      <c r="BH64" s="59"/>
      <c r="BN64" s="16"/>
      <c r="BO64" s="12"/>
    </row>
    <row r="65" spans="4:67" ht="15" customHeight="1" outlineLevel="1" thickBot="1" x14ac:dyDescent="0.25">
      <c r="D65" s="88">
        <f t="shared" si="12"/>
        <v>0</v>
      </c>
      <c r="F65" s="70">
        <v>4</v>
      </c>
      <c r="G65" s="81"/>
      <c r="H65" s="47"/>
      <c r="I65" s="81"/>
      <c r="J65" s="47"/>
      <c r="K65" s="81"/>
      <c r="L65" s="47"/>
      <c r="M65" s="81"/>
      <c r="N65" s="47"/>
      <c r="O65" s="81"/>
      <c r="P65" s="59"/>
      <c r="Q65" s="81"/>
      <c r="R65" s="47"/>
      <c r="S65" s="81"/>
      <c r="T65" s="59"/>
      <c r="X65" s="88">
        <f t="shared" si="13"/>
        <v>0</v>
      </c>
      <c r="Z65" s="70">
        <v>4</v>
      </c>
      <c r="AA65" s="81"/>
      <c r="AB65" s="47"/>
      <c r="AC65" s="81"/>
      <c r="AD65" s="47"/>
      <c r="AE65" s="81"/>
      <c r="AF65" s="47"/>
      <c r="AG65" s="81"/>
      <c r="AH65" s="47"/>
      <c r="AI65" s="81"/>
      <c r="AJ65" s="59"/>
      <c r="AK65" s="81"/>
      <c r="AL65" s="47"/>
      <c r="AM65" s="81"/>
      <c r="AN65" s="59"/>
      <c r="AR65" s="88">
        <f t="shared" si="14"/>
        <v>0</v>
      </c>
      <c r="AT65" s="70">
        <v>4</v>
      </c>
      <c r="AU65" s="81"/>
      <c r="AV65" s="47"/>
      <c r="AW65" s="81"/>
      <c r="AX65" s="47"/>
      <c r="AY65" s="81"/>
      <c r="AZ65" s="47"/>
      <c r="BA65" s="81"/>
      <c r="BB65" s="47"/>
      <c r="BC65" s="81"/>
      <c r="BD65" s="59"/>
      <c r="BE65" s="81"/>
      <c r="BF65" s="47"/>
      <c r="BG65" s="81"/>
      <c r="BH65" s="59"/>
      <c r="BN65" s="16"/>
      <c r="BO65" s="12"/>
    </row>
    <row r="66" spans="4:67" ht="15" customHeight="1" outlineLevel="1" thickBot="1" x14ac:dyDescent="0.25">
      <c r="D66" s="88">
        <f t="shared" si="12"/>
        <v>0</v>
      </c>
      <c r="F66" s="70">
        <v>5</v>
      </c>
      <c r="G66" s="81"/>
      <c r="H66" s="47"/>
      <c r="I66" s="81"/>
      <c r="J66" s="47"/>
      <c r="K66" s="81"/>
      <c r="L66" s="47"/>
      <c r="M66" s="81"/>
      <c r="N66" s="47"/>
      <c r="O66" s="81"/>
      <c r="P66" s="59"/>
      <c r="Q66" s="81"/>
      <c r="R66" s="47"/>
      <c r="S66" s="81"/>
      <c r="T66" s="59"/>
      <c r="X66" s="88">
        <f t="shared" si="13"/>
        <v>0</v>
      </c>
      <c r="Z66" s="70">
        <v>5</v>
      </c>
      <c r="AA66" s="81"/>
      <c r="AB66" s="47"/>
      <c r="AC66" s="81"/>
      <c r="AD66" s="47"/>
      <c r="AE66" s="81"/>
      <c r="AF66" s="47"/>
      <c r="AG66" s="81"/>
      <c r="AH66" s="47"/>
      <c r="AI66" s="81"/>
      <c r="AJ66" s="59"/>
      <c r="AK66" s="81"/>
      <c r="AL66" s="47"/>
      <c r="AM66" s="81"/>
      <c r="AN66" s="59"/>
      <c r="AR66" s="88">
        <f t="shared" si="14"/>
        <v>0</v>
      </c>
      <c r="AT66" s="70">
        <v>5</v>
      </c>
      <c r="AU66" s="81"/>
      <c r="AV66" s="47"/>
      <c r="AW66" s="81"/>
      <c r="AX66" s="47"/>
      <c r="AY66" s="81"/>
      <c r="AZ66" s="47"/>
      <c r="BA66" s="81"/>
      <c r="BB66" s="47"/>
      <c r="BC66" s="81"/>
      <c r="BD66" s="59"/>
      <c r="BE66" s="81"/>
      <c r="BF66" s="47"/>
      <c r="BG66" s="81"/>
      <c r="BH66" s="59"/>
      <c r="BN66" s="16"/>
      <c r="BO66" s="12"/>
    </row>
    <row r="67" spans="4:67" ht="15" customHeight="1" outlineLevel="1" thickBot="1" x14ac:dyDescent="0.25">
      <c r="D67" s="88">
        <f t="shared" si="12"/>
        <v>0</v>
      </c>
      <c r="F67" s="70">
        <v>6</v>
      </c>
      <c r="G67" s="81"/>
      <c r="H67" s="47"/>
      <c r="I67" s="81"/>
      <c r="J67" s="47"/>
      <c r="K67" s="81"/>
      <c r="L67" s="47"/>
      <c r="M67" s="81"/>
      <c r="N67" s="47"/>
      <c r="O67" s="81"/>
      <c r="P67" s="59"/>
      <c r="Q67" s="81"/>
      <c r="R67" s="47"/>
      <c r="S67" s="81"/>
      <c r="T67" s="59"/>
      <c r="X67" s="88">
        <f t="shared" si="13"/>
        <v>0</v>
      </c>
      <c r="Z67" s="70">
        <v>6</v>
      </c>
      <c r="AA67" s="81"/>
      <c r="AB67" s="47"/>
      <c r="AC67" s="81"/>
      <c r="AD67" s="47"/>
      <c r="AE67" s="81"/>
      <c r="AF67" s="47"/>
      <c r="AG67" s="81"/>
      <c r="AH67" s="47"/>
      <c r="AI67" s="81"/>
      <c r="AJ67" s="59"/>
      <c r="AK67" s="81"/>
      <c r="AL67" s="47"/>
      <c r="AM67" s="81"/>
      <c r="AN67" s="59"/>
      <c r="AR67" s="88">
        <f t="shared" si="14"/>
        <v>0</v>
      </c>
      <c r="AT67" s="70">
        <v>6</v>
      </c>
      <c r="AU67" s="81"/>
      <c r="AV67" s="47"/>
      <c r="AW67" s="81"/>
      <c r="AX67" s="47"/>
      <c r="AY67" s="81"/>
      <c r="AZ67" s="47"/>
      <c r="BA67" s="81"/>
      <c r="BB67" s="47"/>
      <c r="BC67" s="81"/>
      <c r="BD67" s="59"/>
      <c r="BE67" s="81"/>
      <c r="BF67" s="47"/>
      <c r="BG67" s="81"/>
      <c r="BH67" s="59"/>
      <c r="BN67" s="16"/>
      <c r="BO67" s="12"/>
    </row>
    <row r="68" spans="4:67" ht="15" customHeight="1" outlineLevel="1" thickBot="1" x14ac:dyDescent="0.25">
      <c r="D68" s="88">
        <f t="shared" si="12"/>
        <v>0</v>
      </c>
      <c r="F68" s="70">
        <v>7</v>
      </c>
      <c r="G68" s="81"/>
      <c r="H68" s="47"/>
      <c r="I68" s="81"/>
      <c r="J68" s="47"/>
      <c r="K68" s="81"/>
      <c r="L68" s="47"/>
      <c r="M68" s="81"/>
      <c r="N68" s="47"/>
      <c r="O68" s="81"/>
      <c r="P68" s="59"/>
      <c r="Q68" s="81"/>
      <c r="R68" s="47"/>
      <c r="S68" s="81"/>
      <c r="T68" s="59"/>
      <c r="X68" s="88">
        <f t="shared" si="13"/>
        <v>0</v>
      </c>
      <c r="Z68" s="70">
        <v>7</v>
      </c>
      <c r="AA68" s="81"/>
      <c r="AB68" s="47"/>
      <c r="AC68" s="81"/>
      <c r="AD68" s="47"/>
      <c r="AE68" s="81"/>
      <c r="AF68" s="47"/>
      <c r="AG68" s="81"/>
      <c r="AH68" s="47"/>
      <c r="AI68" s="81"/>
      <c r="AJ68" s="59"/>
      <c r="AK68" s="81"/>
      <c r="AL68" s="47"/>
      <c r="AM68" s="81"/>
      <c r="AN68" s="59"/>
      <c r="AR68" s="88">
        <f t="shared" si="14"/>
        <v>0</v>
      </c>
      <c r="AT68" s="70">
        <v>7</v>
      </c>
      <c r="AU68" s="81"/>
      <c r="AV68" s="47"/>
      <c r="AW68" s="81"/>
      <c r="AX68" s="47"/>
      <c r="AY68" s="81"/>
      <c r="AZ68" s="47"/>
      <c r="BA68" s="81"/>
      <c r="BB68" s="47"/>
      <c r="BC68" s="81"/>
      <c r="BD68" s="59"/>
      <c r="BE68" s="81"/>
      <c r="BF68" s="47"/>
      <c r="BG68" s="81"/>
      <c r="BH68" s="59"/>
      <c r="BN68" s="16"/>
      <c r="BO68" s="12"/>
    </row>
    <row r="69" spans="4:67" ht="15" customHeight="1" outlineLevel="1" thickBot="1" x14ac:dyDescent="0.25">
      <c r="D69" s="88">
        <f t="shared" si="12"/>
        <v>0</v>
      </c>
      <c r="F69" s="70">
        <v>8</v>
      </c>
      <c r="G69" s="81"/>
      <c r="H69" s="47"/>
      <c r="I69" s="81"/>
      <c r="J69" s="47"/>
      <c r="K69" s="81"/>
      <c r="L69" s="47"/>
      <c r="M69" s="81"/>
      <c r="N69" s="47"/>
      <c r="O69" s="81"/>
      <c r="P69" s="59"/>
      <c r="Q69" s="81"/>
      <c r="R69" s="47"/>
      <c r="S69" s="81"/>
      <c r="T69" s="59"/>
      <c r="X69" s="88">
        <f t="shared" si="13"/>
        <v>0</v>
      </c>
      <c r="Z69" s="70">
        <v>8</v>
      </c>
      <c r="AA69" s="81"/>
      <c r="AB69" s="47"/>
      <c r="AC69" s="81"/>
      <c r="AD69" s="47"/>
      <c r="AE69" s="81"/>
      <c r="AF69" s="47"/>
      <c r="AG69" s="81"/>
      <c r="AH69" s="47"/>
      <c r="AI69" s="81"/>
      <c r="AJ69" s="59"/>
      <c r="AK69" s="81"/>
      <c r="AL69" s="47"/>
      <c r="AM69" s="81"/>
      <c r="AN69" s="59"/>
      <c r="AR69" s="88">
        <f t="shared" si="14"/>
        <v>0</v>
      </c>
      <c r="AT69" s="70">
        <v>8</v>
      </c>
      <c r="AU69" s="81"/>
      <c r="AV69" s="47"/>
      <c r="AW69" s="81"/>
      <c r="AX69" s="47"/>
      <c r="AY69" s="81"/>
      <c r="AZ69" s="47"/>
      <c r="BA69" s="81"/>
      <c r="BB69" s="47"/>
      <c r="BC69" s="81"/>
      <c r="BD69" s="59"/>
      <c r="BE69" s="81"/>
      <c r="BF69" s="47"/>
      <c r="BG69" s="81"/>
      <c r="BH69" s="59"/>
      <c r="BN69" s="16"/>
      <c r="BO69" s="12"/>
    </row>
    <row r="70" spans="4:67" ht="15" customHeight="1" outlineLevel="1" thickBot="1" x14ac:dyDescent="0.25">
      <c r="D70" s="88">
        <f t="shared" si="12"/>
        <v>0</v>
      </c>
      <c r="F70" s="70">
        <v>9</v>
      </c>
      <c r="G70" s="81"/>
      <c r="H70" s="47"/>
      <c r="I70" s="81"/>
      <c r="J70" s="47"/>
      <c r="K70" s="81"/>
      <c r="L70" s="47"/>
      <c r="M70" s="81"/>
      <c r="N70" s="47"/>
      <c r="O70" s="81"/>
      <c r="P70" s="59"/>
      <c r="Q70" s="81"/>
      <c r="R70" s="47"/>
      <c r="S70" s="81"/>
      <c r="T70" s="59"/>
      <c r="X70" s="88">
        <f t="shared" si="13"/>
        <v>0</v>
      </c>
      <c r="Z70" s="70">
        <v>9</v>
      </c>
      <c r="AA70" s="81"/>
      <c r="AB70" s="47"/>
      <c r="AC70" s="81"/>
      <c r="AD70" s="47"/>
      <c r="AE70" s="81"/>
      <c r="AF70" s="47"/>
      <c r="AG70" s="81"/>
      <c r="AH70" s="47"/>
      <c r="AI70" s="81"/>
      <c r="AJ70" s="59"/>
      <c r="AK70" s="81"/>
      <c r="AL70" s="47"/>
      <c r="AM70" s="81"/>
      <c r="AN70" s="59"/>
      <c r="AR70" s="88">
        <f t="shared" si="14"/>
        <v>0</v>
      </c>
      <c r="AT70" s="70">
        <v>9</v>
      </c>
      <c r="AU70" s="81"/>
      <c r="AV70" s="47"/>
      <c r="AW70" s="81"/>
      <c r="AX70" s="47"/>
      <c r="AY70" s="81"/>
      <c r="AZ70" s="47"/>
      <c r="BA70" s="81"/>
      <c r="BB70" s="47"/>
      <c r="BC70" s="81"/>
      <c r="BD70" s="59"/>
      <c r="BE70" s="81"/>
      <c r="BF70" s="47"/>
      <c r="BG70" s="81"/>
      <c r="BH70" s="59"/>
      <c r="BN70" s="16"/>
      <c r="BO70" s="12"/>
    </row>
    <row r="71" spans="4:67" ht="15" customHeight="1" outlineLevel="1" thickBot="1" x14ac:dyDescent="0.25">
      <c r="D71" s="88">
        <f t="shared" si="12"/>
        <v>0</v>
      </c>
      <c r="F71" s="70">
        <v>10</v>
      </c>
      <c r="G71" s="81"/>
      <c r="H71" s="47"/>
      <c r="I71" s="81"/>
      <c r="J71" s="47"/>
      <c r="K71" s="81"/>
      <c r="L71" s="47"/>
      <c r="M71" s="81"/>
      <c r="N71" s="47"/>
      <c r="O71" s="81"/>
      <c r="P71" s="59"/>
      <c r="Q71" s="81"/>
      <c r="R71" s="47"/>
      <c r="S71" s="81"/>
      <c r="T71" s="59"/>
      <c r="X71" s="88">
        <f t="shared" si="13"/>
        <v>0</v>
      </c>
      <c r="Z71" s="70">
        <v>10</v>
      </c>
      <c r="AA71" s="81"/>
      <c r="AB71" s="47"/>
      <c r="AC71" s="81"/>
      <c r="AD71" s="47"/>
      <c r="AE71" s="81"/>
      <c r="AF71" s="47"/>
      <c r="AG71" s="81"/>
      <c r="AH71" s="47"/>
      <c r="AI71" s="81"/>
      <c r="AJ71" s="59"/>
      <c r="AK71" s="81"/>
      <c r="AL71" s="47"/>
      <c r="AM71" s="81"/>
      <c r="AN71" s="59"/>
      <c r="AR71" s="88">
        <f t="shared" si="14"/>
        <v>0</v>
      </c>
      <c r="AT71" s="70">
        <v>10</v>
      </c>
      <c r="AU71" s="81"/>
      <c r="AV71" s="47"/>
      <c r="AW71" s="81"/>
      <c r="AX71" s="47"/>
      <c r="AY71" s="81"/>
      <c r="AZ71" s="47"/>
      <c r="BA71" s="81"/>
      <c r="BB71" s="47"/>
      <c r="BC71" s="81"/>
      <c r="BD71" s="59"/>
      <c r="BE71" s="81"/>
      <c r="BF71" s="47"/>
      <c r="BG71" s="81"/>
      <c r="BH71" s="59"/>
      <c r="BN71" s="16"/>
      <c r="BO71" s="12"/>
    </row>
    <row r="72" spans="4:67" ht="15" customHeight="1" outlineLevel="1" thickBot="1" x14ac:dyDescent="0.25">
      <c r="D72" s="88">
        <f t="shared" si="12"/>
        <v>0</v>
      </c>
      <c r="F72" s="70">
        <v>11</v>
      </c>
      <c r="G72" s="81"/>
      <c r="H72" s="47"/>
      <c r="I72" s="81"/>
      <c r="J72" s="47"/>
      <c r="K72" s="81"/>
      <c r="L72" s="47"/>
      <c r="M72" s="81"/>
      <c r="N72" s="47"/>
      <c r="O72" s="81"/>
      <c r="P72" s="59"/>
      <c r="Q72" s="81"/>
      <c r="R72" s="47"/>
      <c r="S72" s="81"/>
      <c r="T72" s="59"/>
      <c r="X72" s="88">
        <f t="shared" si="13"/>
        <v>0</v>
      </c>
      <c r="Z72" s="70">
        <v>11</v>
      </c>
      <c r="AA72" s="81"/>
      <c r="AB72" s="47"/>
      <c r="AC72" s="81"/>
      <c r="AD72" s="47"/>
      <c r="AE72" s="81"/>
      <c r="AF72" s="47"/>
      <c r="AG72" s="81"/>
      <c r="AH72" s="47"/>
      <c r="AI72" s="81"/>
      <c r="AJ72" s="59"/>
      <c r="AK72" s="81"/>
      <c r="AL72" s="47"/>
      <c r="AM72" s="81"/>
      <c r="AN72" s="59"/>
      <c r="AR72" s="88">
        <f t="shared" si="14"/>
        <v>0</v>
      </c>
      <c r="AT72" s="70">
        <v>11</v>
      </c>
      <c r="AU72" s="81"/>
      <c r="AV72" s="47"/>
      <c r="AW72" s="81"/>
      <c r="AX72" s="47"/>
      <c r="AY72" s="81"/>
      <c r="AZ72" s="47"/>
      <c r="BA72" s="81"/>
      <c r="BB72" s="47"/>
      <c r="BC72" s="81"/>
      <c r="BD72" s="59"/>
      <c r="BE72" s="81"/>
      <c r="BF72" s="47"/>
      <c r="BG72" s="81"/>
      <c r="BH72" s="59"/>
      <c r="BN72" s="16"/>
      <c r="BO72" s="12"/>
    </row>
    <row r="73" spans="4:67" ht="15" customHeight="1" outlineLevel="1" thickBot="1" x14ac:dyDescent="0.25">
      <c r="D73" s="88">
        <f t="shared" si="12"/>
        <v>0</v>
      </c>
      <c r="F73" s="70">
        <v>12</v>
      </c>
      <c r="G73" s="81"/>
      <c r="H73" s="47"/>
      <c r="I73" s="81"/>
      <c r="J73" s="47"/>
      <c r="K73" s="81"/>
      <c r="L73" s="47"/>
      <c r="M73" s="81"/>
      <c r="N73" s="47"/>
      <c r="O73" s="81"/>
      <c r="P73" s="59"/>
      <c r="Q73" s="81"/>
      <c r="R73" s="47"/>
      <c r="S73" s="81"/>
      <c r="T73" s="59"/>
      <c r="X73" s="88">
        <f t="shared" si="13"/>
        <v>0</v>
      </c>
      <c r="Z73" s="70">
        <v>12</v>
      </c>
      <c r="AA73" s="81"/>
      <c r="AB73" s="47"/>
      <c r="AC73" s="81"/>
      <c r="AD73" s="47"/>
      <c r="AE73" s="81"/>
      <c r="AF73" s="47"/>
      <c r="AG73" s="81"/>
      <c r="AH73" s="47"/>
      <c r="AI73" s="81"/>
      <c r="AJ73" s="59"/>
      <c r="AK73" s="81"/>
      <c r="AL73" s="47"/>
      <c r="AM73" s="81"/>
      <c r="AN73" s="59"/>
      <c r="AR73" s="88">
        <f t="shared" si="14"/>
        <v>0</v>
      </c>
      <c r="AT73" s="70">
        <v>12</v>
      </c>
      <c r="AU73" s="81"/>
      <c r="AV73" s="47"/>
      <c r="AW73" s="81"/>
      <c r="AX73" s="47"/>
      <c r="AY73" s="81"/>
      <c r="AZ73" s="47"/>
      <c r="BA73" s="81"/>
      <c r="BB73" s="47"/>
      <c r="BC73" s="81"/>
      <c r="BD73" s="59"/>
      <c r="BE73" s="81"/>
      <c r="BF73" s="47"/>
      <c r="BG73" s="81"/>
      <c r="BH73" s="59"/>
      <c r="BN73" s="16"/>
      <c r="BO73" s="12"/>
    </row>
    <row r="74" spans="4:67" ht="15" customHeight="1" outlineLevel="1" thickBot="1" x14ac:dyDescent="0.25">
      <c r="D74" s="88">
        <f t="shared" si="12"/>
        <v>0</v>
      </c>
      <c r="F74" s="70">
        <v>13</v>
      </c>
      <c r="G74" s="81"/>
      <c r="H74" s="47"/>
      <c r="I74" s="81"/>
      <c r="J74" s="47"/>
      <c r="K74" s="81"/>
      <c r="L74" s="47"/>
      <c r="M74" s="81"/>
      <c r="N74" s="47"/>
      <c r="O74" s="81"/>
      <c r="P74" s="59"/>
      <c r="Q74" s="81"/>
      <c r="R74" s="47"/>
      <c r="S74" s="81"/>
      <c r="T74" s="59"/>
      <c r="X74" s="88">
        <f t="shared" si="13"/>
        <v>0</v>
      </c>
      <c r="Z74" s="70">
        <v>13</v>
      </c>
      <c r="AA74" s="81"/>
      <c r="AB74" s="47"/>
      <c r="AC74" s="81"/>
      <c r="AD74" s="47"/>
      <c r="AE74" s="81"/>
      <c r="AF74" s="47"/>
      <c r="AG74" s="81"/>
      <c r="AH74" s="47"/>
      <c r="AI74" s="81"/>
      <c r="AJ74" s="59"/>
      <c r="AK74" s="81"/>
      <c r="AL74" s="47"/>
      <c r="AM74" s="81"/>
      <c r="AN74" s="59"/>
      <c r="AR74" s="88">
        <f t="shared" si="14"/>
        <v>0</v>
      </c>
      <c r="AT74" s="70">
        <v>13</v>
      </c>
      <c r="AU74" s="81"/>
      <c r="AV74" s="47"/>
      <c r="AW74" s="81"/>
      <c r="AX74" s="47"/>
      <c r="AY74" s="81"/>
      <c r="AZ74" s="47"/>
      <c r="BA74" s="81"/>
      <c r="BB74" s="47"/>
      <c r="BC74" s="81"/>
      <c r="BD74" s="59"/>
      <c r="BE74" s="81"/>
      <c r="BF74" s="47"/>
      <c r="BG74" s="81"/>
      <c r="BH74" s="59"/>
      <c r="BN74" s="16"/>
      <c r="BO74" s="12"/>
    </row>
    <row r="75" spans="4:67" ht="15" customHeight="1" outlineLevel="1" thickBot="1" x14ac:dyDescent="0.25">
      <c r="D75" s="88">
        <f t="shared" si="12"/>
        <v>0</v>
      </c>
      <c r="F75" s="70">
        <v>14</v>
      </c>
      <c r="G75" s="81"/>
      <c r="H75" s="78"/>
      <c r="I75" s="81"/>
      <c r="J75" s="47"/>
      <c r="K75" s="81"/>
      <c r="L75" s="47"/>
      <c r="M75" s="81"/>
      <c r="N75" s="47"/>
      <c r="O75" s="81"/>
      <c r="P75" s="59"/>
      <c r="Q75" s="81"/>
      <c r="R75" s="47"/>
      <c r="S75" s="81"/>
      <c r="T75" s="59"/>
      <c r="X75" s="88">
        <f t="shared" si="13"/>
        <v>0</v>
      </c>
      <c r="Z75" s="70">
        <v>14</v>
      </c>
      <c r="AA75" s="81"/>
      <c r="AB75" s="78"/>
      <c r="AC75" s="81"/>
      <c r="AD75" s="47"/>
      <c r="AE75" s="81"/>
      <c r="AF75" s="47"/>
      <c r="AG75" s="81"/>
      <c r="AH75" s="47"/>
      <c r="AI75" s="81"/>
      <c r="AJ75" s="59"/>
      <c r="AK75" s="81"/>
      <c r="AL75" s="47"/>
      <c r="AM75" s="81"/>
      <c r="AN75" s="59"/>
      <c r="AR75" s="88">
        <f t="shared" si="14"/>
        <v>0</v>
      </c>
      <c r="AT75" s="70">
        <v>14</v>
      </c>
      <c r="AU75" s="81"/>
      <c r="AV75" s="78"/>
      <c r="AW75" s="81"/>
      <c r="AX75" s="47"/>
      <c r="AY75" s="81"/>
      <c r="AZ75" s="47"/>
      <c r="BA75" s="81"/>
      <c r="BB75" s="47"/>
      <c r="BC75" s="81"/>
      <c r="BD75" s="59"/>
      <c r="BE75" s="81"/>
      <c r="BF75" s="47"/>
      <c r="BG75" s="81"/>
      <c r="BH75" s="59"/>
      <c r="BN75" s="16"/>
      <c r="BO75" s="12"/>
    </row>
    <row r="76" spans="4:67" ht="15" customHeight="1" outlineLevel="1" thickBot="1" x14ac:dyDescent="0.25">
      <c r="D76" s="89">
        <f t="shared" si="12"/>
        <v>0</v>
      </c>
      <c r="F76" s="70">
        <v>15</v>
      </c>
      <c r="G76" s="82"/>
      <c r="H76" s="60"/>
      <c r="I76" s="82"/>
      <c r="J76" s="60"/>
      <c r="K76" s="82"/>
      <c r="L76" s="60"/>
      <c r="M76" s="82"/>
      <c r="N76" s="60"/>
      <c r="O76" s="82"/>
      <c r="P76" s="61"/>
      <c r="Q76" s="82"/>
      <c r="R76" s="60"/>
      <c r="S76" s="82"/>
      <c r="T76" s="61"/>
      <c r="X76" s="89">
        <f t="shared" si="13"/>
        <v>0</v>
      </c>
      <c r="Z76" s="70">
        <v>15</v>
      </c>
      <c r="AA76" s="82"/>
      <c r="AB76" s="60"/>
      <c r="AC76" s="82"/>
      <c r="AD76" s="60"/>
      <c r="AE76" s="82"/>
      <c r="AF76" s="60"/>
      <c r="AG76" s="82"/>
      <c r="AH76" s="60"/>
      <c r="AI76" s="82"/>
      <c r="AJ76" s="61"/>
      <c r="AK76" s="82"/>
      <c r="AL76" s="60"/>
      <c r="AM76" s="82"/>
      <c r="AN76" s="61"/>
      <c r="AR76" s="89">
        <f t="shared" si="14"/>
        <v>0</v>
      </c>
      <c r="AT76" s="70">
        <v>15</v>
      </c>
      <c r="AU76" s="82"/>
      <c r="AV76" s="60"/>
      <c r="AW76" s="82"/>
      <c r="AX76" s="60"/>
      <c r="AY76" s="82"/>
      <c r="AZ76" s="60"/>
      <c r="BA76" s="82"/>
      <c r="BB76" s="60"/>
      <c r="BC76" s="82"/>
      <c r="BD76" s="61"/>
      <c r="BE76" s="82"/>
      <c r="BF76" s="60"/>
      <c r="BG76" s="82"/>
      <c r="BH76" s="61"/>
      <c r="BN76" s="16"/>
      <c r="BO76" s="12"/>
    </row>
    <row r="77" spans="4:67" ht="15" customHeight="1" outlineLevel="1" thickTop="1" x14ac:dyDescent="0.2">
      <c r="F77" s="65"/>
      <c r="G77" s="49" t="s">
        <v>27</v>
      </c>
      <c r="H77" s="49">
        <f>SUM(H62:H76)</f>
        <v>0</v>
      </c>
      <c r="I77" s="49"/>
      <c r="J77" s="49">
        <f>SUM(J62:J76)</f>
        <v>0</v>
      </c>
      <c r="K77" s="49"/>
      <c r="L77" s="49">
        <f>SUM(L62:L76)</f>
        <v>0</v>
      </c>
      <c r="M77" s="49"/>
      <c r="N77" s="49">
        <f>SUM(N62:N76)</f>
        <v>0</v>
      </c>
      <c r="O77" s="49"/>
      <c r="P77" s="49">
        <f>SUM(P62:P76)</f>
        <v>0</v>
      </c>
      <c r="Q77" s="49"/>
      <c r="R77" s="49">
        <f>SUM(R62:R76)</f>
        <v>0</v>
      </c>
      <c r="S77" s="49"/>
      <c r="T77" s="49">
        <f>SUM(T62:T76)</f>
        <v>0</v>
      </c>
      <c r="Z77" s="65"/>
      <c r="AA77" s="49" t="s">
        <v>27</v>
      </c>
      <c r="AB77" s="49">
        <f>SUM(AB62:AB76)</f>
        <v>0</v>
      </c>
      <c r="AC77" s="49"/>
      <c r="AD77" s="49">
        <f>SUM(AD62:AD76)</f>
        <v>0</v>
      </c>
      <c r="AE77" s="49"/>
      <c r="AF77" s="49">
        <f>SUM(AF62:AF76)</f>
        <v>0</v>
      </c>
      <c r="AG77" s="49"/>
      <c r="AH77" s="49">
        <f>SUM(AH62:AH76)</f>
        <v>0</v>
      </c>
      <c r="AI77" s="49"/>
      <c r="AJ77" s="49">
        <f>SUM(AJ62:AJ76)</f>
        <v>0</v>
      </c>
      <c r="AK77" s="49"/>
      <c r="AL77" s="49">
        <f>SUM(AL62:AL76)</f>
        <v>0</v>
      </c>
      <c r="AM77" s="49"/>
      <c r="AN77" s="49">
        <f>SUM(AN62:AN76)</f>
        <v>0</v>
      </c>
      <c r="AT77" s="65"/>
      <c r="AU77" s="49" t="s">
        <v>27</v>
      </c>
      <c r="AV77" s="49">
        <f>SUM(AV62:AV76)</f>
        <v>0</v>
      </c>
      <c r="AW77" s="49"/>
      <c r="AX77" s="49">
        <f>SUM(AX62:AX76)</f>
        <v>0</v>
      </c>
      <c r="AY77" s="49"/>
      <c r="AZ77" s="49">
        <f>SUM(AZ62:AZ76)</f>
        <v>0</v>
      </c>
      <c r="BA77" s="49"/>
      <c r="BB77" s="49">
        <f>SUM(BB62:BB76)</f>
        <v>0</v>
      </c>
      <c r="BC77" s="49"/>
      <c r="BD77" s="49">
        <f>SUM(BD62:BD76)</f>
        <v>0</v>
      </c>
      <c r="BE77" s="49"/>
      <c r="BF77" s="49">
        <f>SUM(BF62:BF76)</f>
        <v>0</v>
      </c>
      <c r="BG77" s="49"/>
      <c r="BH77" s="49">
        <f>SUM(BH62:BH76)</f>
        <v>0</v>
      </c>
      <c r="BN77" s="16"/>
      <c r="BO77" s="12"/>
    </row>
    <row r="78" spans="4:67" ht="1.5" customHeight="1" outlineLevel="1" thickBot="1" x14ac:dyDescent="0.25">
      <c r="F78" s="68">
        <f>IF(H79&lt;=EOMONTH(H43,0),INT((N79-LOOKUP(N79,DATE(YEAR(N79)+{-1;0;1},1,3)-WEEKDAY(DATE(YEAR(N79)+{-1;0;1},1,3))+2))/7)+1,"")</f>
        <v>5</v>
      </c>
      <c r="G78" s="50"/>
      <c r="H78" s="50"/>
      <c r="I78" s="50"/>
      <c r="J78" s="50"/>
      <c r="K78" s="50"/>
      <c r="L78" s="50"/>
      <c r="M78" s="50"/>
      <c r="N78" s="50"/>
      <c r="O78" s="50"/>
      <c r="P78" s="50"/>
      <c r="Q78" s="50"/>
      <c r="R78" s="50"/>
      <c r="S78" s="50"/>
      <c r="T78" s="50"/>
      <c r="Z78" s="68">
        <f>IF(AB79&lt;=EOMONTH(AB43,0),INT((AH79-LOOKUP(AH79,DATE(YEAR(AH79)+{-1;0;1},1,3)-WEEKDAY(DATE(YEAR(AH79)+{-1;0;1},1,3))+2))/7)+1,"")</f>
        <v>9</v>
      </c>
      <c r="AA78" s="50"/>
      <c r="AB78" s="50"/>
      <c r="AC78" s="50"/>
      <c r="AD78" s="50"/>
      <c r="AE78" s="50"/>
      <c r="AF78" s="50"/>
      <c r="AG78" s="50"/>
      <c r="AH78" s="50"/>
      <c r="AI78" s="50"/>
      <c r="AJ78" s="50"/>
      <c r="AK78" s="50"/>
      <c r="AL78" s="50"/>
      <c r="AM78" s="50"/>
      <c r="AN78" s="50"/>
      <c r="AT78" s="68">
        <f>IF(AV79&lt;=EOMONTH(AV43,0),INT((BB79-LOOKUP(BB79,DATE(YEAR(BB79)+{-1;0;1},1,3)-WEEKDAY(DATE(YEAR(BB79)+{-1;0;1},1,3))+2))/7)+1,"")</f>
        <v>13</v>
      </c>
      <c r="AU78" s="50"/>
      <c r="AV78" s="50"/>
      <c r="AW78" s="50"/>
      <c r="AX78" s="50"/>
      <c r="AY78" s="50"/>
      <c r="AZ78" s="50"/>
      <c r="BA78" s="50"/>
      <c r="BB78" s="50"/>
      <c r="BC78" s="50"/>
      <c r="BD78" s="50"/>
      <c r="BE78" s="50"/>
      <c r="BF78" s="50"/>
      <c r="BG78" s="50"/>
      <c r="BH78" s="50"/>
      <c r="BN78" s="13"/>
      <c r="BO78" s="12">
        <f>DATE(An_ref,12,31)</f>
        <v>43830</v>
      </c>
    </row>
    <row r="79" spans="4:67" ht="39.950000000000003" customHeight="1" thickBot="1" x14ac:dyDescent="0.25">
      <c r="F79" s="67">
        <f>F78</f>
        <v>5</v>
      </c>
      <c r="G79" s="51" t="str">
        <f>IF(ISNA(VLOOKUP(H79,Tab_feri,2,FALSE)),"",VLOOKUP(H79,Tab_feri,2,FALSE))</f>
        <v/>
      </c>
      <c r="H79" s="52">
        <f>IF(T61&lt;EOMONTH(F4,0),T61+1,"")</f>
        <v>43493</v>
      </c>
      <c r="I79" s="51" t="str">
        <f>IF(ISNA(VLOOKUP(J79,Tab_feri,2,FALSE)),"",VLOOKUP(J79,Tab_feri,2,FALSE))</f>
        <v/>
      </c>
      <c r="J79" s="52">
        <f>IF(H79&lt;EOMONTH(F4,0),H79+1,"")</f>
        <v>43494</v>
      </c>
      <c r="K79" s="51" t="str">
        <f>IF(ISNA(VLOOKUP(L79,Tab_feri,2,FALSE)),"",VLOOKUP(L79,Tab_feri,2,FALSE))</f>
        <v/>
      </c>
      <c r="L79" s="52">
        <f>IF(J79&lt;EOMONTH(F4,0),J79+1,"")</f>
        <v>43495</v>
      </c>
      <c r="M79" s="51" t="str">
        <f>IF(ISNA(VLOOKUP(N79,Tab_feri,2,FALSE)),"",VLOOKUP(N79,Tab_feri,2,FALSE))</f>
        <v/>
      </c>
      <c r="N79" s="52">
        <f>IF(L79&lt;EOMONTH(F4,0),L79+1,"")</f>
        <v>43496</v>
      </c>
      <c r="O79" s="51" t="str">
        <f>IF(ISNA(VLOOKUP(P79,Tab_feri,2,FALSE)),"",VLOOKUP(P79,Tab_feri,2,FALSE))</f>
        <v/>
      </c>
      <c r="P79" s="62" t="str">
        <f>IF(N79&lt;EOMONTH(F4,0),N79+1,"")</f>
        <v/>
      </c>
      <c r="Q79" s="53" t="str">
        <f>IF(ISNA(VLOOKUP(R79,Tab_feri,2,FALSE)),"",VLOOKUP(R79,Tab_feri,2,FALSE))</f>
        <v/>
      </c>
      <c r="R79" s="54" t="str">
        <f>IF(P79&lt;EOMONTH(F4,0),P79+1,"")</f>
        <v/>
      </c>
      <c r="S79" s="53" t="str">
        <f>IF(ISNA(VLOOKUP(T79,Tab_feri,2,FALSE)),"",VLOOKUP(T79,Tab_feri,2,FALSE))</f>
        <v/>
      </c>
      <c r="T79" s="55" t="str">
        <f>IF(R79&lt;EOMONTH(F4,0),R79+1,"")</f>
        <v/>
      </c>
      <c r="Z79" s="67">
        <f>Z78</f>
        <v>9</v>
      </c>
      <c r="AA79" s="51" t="str">
        <f>IF(ISNA(VLOOKUP(AB79,Tab_feri,2,FALSE)),"",VLOOKUP(AB79,Tab_feri,2,FALSE))</f>
        <v/>
      </c>
      <c r="AB79" s="69">
        <f>IF(AN61&lt;EOMONTH(Z4,0),AN61+1,"")</f>
        <v>43521</v>
      </c>
      <c r="AC79" s="51" t="str">
        <f>IF(ISNA(VLOOKUP(AD79,Tab_feri,2,FALSE)),"",VLOOKUP(AD79,Tab_feri,2,FALSE))</f>
        <v/>
      </c>
      <c r="AD79" s="52">
        <f>IF(AB79&lt;EOMONTH(Z4,0),AB79+1,"")</f>
        <v>43522</v>
      </c>
      <c r="AE79" s="51" t="str">
        <f>IF(ISNA(VLOOKUP(AF79,Tab_feri,2,FALSE)),"",VLOOKUP(AF79,Tab_feri,2,FALSE))</f>
        <v/>
      </c>
      <c r="AF79" s="52">
        <f>IF(AD79&lt;EOMONTH(Z4,0),AD79+1,"")</f>
        <v>43523</v>
      </c>
      <c r="AG79" s="51" t="str">
        <f>IF(ISNA(VLOOKUP(AH79,Tab_feri,2,FALSE)),"",VLOOKUP(AH79,Tab_feri,2,FALSE))</f>
        <v/>
      </c>
      <c r="AH79" s="52">
        <f>IF(AF79&lt;EOMONTH(Z4,0),AF79+1,"")</f>
        <v>43524</v>
      </c>
      <c r="AI79" s="51" t="str">
        <f>IF(ISNA(VLOOKUP(AJ79,Tab_feri,2,FALSE)),"",VLOOKUP(AJ79,Tab_feri,2,FALSE))</f>
        <v/>
      </c>
      <c r="AJ79" s="62" t="str">
        <f>IF(AH79&lt;EOMONTH(Z4,0),AH79+1,"")</f>
        <v/>
      </c>
      <c r="AK79" s="53" t="str">
        <f>IF(ISNA(VLOOKUP(AL79,Tab_feri,2,FALSE)),"",VLOOKUP(AL79,Tab_feri,2,FALSE))</f>
        <v/>
      </c>
      <c r="AL79" s="54" t="str">
        <f>IF(AJ79&lt;EOMONTH(Z4,0),AJ79+1,"")</f>
        <v/>
      </c>
      <c r="AM79" s="53" t="str">
        <f>IF(ISNA(VLOOKUP(AN79,Tab_feri,2,FALSE)),"",VLOOKUP(AN79,Tab_feri,2,FALSE))</f>
        <v/>
      </c>
      <c r="AN79" s="55" t="str">
        <f>IF(AL79&lt;EOMONTH(Z4,0),AL79+1,"")</f>
        <v/>
      </c>
      <c r="AT79" s="67">
        <f>AT78</f>
        <v>13</v>
      </c>
      <c r="AU79" s="51" t="str">
        <f>IF(ISNA(VLOOKUP(AV79,Tab_feri,2,FALSE)),"",VLOOKUP(AV79,Tab_feri,2,FALSE))</f>
        <v/>
      </c>
      <c r="AV79" s="52">
        <f>IF(BH61&lt;EOMONTH(AT4,0),BH61+1,"")</f>
        <v>43549</v>
      </c>
      <c r="AW79" s="51" t="str">
        <f>IF(ISNA(VLOOKUP(AX79,Tab_feri,2,FALSE)),"",VLOOKUP(AX79,Tab_feri,2,FALSE))</f>
        <v/>
      </c>
      <c r="AX79" s="52">
        <f>IF(AV79&lt;EOMONTH(AT4,0),AV79+1,"")</f>
        <v>43550</v>
      </c>
      <c r="AY79" s="51" t="str">
        <f>IF(ISNA(VLOOKUP(AZ79,Tab_feri,2,FALSE)),"",VLOOKUP(AZ79,Tab_feri,2,FALSE))</f>
        <v/>
      </c>
      <c r="AZ79" s="52">
        <f>IF(AX79&lt;EOMONTH(AT4,0),AX79+1,"")</f>
        <v>43551</v>
      </c>
      <c r="BA79" s="51" t="str">
        <f>IF(ISNA(VLOOKUP(BB79,Tab_feri,2,FALSE)),"",VLOOKUP(BB79,Tab_feri,2,FALSE))</f>
        <v/>
      </c>
      <c r="BB79" s="52">
        <f>IF(AZ79&lt;EOMONTH(AT4,0),AZ79+1,"")</f>
        <v>43552</v>
      </c>
      <c r="BC79" s="51" t="str">
        <f>IF(ISNA(VLOOKUP(BD79,Tab_feri,2,FALSE)),"",VLOOKUP(BD79,Tab_feri,2,FALSE))</f>
        <v/>
      </c>
      <c r="BD79" s="62">
        <f>IF(BB79&lt;EOMONTH(AT4,0),BB79+1,"")</f>
        <v>43553</v>
      </c>
      <c r="BE79" s="53" t="str">
        <f>IF(ISNA(VLOOKUP(BF79,Tab_feri,2,FALSE)),"",VLOOKUP(BF79,Tab_feri,2,FALSE))</f>
        <v/>
      </c>
      <c r="BF79" s="54">
        <f>IF(BD79&lt;EOMONTH(AT4,0),BD79+1,"")</f>
        <v>43554</v>
      </c>
      <c r="BG79" s="53" t="str">
        <f>IF(ISNA(VLOOKUP(BH79,Tab_feri,2,FALSE)),"",VLOOKUP(BH79,Tab_feri,2,FALSE))</f>
        <v/>
      </c>
      <c r="BH79" s="55">
        <f>IF(BF79&lt;EOMONTH(AT4,0),BF79+1,"")</f>
        <v>43555</v>
      </c>
    </row>
    <row r="80" spans="4:67" ht="15" customHeight="1" outlineLevel="1" thickTop="1" thickBot="1" x14ac:dyDescent="0.25">
      <c r="D80" s="87">
        <f>SUM(H80,J80,L80,N80,P80,R80,T80)</f>
        <v>0</v>
      </c>
      <c r="F80" s="70">
        <v>1</v>
      </c>
      <c r="G80" s="80"/>
      <c r="H80" s="57"/>
      <c r="I80" s="80"/>
      <c r="J80" s="57"/>
      <c r="K80" s="80"/>
      <c r="L80" s="57"/>
      <c r="M80" s="80"/>
      <c r="N80" s="57"/>
      <c r="O80" s="80"/>
      <c r="P80" s="58"/>
      <c r="Q80" s="80"/>
      <c r="R80" s="57"/>
      <c r="S80" s="80"/>
      <c r="T80" s="58"/>
      <c r="X80" s="87">
        <f>SUM(AB80,AD80,AF80,AH80,AJ80,AL80,AN80)</f>
        <v>0</v>
      </c>
      <c r="Z80" s="70">
        <v>1</v>
      </c>
      <c r="AA80" s="80"/>
      <c r="AB80" s="57"/>
      <c r="AC80" s="80"/>
      <c r="AD80" s="57"/>
      <c r="AE80" s="80"/>
      <c r="AF80" s="57"/>
      <c r="AG80" s="80"/>
      <c r="AH80" s="57"/>
      <c r="AI80" s="80"/>
      <c r="AJ80" s="58"/>
      <c r="AK80" s="80"/>
      <c r="AL80" s="57"/>
      <c r="AM80" s="80"/>
      <c r="AN80" s="58"/>
      <c r="AR80" s="87">
        <f>SUM(AV80,AX80,AZ80,BB80,BD80,BF80,BH80)</f>
        <v>0</v>
      </c>
      <c r="AT80" s="70">
        <v>1</v>
      </c>
      <c r="AU80" s="80"/>
      <c r="AV80" s="57"/>
      <c r="AW80" s="80"/>
      <c r="AX80" s="57"/>
      <c r="AY80" s="80"/>
      <c r="AZ80" s="57"/>
      <c r="BA80" s="80"/>
      <c r="BB80" s="57"/>
      <c r="BC80" s="80"/>
      <c r="BD80" s="58"/>
      <c r="BE80" s="80"/>
      <c r="BF80" s="57"/>
      <c r="BG80" s="80"/>
      <c r="BH80" s="58"/>
    </row>
    <row r="81" spans="4:60" ht="15" customHeight="1" outlineLevel="1" thickBot="1" x14ac:dyDescent="0.25">
      <c r="D81" s="88">
        <f t="shared" ref="D81:D94" si="15">SUM(H81,J81,L81,N81,P81,R81,T81)</f>
        <v>0</v>
      </c>
      <c r="F81" s="70">
        <v>2</v>
      </c>
      <c r="G81" s="81"/>
      <c r="H81" s="47"/>
      <c r="I81" s="81"/>
      <c r="J81" s="47"/>
      <c r="K81" s="81"/>
      <c r="L81" s="47"/>
      <c r="M81" s="81"/>
      <c r="N81" s="47"/>
      <c r="O81" s="81"/>
      <c r="P81" s="59"/>
      <c r="Q81" s="81"/>
      <c r="R81" s="47"/>
      <c r="S81" s="81"/>
      <c r="T81" s="59"/>
      <c r="X81" s="88">
        <f t="shared" ref="X81:X94" si="16">SUM(AB81,AD81,AF81,AH81,AJ81,AL81,AN81)</f>
        <v>0</v>
      </c>
      <c r="Z81" s="70">
        <v>2</v>
      </c>
      <c r="AA81" s="81"/>
      <c r="AB81" s="47"/>
      <c r="AC81" s="81"/>
      <c r="AD81" s="47"/>
      <c r="AE81" s="81"/>
      <c r="AF81" s="47"/>
      <c r="AG81" s="81"/>
      <c r="AH81" s="47"/>
      <c r="AI81" s="81"/>
      <c r="AJ81" s="59"/>
      <c r="AK81" s="81"/>
      <c r="AL81" s="47"/>
      <c r="AM81" s="81"/>
      <c r="AN81" s="59"/>
      <c r="AR81" s="88">
        <f t="shared" ref="AR81:AR94" si="17">SUM(AV81,AX81,AZ81,BB81,BD81,BF81,BH81)</f>
        <v>0</v>
      </c>
      <c r="AT81" s="70">
        <v>2</v>
      </c>
      <c r="AU81" s="81"/>
      <c r="AV81" s="47"/>
      <c r="AW81" s="81"/>
      <c r="AX81" s="47"/>
      <c r="AY81" s="81"/>
      <c r="AZ81" s="47"/>
      <c r="BA81" s="81"/>
      <c r="BB81" s="47"/>
      <c r="BC81" s="81"/>
      <c r="BD81" s="59"/>
      <c r="BE81" s="81"/>
      <c r="BF81" s="47"/>
      <c r="BG81" s="81"/>
      <c r="BH81" s="59"/>
    </row>
    <row r="82" spans="4:60" ht="15" customHeight="1" outlineLevel="1" thickBot="1" x14ac:dyDescent="0.25">
      <c r="D82" s="88">
        <f t="shared" si="15"/>
        <v>0</v>
      </c>
      <c r="F82" s="70">
        <v>3</v>
      </c>
      <c r="G82" s="81"/>
      <c r="H82" s="47"/>
      <c r="I82" s="81"/>
      <c r="J82" s="47"/>
      <c r="K82" s="81"/>
      <c r="L82" s="47"/>
      <c r="M82" s="81"/>
      <c r="N82" s="47"/>
      <c r="O82" s="81"/>
      <c r="P82" s="59"/>
      <c r="Q82" s="81"/>
      <c r="R82" s="47"/>
      <c r="S82" s="81"/>
      <c r="T82" s="59"/>
      <c r="X82" s="88">
        <f t="shared" si="16"/>
        <v>0</v>
      </c>
      <c r="Z82" s="70">
        <v>3</v>
      </c>
      <c r="AA82" s="81"/>
      <c r="AB82" s="47"/>
      <c r="AC82" s="81"/>
      <c r="AD82" s="47"/>
      <c r="AE82" s="81"/>
      <c r="AF82" s="47"/>
      <c r="AG82" s="81"/>
      <c r="AH82" s="47"/>
      <c r="AI82" s="81"/>
      <c r="AJ82" s="59"/>
      <c r="AK82" s="81"/>
      <c r="AL82" s="47"/>
      <c r="AM82" s="81"/>
      <c r="AN82" s="59"/>
      <c r="AR82" s="88">
        <f t="shared" si="17"/>
        <v>0</v>
      </c>
      <c r="AT82" s="70">
        <v>3</v>
      </c>
      <c r="AU82" s="81"/>
      <c r="AV82" s="47"/>
      <c r="AW82" s="81"/>
      <c r="AX82" s="47"/>
      <c r="AY82" s="81"/>
      <c r="AZ82" s="47"/>
      <c r="BA82" s="81"/>
      <c r="BB82" s="47"/>
      <c r="BC82" s="81"/>
      <c r="BD82" s="59"/>
      <c r="BE82" s="81"/>
      <c r="BF82" s="47"/>
      <c r="BG82" s="81"/>
      <c r="BH82" s="59"/>
    </row>
    <row r="83" spans="4:60" ht="15" customHeight="1" outlineLevel="1" thickBot="1" x14ac:dyDescent="0.25">
      <c r="D83" s="88">
        <f t="shared" si="15"/>
        <v>0</v>
      </c>
      <c r="F83" s="70">
        <v>4</v>
      </c>
      <c r="G83" s="81"/>
      <c r="H83" s="47"/>
      <c r="I83" s="81"/>
      <c r="J83" s="47"/>
      <c r="K83" s="81"/>
      <c r="L83" s="47"/>
      <c r="M83" s="81"/>
      <c r="N83" s="47"/>
      <c r="O83" s="81"/>
      <c r="P83" s="59"/>
      <c r="Q83" s="81"/>
      <c r="R83" s="47"/>
      <c r="S83" s="81"/>
      <c r="T83" s="59"/>
      <c r="X83" s="88">
        <f t="shared" si="16"/>
        <v>0</v>
      </c>
      <c r="Z83" s="70">
        <v>4</v>
      </c>
      <c r="AA83" s="81"/>
      <c r="AB83" s="47"/>
      <c r="AC83" s="81"/>
      <c r="AD83" s="47"/>
      <c r="AE83" s="81"/>
      <c r="AF83" s="47"/>
      <c r="AG83" s="81"/>
      <c r="AH83" s="47"/>
      <c r="AI83" s="81"/>
      <c r="AJ83" s="59"/>
      <c r="AK83" s="81"/>
      <c r="AL83" s="47"/>
      <c r="AM83" s="81"/>
      <c r="AN83" s="59"/>
      <c r="AR83" s="88">
        <f t="shared" si="17"/>
        <v>0</v>
      </c>
      <c r="AT83" s="70">
        <v>4</v>
      </c>
      <c r="AU83" s="81"/>
      <c r="AV83" s="47"/>
      <c r="AW83" s="81"/>
      <c r="AX83" s="47"/>
      <c r="AY83" s="81"/>
      <c r="AZ83" s="47"/>
      <c r="BA83" s="81"/>
      <c r="BB83" s="47"/>
      <c r="BC83" s="81"/>
      <c r="BD83" s="59"/>
      <c r="BE83" s="81"/>
      <c r="BF83" s="47"/>
      <c r="BG83" s="81"/>
      <c r="BH83" s="59"/>
    </row>
    <row r="84" spans="4:60" ht="15" customHeight="1" outlineLevel="1" thickBot="1" x14ac:dyDescent="0.25">
      <c r="D84" s="88">
        <f t="shared" si="15"/>
        <v>0</v>
      </c>
      <c r="F84" s="70">
        <v>5</v>
      </c>
      <c r="G84" s="81"/>
      <c r="H84" s="47"/>
      <c r="I84" s="81"/>
      <c r="J84" s="47"/>
      <c r="K84" s="81"/>
      <c r="L84" s="47"/>
      <c r="M84" s="81"/>
      <c r="N84" s="47"/>
      <c r="O84" s="81"/>
      <c r="P84" s="59"/>
      <c r="Q84" s="81"/>
      <c r="R84" s="47"/>
      <c r="S84" s="81"/>
      <c r="T84" s="59"/>
      <c r="X84" s="88">
        <f t="shared" si="16"/>
        <v>0</v>
      </c>
      <c r="Z84" s="70">
        <v>5</v>
      </c>
      <c r="AA84" s="81"/>
      <c r="AB84" s="47"/>
      <c r="AC84" s="81"/>
      <c r="AD84" s="47"/>
      <c r="AE84" s="81"/>
      <c r="AF84" s="47"/>
      <c r="AG84" s="81"/>
      <c r="AH84" s="47"/>
      <c r="AI84" s="81"/>
      <c r="AJ84" s="59"/>
      <c r="AK84" s="81"/>
      <c r="AL84" s="47"/>
      <c r="AM84" s="81"/>
      <c r="AN84" s="59"/>
      <c r="AR84" s="88">
        <f t="shared" si="17"/>
        <v>0</v>
      </c>
      <c r="AT84" s="70">
        <v>5</v>
      </c>
      <c r="AU84" s="81"/>
      <c r="AV84" s="47"/>
      <c r="AW84" s="81"/>
      <c r="AX84" s="47"/>
      <c r="AY84" s="81"/>
      <c r="AZ84" s="47"/>
      <c r="BA84" s="81"/>
      <c r="BB84" s="47"/>
      <c r="BC84" s="81"/>
      <c r="BD84" s="59"/>
      <c r="BE84" s="81"/>
      <c r="BF84" s="47"/>
      <c r="BG84" s="81"/>
      <c r="BH84" s="59"/>
    </row>
    <row r="85" spans="4:60" ht="15" customHeight="1" outlineLevel="1" thickBot="1" x14ac:dyDescent="0.25">
      <c r="D85" s="88">
        <f t="shared" si="15"/>
        <v>0</v>
      </c>
      <c r="F85" s="70">
        <v>6</v>
      </c>
      <c r="G85" s="81"/>
      <c r="H85" s="47"/>
      <c r="I85" s="81"/>
      <c r="J85" s="47"/>
      <c r="K85" s="81"/>
      <c r="L85" s="47"/>
      <c r="M85" s="81"/>
      <c r="N85" s="47"/>
      <c r="O85" s="81"/>
      <c r="P85" s="59"/>
      <c r="Q85" s="81"/>
      <c r="R85" s="47"/>
      <c r="S85" s="81"/>
      <c r="T85" s="59"/>
      <c r="X85" s="88">
        <f t="shared" si="16"/>
        <v>0</v>
      </c>
      <c r="Z85" s="70">
        <v>6</v>
      </c>
      <c r="AA85" s="81"/>
      <c r="AB85" s="47"/>
      <c r="AC85" s="81"/>
      <c r="AD85" s="47"/>
      <c r="AE85" s="81"/>
      <c r="AF85" s="47"/>
      <c r="AG85" s="81"/>
      <c r="AH85" s="47"/>
      <c r="AI85" s="81"/>
      <c r="AJ85" s="59"/>
      <c r="AK85" s="81"/>
      <c r="AL85" s="47"/>
      <c r="AM85" s="81"/>
      <c r="AN85" s="59"/>
      <c r="AR85" s="88">
        <f t="shared" si="17"/>
        <v>0</v>
      </c>
      <c r="AT85" s="70">
        <v>6</v>
      </c>
      <c r="AU85" s="81"/>
      <c r="AV85" s="47"/>
      <c r="AW85" s="81"/>
      <c r="AX85" s="47"/>
      <c r="AY85" s="81"/>
      <c r="AZ85" s="47"/>
      <c r="BA85" s="81"/>
      <c r="BB85" s="47"/>
      <c r="BC85" s="81"/>
      <c r="BD85" s="59"/>
      <c r="BE85" s="81"/>
      <c r="BF85" s="47"/>
      <c r="BG85" s="81"/>
      <c r="BH85" s="59"/>
    </row>
    <row r="86" spans="4:60" ht="15" customHeight="1" outlineLevel="1" thickBot="1" x14ac:dyDescent="0.25">
      <c r="D86" s="88">
        <f t="shared" si="15"/>
        <v>0</v>
      </c>
      <c r="F86" s="70">
        <v>7</v>
      </c>
      <c r="G86" s="81"/>
      <c r="H86" s="47"/>
      <c r="I86" s="81"/>
      <c r="J86" s="47"/>
      <c r="K86" s="81"/>
      <c r="L86" s="47"/>
      <c r="M86" s="81"/>
      <c r="N86" s="47"/>
      <c r="O86" s="81"/>
      <c r="P86" s="59"/>
      <c r="Q86" s="81"/>
      <c r="R86" s="47"/>
      <c r="S86" s="81"/>
      <c r="T86" s="59"/>
      <c r="X86" s="88">
        <f t="shared" si="16"/>
        <v>0</v>
      </c>
      <c r="Z86" s="70">
        <v>7</v>
      </c>
      <c r="AA86" s="81"/>
      <c r="AB86" s="47"/>
      <c r="AC86" s="81"/>
      <c r="AD86" s="47"/>
      <c r="AE86" s="81"/>
      <c r="AF86" s="47"/>
      <c r="AG86" s="81"/>
      <c r="AH86" s="47"/>
      <c r="AI86" s="81"/>
      <c r="AJ86" s="59"/>
      <c r="AK86" s="81"/>
      <c r="AL86" s="47"/>
      <c r="AM86" s="81"/>
      <c r="AN86" s="59"/>
      <c r="AR86" s="88">
        <f t="shared" si="17"/>
        <v>0</v>
      </c>
      <c r="AT86" s="70">
        <v>7</v>
      </c>
      <c r="AU86" s="81"/>
      <c r="AV86" s="47"/>
      <c r="AW86" s="81"/>
      <c r="AX86" s="47"/>
      <c r="AY86" s="81"/>
      <c r="AZ86" s="47"/>
      <c r="BA86" s="81"/>
      <c r="BB86" s="47"/>
      <c r="BC86" s="81"/>
      <c r="BD86" s="59"/>
      <c r="BE86" s="81"/>
      <c r="BF86" s="47"/>
      <c r="BG86" s="81"/>
      <c r="BH86" s="59"/>
    </row>
    <row r="87" spans="4:60" ht="15" customHeight="1" outlineLevel="1" thickBot="1" x14ac:dyDescent="0.25">
      <c r="D87" s="88">
        <f t="shared" si="15"/>
        <v>0</v>
      </c>
      <c r="F87" s="70">
        <v>8</v>
      </c>
      <c r="G87" s="81"/>
      <c r="H87" s="47"/>
      <c r="I87" s="81"/>
      <c r="J87" s="47"/>
      <c r="K87" s="81"/>
      <c r="L87" s="47"/>
      <c r="M87" s="81"/>
      <c r="N87" s="47"/>
      <c r="O87" s="81"/>
      <c r="P87" s="59"/>
      <c r="Q87" s="81"/>
      <c r="R87" s="47"/>
      <c r="S87" s="81"/>
      <c r="T87" s="59"/>
      <c r="X87" s="88">
        <f t="shared" si="16"/>
        <v>0</v>
      </c>
      <c r="Z87" s="70">
        <v>8</v>
      </c>
      <c r="AA87" s="81"/>
      <c r="AB87" s="47"/>
      <c r="AC87" s="81"/>
      <c r="AD87" s="47"/>
      <c r="AE87" s="81"/>
      <c r="AF87" s="47"/>
      <c r="AG87" s="81"/>
      <c r="AH87" s="47"/>
      <c r="AI87" s="81"/>
      <c r="AJ87" s="59"/>
      <c r="AK87" s="81"/>
      <c r="AL87" s="47"/>
      <c r="AM87" s="81"/>
      <c r="AN87" s="59"/>
      <c r="AR87" s="88">
        <f t="shared" si="17"/>
        <v>0</v>
      </c>
      <c r="AT87" s="70">
        <v>8</v>
      </c>
      <c r="AU87" s="81"/>
      <c r="AV87" s="47"/>
      <c r="AW87" s="81"/>
      <c r="AX87" s="47"/>
      <c r="AY87" s="81"/>
      <c r="AZ87" s="47"/>
      <c r="BA87" s="81"/>
      <c r="BB87" s="47"/>
      <c r="BC87" s="81"/>
      <c r="BD87" s="59"/>
      <c r="BE87" s="81"/>
      <c r="BF87" s="47"/>
      <c r="BG87" s="81"/>
      <c r="BH87" s="59"/>
    </row>
    <row r="88" spans="4:60" ht="15" customHeight="1" outlineLevel="1" thickBot="1" x14ac:dyDescent="0.25">
      <c r="D88" s="88">
        <f t="shared" si="15"/>
        <v>0</v>
      </c>
      <c r="F88" s="70">
        <v>9</v>
      </c>
      <c r="G88" s="81"/>
      <c r="H88" s="47"/>
      <c r="I88" s="81"/>
      <c r="J88" s="47"/>
      <c r="K88" s="81"/>
      <c r="L88" s="47"/>
      <c r="M88" s="81"/>
      <c r="N88" s="47"/>
      <c r="O88" s="81"/>
      <c r="P88" s="59"/>
      <c r="Q88" s="81"/>
      <c r="R88" s="47"/>
      <c r="S88" s="81"/>
      <c r="T88" s="59"/>
      <c r="X88" s="88">
        <f t="shared" si="16"/>
        <v>0</v>
      </c>
      <c r="Z88" s="70">
        <v>9</v>
      </c>
      <c r="AA88" s="81"/>
      <c r="AB88" s="47"/>
      <c r="AC88" s="81"/>
      <c r="AD88" s="47"/>
      <c r="AE88" s="81"/>
      <c r="AF88" s="47"/>
      <c r="AG88" s="81"/>
      <c r="AH88" s="47"/>
      <c r="AI88" s="81"/>
      <c r="AJ88" s="59"/>
      <c r="AK88" s="81"/>
      <c r="AL88" s="47"/>
      <c r="AM88" s="81"/>
      <c r="AN88" s="59"/>
      <c r="AR88" s="88">
        <f t="shared" si="17"/>
        <v>0</v>
      </c>
      <c r="AT88" s="70">
        <v>9</v>
      </c>
      <c r="AU88" s="81"/>
      <c r="AV88" s="47"/>
      <c r="AW88" s="81"/>
      <c r="AX88" s="47"/>
      <c r="AY88" s="81"/>
      <c r="AZ88" s="47"/>
      <c r="BA88" s="81"/>
      <c r="BB88" s="47"/>
      <c r="BC88" s="81"/>
      <c r="BD88" s="59"/>
      <c r="BE88" s="81"/>
      <c r="BF88" s="47"/>
      <c r="BG88" s="81"/>
      <c r="BH88" s="59"/>
    </row>
    <row r="89" spans="4:60" ht="15" customHeight="1" outlineLevel="1" thickBot="1" x14ac:dyDescent="0.25">
      <c r="D89" s="88">
        <f t="shared" si="15"/>
        <v>0</v>
      </c>
      <c r="F89" s="70">
        <v>10</v>
      </c>
      <c r="G89" s="81"/>
      <c r="H89" s="47"/>
      <c r="I89" s="81"/>
      <c r="J89" s="47"/>
      <c r="K89" s="81"/>
      <c r="L89" s="47"/>
      <c r="M89" s="81"/>
      <c r="N89" s="47"/>
      <c r="O89" s="81"/>
      <c r="P89" s="59"/>
      <c r="Q89" s="81"/>
      <c r="R89" s="47"/>
      <c r="S89" s="81"/>
      <c r="T89" s="59"/>
      <c r="X89" s="88">
        <f t="shared" si="16"/>
        <v>0</v>
      </c>
      <c r="Z89" s="70">
        <v>10</v>
      </c>
      <c r="AA89" s="81"/>
      <c r="AB89" s="47"/>
      <c r="AC89" s="81"/>
      <c r="AD89" s="47"/>
      <c r="AE89" s="81"/>
      <c r="AF89" s="47"/>
      <c r="AG89" s="81"/>
      <c r="AH89" s="47"/>
      <c r="AI89" s="81"/>
      <c r="AJ89" s="59"/>
      <c r="AK89" s="81"/>
      <c r="AL89" s="47"/>
      <c r="AM89" s="81"/>
      <c r="AN89" s="59"/>
      <c r="AR89" s="88">
        <f t="shared" si="17"/>
        <v>0</v>
      </c>
      <c r="AT89" s="70">
        <v>10</v>
      </c>
      <c r="AU89" s="81"/>
      <c r="AV89" s="47"/>
      <c r="AW89" s="81"/>
      <c r="AX89" s="47"/>
      <c r="AY89" s="81"/>
      <c r="AZ89" s="47"/>
      <c r="BA89" s="81"/>
      <c r="BB89" s="47"/>
      <c r="BC89" s="81"/>
      <c r="BD89" s="59"/>
      <c r="BE89" s="81"/>
      <c r="BF89" s="47"/>
      <c r="BG89" s="81"/>
      <c r="BH89" s="59"/>
    </row>
    <row r="90" spans="4:60" ht="15" customHeight="1" outlineLevel="1" thickBot="1" x14ac:dyDescent="0.25">
      <c r="D90" s="88">
        <f t="shared" si="15"/>
        <v>0</v>
      </c>
      <c r="F90" s="70">
        <v>11</v>
      </c>
      <c r="G90" s="81"/>
      <c r="H90" s="47"/>
      <c r="I90" s="81"/>
      <c r="J90" s="47"/>
      <c r="K90" s="81"/>
      <c r="L90" s="47"/>
      <c r="M90" s="81"/>
      <c r="N90" s="47"/>
      <c r="O90" s="81"/>
      <c r="P90" s="59"/>
      <c r="Q90" s="81"/>
      <c r="R90" s="47"/>
      <c r="S90" s="81"/>
      <c r="T90" s="59"/>
      <c r="X90" s="88">
        <f t="shared" si="16"/>
        <v>0</v>
      </c>
      <c r="Z90" s="70">
        <v>11</v>
      </c>
      <c r="AA90" s="81"/>
      <c r="AB90" s="47"/>
      <c r="AC90" s="81"/>
      <c r="AD90" s="47"/>
      <c r="AE90" s="81"/>
      <c r="AF90" s="47"/>
      <c r="AG90" s="81"/>
      <c r="AH90" s="47"/>
      <c r="AI90" s="81"/>
      <c r="AJ90" s="59"/>
      <c r="AK90" s="81"/>
      <c r="AL90" s="47"/>
      <c r="AM90" s="81"/>
      <c r="AN90" s="59"/>
      <c r="AR90" s="88">
        <f t="shared" si="17"/>
        <v>0</v>
      </c>
      <c r="AT90" s="70">
        <v>11</v>
      </c>
      <c r="AU90" s="81"/>
      <c r="AV90" s="47"/>
      <c r="AW90" s="81"/>
      <c r="AX90" s="47"/>
      <c r="AY90" s="81"/>
      <c r="AZ90" s="47"/>
      <c r="BA90" s="81"/>
      <c r="BB90" s="47"/>
      <c r="BC90" s="81"/>
      <c r="BD90" s="59"/>
      <c r="BE90" s="81"/>
      <c r="BF90" s="47"/>
      <c r="BG90" s="81"/>
      <c r="BH90" s="59"/>
    </row>
    <row r="91" spans="4:60" ht="15" customHeight="1" outlineLevel="1" thickBot="1" x14ac:dyDescent="0.25">
      <c r="D91" s="88">
        <f t="shared" si="15"/>
        <v>0</v>
      </c>
      <c r="F91" s="70">
        <v>12</v>
      </c>
      <c r="G91" s="81"/>
      <c r="H91" s="47"/>
      <c r="I91" s="81"/>
      <c r="J91" s="47"/>
      <c r="K91" s="81"/>
      <c r="L91" s="47"/>
      <c r="M91" s="81"/>
      <c r="N91" s="47"/>
      <c r="O91" s="81"/>
      <c r="P91" s="59"/>
      <c r="Q91" s="81"/>
      <c r="R91" s="47"/>
      <c r="S91" s="81"/>
      <c r="T91" s="59"/>
      <c r="X91" s="88">
        <f t="shared" si="16"/>
        <v>0</v>
      </c>
      <c r="Z91" s="70">
        <v>12</v>
      </c>
      <c r="AA91" s="81"/>
      <c r="AB91" s="47"/>
      <c r="AC91" s="81"/>
      <c r="AD91" s="47"/>
      <c r="AE91" s="81"/>
      <c r="AF91" s="47"/>
      <c r="AG91" s="81"/>
      <c r="AH91" s="47"/>
      <c r="AI91" s="81"/>
      <c r="AJ91" s="59"/>
      <c r="AK91" s="81"/>
      <c r="AL91" s="47"/>
      <c r="AM91" s="81"/>
      <c r="AN91" s="59"/>
      <c r="AR91" s="88">
        <f t="shared" si="17"/>
        <v>0</v>
      </c>
      <c r="AT91" s="70">
        <v>12</v>
      </c>
      <c r="AU91" s="81"/>
      <c r="AV91" s="47"/>
      <c r="AW91" s="81"/>
      <c r="AX91" s="47"/>
      <c r="AY91" s="81"/>
      <c r="AZ91" s="47"/>
      <c r="BA91" s="81"/>
      <c r="BB91" s="47"/>
      <c r="BC91" s="81"/>
      <c r="BD91" s="59"/>
      <c r="BE91" s="81"/>
      <c r="BF91" s="47"/>
      <c r="BG91" s="81"/>
      <c r="BH91" s="59"/>
    </row>
    <row r="92" spans="4:60" ht="15" customHeight="1" outlineLevel="1" thickBot="1" x14ac:dyDescent="0.25">
      <c r="D92" s="88">
        <f t="shared" si="15"/>
        <v>0</v>
      </c>
      <c r="F92" s="70">
        <v>13</v>
      </c>
      <c r="G92" s="81"/>
      <c r="H92" s="47"/>
      <c r="I92" s="81"/>
      <c r="J92" s="47"/>
      <c r="K92" s="81"/>
      <c r="L92" s="47"/>
      <c r="M92" s="81"/>
      <c r="N92" s="47"/>
      <c r="O92" s="81"/>
      <c r="P92" s="59"/>
      <c r="Q92" s="81"/>
      <c r="R92" s="47"/>
      <c r="S92" s="81"/>
      <c r="T92" s="59"/>
      <c r="X92" s="88">
        <f t="shared" si="16"/>
        <v>0</v>
      </c>
      <c r="Z92" s="70">
        <v>13</v>
      </c>
      <c r="AA92" s="81"/>
      <c r="AB92" s="47"/>
      <c r="AC92" s="81"/>
      <c r="AD92" s="47"/>
      <c r="AE92" s="81"/>
      <c r="AF92" s="47"/>
      <c r="AG92" s="81"/>
      <c r="AH92" s="47"/>
      <c r="AI92" s="81"/>
      <c r="AJ92" s="59"/>
      <c r="AK92" s="81"/>
      <c r="AL92" s="47"/>
      <c r="AM92" s="81"/>
      <c r="AN92" s="59"/>
      <c r="AR92" s="88">
        <f t="shared" si="17"/>
        <v>0</v>
      </c>
      <c r="AT92" s="70">
        <v>13</v>
      </c>
      <c r="AU92" s="81"/>
      <c r="AV92" s="47"/>
      <c r="AW92" s="81"/>
      <c r="AX92" s="47"/>
      <c r="AY92" s="81"/>
      <c r="AZ92" s="47"/>
      <c r="BA92" s="81"/>
      <c r="BB92" s="47"/>
      <c r="BC92" s="81"/>
      <c r="BD92" s="59"/>
      <c r="BE92" s="81"/>
      <c r="BF92" s="47"/>
      <c r="BG92" s="81"/>
      <c r="BH92" s="59"/>
    </row>
    <row r="93" spans="4:60" ht="15" customHeight="1" outlineLevel="1" thickBot="1" x14ac:dyDescent="0.25">
      <c r="D93" s="88">
        <f t="shared" si="15"/>
        <v>0</v>
      </c>
      <c r="F93" s="70">
        <v>14</v>
      </c>
      <c r="G93" s="81"/>
      <c r="H93" s="78"/>
      <c r="I93" s="81"/>
      <c r="J93" s="47"/>
      <c r="K93" s="81"/>
      <c r="L93" s="47"/>
      <c r="M93" s="81"/>
      <c r="N93" s="47"/>
      <c r="O93" s="81"/>
      <c r="P93" s="59"/>
      <c r="Q93" s="81"/>
      <c r="R93" s="47"/>
      <c r="S93" s="81"/>
      <c r="T93" s="59"/>
      <c r="X93" s="88">
        <f t="shared" si="16"/>
        <v>0</v>
      </c>
      <c r="Z93" s="70">
        <v>14</v>
      </c>
      <c r="AA93" s="81"/>
      <c r="AB93" s="78"/>
      <c r="AC93" s="81"/>
      <c r="AD93" s="47"/>
      <c r="AE93" s="81"/>
      <c r="AF93" s="47"/>
      <c r="AG93" s="81"/>
      <c r="AH93" s="47"/>
      <c r="AI93" s="81"/>
      <c r="AJ93" s="59"/>
      <c r="AK93" s="81"/>
      <c r="AL93" s="47"/>
      <c r="AM93" s="81"/>
      <c r="AN93" s="59"/>
      <c r="AR93" s="88">
        <f t="shared" si="17"/>
        <v>0</v>
      </c>
      <c r="AT93" s="70">
        <v>14</v>
      </c>
      <c r="AU93" s="81"/>
      <c r="AV93" s="78"/>
      <c r="AW93" s="81"/>
      <c r="AX93" s="47"/>
      <c r="AY93" s="81"/>
      <c r="AZ93" s="47"/>
      <c r="BA93" s="81"/>
      <c r="BB93" s="47"/>
      <c r="BC93" s="81"/>
      <c r="BD93" s="59"/>
      <c r="BE93" s="81"/>
      <c r="BF93" s="47"/>
      <c r="BG93" s="81"/>
      <c r="BH93" s="59"/>
    </row>
    <row r="94" spans="4:60" ht="15" customHeight="1" outlineLevel="1" thickBot="1" x14ac:dyDescent="0.25">
      <c r="D94" s="89">
        <f t="shared" si="15"/>
        <v>0</v>
      </c>
      <c r="F94" s="70">
        <v>15</v>
      </c>
      <c r="G94" s="82"/>
      <c r="H94" s="60"/>
      <c r="I94" s="82"/>
      <c r="J94" s="60"/>
      <c r="K94" s="82"/>
      <c r="L94" s="60"/>
      <c r="M94" s="82"/>
      <c r="N94" s="60"/>
      <c r="O94" s="82"/>
      <c r="P94" s="61"/>
      <c r="Q94" s="82"/>
      <c r="R94" s="60"/>
      <c r="S94" s="82"/>
      <c r="T94" s="61"/>
      <c r="X94" s="89">
        <f t="shared" si="16"/>
        <v>0</v>
      </c>
      <c r="Z94" s="70">
        <v>15</v>
      </c>
      <c r="AA94" s="82"/>
      <c r="AB94" s="60"/>
      <c r="AC94" s="82"/>
      <c r="AD94" s="60"/>
      <c r="AE94" s="82"/>
      <c r="AF94" s="60"/>
      <c r="AG94" s="82"/>
      <c r="AH94" s="60"/>
      <c r="AI94" s="82"/>
      <c r="AJ94" s="61"/>
      <c r="AK94" s="82"/>
      <c r="AL94" s="60"/>
      <c r="AM94" s="82"/>
      <c r="AN94" s="61"/>
      <c r="AR94" s="89">
        <f t="shared" si="17"/>
        <v>0</v>
      </c>
      <c r="AT94" s="70">
        <v>15</v>
      </c>
      <c r="AU94" s="82"/>
      <c r="AV94" s="60"/>
      <c r="AW94" s="82"/>
      <c r="AX94" s="60"/>
      <c r="AY94" s="82"/>
      <c r="AZ94" s="60"/>
      <c r="BA94" s="82"/>
      <c r="BB94" s="60"/>
      <c r="BC94" s="82"/>
      <c r="BD94" s="61"/>
      <c r="BE94" s="82"/>
      <c r="BF94" s="60"/>
      <c r="BG94" s="82"/>
      <c r="BH94" s="61"/>
    </row>
    <row r="95" spans="4:60" ht="13.5" customHeight="1" outlineLevel="1" thickTop="1" thickBot="1" x14ac:dyDescent="0.25">
      <c r="F95" s="65"/>
      <c r="G95" s="49" t="s">
        <v>27</v>
      </c>
      <c r="H95" s="49">
        <f>SUM(H80:H94)</f>
        <v>0</v>
      </c>
      <c r="I95" s="49"/>
      <c r="J95" s="49">
        <f>SUM(J80:J94)</f>
        <v>0</v>
      </c>
      <c r="K95" s="49"/>
      <c r="L95" s="49">
        <f>SUM(L80:L94)</f>
        <v>0</v>
      </c>
      <c r="M95" s="49"/>
      <c r="N95" s="49">
        <f>SUM(N80:N94)</f>
        <v>0</v>
      </c>
      <c r="O95" s="49"/>
      <c r="P95" s="49">
        <f>SUM(P80:P94)</f>
        <v>0</v>
      </c>
      <c r="Q95" s="49"/>
      <c r="R95" s="49">
        <f>SUM(R80:R94)</f>
        <v>0</v>
      </c>
      <c r="S95" s="49"/>
      <c r="T95" s="49">
        <f>SUM(T80:T94)</f>
        <v>0</v>
      </c>
      <c r="Z95" s="65"/>
      <c r="AA95" s="49" t="s">
        <v>27</v>
      </c>
      <c r="AB95" s="49">
        <f>SUM(AB80:AB94)</f>
        <v>0</v>
      </c>
      <c r="AC95" s="49"/>
      <c r="AD95" s="49">
        <f>SUM(AD80:AD94)</f>
        <v>0</v>
      </c>
      <c r="AE95" s="49"/>
      <c r="AF95" s="49">
        <f>SUM(AF80:AF94)</f>
        <v>0</v>
      </c>
      <c r="AG95" s="49"/>
      <c r="AH95" s="49">
        <f>SUM(AH80:AH94)</f>
        <v>0</v>
      </c>
      <c r="AI95" s="49"/>
      <c r="AJ95" s="49">
        <f>SUM(AJ80:AJ94)</f>
        <v>0</v>
      </c>
      <c r="AK95" s="49"/>
      <c r="AL95" s="49">
        <f>SUM(AL80:AL94)</f>
        <v>0</v>
      </c>
      <c r="AM95" s="49"/>
      <c r="AN95" s="49">
        <f>SUM(AN80:AN94)</f>
        <v>0</v>
      </c>
      <c r="AT95" s="65"/>
      <c r="AU95" s="49" t="s">
        <v>27</v>
      </c>
      <c r="AV95" s="49">
        <f>SUM(AV80:AV94)</f>
        <v>0</v>
      </c>
      <c r="AW95" s="49"/>
      <c r="AX95" s="49">
        <f>SUM(AX80:AX94)</f>
        <v>0</v>
      </c>
      <c r="AY95" s="49"/>
      <c r="AZ95" s="49">
        <f>SUM(AZ80:AZ94)</f>
        <v>0</v>
      </c>
      <c r="BA95" s="49"/>
      <c r="BB95" s="49">
        <f>SUM(BB80:BB94)</f>
        <v>0</v>
      </c>
      <c r="BC95" s="49"/>
      <c r="BD95" s="49">
        <f>SUM(BD80:BD94)</f>
        <v>0</v>
      </c>
      <c r="BE95" s="49"/>
      <c r="BF95" s="49">
        <f>SUM(BF80:BF94)</f>
        <v>0</v>
      </c>
      <c r="BG95" s="49"/>
      <c r="BH95" s="49">
        <f>SUM(BH80:BH94)</f>
        <v>0</v>
      </c>
    </row>
    <row r="96" spans="4:60" ht="3" hidden="1" customHeight="1" outlineLevel="1" thickBot="1" x14ac:dyDescent="0.25">
      <c r="F96" s="68" t="str">
        <f>IF(H97&lt;=EOMONTH(H61,0),INT((N97-LOOKUP(N97,DATE(YEAR(N97)+{-1;0;1},1,3)-WEEKDAY(DATE(YEAR(N97)+{-1;0;1},1,3))+2))/7)+1,"")</f>
        <v/>
      </c>
      <c r="G96" s="50"/>
      <c r="H96" s="50"/>
      <c r="I96" s="50"/>
      <c r="J96" s="50"/>
      <c r="K96" s="50"/>
      <c r="L96" s="50"/>
      <c r="M96" s="50"/>
      <c r="N96" s="50"/>
      <c r="O96" s="50"/>
      <c r="P96" s="50"/>
      <c r="Q96" s="50"/>
      <c r="R96" s="50"/>
      <c r="S96" s="50"/>
      <c r="T96" s="50"/>
      <c r="Z96" s="68" t="str">
        <f>IF(AB97&lt;=EOMONTH(AB61,0),INT((AH97-LOOKUP(AH97,DATE(YEAR(AH97)+{-1;0;1},1,3)-WEEKDAY(DATE(YEAR(AH97)+{-1;0;1},1,3))+2))/7)+1,"")</f>
        <v/>
      </c>
      <c r="AA96" s="50"/>
      <c r="AB96" s="50"/>
      <c r="AC96" s="50"/>
      <c r="AD96" s="50"/>
      <c r="AE96" s="50"/>
      <c r="AF96" s="50"/>
      <c r="AG96" s="50"/>
      <c r="AH96" s="50"/>
      <c r="AI96" s="50"/>
      <c r="AJ96" s="50"/>
      <c r="AK96" s="50"/>
      <c r="AL96" s="50"/>
      <c r="AM96" s="50"/>
      <c r="AN96" s="50"/>
      <c r="AT96" s="68" t="str">
        <f>IF(AV97&lt;=EOMONTH(AV61,0),INT((BB97-LOOKUP(BB97,DATE(YEAR(BB97)+{-1;0;1},1,3)-WEEKDAY(DATE(YEAR(BB97)+{-1;0;1},1,3))+2))/7)+1,"")</f>
        <v/>
      </c>
      <c r="AU96" s="50"/>
      <c r="AV96" s="50"/>
      <c r="AW96" s="50"/>
      <c r="AX96" s="50"/>
      <c r="AY96" s="50"/>
      <c r="AZ96" s="50"/>
      <c r="BA96" s="50"/>
      <c r="BB96" s="50"/>
      <c r="BC96" s="50"/>
      <c r="BD96" s="50"/>
      <c r="BE96" s="50"/>
      <c r="BF96" s="50"/>
      <c r="BG96" s="50"/>
      <c r="BH96" s="50"/>
    </row>
    <row r="97" spans="4:60" ht="39.950000000000003" customHeight="1" thickBot="1" x14ac:dyDescent="0.25">
      <c r="F97" s="72" t="str">
        <f>F96</f>
        <v/>
      </c>
      <c r="G97" s="51" t="str">
        <f>IF(ISNA(VLOOKUP(H97,Tab_feri,2,FALSE)),"",VLOOKUP(H97,Tab_feri,2,FALSE))</f>
        <v/>
      </c>
      <c r="H97" s="52" t="str">
        <f>IF(T79&lt;EOMONTH(F4,0),T79+1,"")</f>
        <v/>
      </c>
      <c r="I97" s="51" t="str">
        <f>IF(ISNA(VLOOKUP(J97,Tab_feri,2,FALSE)),"",VLOOKUP(J97,Tab_feri,2,FALSE))</f>
        <v/>
      </c>
      <c r="J97" s="52" t="str">
        <f>IF(H97&lt;EOMONTH(F4,0),H97+1,"")</f>
        <v/>
      </c>
      <c r="K97" s="51" t="str">
        <f>IF(ISNA(VLOOKUP(L97,Tab_feri,2,FALSE)),"",VLOOKUP(L97,Tab_feri,2,FALSE))</f>
        <v/>
      </c>
      <c r="L97" s="52" t="str">
        <f>IF(J97&lt;EOMONTH(F4,0),J97+1,"")</f>
        <v/>
      </c>
      <c r="M97" s="51" t="str">
        <f>IF(ISNA(VLOOKUP(N97,Tab_feri,2,FALSE)),"",VLOOKUP(N97,Tab_feri,2,FALSE))</f>
        <v/>
      </c>
      <c r="N97" s="52" t="str">
        <f>IF(L97&lt;EOMONTH(F4,0),L97+1,"")</f>
        <v/>
      </c>
      <c r="O97" s="51" t="str">
        <f>IF(ISNA(VLOOKUP(P97,Tab_feri,2,FALSE)),"",VLOOKUP(P97,Tab_feri,2,FALSE))</f>
        <v/>
      </c>
      <c r="P97" s="62" t="str">
        <f>IF(N97&lt;EOMONTH(F4,0),N97+1,"")</f>
        <v/>
      </c>
      <c r="Q97" s="53" t="str">
        <f>IF(ISNA(VLOOKUP(R97,Tab_feri,2,FALSE)),"",VLOOKUP(R97,Tab_feri,2,FALSE))</f>
        <v/>
      </c>
      <c r="R97" s="54" t="str">
        <f>IF(P97&lt;EOMONTH(F4,0),P97+1,"")</f>
        <v/>
      </c>
      <c r="S97" s="53" t="str">
        <f>IF(ISNA(VLOOKUP(T97,Tab_feri,2,FALSE)),"",VLOOKUP(T97,Tab_feri,2,FALSE))</f>
        <v/>
      </c>
      <c r="T97" s="55" t="str">
        <f>IF(R97&lt;EOMONTH(F4,0),R97+1,"")</f>
        <v/>
      </c>
      <c r="Z97" s="67" t="str">
        <f>Z96</f>
        <v/>
      </c>
      <c r="AA97" s="51" t="str">
        <f>IF(ISNA(VLOOKUP(AB97,Tab_feri,2,FALSE)),"",VLOOKUP(AB97,Tab_feri,2,FALSE))</f>
        <v/>
      </c>
      <c r="AB97" s="52" t="str">
        <f>IF(AN79&lt;EOMONTH(Z4,0),AN79+1,"")</f>
        <v/>
      </c>
      <c r="AC97" s="51" t="str">
        <f>IF(ISNA(VLOOKUP(AD97,Tab_feri,2,FALSE)),"",VLOOKUP(AD97,Tab_feri,2,FALSE))</f>
        <v/>
      </c>
      <c r="AD97" s="52" t="str">
        <f>IF(AB97&lt;EOMONTH(Z4,0),AB97+1,"")</f>
        <v/>
      </c>
      <c r="AE97" s="51" t="str">
        <f>IF(ISNA(VLOOKUP(AF97,Tab_feri,2,FALSE)),"",VLOOKUP(AF97,Tab_feri,2,FALSE))</f>
        <v/>
      </c>
      <c r="AF97" s="52" t="str">
        <f>IF(AD97&lt;EOMONTH(Z4,0),AD97+1,"")</f>
        <v/>
      </c>
      <c r="AG97" s="51" t="str">
        <f>IF(ISNA(VLOOKUP(AH97,Tab_feri,2,FALSE)),"",VLOOKUP(AH97,Tab_feri,2,FALSE))</f>
        <v/>
      </c>
      <c r="AH97" s="52" t="str">
        <f>IF(AF97&lt;EOMONTH(Z4,0),AF97+1,"")</f>
        <v/>
      </c>
      <c r="AI97" s="51" t="str">
        <f>IF(ISNA(VLOOKUP(AJ97,Tab_feri,2,FALSE)),"",VLOOKUP(AJ97,Tab_feri,2,FALSE))</f>
        <v/>
      </c>
      <c r="AJ97" s="62" t="str">
        <f>IF(AH97&lt;EOMONTH(Z4,0),AH97+1,"")</f>
        <v/>
      </c>
      <c r="AK97" s="53" t="str">
        <f>IF(ISNA(VLOOKUP(AL97,Tab_feri,2,FALSE)),"",VLOOKUP(AL97,Tab_feri,2,FALSE))</f>
        <v/>
      </c>
      <c r="AL97" s="54" t="str">
        <f>IF(AJ97&lt;EOMONTH(Z4,0),AJ97+1,"")</f>
        <v/>
      </c>
      <c r="AM97" s="53" t="str">
        <f>IF(ISNA(VLOOKUP(AN97,Tab_feri,2,FALSE)),"",VLOOKUP(AN97,Tab_feri,2,FALSE))</f>
        <v/>
      </c>
      <c r="AN97" s="55" t="str">
        <f>IF(AL97&lt;EOMONTH(Z4,0),AL97+1,"")</f>
        <v/>
      </c>
      <c r="AT97" s="67" t="str">
        <f>AT96</f>
        <v/>
      </c>
      <c r="AU97" s="51" t="str">
        <f>IF(ISNA(VLOOKUP(AV97,Tab_feri,2,FALSE)),"",VLOOKUP(AV97,Tab_feri,2,FALSE))</f>
        <v/>
      </c>
      <c r="AV97" s="52" t="str">
        <f>IF(BH79&lt;EOMONTH(AT4,0),BH79+1,"")</f>
        <v/>
      </c>
      <c r="AW97" s="51" t="str">
        <f>IF(ISNA(VLOOKUP(AX97,Tab_feri,2,FALSE)),"",VLOOKUP(AX97,Tab_feri,2,FALSE))</f>
        <v/>
      </c>
      <c r="AX97" s="52" t="str">
        <f>IF(AV97&lt;EOMONTH(AT4,0),AV97+1,"")</f>
        <v/>
      </c>
      <c r="AY97" s="51" t="str">
        <f>IF(ISNA(VLOOKUP(AZ97,Tab_feri,2,FALSE)),"",VLOOKUP(AZ97,Tab_feri,2,FALSE))</f>
        <v/>
      </c>
      <c r="AZ97" s="52" t="str">
        <f>IF(AX97&lt;EOMONTH(AT4,0),AX97+1,"")</f>
        <v/>
      </c>
      <c r="BA97" s="51" t="str">
        <f>IF(ISNA(VLOOKUP(BB97,Tab_feri,2,FALSE)),"",VLOOKUP(BB97,Tab_feri,2,FALSE))</f>
        <v/>
      </c>
      <c r="BB97" s="52" t="str">
        <f>IF(AZ97&lt;EOMONTH(AT4,0),AZ97+1,"")</f>
        <v/>
      </c>
      <c r="BC97" s="51" t="str">
        <f>IF(ISNA(VLOOKUP(BD97,Tab_feri,2,FALSE)),"",VLOOKUP(BD97,Tab_feri,2,FALSE))</f>
        <v/>
      </c>
      <c r="BD97" s="62" t="str">
        <f>IF(BB97&lt;EOMONTH(AT4,0),BB97+1,"")</f>
        <v/>
      </c>
      <c r="BE97" s="53" t="str">
        <f>IF(ISNA(VLOOKUP(BF97,Tab_feri,2,FALSE)),"",VLOOKUP(BF97,Tab_feri,2,FALSE))</f>
        <v/>
      </c>
      <c r="BF97" s="54" t="str">
        <f>IF(BD97&lt;EOMONTH(AT4,0),BD97+1,"")</f>
        <v/>
      </c>
      <c r="BG97" s="53" t="str">
        <f>IF(ISNA(VLOOKUP(BH97,Tab_feri,2,FALSE)),"",VLOOKUP(BH97,Tab_feri,2,FALSE))</f>
        <v/>
      </c>
      <c r="BH97" s="55" t="str">
        <f>IF(BF97&lt;EOMONTH(AT4,0),BF97+1,"")</f>
        <v/>
      </c>
    </row>
    <row r="98" spans="4:60" ht="15" customHeight="1" outlineLevel="1" thickTop="1" thickBot="1" x14ac:dyDescent="0.25">
      <c r="D98" s="87">
        <f>SUM(H98,J98,L98,N98,P98,R98,T98)</f>
        <v>0</v>
      </c>
      <c r="F98" s="70">
        <v>1</v>
      </c>
      <c r="G98" s="80"/>
      <c r="H98" s="57"/>
      <c r="I98" s="80"/>
      <c r="J98" s="57"/>
      <c r="K98" s="80"/>
      <c r="L98" s="57"/>
      <c r="M98" s="80"/>
      <c r="N98" s="57"/>
      <c r="O98" s="80"/>
      <c r="P98" s="58"/>
      <c r="Q98" s="80"/>
      <c r="R98" s="57"/>
      <c r="S98" s="80"/>
      <c r="T98" s="58"/>
      <c r="X98" s="87">
        <f>SUM(AB98,AD98,AF98,AH98,AJ98,AL98,AN98)</f>
        <v>0</v>
      </c>
      <c r="Z98" s="70">
        <v>1</v>
      </c>
      <c r="AA98" s="80"/>
      <c r="AB98" s="57"/>
      <c r="AC98" s="80"/>
      <c r="AD98" s="57"/>
      <c r="AE98" s="80"/>
      <c r="AF98" s="57"/>
      <c r="AG98" s="80"/>
      <c r="AH98" s="57"/>
      <c r="AI98" s="80"/>
      <c r="AJ98" s="58"/>
      <c r="AK98" s="80"/>
      <c r="AL98" s="57"/>
      <c r="AM98" s="80"/>
      <c r="AN98" s="58"/>
      <c r="AR98" s="87">
        <f>SUM(AV98,AX98,AZ98,BB98,BD98,BF98,BH98)</f>
        <v>0</v>
      </c>
      <c r="AT98" s="70">
        <v>1</v>
      </c>
      <c r="AU98" s="80"/>
      <c r="AV98" s="57"/>
      <c r="AW98" s="80"/>
      <c r="AX98" s="57"/>
      <c r="AY98" s="80"/>
      <c r="AZ98" s="57"/>
      <c r="BA98" s="80"/>
      <c r="BB98" s="57"/>
      <c r="BC98" s="80"/>
      <c r="BD98" s="58"/>
      <c r="BE98" s="80"/>
      <c r="BF98" s="57"/>
      <c r="BG98" s="80"/>
      <c r="BH98" s="58"/>
    </row>
    <row r="99" spans="4:60" ht="15" customHeight="1" outlineLevel="1" thickBot="1" x14ac:dyDescent="0.25">
      <c r="D99" s="88">
        <f t="shared" ref="D99:D112" si="18">SUM(H99,J99,L99,N99,P99,R99,T99)</f>
        <v>0</v>
      </c>
      <c r="F99" s="70">
        <v>2</v>
      </c>
      <c r="G99" s="81"/>
      <c r="H99" s="47"/>
      <c r="I99" s="81"/>
      <c r="J99" s="47"/>
      <c r="K99" s="81"/>
      <c r="L99" s="47"/>
      <c r="M99" s="81"/>
      <c r="N99" s="47"/>
      <c r="O99" s="81"/>
      <c r="P99" s="59"/>
      <c r="Q99" s="81"/>
      <c r="R99" s="47"/>
      <c r="S99" s="81"/>
      <c r="T99" s="59"/>
      <c r="X99" s="88">
        <f t="shared" ref="X99:X112" si="19">SUM(AB99,AD99,AF99,AH99,AJ99,AL99,AN99)</f>
        <v>0</v>
      </c>
      <c r="Z99" s="70">
        <v>2</v>
      </c>
      <c r="AA99" s="81"/>
      <c r="AB99" s="47"/>
      <c r="AC99" s="81"/>
      <c r="AD99" s="47"/>
      <c r="AE99" s="81"/>
      <c r="AF99" s="47"/>
      <c r="AG99" s="81"/>
      <c r="AH99" s="47"/>
      <c r="AI99" s="81"/>
      <c r="AJ99" s="59"/>
      <c r="AK99" s="81"/>
      <c r="AL99" s="47"/>
      <c r="AM99" s="81"/>
      <c r="AN99" s="59"/>
      <c r="AR99" s="88">
        <f t="shared" ref="AR99:AR112" si="20">SUM(AV99,AX99,AZ99,BB99,BD99,BF99,BH99)</f>
        <v>0</v>
      </c>
      <c r="AT99" s="70">
        <v>2</v>
      </c>
      <c r="AU99" s="81"/>
      <c r="AV99" s="47"/>
      <c r="AW99" s="81"/>
      <c r="AX99" s="47"/>
      <c r="AY99" s="81"/>
      <c r="AZ99" s="47"/>
      <c r="BA99" s="81"/>
      <c r="BB99" s="47"/>
      <c r="BC99" s="81"/>
      <c r="BD99" s="59"/>
      <c r="BE99" s="81"/>
      <c r="BF99" s="47"/>
      <c r="BG99" s="81"/>
      <c r="BH99" s="59"/>
    </row>
    <row r="100" spans="4:60" ht="15" customHeight="1" outlineLevel="1" thickBot="1" x14ac:dyDescent="0.25">
      <c r="D100" s="88">
        <f t="shared" si="18"/>
        <v>0</v>
      </c>
      <c r="F100" s="70">
        <v>3</v>
      </c>
      <c r="G100" s="81"/>
      <c r="H100" s="47"/>
      <c r="I100" s="81"/>
      <c r="J100" s="47"/>
      <c r="K100" s="81"/>
      <c r="L100" s="47"/>
      <c r="M100" s="81"/>
      <c r="N100" s="47"/>
      <c r="O100" s="81"/>
      <c r="P100" s="59"/>
      <c r="Q100" s="81"/>
      <c r="R100" s="47"/>
      <c r="S100" s="81"/>
      <c r="T100" s="59"/>
      <c r="X100" s="88">
        <f t="shared" si="19"/>
        <v>0</v>
      </c>
      <c r="Z100" s="70">
        <v>3</v>
      </c>
      <c r="AA100" s="81"/>
      <c r="AB100" s="47"/>
      <c r="AC100" s="81"/>
      <c r="AD100" s="47"/>
      <c r="AE100" s="81"/>
      <c r="AF100" s="47"/>
      <c r="AG100" s="81"/>
      <c r="AH100" s="47"/>
      <c r="AI100" s="81"/>
      <c r="AJ100" s="59"/>
      <c r="AK100" s="81"/>
      <c r="AL100" s="47"/>
      <c r="AM100" s="81"/>
      <c r="AN100" s="59"/>
      <c r="AR100" s="88">
        <f t="shared" si="20"/>
        <v>0</v>
      </c>
      <c r="AT100" s="70">
        <v>3</v>
      </c>
      <c r="AU100" s="81"/>
      <c r="AV100" s="47"/>
      <c r="AW100" s="81"/>
      <c r="AX100" s="47"/>
      <c r="AY100" s="81"/>
      <c r="AZ100" s="47"/>
      <c r="BA100" s="81"/>
      <c r="BB100" s="47"/>
      <c r="BC100" s="81"/>
      <c r="BD100" s="59"/>
      <c r="BE100" s="81"/>
      <c r="BF100" s="47"/>
      <c r="BG100" s="81"/>
      <c r="BH100" s="59"/>
    </row>
    <row r="101" spans="4:60" ht="15" customHeight="1" outlineLevel="1" thickBot="1" x14ac:dyDescent="0.25">
      <c r="D101" s="88">
        <f t="shared" si="18"/>
        <v>0</v>
      </c>
      <c r="F101" s="70">
        <v>4</v>
      </c>
      <c r="G101" s="81"/>
      <c r="H101" s="47"/>
      <c r="I101" s="81"/>
      <c r="J101" s="47"/>
      <c r="K101" s="81"/>
      <c r="L101" s="47"/>
      <c r="M101" s="81"/>
      <c r="N101" s="47"/>
      <c r="O101" s="81"/>
      <c r="P101" s="59"/>
      <c r="Q101" s="81"/>
      <c r="R101" s="47"/>
      <c r="S101" s="81"/>
      <c r="T101" s="59"/>
      <c r="X101" s="88">
        <f t="shared" si="19"/>
        <v>0</v>
      </c>
      <c r="Z101" s="70">
        <v>4</v>
      </c>
      <c r="AA101" s="81"/>
      <c r="AB101" s="47"/>
      <c r="AC101" s="81"/>
      <c r="AD101" s="47"/>
      <c r="AE101" s="81"/>
      <c r="AF101" s="47"/>
      <c r="AG101" s="81"/>
      <c r="AH101" s="47"/>
      <c r="AI101" s="81"/>
      <c r="AJ101" s="59"/>
      <c r="AK101" s="81"/>
      <c r="AL101" s="47"/>
      <c r="AM101" s="81"/>
      <c r="AN101" s="59"/>
      <c r="AR101" s="88">
        <f t="shared" si="20"/>
        <v>0</v>
      </c>
      <c r="AT101" s="70">
        <v>4</v>
      </c>
      <c r="AU101" s="81"/>
      <c r="AV101" s="47"/>
      <c r="AW101" s="81"/>
      <c r="AX101" s="47"/>
      <c r="AY101" s="81"/>
      <c r="AZ101" s="47"/>
      <c r="BA101" s="81"/>
      <c r="BB101" s="47"/>
      <c r="BC101" s="81"/>
      <c r="BD101" s="59"/>
      <c r="BE101" s="81"/>
      <c r="BF101" s="47"/>
      <c r="BG101" s="81"/>
      <c r="BH101" s="59"/>
    </row>
    <row r="102" spans="4:60" ht="15" customHeight="1" outlineLevel="1" thickBot="1" x14ac:dyDescent="0.25">
      <c r="D102" s="88">
        <f t="shared" si="18"/>
        <v>0</v>
      </c>
      <c r="F102" s="70">
        <v>5</v>
      </c>
      <c r="G102" s="81"/>
      <c r="H102" s="47"/>
      <c r="I102" s="81"/>
      <c r="J102" s="47"/>
      <c r="K102" s="81"/>
      <c r="L102" s="47"/>
      <c r="M102" s="81"/>
      <c r="N102" s="47"/>
      <c r="O102" s="81"/>
      <c r="P102" s="59"/>
      <c r="Q102" s="81"/>
      <c r="R102" s="47"/>
      <c r="S102" s="81"/>
      <c r="T102" s="59"/>
      <c r="X102" s="88">
        <f t="shared" si="19"/>
        <v>0</v>
      </c>
      <c r="Z102" s="70">
        <v>5</v>
      </c>
      <c r="AA102" s="81"/>
      <c r="AB102" s="47"/>
      <c r="AC102" s="81"/>
      <c r="AD102" s="47"/>
      <c r="AE102" s="81"/>
      <c r="AF102" s="47"/>
      <c r="AG102" s="81"/>
      <c r="AH102" s="47"/>
      <c r="AI102" s="81"/>
      <c r="AJ102" s="59"/>
      <c r="AK102" s="81"/>
      <c r="AL102" s="47"/>
      <c r="AM102" s="81"/>
      <c r="AN102" s="59"/>
      <c r="AR102" s="88">
        <f t="shared" si="20"/>
        <v>0</v>
      </c>
      <c r="AT102" s="70">
        <v>5</v>
      </c>
      <c r="AU102" s="81"/>
      <c r="AV102" s="47"/>
      <c r="AW102" s="81"/>
      <c r="AX102" s="47"/>
      <c r="AY102" s="81"/>
      <c r="AZ102" s="47"/>
      <c r="BA102" s="81"/>
      <c r="BB102" s="47"/>
      <c r="BC102" s="81"/>
      <c r="BD102" s="59"/>
      <c r="BE102" s="81"/>
      <c r="BF102" s="47"/>
      <c r="BG102" s="81"/>
      <c r="BH102" s="59"/>
    </row>
    <row r="103" spans="4:60" ht="15" customHeight="1" outlineLevel="1" thickBot="1" x14ac:dyDescent="0.25">
      <c r="D103" s="88">
        <f t="shared" si="18"/>
        <v>0</v>
      </c>
      <c r="F103" s="70">
        <v>6</v>
      </c>
      <c r="G103" s="81"/>
      <c r="H103" s="47"/>
      <c r="I103" s="81"/>
      <c r="J103" s="47"/>
      <c r="K103" s="81"/>
      <c r="L103" s="47"/>
      <c r="M103" s="81"/>
      <c r="N103" s="47"/>
      <c r="O103" s="81"/>
      <c r="P103" s="59"/>
      <c r="Q103" s="81"/>
      <c r="R103" s="47"/>
      <c r="S103" s="81"/>
      <c r="T103" s="59"/>
      <c r="X103" s="88">
        <f t="shared" si="19"/>
        <v>0</v>
      </c>
      <c r="Z103" s="70">
        <v>6</v>
      </c>
      <c r="AA103" s="81"/>
      <c r="AB103" s="47"/>
      <c r="AC103" s="81"/>
      <c r="AD103" s="47"/>
      <c r="AE103" s="81"/>
      <c r="AF103" s="47"/>
      <c r="AG103" s="81"/>
      <c r="AH103" s="47"/>
      <c r="AI103" s="81"/>
      <c r="AJ103" s="59"/>
      <c r="AK103" s="81"/>
      <c r="AL103" s="47"/>
      <c r="AM103" s="81"/>
      <c r="AN103" s="59"/>
      <c r="AR103" s="88">
        <f t="shared" si="20"/>
        <v>0</v>
      </c>
      <c r="AT103" s="70">
        <v>6</v>
      </c>
      <c r="AU103" s="81"/>
      <c r="AV103" s="47"/>
      <c r="AW103" s="81"/>
      <c r="AX103" s="47"/>
      <c r="AY103" s="81"/>
      <c r="AZ103" s="47"/>
      <c r="BA103" s="81"/>
      <c r="BB103" s="47"/>
      <c r="BC103" s="81"/>
      <c r="BD103" s="59"/>
      <c r="BE103" s="81"/>
      <c r="BF103" s="47"/>
      <c r="BG103" s="81"/>
      <c r="BH103" s="59"/>
    </row>
    <row r="104" spans="4:60" ht="15" customHeight="1" outlineLevel="1" thickBot="1" x14ac:dyDescent="0.25">
      <c r="D104" s="88">
        <f t="shared" si="18"/>
        <v>0</v>
      </c>
      <c r="F104" s="70">
        <v>7</v>
      </c>
      <c r="G104" s="81"/>
      <c r="H104" s="47"/>
      <c r="I104" s="81"/>
      <c r="J104" s="47"/>
      <c r="K104" s="81"/>
      <c r="L104" s="47"/>
      <c r="M104" s="81"/>
      <c r="N104" s="47"/>
      <c r="O104" s="81"/>
      <c r="P104" s="59"/>
      <c r="Q104" s="81"/>
      <c r="R104" s="47"/>
      <c r="S104" s="81"/>
      <c r="T104" s="59"/>
      <c r="X104" s="88">
        <f t="shared" si="19"/>
        <v>0</v>
      </c>
      <c r="Z104" s="70">
        <v>7</v>
      </c>
      <c r="AA104" s="81"/>
      <c r="AB104" s="47"/>
      <c r="AC104" s="81"/>
      <c r="AD104" s="47"/>
      <c r="AE104" s="81"/>
      <c r="AF104" s="47"/>
      <c r="AG104" s="81"/>
      <c r="AH104" s="47"/>
      <c r="AI104" s="81"/>
      <c r="AJ104" s="59"/>
      <c r="AK104" s="81"/>
      <c r="AL104" s="47"/>
      <c r="AM104" s="81"/>
      <c r="AN104" s="59"/>
      <c r="AR104" s="88">
        <f t="shared" si="20"/>
        <v>0</v>
      </c>
      <c r="AT104" s="70">
        <v>7</v>
      </c>
      <c r="AU104" s="81"/>
      <c r="AV104" s="47"/>
      <c r="AW104" s="81"/>
      <c r="AX104" s="47"/>
      <c r="AY104" s="81"/>
      <c r="AZ104" s="47"/>
      <c r="BA104" s="81"/>
      <c r="BB104" s="47"/>
      <c r="BC104" s="81"/>
      <c r="BD104" s="59"/>
      <c r="BE104" s="81"/>
      <c r="BF104" s="47"/>
      <c r="BG104" s="81"/>
      <c r="BH104" s="59"/>
    </row>
    <row r="105" spans="4:60" ht="15" customHeight="1" outlineLevel="1" thickBot="1" x14ac:dyDescent="0.25">
      <c r="D105" s="88">
        <f t="shared" si="18"/>
        <v>0</v>
      </c>
      <c r="F105" s="70">
        <v>8</v>
      </c>
      <c r="G105" s="81"/>
      <c r="H105" s="47"/>
      <c r="I105" s="81"/>
      <c r="J105" s="47"/>
      <c r="K105" s="81"/>
      <c r="L105" s="47"/>
      <c r="M105" s="81"/>
      <c r="N105" s="47"/>
      <c r="O105" s="81"/>
      <c r="P105" s="59"/>
      <c r="Q105" s="81"/>
      <c r="R105" s="47"/>
      <c r="S105" s="81"/>
      <c r="T105" s="59"/>
      <c r="X105" s="88">
        <f t="shared" si="19"/>
        <v>0</v>
      </c>
      <c r="Z105" s="70">
        <v>8</v>
      </c>
      <c r="AA105" s="81"/>
      <c r="AB105" s="47"/>
      <c r="AC105" s="81"/>
      <c r="AD105" s="47"/>
      <c r="AE105" s="81"/>
      <c r="AF105" s="47"/>
      <c r="AG105" s="81"/>
      <c r="AH105" s="47"/>
      <c r="AI105" s="81"/>
      <c r="AJ105" s="59"/>
      <c r="AK105" s="81"/>
      <c r="AL105" s="47"/>
      <c r="AM105" s="81"/>
      <c r="AN105" s="59"/>
      <c r="AR105" s="88">
        <f t="shared" si="20"/>
        <v>0</v>
      </c>
      <c r="AT105" s="70">
        <v>8</v>
      </c>
      <c r="AU105" s="81"/>
      <c r="AV105" s="47"/>
      <c r="AW105" s="81"/>
      <c r="AX105" s="47"/>
      <c r="AY105" s="81"/>
      <c r="AZ105" s="47"/>
      <c r="BA105" s="81"/>
      <c r="BB105" s="47"/>
      <c r="BC105" s="81"/>
      <c r="BD105" s="59"/>
      <c r="BE105" s="81"/>
      <c r="BF105" s="47"/>
      <c r="BG105" s="81"/>
      <c r="BH105" s="59"/>
    </row>
    <row r="106" spans="4:60" ht="15" customHeight="1" outlineLevel="1" thickBot="1" x14ac:dyDescent="0.25">
      <c r="D106" s="88">
        <f t="shared" si="18"/>
        <v>0</v>
      </c>
      <c r="F106" s="70">
        <v>9</v>
      </c>
      <c r="G106" s="81"/>
      <c r="H106" s="47"/>
      <c r="I106" s="81"/>
      <c r="J106" s="47"/>
      <c r="K106" s="81"/>
      <c r="L106" s="47"/>
      <c r="M106" s="81"/>
      <c r="N106" s="47"/>
      <c r="O106" s="81"/>
      <c r="P106" s="59"/>
      <c r="Q106" s="81"/>
      <c r="R106" s="47"/>
      <c r="S106" s="81"/>
      <c r="T106" s="59"/>
      <c r="X106" s="88">
        <f t="shared" si="19"/>
        <v>0</v>
      </c>
      <c r="Z106" s="70">
        <v>9</v>
      </c>
      <c r="AA106" s="81"/>
      <c r="AB106" s="47"/>
      <c r="AC106" s="81"/>
      <c r="AD106" s="47"/>
      <c r="AE106" s="81"/>
      <c r="AF106" s="47"/>
      <c r="AG106" s="81"/>
      <c r="AH106" s="47"/>
      <c r="AI106" s="81"/>
      <c r="AJ106" s="59"/>
      <c r="AK106" s="81"/>
      <c r="AL106" s="47"/>
      <c r="AM106" s="81"/>
      <c r="AN106" s="59"/>
      <c r="AR106" s="88">
        <f t="shared" si="20"/>
        <v>0</v>
      </c>
      <c r="AT106" s="70">
        <v>9</v>
      </c>
      <c r="AU106" s="81"/>
      <c r="AV106" s="47"/>
      <c r="AW106" s="81"/>
      <c r="AX106" s="47"/>
      <c r="AY106" s="81"/>
      <c r="AZ106" s="47"/>
      <c r="BA106" s="81"/>
      <c r="BB106" s="47"/>
      <c r="BC106" s="81"/>
      <c r="BD106" s="59"/>
      <c r="BE106" s="81"/>
      <c r="BF106" s="47"/>
      <c r="BG106" s="81"/>
      <c r="BH106" s="59"/>
    </row>
    <row r="107" spans="4:60" ht="15" customHeight="1" outlineLevel="1" thickBot="1" x14ac:dyDescent="0.25">
      <c r="D107" s="88">
        <f t="shared" si="18"/>
        <v>0</v>
      </c>
      <c r="F107" s="70">
        <v>10</v>
      </c>
      <c r="G107" s="81"/>
      <c r="H107" s="47"/>
      <c r="I107" s="81"/>
      <c r="J107" s="47"/>
      <c r="K107" s="81"/>
      <c r="L107" s="47"/>
      <c r="M107" s="81"/>
      <c r="N107" s="47"/>
      <c r="O107" s="81"/>
      <c r="P107" s="59"/>
      <c r="Q107" s="81"/>
      <c r="R107" s="47"/>
      <c r="S107" s="81"/>
      <c r="T107" s="59"/>
      <c r="X107" s="88">
        <f t="shared" si="19"/>
        <v>0</v>
      </c>
      <c r="Z107" s="70">
        <v>10</v>
      </c>
      <c r="AA107" s="81"/>
      <c r="AB107" s="47"/>
      <c r="AC107" s="81"/>
      <c r="AD107" s="47"/>
      <c r="AE107" s="81"/>
      <c r="AF107" s="47"/>
      <c r="AG107" s="81"/>
      <c r="AH107" s="47"/>
      <c r="AI107" s="81"/>
      <c r="AJ107" s="59"/>
      <c r="AK107" s="81"/>
      <c r="AL107" s="47"/>
      <c r="AM107" s="81"/>
      <c r="AN107" s="59"/>
      <c r="AR107" s="88">
        <f t="shared" si="20"/>
        <v>0</v>
      </c>
      <c r="AT107" s="70">
        <v>10</v>
      </c>
      <c r="AU107" s="81"/>
      <c r="AV107" s="47"/>
      <c r="AW107" s="81"/>
      <c r="AX107" s="47"/>
      <c r="AY107" s="81"/>
      <c r="AZ107" s="47"/>
      <c r="BA107" s="81"/>
      <c r="BB107" s="47"/>
      <c r="BC107" s="81"/>
      <c r="BD107" s="59"/>
      <c r="BE107" s="81"/>
      <c r="BF107" s="47"/>
      <c r="BG107" s="81"/>
      <c r="BH107" s="59"/>
    </row>
    <row r="108" spans="4:60" ht="15" customHeight="1" outlineLevel="1" thickBot="1" x14ac:dyDescent="0.25">
      <c r="D108" s="88">
        <f t="shared" si="18"/>
        <v>0</v>
      </c>
      <c r="F108" s="70">
        <v>11</v>
      </c>
      <c r="G108" s="81"/>
      <c r="H108" s="47"/>
      <c r="I108" s="81"/>
      <c r="J108" s="47"/>
      <c r="K108" s="81"/>
      <c r="L108" s="47"/>
      <c r="M108" s="81"/>
      <c r="N108" s="47"/>
      <c r="O108" s="81"/>
      <c r="P108" s="59"/>
      <c r="Q108" s="81"/>
      <c r="R108" s="47"/>
      <c r="S108" s="81"/>
      <c r="T108" s="59"/>
      <c r="X108" s="88">
        <f t="shared" si="19"/>
        <v>0</v>
      </c>
      <c r="Z108" s="70">
        <v>11</v>
      </c>
      <c r="AA108" s="81"/>
      <c r="AB108" s="47"/>
      <c r="AC108" s="81"/>
      <c r="AD108" s="47"/>
      <c r="AE108" s="81"/>
      <c r="AF108" s="47"/>
      <c r="AG108" s="81"/>
      <c r="AH108" s="47"/>
      <c r="AI108" s="81"/>
      <c r="AJ108" s="59"/>
      <c r="AK108" s="81"/>
      <c r="AL108" s="47"/>
      <c r="AM108" s="81"/>
      <c r="AN108" s="59"/>
      <c r="AR108" s="88">
        <f t="shared" si="20"/>
        <v>0</v>
      </c>
      <c r="AT108" s="70">
        <v>11</v>
      </c>
      <c r="AU108" s="81"/>
      <c r="AV108" s="47"/>
      <c r="AW108" s="81"/>
      <c r="AX108" s="47"/>
      <c r="AY108" s="81"/>
      <c r="AZ108" s="47"/>
      <c r="BA108" s="81"/>
      <c r="BB108" s="47"/>
      <c r="BC108" s="81"/>
      <c r="BD108" s="59"/>
      <c r="BE108" s="81"/>
      <c r="BF108" s="47"/>
      <c r="BG108" s="81"/>
      <c r="BH108" s="59"/>
    </row>
    <row r="109" spans="4:60" ht="15" customHeight="1" outlineLevel="1" thickBot="1" x14ac:dyDescent="0.25">
      <c r="D109" s="88">
        <f t="shared" si="18"/>
        <v>0</v>
      </c>
      <c r="F109" s="70">
        <v>12</v>
      </c>
      <c r="G109" s="81"/>
      <c r="H109" s="47"/>
      <c r="I109" s="81"/>
      <c r="J109" s="47"/>
      <c r="K109" s="81"/>
      <c r="L109" s="47"/>
      <c r="M109" s="81"/>
      <c r="N109" s="47"/>
      <c r="O109" s="81"/>
      <c r="P109" s="59"/>
      <c r="Q109" s="81"/>
      <c r="R109" s="47"/>
      <c r="S109" s="81"/>
      <c r="T109" s="59"/>
      <c r="X109" s="88">
        <f t="shared" si="19"/>
        <v>0</v>
      </c>
      <c r="Z109" s="70">
        <v>12</v>
      </c>
      <c r="AA109" s="81"/>
      <c r="AB109" s="47"/>
      <c r="AC109" s="81"/>
      <c r="AD109" s="47"/>
      <c r="AE109" s="81"/>
      <c r="AF109" s="47"/>
      <c r="AG109" s="81"/>
      <c r="AH109" s="47"/>
      <c r="AI109" s="81"/>
      <c r="AJ109" s="59"/>
      <c r="AK109" s="81"/>
      <c r="AL109" s="47"/>
      <c r="AM109" s="81"/>
      <c r="AN109" s="59"/>
      <c r="AR109" s="88">
        <f t="shared" si="20"/>
        <v>0</v>
      </c>
      <c r="AT109" s="70">
        <v>12</v>
      </c>
      <c r="AU109" s="81"/>
      <c r="AV109" s="47"/>
      <c r="AW109" s="81"/>
      <c r="AX109" s="47"/>
      <c r="AY109" s="81"/>
      <c r="AZ109" s="47"/>
      <c r="BA109" s="81"/>
      <c r="BB109" s="47"/>
      <c r="BC109" s="81"/>
      <c r="BD109" s="59"/>
      <c r="BE109" s="81"/>
      <c r="BF109" s="47"/>
      <c r="BG109" s="81"/>
      <c r="BH109" s="59"/>
    </row>
    <row r="110" spans="4:60" ht="15" customHeight="1" outlineLevel="1" thickBot="1" x14ac:dyDescent="0.25">
      <c r="D110" s="88">
        <f t="shared" si="18"/>
        <v>0</v>
      </c>
      <c r="F110" s="70">
        <v>13</v>
      </c>
      <c r="G110" s="81"/>
      <c r="H110" s="47"/>
      <c r="I110" s="81"/>
      <c r="J110" s="47"/>
      <c r="K110" s="81"/>
      <c r="L110" s="47"/>
      <c r="M110" s="81"/>
      <c r="N110" s="47"/>
      <c r="O110" s="81"/>
      <c r="P110" s="59"/>
      <c r="Q110" s="81"/>
      <c r="R110" s="47"/>
      <c r="S110" s="81"/>
      <c r="T110" s="59"/>
      <c r="X110" s="88">
        <f t="shared" si="19"/>
        <v>0</v>
      </c>
      <c r="Z110" s="70">
        <v>13</v>
      </c>
      <c r="AA110" s="81"/>
      <c r="AB110" s="47"/>
      <c r="AC110" s="81"/>
      <c r="AD110" s="47"/>
      <c r="AE110" s="81"/>
      <c r="AF110" s="47"/>
      <c r="AG110" s="81"/>
      <c r="AH110" s="47"/>
      <c r="AI110" s="81"/>
      <c r="AJ110" s="59"/>
      <c r="AK110" s="81"/>
      <c r="AL110" s="47"/>
      <c r="AM110" s="81"/>
      <c r="AN110" s="59"/>
      <c r="AR110" s="88">
        <f t="shared" si="20"/>
        <v>0</v>
      </c>
      <c r="AT110" s="70">
        <v>13</v>
      </c>
      <c r="AU110" s="81"/>
      <c r="AV110" s="47"/>
      <c r="AW110" s="81"/>
      <c r="AX110" s="47"/>
      <c r="AY110" s="81"/>
      <c r="AZ110" s="47"/>
      <c r="BA110" s="81"/>
      <c r="BB110" s="47"/>
      <c r="BC110" s="81"/>
      <c r="BD110" s="59"/>
      <c r="BE110" s="81"/>
      <c r="BF110" s="47"/>
      <c r="BG110" s="81"/>
      <c r="BH110" s="59"/>
    </row>
    <row r="111" spans="4:60" ht="15" customHeight="1" outlineLevel="1" thickBot="1" x14ac:dyDescent="0.25">
      <c r="D111" s="88">
        <f t="shared" si="18"/>
        <v>0</v>
      </c>
      <c r="F111" s="70">
        <v>14</v>
      </c>
      <c r="G111" s="81"/>
      <c r="H111" s="78"/>
      <c r="I111" s="81"/>
      <c r="J111" s="47"/>
      <c r="K111" s="81"/>
      <c r="L111" s="47"/>
      <c r="M111" s="81"/>
      <c r="N111" s="47"/>
      <c r="O111" s="81"/>
      <c r="P111" s="59"/>
      <c r="Q111" s="81"/>
      <c r="R111" s="47"/>
      <c r="S111" s="81"/>
      <c r="T111" s="59"/>
      <c r="X111" s="88">
        <f t="shared" si="19"/>
        <v>0</v>
      </c>
      <c r="Z111" s="70">
        <v>14</v>
      </c>
      <c r="AA111" s="81"/>
      <c r="AB111" s="78"/>
      <c r="AC111" s="81"/>
      <c r="AD111" s="47"/>
      <c r="AE111" s="81"/>
      <c r="AF111" s="47"/>
      <c r="AG111" s="81"/>
      <c r="AH111" s="47"/>
      <c r="AI111" s="81"/>
      <c r="AJ111" s="59"/>
      <c r="AK111" s="81"/>
      <c r="AL111" s="47"/>
      <c r="AM111" s="81"/>
      <c r="AN111" s="59"/>
      <c r="AR111" s="88">
        <f t="shared" si="20"/>
        <v>0</v>
      </c>
      <c r="AT111" s="70">
        <v>14</v>
      </c>
      <c r="AU111" s="81"/>
      <c r="AV111" s="78"/>
      <c r="AW111" s="81"/>
      <c r="AX111" s="47"/>
      <c r="AY111" s="81"/>
      <c r="AZ111" s="47"/>
      <c r="BA111" s="81"/>
      <c r="BB111" s="47"/>
      <c r="BC111" s="81"/>
      <c r="BD111" s="59"/>
      <c r="BE111" s="81"/>
      <c r="BF111" s="47"/>
      <c r="BG111" s="81"/>
      <c r="BH111" s="59"/>
    </row>
    <row r="112" spans="4:60" ht="15" customHeight="1" outlineLevel="1" thickBot="1" x14ac:dyDescent="0.25">
      <c r="D112" s="89">
        <f t="shared" si="18"/>
        <v>0</v>
      </c>
      <c r="F112" s="70">
        <v>15</v>
      </c>
      <c r="G112" s="82"/>
      <c r="H112" s="60"/>
      <c r="I112" s="82"/>
      <c r="J112" s="60"/>
      <c r="K112" s="82"/>
      <c r="L112" s="60"/>
      <c r="M112" s="82"/>
      <c r="N112" s="60"/>
      <c r="O112" s="82"/>
      <c r="P112" s="61"/>
      <c r="Q112" s="82"/>
      <c r="R112" s="60"/>
      <c r="S112" s="82"/>
      <c r="T112" s="61"/>
      <c r="X112" s="89">
        <f t="shared" si="19"/>
        <v>0</v>
      </c>
      <c r="Z112" s="70">
        <v>15</v>
      </c>
      <c r="AA112" s="82"/>
      <c r="AB112" s="60"/>
      <c r="AC112" s="82"/>
      <c r="AD112" s="60"/>
      <c r="AE112" s="82"/>
      <c r="AF112" s="60"/>
      <c r="AG112" s="82"/>
      <c r="AH112" s="60"/>
      <c r="AI112" s="82"/>
      <c r="AJ112" s="61"/>
      <c r="AK112" s="82"/>
      <c r="AL112" s="60"/>
      <c r="AM112" s="82"/>
      <c r="AN112" s="61"/>
      <c r="AR112" s="89">
        <f t="shared" si="20"/>
        <v>0</v>
      </c>
      <c r="AT112" s="70">
        <v>15</v>
      </c>
      <c r="AU112" s="82"/>
      <c r="AV112" s="60"/>
      <c r="AW112" s="82"/>
      <c r="AX112" s="60"/>
      <c r="AY112" s="82"/>
      <c r="AZ112" s="60"/>
      <c r="BA112" s="82"/>
      <c r="BB112" s="60"/>
      <c r="BC112" s="82"/>
      <c r="BD112" s="61"/>
      <c r="BE112" s="82"/>
      <c r="BF112" s="60"/>
      <c r="BG112" s="82"/>
      <c r="BH112" s="61"/>
    </row>
    <row r="113" spans="2:60" ht="15" customHeight="1" outlineLevel="1" thickTop="1" x14ac:dyDescent="0.2">
      <c r="F113" s="65"/>
      <c r="G113" s="49" t="s">
        <v>27</v>
      </c>
      <c r="H113" s="49">
        <f>SUM(H98:H112)</f>
        <v>0</v>
      </c>
      <c r="I113" s="49"/>
      <c r="J113" s="49">
        <f>SUM(J98:J112)</f>
        <v>0</v>
      </c>
      <c r="K113" s="49"/>
      <c r="L113" s="49">
        <f>SUM(L98:L112)</f>
        <v>0</v>
      </c>
      <c r="M113" s="49"/>
      <c r="N113" s="49">
        <f>SUM(N98:N112)</f>
        <v>0</v>
      </c>
      <c r="O113" s="49"/>
      <c r="P113" s="49">
        <f>SUM(P98:P112)</f>
        <v>0</v>
      </c>
      <c r="Q113" s="49"/>
      <c r="R113" s="49">
        <f>SUM(R98:R112)</f>
        <v>0</v>
      </c>
      <c r="S113" s="49"/>
      <c r="T113" s="49">
        <f>SUM(T98:T112)</f>
        <v>0</v>
      </c>
      <c r="Z113" s="65"/>
      <c r="AA113" s="49" t="s">
        <v>27</v>
      </c>
      <c r="AB113" s="49">
        <f>SUM(AB98:AB112)</f>
        <v>0</v>
      </c>
      <c r="AC113" s="49"/>
      <c r="AD113" s="49">
        <f>SUM(AD98:AD112)</f>
        <v>0</v>
      </c>
      <c r="AE113" s="49"/>
      <c r="AF113" s="49">
        <f>SUM(AF98:AF112)</f>
        <v>0</v>
      </c>
      <c r="AG113" s="49"/>
      <c r="AH113" s="49">
        <f>SUM(AH98:AH112)</f>
        <v>0</v>
      </c>
      <c r="AI113" s="49"/>
      <c r="AJ113" s="49">
        <f>SUM(AJ98:AJ112)</f>
        <v>0</v>
      </c>
      <c r="AK113" s="49"/>
      <c r="AL113" s="49">
        <f>SUM(AL98:AL112)</f>
        <v>0</v>
      </c>
      <c r="AM113" s="49"/>
      <c r="AN113" s="49">
        <f>SUM(AN98:AN112)</f>
        <v>0</v>
      </c>
      <c r="AT113" s="65"/>
      <c r="AU113" s="49" t="s">
        <v>27</v>
      </c>
      <c r="AV113" s="49">
        <f>SUM(AV98:AV112)</f>
        <v>0</v>
      </c>
      <c r="AW113" s="49"/>
      <c r="AX113" s="49">
        <f>SUM(AX98:AX112)</f>
        <v>0</v>
      </c>
      <c r="AY113" s="49"/>
      <c r="AZ113" s="49">
        <f>SUM(AZ98:AZ112)</f>
        <v>0</v>
      </c>
      <c r="BA113" s="49"/>
      <c r="BB113" s="49">
        <f>SUM(BB98:BB112)</f>
        <v>0</v>
      </c>
      <c r="BC113" s="49"/>
      <c r="BD113" s="49">
        <f>SUM(BD98:BD112)</f>
        <v>0</v>
      </c>
      <c r="BE113" s="49"/>
      <c r="BF113" s="49">
        <f>SUM(BF98:BF112)</f>
        <v>0</v>
      </c>
      <c r="BG113" s="49"/>
      <c r="BH113" s="49">
        <f>SUM(BH98:BH112)</f>
        <v>0</v>
      </c>
    </row>
    <row r="114" spans="2:60" ht="15" customHeight="1" x14ac:dyDescent="0.2">
      <c r="F114" s="63"/>
      <c r="G114" s="49"/>
      <c r="H114" s="49"/>
      <c r="I114" s="49"/>
      <c r="J114" s="49"/>
      <c r="K114" s="49"/>
      <c r="L114" s="49"/>
      <c r="M114" s="49"/>
      <c r="N114" s="49"/>
      <c r="O114" s="49"/>
      <c r="P114" s="49"/>
      <c r="Q114" s="49"/>
      <c r="R114" s="49"/>
      <c r="S114" s="49"/>
      <c r="T114" s="49"/>
      <c r="Z114" s="63"/>
      <c r="AA114" s="49"/>
      <c r="AB114" s="49"/>
      <c r="AC114" s="49"/>
      <c r="AD114" s="49"/>
      <c r="AE114" s="49"/>
      <c r="AF114" s="49"/>
      <c r="AG114" s="49"/>
      <c r="AH114" s="49"/>
      <c r="AI114" s="49"/>
      <c r="AJ114" s="49"/>
      <c r="AK114" s="49"/>
      <c r="AL114" s="49"/>
      <c r="AM114" s="49"/>
      <c r="AN114" s="49"/>
      <c r="AT114" s="63"/>
      <c r="AU114" s="49"/>
      <c r="AV114" s="49"/>
      <c r="AW114" s="49"/>
      <c r="AX114" s="49"/>
      <c r="AY114" s="49"/>
      <c r="AZ114" s="49"/>
      <c r="BA114" s="49"/>
      <c r="BB114" s="49"/>
      <c r="BC114" s="49"/>
      <c r="BD114" s="49"/>
      <c r="BE114" s="49"/>
      <c r="BF114" s="49"/>
      <c r="BG114" s="49"/>
      <c r="BH114" s="49"/>
    </row>
    <row r="115" spans="2:60" ht="12" customHeight="1" x14ac:dyDescent="0.2"/>
    <row r="116" spans="2:60" ht="36.950000000000003" customHeight="1" x14ac:dyDescent="0.2">
      <c r="F116" s="217">
        <f>EDATE(DATE(An_ref,1,1),3)</f>
        <v>43556</v>
      </c>
      <c r="G116" s="217"/>
      <c r="H116" s="217"/>
      <c r="I116" s="217"/>
      <c r="J116" s="217"/>
      <c r="K116" s="86"/>
      <c r="L116" s="86"/>
      <c r="M116" s="90">
        <f>SUM(B120:B134)</f>
        <v>0</v>
      </c>
      <c r="N116" s="86"/>
      <c r="O116" s="86"/>
      <c r="P116" s="86"/>
      <c r="Q116" s="85"/>
      <c r="R116" s="85"/>
      <c r="S116" s="85"/>
      <c r="T116" s="85"/>
      <c r="Z116" s="217">
        <f>EDATE(DATE(An_ref,1,1),4)</f>
        <v>43586</v>
      </c>
      <c r="AA116" s="217"/>
      <c r="AB116" s="217"/>
      <c r="AC116" s="217"/>
      <c r="AD116" s="217"/>
      <c r="AE116" s="84"/>
      <c r="AF116" s="84"/>
      <c r="AG116" s="90">
        <f>SUM(V120:V134)</f>
        <v>0</v>
      </c>
      <c r="AH116" s="84"/>
      <c r="AI116" s="84"/>
      <c r="AJ116" s="84"/>
      <c r="AK116" s="83"/>
      <c r="AL116" s="83"/>
      <c r="AM116" s="83"/>
      <c r="AN116" s="83"/>
      <c r="AT116" s="217">
        <f>EDATE(DATE(An_ref,1,1),5)</f>
        <v>43617</v>
      </c>
      <c r="AU116" s="217"/>
      <c r="AV116" s="217"/>
      <c r="AW116" s="86"/>
      <c r="AX116" s="86"/>
      <c r="AY116" s="86"/>
      <c r="AZ116" s="86"/>
      <c r="BA116" s="90">
        <f>SUM(AP120:AP134)</f>
        <v>0</v>
      </c>
      <c r="BB116" s="86"/>
      <c r="BC116" s="86"/>
      <c r="BD116" s="86"/>
      <c r="BE116" s="85"/>
      <c r="BF116" s="85"/>
      <c r="BG116" s="85"/>
      <c r="BH116" s="85"/>
    </row>
    <row r="117" spans="2:60" s="17" customFormat="1" ht="22.5" customHeight="1" thickBot="1" x14ac:dyDescent="0.25">
      <c r="F117" s="7"/>
      <c r="G117" s="220" t="str">
        <f>UPPER(TEXT(H137,"jjjj"))</f>
        <v>LUNDI</v>
      </c>
      <c r="H117" s="220"/>
      <c r="I117" s="220" t="str">
        <f>UPPER(TEXT(J137,"jjjj"))</f>
        <v>MARDI</v>
      </c>
      <c r="J117" s="220"/>
      <c r="K117" s="220" t="str">
        <f>UPPER(TEXT(L137,"jjjj"))</f>
        <v>MERCREDI</v>
      </c>
      <c r="L117" s="220"/>
      <c r="M117" s="220" t="str">
        <f>UPPER(TEXT(N137,"jjjj"))</f>
        <v>JEUDI</v>
      </c>
      <c r="N117" s="220"/>
      <c r="O117" s="220" t="str">
        <f>UPPER(TEXT(P137,"jjjj"))</f>
        <v>VENDREDI</v>
      </c>
      <c r="P117" s="220"/>
      <c r="Q117" s="221" t="str">
        <f>UPPER(TEXT(R137,"jjjj"))</f>
        <v>SAMEDI</v>
      </c>
      <c r="R117" s="221"/>
      <c r="S117" s="221" t="str">
        <f>UPPER(TEXT(T137,"jjjj"))</f>
        <v>DIMANCHE</v>
      </c>
      <c r="T117" s="221"/>
      <c r="Z117" s="7"/>
      <c r="AA117" s="220" t="str">
        <f>UPPER(TEXT(AB137,"jjjj"))</f>
        <v>LUNDI</v>
      </c>
      <c r="AB117" s="220"/>
      <c r="AC117" s="220" t="str">
        <f>UPPER(TEXT(AD137,"jjjj"))</f>
        <v>MARDI</v>
      </c>
      <c r="AD117" s="220"/>
      <c r="AE117" s="220" t="str">
        <f>UPPER(TEXT(AF137,"jjjj"))</f>
        <v>MERCREDI</v>
      </c>
      <c r="AF117" s="220"/>
      <c r="AG117" s="220" t="str">
        <f>UPPER(TEXT(AH137,"jjjj"))</f>
        <v>JEUDI</v>
      </c>
      <c r="AH117" s="220"/>
      <c r="AI117" s="220" t="str">
        <f>UPPER(TEXT(AJ137,"jjjj"))</f>
        <v>VENDREDI</v>
      </c>
      <c r="AJ117" s="220"/>
      <c r="AK117" s="221" t="str">
        <f>UPPER(TEXT(AL137,"jjjj"))</f>
        <v>SAMEDI</v>
      </c>
      <c r="AL117" s="221"/>
      <c r="AM117" s="221" t="str">
        <f>UPPER(TEXT(AN137,"jjjj"))</f>
        <v>DIMANCHE</v>
      </c>
      <c r="AN117" s="221"/>
      <c r="AT117" s="7"/>
      <c r="AU117" s="220" t="str">
        <f>UPPER(TEXT(AV137,"jjjj"))</f>
        <v>LUNDI</v>
      </c>
      <c r="AV117" s="220"/>
      <c r="AW117" s="220" t="str">
        <f>UPPER(TEXT(AX137,"jjjj"))</f>
        <v>MARDI</v>
      </c>
      <c r="AX117" s="220"/>
      <c r="AY117" s="220" t="str">
        <f>UPPER(TEXT(AZ137,"jjjj"))</f>
        <v>MERCREDI</v>
      </c>
      <c r="AZ117" s="220"/>
      <c r="BA117" s="220" t="str">
        <f>UPPER(TEXT(BB137,"jjjj"))</f>
        <v>JEUDI</v>
      </c>
      <c r="BB117" s="220"/>
      <c r="BC117" s="220" t="str">
        <f>UPPER(TEXT(BD137,"jjjj"))</f>
        <v>VENDREDI</v>
      </c>
      <c r="BD117" s="220"/>
      <c r="BE117" s="221" t="str">
        <f>UPPER(TEXT(BF137,"jjjj"))</f>
        <v>SAMEDI</v>
      </c>
      <c r="BF117" s="221"/>
      <c r="BG117" s="221" t="str">
        <f>UPPER(TEXT(BH137,"jjjj"))</f>
        <v>DIMANCHE</v>
      </c>
      <c r="BH117" s="221"/>
    </row>
    <row r="118" spans="2:60" ht="15" hidden="1" customHeight="1" x14ac:dyDescent="0.2">
      <c r="F118" s="48">
        <f>INT((N119-LOOKUP(N119,DATE(YEAR(N119)+{-1;0;1},1,3)-WEEKDAY(DATE(YEAR(N119)+{-1;0;1},1,3))+2))/7)+1</f>
        <v>14</v>
      </c>
      <c r="G118" s="50"/>
      <c r="H118" s="50"/>
      <c r="I118" s="50"/>
      <c r="J118" s="50"/>
      <c r="K118" s="50"/>
      <c r="L118" s="50"/>
      <c r="M118" s="50"/>
      <c r="N118" s="50"/>
      <c r="O118" s="50"/>
      <c r="P118" s="50"/>
      <c r="Q118" s="50"/>
      <c r="R118" s="50"/>
      <c r="S118" s="50"/>
      <c r="T118" s="50"/>
      <c r="Z118" s="48">
        <f>INT((AH119-LOOKUP(AH119,DATE(YEAR(AH119)+{-1;0;1},1,3)-WEEKDAY(DATE(YEAR(AH119)+{-1;0;1},1,3))+2))/7)+1</f>
        <v>18</v>
      </c>
      <c r="AA118" s="50"/>
      <c r="AB118" s="50"/>
      <c r="AC118" s="50"/>
      <c r="AD118" s="50"/>
      <c r="AE118" s="50"/>
      <c r="AF118" s="50"/>
      <c r="AG118" s="50"/>
      <c r="AH118" s="50"/>
      <c r="AI118" s="50"/>
      <c r="AJ118" s="50"/>
      <c r="AK118" s="50"/>
      <c r="AL118" s="50"/>
      <c r="AM118" s="50"/>
      <c r="AN118" s="50"/>
      <c r="AT118" s="48" t="e">
        <f>INT((BB119-LOOKUP(BB119,DATE(YEAR(BB119)+{-1;0;1},1,3)-WEEKDAY(DATE(YEAR(BB119)+{-1;0;1},1,3))+2))/7)+1</f>
        <v>#VALUE!</v>
      </c>
      <c r="AU118" s="50"/>
      <c r="AV118" s="50"/>
      <c r="AW118" s="50"/>
      <c r="AX118" s="50"/>
      <c r="AY118" s="50"/>
      <c r="AZ118" s="50"/>
      <c r="BA118" s="50"/>
      <c r="BB118" s="50"/>
      <c r="BC118" s="50"/>
      <c r="BD118" s="50"/>
      <c r="BE118" s="50"/>
      <c r="BF118" s="50"/>
      <c r="BG118" s="50"/>
      <c r="BH118" s="50"/>
    </row>
    <row r="119" spans="2:60" ht="39.950000000000003" customHeight="1" thickBot="1" x14ac:dyDescent="0.25">
      <c r="B119" s="76" t="s">
        <v>29</v>
      </c>
      <c r="D119" s="77" t="s">
        <v>28</v>
      </c>
      <c r="F119" s="71">
        <f>F118</f>
        <v>14</v>
      </c>
      <c r="G119" s="51" t="str">
        <f>IF(ISNA(VLOOKUP(H119,Tab_feri,2,FALSE)),"",VLOOKUP(H119,Tab_feri,2,FALSE))</f>
        <v/>
      </c>
      <c r="H119" s="52">
        <f>IF(WEEKDAY(F116)=2,F116,"")</f>
        <v>43556</v>
      </c>
      <c r="I119" s="51" t="str">
        <f>IF(ISNA(VLOOKUP(J119,Tab_feri,2,FALSE)),"",VLOOKUP(J119,Tab_feri,2,FALSE))</f>
        <v/>
      </c>
      <c r="J119" s="52">
        <f>IF(H119&lt;&gt;"",H119+1,IF(WEEKDAY(F116)=3,F116,""))</f>
        <v>43557</v>
      </c>
      <c r="K119" s="51" t="str">
        <f>IF(ISNA(VLOOKUP(L119,Tab_feri,2,FALSE)),"",VLOOKUP(L119,Tab_feri,2,FALSE))</f>
        <v/>
      </c>
      <c r="L119" s="52">
        <f>IF(J119&lt;&gt;"",J119+1,IF(WEEKDAY(F116)=4,F116,""))</f>
        <v>43558</v>
      </c>
      <c r="M119" s="51" t="str">
        <f>IF(ISNA(VLOOKUP(N119,Tab_feri,2,FALSE)),"",VLOOKUP(N119,Tab_feri,2,FALSE))</f>
        <v/>
      </c>
      <c r="N119" s="52">
        <f>IF(L119&lt;&gt;"",L119+1,IF(WEEKDAY(F116)=5,F116,""))</f>
        <v>43559</v>
      </c>
      <c r="O119" s="51" t="str">
        <f>IF(ISNA(VLOOKUP(P119,Tab_feri,2,FALSE)),"",VLOOKUP(P119,Tab_feri,2,FALSE))</f>
        <v/>
      </c>
      <c r="P119" s="62">
        <f>IF(N119&lt;&gt;"",N119+1,IF(WEEKDAY(F116)=6,F116,""))</f>
        <v>43560</v>
      </c>
      <c r="Q119" s="53" t="str">
        <f>IF(ISNA(VLOOKUP(R119,Tab_feri,2,FALSE)),"",VLOOKUP(R119,Tab_feri,2,FALSE))</f>
        <v/>
      </c>
      <c r="R119" s="54">
        <f>IF(P119&lt;&gt;"",P119+1,IF(WEEKDAY(F116)=7,F116,""))</f>
        <v>43561</v>
      </c>
      <c r="S119" s="53" t="str">
        <f>IF(ISNA(VLOOKUP(T119,Tab_feri,2,FALSE)),"",VLOOKUP(T119,Tab_feri,2,FALSE))</f>
        <v/>
      </c>
      <c r="T119" s="55">
        <f>IF(R119&lt;&gt;"",R119+1,IF(WEEKDAY(F116)=1,F116,""))</f>
        <v>43562</v>
      </c>
      <c r="V119" s="76" t="s">
        <v>29</v>
      </c>
      <c r="X119" s="77" t="s">
        <v>28</v>
      </c>
      <c r="Z119" s="71">
        <f>Z118</f>
        <v>18</v>
      </c>
      <c r="AA119" s="51" t="str">
        <f>IF(ISNA(VLOOKUP(AB119,Tab_feri,2,FALSE)),"",VLOOKUP(AB119,Tab_feri,2,FALSE))</f>
        <v/>
      </c>
      <c r="AB119" s="52" t="str">
        <f>IF(WEEKDAY(Z116)=2,Z116,"")</f>
        <v/>
      </c>
      <c r="AC119" s="51" t="str">
        <f>IF(ISNA(VLOOKUP(AD119,Tab_feri,2,FALSE)),"",VLOOKUP(AD119,Tab_feri,2,FALSE))</f>
        <v/>
      </c>
      <c r="AD119" s="52" t="str">
        <f>IF(AB119&lt;&gt;"",AB119+1,IF(WEEKDAY(Z116)=3,Z116,""))</f>
        <v/>
      </c>
      <c r="AE119" s="101" t="str">
        <f>IF(ISNA(VLOOKUP(AF119,Tab_feri,2,FALSE)),"",VLOOKUP(AF119,Tab_feri,2,FALSE))</f>
        <v/>
      </c>
      <c r="AF119" s="52">
        <f>IF(AD119&lt;&gt;"",AD119+1,IF(WEEKDAY(Z116)=4,Z116,""))</f>
        <v>43586</v>
      </c>
      <c r="AG119" s="51" t="str">
        <f>IF(ISNA(VLOOKUP(AH119,Tab_feri,2,FALSE)),"",VLOOKUP(AH119,Tab_feri,2,FALSE))</f>
        <v/>
      </c>
      <c r="AH119" s="52">
        <f>IF(AF119&lt;&gt;"",AF119+1,IF(WEEKDAY(Z116)=5,Z116,""))</f>
        <v>43587</v>
      </c>
      <c r="AI119" s="51" t="str">
        <f>IF(ISNA(VLOOKUP(AJ119,Tab_feri,2,FALSE)),"",VLOOKUP(AJ119,Tab_feri,2,FALSE))</f>
        <v/>
      </c>
      <c r="AJ119" s="62">
        <f>IF(AH119&lt;&gt;"",AH119+1,IF(WEEKDAY(Z116)=6,Z116,""))</f>
        <v>43588</v>
      </c>
      <c r="AK119" s="53" t="str">
        <f>IF(ISNA(VLOOKUP(AL119,Tab_feri,2,FALSE)),"",VLOOKUP(AL119,Tab_feri,2,FALSE))</f>
        <v/>
      </c>
      <c r="AL119" s="54">
        <f>IF(AJ119&lt;&gt;"",AJ119+1,IF(WEEKDAY(Z116)=7,Z116,""))</f>
        <v>43589</v>
      </c>
      <c r="AM119" s="53" t="str">
        <f>IF(ISNA(VLOOKUP(AN119,Tab_feri,2,FALSE)),"",VLOOKUP(AN119,Tab_feri,2,FALSE))</f>
        <v/>
      </c>
      <c r="AN119" s="55">
        <f>IF(AL119&lt;&gt;"",AL119+1,IF(WEEKDAY(Z116)=1,Z116,""))</f>
        <v>43590</v>
      </c>
      <c r="AP119" s="76" t="s">
        <v>29</v>
      </c>
      <c r="AR119" s="77" t="s">
        <v>28</v>
      </c>
      <c r="AT119" s="71" t="e">
        <f>AT118</f>
        <v>#VALUE!</v>
      </c>
      <c r="AU119" s="51" t="str">
        <f>IF(ISNA(VLOOKUP(AV119,Tab_feri,2,FALSE)),"",VLOOKUP(AV119,Tab_feri,2,FALSE))</f>
        <v/>
      </c>
      <c r="AV119" s="52" t="str">
        <f>IF(WEEKDAY(AT116)=2,AT116,"")</f>
        <v/>
      </c>
      <c r="AW119" s="51" t="str">
        <f>IF(ISNA(VLOOKUP(AX119,Tab_feri,2,FALSE)),"",VLOOKUP(AX119,Tab_feri,2,FALSE))</f>
        <v/>
      </c>
      <c r="AX119" s="52" t="str">
        <f>IF(AV119&lt;&gt;"",AV119+1,IF(WEEKDAY(AT116)=3,AT116,""))</f>
        <v/>
      </c>
      <c r="AY119" s="51" t="str">
        <f>IF(ISNA(VLOOKUP(AZ119,Tab_feri,2,FALSE)),"",VLOOKUP(AZ119,Tab_feri,2,FALSE))</f>
        <v/>
      </c>
      <c r="AZ119" s="52" t="str">
        <f>IF(AX119&lt;&gt;"",AX119+1,IF(WEEKDAY(AT116)=4,AT116,""))</f>
        <v/>
      </c>
      <c r="BA119" s="51" t="str">
        <f>IF(ISNA(VLOOKUP(BB119,Tab_feri,2,FALSE)),"",VLOOKUP(BB119,Tab_feri,2,FALSE))</f>
        <v/>
      </c>
      <c r="BB119" s="52" t="str">
        <f>IF(AZ119&lt;&gt;"",AZ119+1,IF(WEEKDAY(AT116)=5,AT116,""))</f>
        <v/>
      </c>
      <c r="BC119" s="51" t="str">
        <f>IF(ISNA(VLOOKUP(BD119,Tab_feri,2,FALSE)),"",VLOOKUP(BD119,Tab_feri,2,FALSE))</f>
        <v/>
      </c>
      <c r="BD119" s="62" t="str">
        <f>IF(BB119&lt;&gt;"",BB119+1,IF(WEEKDAY(AT116)=6,AT116,""))</f>
        <v/>
      </c>
      <c r="BE119" s="53" t="str">
        <f>IF(ISNA(VLOOKUP(BF119,Tab_feri,2,FALSE)),"",VLOOKUP(BF119,Tab_feri,2,FALSE))</f>
        <v/>
      </c>
      <c r="BF119" s="54">
        <f>IF(BD119&lt;&gt;"",BD119+1,IF(WEEKDAY(AT116)=7,AT116,""))</f>
        <v>43617</v>
      </c>
      <c r="BG119" s="53" t="str">
        <f>IF(ISNA(VLOOKUP(BH119,Tab_feri,2,FALSE)),"",VLOOKUP(BH119,Tab_feri,2,FALSE))</f>
        <v/>
      </c>
      <c r="BH119" s="55">
        <f>IF(BF119&lt;&gt;"",BF119+1,IF(WEEKDAY(AT116)=1,AT116,""))</f>
        <v>43618</v>
      </c>
    </row>
    <row r="120" spans="2:60" ht="15" customHeight="1" outlineLevel="1" thickTop="1" thickBot="1" x14ac:dyDescent="0.25">
      <c r="B120" s="73">
        <f>SUM(D120,D138,D156,D174,D192,D210)</f>
        <v>0</v>
      </c>
      <c r="D120" s="87">
        <f>SUM(H120,J120,L120,N120,P120,R120,T120)</f>
        <v>0</v>
      </c>
      <c r="F120" s="105">
        <v>1</v>
      </c>
      <c r="G120" s="80"/>
      <c r="H120" s="57"/>
      <c r="I120" s="80"/>
      <c r="J120" s="57"/>
      <c r="K120" s="80"/>
      <c r="L120" s="57"/>
      <c r="M120" s="80"/>
      <c r="N120" s="57"/>
      <c r="O120" s="80"/>
      <c r="P120" s="58"/>
      <c r="Q120" s="80"/>
      <c r="R120" s="57"/>
      <c r="S120" s="80"/>
      <c r="T120" s="58"/>
      <c r="V120" s="73">
        <f>SUM(X120,X138,X156,X174,X192,X210)</f>
        <v>0</v>
      </c>
      <c r="X120" s="87">
        <f>SUM(AB120,AD120,AF120,AH120,AJ120,AL120,AN120)</f>
        <v>0</v>
      </c>
      <c r="Z120" s="105">
        <v>1</v>
      </c>
      <c r="AA120" s="80"/>
      <c r="AB120" s="57"/>
      <c r="AC120" s="80"/>
      <c r="AD120" s="57"/>
      <c r="AE120" s="80"/>
      <c r="AF120" s="57"/>
      <c r="AG120" s="80"/>
      <c r="AH120" s="57"/>
      <c r="AI120" s="80"/>
      <c r="AJ120" s="58"/>
      <c r="AK120" s="80"/>
      <c r="AL120" s="57"/>
      <c r="AM120" s="80"/>
      <c r="AN120" s="58"/>
      <c r="AP120" s="73">
        <f>SUM(AR120,AR138,AR156,AR174,AR192,AR210)</f>
        <v>0</v>
      </c>
      <c r="AR120" s="87">
        <f>SUM(AV120,AX120,AZ120,BB120,BD120,BF120,BH120)</f>
        <v>0</v>
      </c>
      <c r="AT120" s="105">
        <v>1</v>
      </c>
      <c r="AU120" s="80"/>
      <c r="AV120" s="57"/>
      <c r="AW120" s="80"/>
      <c r="AX120" s="57"/>
      <c r="AY120" s="80"/>
      <c r="AZ120" s="57"/>
      <c r="BA120" s="80"/>
      <c r="BB120" s="57"/>
      <c r="BC120" s="80"/>
      <c r="BD120" s="58"/>
      <c r="BE120" s="80"/>
      <c r="BF120" s="57"/>
      <c r="BG120" s="80"/>
      <c r="BH120" s="58"/>
    </row>
    <row r="121" spans="2:60" ht="15" customHeight="1" outlineLevel="1" thickBot="1" x14ac:dyDescent="0.25">
      <c r="B121" s="74">
        <f t="shared" ref="B121:B134" si="21">SUM(D121,D139,D157,D175,D193,D211)</f>
        <v>0</v>
      </c>
      <c r="D121" s="88">
        <f t="shared" ref="D121:D134" si="22">SUM(H121,J121,L121,N121,P121,R121,T121)</f>
        <v>0</v>
      </c>
      <c r="F121" s="105">
        <v>2</v>
      </c>
      <c r="G121" s="81"/>
      <c r="H121" s="47"/>
      <c r="I121" s="81"/>
      <c r="J121" s="47"/>
      <c r="K121" s="81"/>
      <c r="L121" s="47"/>
      <c r="M121" s="81"/>
      <c r="N121" s="47"/>
      <c r="O121" s="81"/>
      <c r="P121" s="59"/>
      <c r="Q121" s="81"/>
      <c r="R121" s="47"/>
      <c r="S121" s="81"/>
      <c r="T121" s="59"/>
      <c r="V121" s="74">
        <f t="shared" ref="V121:V134" si="23">SUM(X121,X139,X157,X175,X193,X211)</f>
        <v>0</v>
      </c>
      <c r="X121" s="88">
        <f t="shared" ref="X121:X134" si="24">SUM(AB121,AD121,AF121,AH121,AJ121,AL121,AN121)</f>
        <v>0</v>
      </c>
      <c r="Z121" s="105">
        <v>2</v>
      </c>
      <c r="AA121" s="81"/>
      <c r="AB121" s="47"/>
      <c r="AC121" s="81"/>
      <c r="AD121" s="47"/>
      <c r="AE121" s="81"/>
      <c r="AF121" s="47"/>
      <c r="AG121" s="81"/>
      <c r="AH121" s="47"/>
      <c r="AI121" s="81"/>
      <c r="AJ121" s="59"/>
      <c r="AK121" s="81"/>
      <c r="AL121" s="47"/>
      <c r="AM121" s="81"/>
      <c r="AN121" s="59"/>
      <c r="AP121" s="74">
        <f t="shared" ref="AP121:AP134" si="25">SUM(AR121,AR139,AR157,AR175,AR193,AR211)</f>
        <v>0</v>
      </c>
      <c r="AR121" s="88">
        <f t="shared" ref="AR121:AR134" si="26">SUM(AV121,AX121,AZ121,BB121,BD121,BF121,BH121)</f>
        <v>0</v>
      </c>
      <c r="AT121" s="105">
        <v>2</v>
      </c>
      <c r="AU121" s="81"/>
      <c r="AV121" s="47"/>
      <c r="AW121" s="81"/>
      <c r="AX121" s="47"/>
      <c r="AY121" s="81"/>
      <c r="AZ121" s="47"/>
      <c r="BA121" s="81"/>
      <c r="BB121" s="47"/>
      <c r="BC121" s="81"/>
      <c r="BD121" s="59"/>
      <c r="BE121" s="81"/>
      <c r="BF121" s="47"/>
      <c r="BG121" s="81"/>
      <c r="BH121" s="59"/>
    </row>
    <row r="122" spans="2:60" ht="15" customHeight="1" outlineLevel="1" thickBot="1" x14ac:dyDescent="0.25">
      <c r="B122" s="74">
        <f t="shared" si="21"/>
        <v>0</v>
      </c>
      <c r="D122" s="88">
        <f t="shared" si="22"/>
        <v>0</v>
      </c>
      <c r="F122" s="105">
        <v>3</v>
      </c>
      <c r="G122" s="81"/>
      <c r="H122" s="47"/>
      <c r="I122" s="81"/>
      <c r="J122" s="47"/>
      <c r="K122" s="81"/>
      <c r="L122" s="47"/>
      <c r="M122" s="81"/>
      <c r="N122" s="47"/>
      <c r="O122" s="81"/>
      <c r="P122" s="59"/>
      <c r="Q122" s="81"/>
      <c r="R122" s="47"/>
      <c r="S122" s="81"/>
      <c r="T122" s="59"/>
      <c r="V122" s="74">
        <f t="shared" si="23"/>
        <v>0</v>
      </c>
      <c r="X122" s="88">
        <f t="shared" si="24"/>
        <v>0</v>
      </c>
      <c r="Z122" s="105">
        <v>3</v>
      </c>
      <c r="AA122" s="81"/>
      <c r="AB122" s="47"/>
      <c r="AC122" s="81"/>
      <c r="AD122" s="47"/>
      <c r="AE122" s="81"/>
      <c r="AF122" s="47"/>
      <c r="AG122" s="81"/>
      <c r="AH122" s="47"/>
      <c r="AI122" s="81"/>
      <c r="AJ122" s="59"/>
      <c r="AK122" s="81"/>
      <c r="AL122" s="47"/>
      <c r="AM122" s="81"/>
      <c r="AN122" s="59"/>
      <c r="AP122" s="74">
        <f t="shared" si="25"/>
        <v>0</v>
      </c>
      <c r="AR122" s="88">
        <f t="shared" si="26"/>
        <v>0</v>
      </c>
      <c r="AT122" s="105">
        <v>3</v>
      </c>
      <c r="AU122" s="81"/>
      <c r="AV122" s="47"/>
      <c r="AW122" s="81"/>
      <c r="AX122" s="47"/>
      <c r="AY122" s="81"/>
      <c r="AZ122" s="47"/>
      <c r="BA122" s="81"/>
      <c r="BB122" s="47"/>
      <c r="BC122" s="81"/>
      <c r="BD122" s="59"/>
      <c r="BE122" s="81"/>
      <c r="BF122" s="47"/>
      <c r="BG122" s="81"/>
      <c r="BH122" s="59"/>
    </row>
    <row r="123" spans="2:60" ht="15" customHeight="1" outlineLevel="1" thickBot="1" x14ac:dyDescent="0.25">
      <c r="B123" s="74">
        <f t="shared" si="21"/>
        <v>0</v>
      </c>
      <c r="D123" s="88">
        <f t="shared" si="22"/>
        <v>0</v>
      </c>
      <c r="F123" s="105">
        <v>4</v>
      </c>
      <c r="G123" s="81"/>
      <c r="H123" s="47"/>
      <c r="I123" s="81"/>
      <c r="J123" s="47"/>
      <c r="K123" s="81"/>
      <c r="L123" s="47"/>
      <c r="M123" s="81"/>
      <c r="N123" s="47"/>
      <c r="O123" s="81"/>
      <c r="P123" s="59"/>
      <c r="Q123" s="81"/>
      <c r="R123" s="47"/>
      <c r="S123" s="81"/>
      <c r="T123" s="59"/>
      <c r="V123" s="74">
        <f t="shared" si="23"/>
        <v>0</v>
      </c>
      <c r="X123" s="88">
        <f t="shared" si="24"/>
        <v>0</v>
      </c>
      <c r="Z123" s="105">
        <v>4</v>
      </c>
      <c r="AA123" s="81"/>
      <c r="AB123" s="47"/>
      <c r="AC123" s="81"/>
      <c r="AD123" s="47"/>
      <c r="AE123" s="81"/>
      <c r="AF123" s="47"/>
      <c r="AG123" s="81"/>
      <c r="AH123" s="47"/>
      <c r="AI123" s="81"/>
      <c r="AJ123" s="59"/>
      <c r="AK123" s="81"/>
      <c r="AL123" s="47"/>
      <c r="AM123" s="81"/>
      <c r="AN123" s="59"/>
      <c r="AP123" s="74">
        <f t="shared" si="25"/>
        <v>0</v>
      </c>
      <c r="AR123" s="88">
        <f t="shared" si="26"/>
        <v>0</v>
      </c>
      <c r="AT123" s="105">
        <v>4</v>
      </c>
      <c r="AU123" s="81"/>
      <c r="AV123" s="47"/>
      <c r="AW123" s="81"/>
      <c r="AX123" s="47"/>
      <c r="AY123" s="81"/>
      <c r="AZ123" s="47"/>
      <c r="BA123" s="81"/>
      <c r="BB123" s="47"/>
      <c r="BC123" s="81"/>
      <c r="BD123" s="59"/>
      <c r="BE123" s="81"/>
      <c r="BF123" s="47"/>
      <c r="BG123" s="81"/>
      <c r="BH123" s="59"/>
    </row>
    <row r="124" spans="2:60" ht="15" customHeight="1" outlineLevel="1" thickBot="1" x14ac:dyDescent="0.25">
      <c r="B124" s="74">
        <f t="shared" si="21"/>
        <v>0</v>
      </c>
      <c r="D124" s="88">
        <f t="shared" si="22"/>
        <v>0</v>
      </c>
      <c r="F124" s="105">
        <v>5</v>
      </c>
      <c r="G124" s="81"/>
      <c r="H124" s="47"/>
      <c r="I124" s="81"/>
      <c r="J124" s="47"/>
      <c r="K124" s="81"/>
      <c r="L124" s="47"/>
      <c r="M124" s="81"/>
      <c r="N124" s="47"/>
      <c r="O124" s="81"/>
      <c r="P124" s="59"/>
      <c r="Q124" s="81"/>
      <c r="R124" s="47"/>
      <c r="S124" s="81"/>
      <c r="T124" s="59"/>
      <c r="V124" s="74">
        <f t="shared" si="23"/>
        <v>0</v>
      </c>
      <c r="X124" s="88">
        <f t="shared" si="24"/>
        <v>0</v>
      </c>
      <c r="Z124" s="105">
        <v>5</v>
      </c>
      <c r="AA124" s="81"/>
      <c r="AB124" s="47"/>
      <c r="AC124" s="81"/>
      <c r="AD124" s="47"/>
      <c r="AE124" s="81"/>
      <c r="AF124" s="47"/>
      <c r="AG124" s="81"/>
      <c r="AH124" s="47"/>
      <c r="AI124" s="81"/>
      <c r="AJ124" s="59"/>
      <c r="AK124" s="81"/>
      <c r="AL124" s="47"/>
      <c r="AM124" s="81"/>
      <c r="AN124" s="59"/>
      <c r="AP124" s="74">
        <f t="shared" si="25"/>
        <v>0</v>
      </c>
      <c r="AR124" s="88">
        <f t="shared" si="26"/>
        <v>0</v>
      </c>
      <c r="AT124" s="105">
        <v>5</v>
      </c>
      <c r="AU124" s="81"/>
      <c r="AV124" s="47"/>
      <c r="AW124" s="81"/>
      <c r="AX124" s="47"/>
      <c r="AY124" s="81"/>
      <c r="AZ124" s="47"/>
      <c r="BA124" s="81"/>
      <c r="BB124" s="47"/>
      <c r="BC124" s="81"/>
      <c r="BD124" s="59"/>
      <c r="BE124" s="81"/>
      <c r="BF124" s="47"/>
      <c r="BG124" s="81"/>
      <c r="BH124" s="59"/>
    </row>
    <row r="125" spans="2:60" ht="15" customHeight="1" outlineLevel="1" thickBot="1" x14ac:dyDescent="0.25">
      <c r="B125" s="74">
        <f t="shared" si="21"/>
        <v>0</v>
      </c>
      <c r="D125" s="88">
        <f t="shared" si="22"/>
        <v>0</v>
      </c>
      <c r="F125" s="105">
        <v>6</v>
      </c>
      <c r="G125" s="81"/>
      <c r="H125" s="47"/>
      <c r="I125" s="81"/>
      <c r="J125" s="47"/>
      <c r="K125" s="81"/>
      <c r="L125" s="47"/>
      <c r="M125" s="81"/>
      <c r="N125" s="47"/>
      <c r="O125" s="81"/>
      <c r="P125" s="59"/>
      <c r="Q125" s="81"/>
      <c r="R125" s="47"/>
      <c r="S125" s="81"/>
      <c r="T125" s="59"/>
      <c r="V125" s="74">
        <f t="shared" si="23"/>
        <v>0</v>
      </c>
      <c r="X125" s="88">
        <f t="shared" si="24"/>
        <v>0</v>
      </c>
      <c r="Z125" s="105">
        <v>6</v>
      </c>
      <c r="AA125" s="81"/>
      <c r="AB125" s="47"/>
      <c r="AC125" s="81"/>
      <c r="AD125" s="47"/>
      <c r="AE125" s="81"/>
      <c r="AF125" s="47"/>
      <c r="AG125" s="81"/>
      <c r="AH125" s="47"/>
      <c r="AI125" s="81"/>
      <c r="AJ125" s="59"/>
      <c r="AK125" s="81"/>
      <c r="AL125" s="47"/>
      <c r="AM125" s="81"/>
      <c r="AN125" s="59"/>
      <c r="AP125" s="74">
        <f t="shared" si="25"/>
        <v>0</v>
      </c>
      <c r="AR125" s="88">
        <f t="shared" si="26"/>
        <v>0</v>
      </c>
      <c r="AT125" s="105">
        <v>6</v>
      </c>
      <c r="AU125" s="81"/>
      <c r="AV125" s="47"/>
      <c r="AW125" s="81"/>
      <c r="AX125" s="47"/>
      <c r="AY125" s="81"/>
      <c r="AZ125" s="47"/>
      <c r="BA125" s="81"/>
      <c r="BB125" s="47"/>
      <c r="BC125" s="81"/>
      <c r="BD125" s="59"/>
      <c r="BE125" s="81"/>
      <c r="BF125" s="47"/>
      <c r="BG125" s="81"/>
      <c r="BH125" s="59"/>
    </row>
    <row r="126" spans="2:60" ht="15" customHeight="1" outlineLevel="1" thickBot="1" x14ac:dyDescent="0.25">
      <c r="B126" s="74">
        <f t="shared" si="21"/>
        <v>0</v>
      </c>
      <c r="D126" s="88">
        <f t="shared" si="22"/>
        <v>0</v>
      </c>
      <c r="F126" s="105">
        <v>7</v>
      </c>
      <c r="G126" s="81"/>
      <c r="H126" s="47"/>
      <c r="I126" s="81"/>
      <c r="J126" s="47"/>
      <c r="K126" s="81"/>
      <c r="L126" s="47"/>
      <c r="M126" s="81"/>
      <c r="N126" s="47"/>
      <c r="O126" s="81"/>
      <c r="P126" s="59"/>
      <c r="Q126" s="81"/>
      <c r="R126" s="47"/>
      <c r="S126" s="81"/>
      <c r="T126" s="59"/>
      <c r="V126" s="74">
        <f t="shared" si="23"/>
        <v>0</v>
      </c>
      <c r="X126" s="88">
        <f t="shared" si="24"/>
        <v>0</v>
      </c>
      <c r="Z126" s="105">
        <v>7</v>
      </c>
      <c r="AA126" s="81"/>
      <c r="AB126" s="47"/>
      <c r="AC126" s="81"/>
      <c r="AD126" s="47"/>
      <c r="AE126" s="81"/>
      <c r="AF126" s="47"/>
      <c r="AG126" s="81"/>
      <c r="AH126" s="47"/>
      <c r="AI126" s="81"/>
      <c r="AJ126" s="59"/>
      <c r="AK126" s="81"/>
      <c r="AL126" s="47"/>
      <c r="AM126" s="81"/>
      <c r="AN126" s="59"/>
      <c r="AP126" s="74">
        <f t="shared" si="25"/>
        <v>0</v>
      </c>
      <c r="AR126" s="88">
        <f t="shared" si="26"/>
        <v>0</v>
      </c>
      <c r="AT126" s="105">
        <v>7</v>
      </c>
      <c r="AU126" s="81"/>
      <c r="AV126" s="47"/>
      <c r="AW126" s="81"/>
      <c r="AX126" s="47"/>
      <c r="AY126" s="81"/>
      <c r="AZ126" s="47"/>
      <c r="BA126" s="81"/>
      <c r="BB126" s="47"/>
      <c r="BC126" s="81"/>
      <c r="BD126" s="59"/>
      <c r="BE126" s="81"/>
      <c r="BF126" s="47"/>
      <c r="BG126" s="81"/>
      <c r="BH126" s="59"/>
    </row>
    <row r="127" spans="2:60" ht="15" customHeight="1" outlineLevel="1" thickBot="1" x14ac:dyDescent="0.25">
      <c r="B127" s="74">
        <f t="shared" si="21"/>
        <v>0</v>
      </c>
      <c r="D127" s="88">
        <f t="shared" si="22"/>
        <v>0</v>
      </c>
      <c r="F127" s="105">
        <v>8</v>
      </c>
      <c r="G127" s="81"/>
      <c r="H127" s="47"/>
      <c r="I127" s="81"/>
      <c r="J127" s="47"/>
      <c r="K127" s="81"/>
      <c r="L127" s="47"/>
      <c r="M127" s="81"/>
      <c r="N127" s="47"/>
      <c r="O127" s="81"/>
      <c r="P127" s="59"/>
      <c r="Q127" s="81"/>
      <c r="R127" s="47"/>
      <c r="S127" s="81"/>
      <c r="T127" s="59"/>
      <c r="V127" s="74">
        <f t="shared" si="23"/>
        <v>0</v>
      </c>
      <c r="X127" s="88">
        <f t="shared" si="24"/>
        <v>0</v>
      </c>
      <c r="Z127" s="105">
        <v>8</v>
      </c>
      <c r="AA127" s="81"/>
      <c r="AB127" s="47"/>
      <c r="AC127" s="81"/>
      <c r="AD127" s="47"/>
      <c r="AE127" s="81"/>
      <c r="AF127" s="47"/>
      <c r="AG127" s="81"/>
      <c r="AH127" s="47"/>
      <c r="AI127" s="81"/>
      <c r="AJ127" s="59"/>
      <c r="AK127" s="81"/>
      <c r="AL127" s="47"/>
      <c r="AM127" s="81"/>
      <c r="AN127" s="59"/>
      <c r="AP127" s="74">
        <f t="shared" si="25"/>
        <v>0</v>
      </c>
      <c r="AR127" s="88">
        <f t="shared" si="26"/>
        <v>0</v>
      </c>
      <c r="AT127" s="105">
        <v>8</v>
      </c>
      <c r="AU127" s="81"/>
      <c r="AV127" s="47"/>
      <c r="AW127" s="81"/>
      <c r="AX127" s="47"/>
      <c r="AY127" s="81"/>
      <c r="AZ127" s="47"/>
      <c r="BA127" s="81"/>
      <c r="BB127" s="47"/>
      <c r="BC127" s="81"/>
      <c r="BD127" s="59"/>
      <c r="BE127" s="81"/>
      <c r="BF127" s="47"/>
      <c r="BG127" s="81"/>
      <c r="BH127" s="59"/>
    </row>
    <row r="128" spans="2:60" ht="15" customHeight="1" outlineLevel="1" thickBot="1" x14ac:dyDescent="0.25">
      <c r="B128" s="74">
        <f t="shared" si="21"/>
        <v>0</v>
      </c>
      <c r="D128" s="88">
        <f t="shared" si="22"/>
        <v>0</v>
      </c>
      <c r="F128" s="105">
        <v>9</v>
      </c>
      <c r="G128" s="81"/>
      <c r="H128" s="47"/>
      <c r="I128" s="81"/>
      <c r="J128" s="47"/>
      <c r="K128" s="81"/>
      <c r="L128" s="47"/>
      <c r="M128" s="81"/>
      <c r="N128" s="47"/>
      <c r="O128" s="81"/>
      <c r="P128" s="59"/>
      <c r="Q128" s="81"/>
      <c r="R128" s="47"/>
      <c r="S128" s="81"/>
      <c r="T128" s="59"/>
      <c r="V128" s="74">
        <f t="shared" si="23"/>
        <v>0</v>
      </c>
      <c r="X128" s="88">
        <f t="shared" si="24"/>
        <v>0</v>
      </c>
      <c r="Z128" s="105">
        <v>9</v>
      </c>
      <c r="AA128" s="81"/>
      <c r="AB128" s="47"/>
      <c r="AC128" s="81"/>
      <c r="AD128" s="47"/>
      <c r="AE128" s="81"/>
      <c r="AF128" s="47"/>
      <c r="AG128" s="81"/>
      <c r="AH128" s="47"/>
      <c r="AI128" s="81"/>
      <c r="AJ128" s="59"/>
      <c r="AK128" s="81"/>
      <c r="AL128" s="47"/>
      <c r="AM128" s="81"/>
      <c r="AN128" s="59"/>
      <c r="AP128" s="74">
        <f t="shared" si="25"/>
        <v>0</v>
      </c>
      <c r="AR128" s="88">
        <f t="shared" si="26"/>
        <v>0</v>
      </c>
      <c r="AT128" s="105">
        <v>9</v>
      </c>
      <c r="AU128" s="81"/>
      <c r="AV128" s="47"/>
      <c r="AW128" s="81"/>
      <c r="AX128" s="47"/>
      <c r="AY128" s="81"/>
      <c r="AZ128" s="47"/>
      <c r="BA128" s="81"/>
      <c r="BB128" s="47"/>
      <c r="BC128" s="81"/>
      <c r="BD128" s="59"/>
      <c r="BE128" s="81"/>
      <c r="BF128" s="47"/>
      <c r="BG128" s="81"/>
      <c r="BH128" s="59"/>
    </row>
    <row r="129" spans="2:60" ht="15" customHeight="1" outlineLevel="1" thickBot="1" x14ac:dyDescent="0.25">
      <c r="B129" s="74">
        <f t="shared" si="21"/>
        <v>0</v>
      </c>
      <c r="D129" s="88">
        <f t="shared" si="22"/>
        <v>0</v>
      </c>
      <c r="F129" s="105">
        <v>10</v>
      </c>
      <c r="G129" s="81"/>
      <c r="H129" s="47"/>
      <c r="I129" s="81"/>
      <c r="J129" s="47"/>
      <c r="K129" s="81"/>
      <c r="L129" s="47"/>
      <c r="M129" s="81"/>
      <c r="N129" s="47"/>
      <c r="O129" s="81"/>
      <c r="P129" s="59"/>
      <c r="Q129" s="81"/>
      <c r="R129" s="47"/>
      <c r="S129" s="81"/>
      <c r="T129" s="59"/>
      <c r="V129" s="74">
        <f t="shared" si="23"/>
        <v>0</v>
      </c>
      <c r="X129" s="88">
        <f t="shared" si="24"/>
        <v>0</v>
      </c>
      <c r="Z129" s="105">
        <v>10</v>
      </c>
      <c r="AA129" s="81"/>
      <c r="AB129" s="47"/>
      <c r="AC129" s="81"/>
      <c r="AD129" s="47"/>
      <c r="AE129" s="81"/>
      <c r="AF129" s="47"/>
      <c r="AG129" s="81"/>
      <c r="AH129" s="47"/>
      <c r="AI129" s="81"/>
      <c r="AJ129" s="59"/>
      <c r="AK129" s="81"/>
      <c r="AL129" s="47"/>
      <c r="AM129" s="81"/>
      <c r="AN129" s="59"/>
      <c r="AP129" s="74">
        <f t="shared" si="25"/>
        <v>0</v>
      </c>
      <c r="AR129" s="88">
        <f t="shared" si="26"/>
        <v>0</v>
      </c>
      <c r="AT129" s="105">
        <v>10</v>
      </c>
      <c r="AU129" s="81"/>
      <c r="AV129" s="47"/>
      <c r="AW129" s="81"/>
      <c r="AX129" s="47"/>
      <c r="AY129" s="81"/>
      <c r="AZ129" s="47"/>
      <c r="BA129" s="81"/>
      <c r="BB129" s="47"/>
      <c r="BC129" s="81"/>
      <c r="BD129" s="59"/>
      <c r="BE129" s="81"/>
      <c r="BF129" s="47"/>
      <c r="BG129" s="81"/>
      <c r="BH129" s="59"/>
    </row>
    <row r="130" spans="2:60" ht="15" customHeight="1" outlineLevel="1" thickBot="1" x14ac:dyDescent="0.25">
      <c r="B130" s="74">
        <f t="shared" si="21"/>
        <v>0</v>
      </c>
      <c r="D130" s="88">
        <f t="shared" si="22"/>
        <v>0</v>
      </c>
      <c r="F130" s="105">
        <v>11</v>
      </c>
      <c r="G130" s="81"/>
      <c r="H130" s="47"/>
      <c r="I130" s="81"/>
      <c r="J130" s="47"/>
      <c r="K130" s="81"/>
      <c r="L130" s="47"/>
      <c r="M130" s="81"/>
      <c r="N130" s="47"/>
      <c r="O130" s="81"/>
      <c r="P130" s="59"/>
      <c r="Q130" s="81"/>
      <c r="R130" s="47"/>
      <c r="S130" s="81"/>
      <c r="T130" s="59"/>
      <c r="V130" s="74">
        <f t="shared" si="23"/>
        <v>0</v>
      </c>
      <c r="X130" s="88">
        <f t="shared" si="24"/>
        <v>0</v>
      </c>
      <c r="Z130" s="105">
        <v>11</v>
      </c>
      <c r="AA130" s="81"/>
      <c r="AB130" s="47"/>
      <c r="AC130" s="81"/>
      <c r="AD130" s="47"/>
      <c r="AE130" s="81"/>
      <c r="AF130" s="47"/>
      <c r="AG130" s="81"/>
      <c r="AH130" s="47"/>
      <c r="AI130" s="81"/>
      <c r="AJ130" s="59"/>
      <c r="AK130" s="81"/>
      <c r="AL130" s="47"/>
      <c r="AM130" s="81"/>
      <c r="AN130" s="59"/>
      <c r="AP130" s="74">
        <f t="shared" si="25"/>
        <v>0</v>
      </c>
      <c r="AR130" s="88">
        <f t="shared" si="26"/>
        <v>0</v>
      </c>
      <c r="AT130" s="105">
        <v>11</v>
      </c>
      <c r="AU130" s="81"/>
      <c r="AV130" s="47"/>
      <c r="AW130" s="81"/>
      <c r="AX130" s="47"/>
      <c r="AY130" s="81"/>
      <c r="AZ130" s="47"/>
      <c r="BA130" s="81"/>
      <c r="BB130" s="47"/>
      <c r="BC130" s="81"/>
      <c r="BD130" s="59"/>
      <c r="BE130" s="81"/>
      <c r="BF130" s="47"/>
      <c r="BG130" s="81"/>
      <c r="BH130" s="59"/>
    </row>
    <row r="131" spans="2:60" ht="15" customHeight="1" outlineLevel="1" thickBot="1" x14ac:dyDescent="0.25">
      <c r="B131" s="74">
        <f t="shared" si="21"/>
        <v>0</v>
      </c>
      <c r="D131" s="88">
        <f t="shared" si="22"/>
        <v>0</v>
      </c>
      <c r="F131" s="105">
        <v>12</v>
      </c>
      <c r="G131" s="81"/>
      <c r="H131" s="47"/>
      <c r="I131" s="81"/>
      <c r="J131" s="47"/>
      <c r="K131" s="81"/>
      <c r="L131" s="47"/>
      <c r="M131" s="81"/>
      <c r="N131" s="47"/>
      <c r="O131" s="81"/>
      <c r="P131" s="59"/>
      <c r="Q131" s="81"/>
      <c r="R131" s="47"/>
      <c r="S131" s="81"/>
      <c r="T131" s="59"/>
      <c r="V131" s="74">
        <f t="shared" si="23"/>
        <v>0</v>
      </c>
      <c r="X131" s="88">
        <f t="shared" si="24"/>
        <v>0</v>
      </c>
      <c r="Z131" s="105">
        <v>12</v>
      </c>
      <c r="AA131" s="81"/>
      <c r="AB131" s="47"/>
      <c r="AC131" s="81"/>
      <c r="AD131" s="47"/>
      <c r="AE131" s="81"/>
      <c r="AF131" s="47"/>
      <c r="AG131" s="81"/>
      <c r="AH131" s="47"/>
      <c r="AI131" s="81"/>
      <c r="AJ131" s="59"/>
      <c r="AK131" s="81"/>
      <c r="AL131" s="47"/>
      <c r="AM131" s="81"/>
      <c r="AN131" s="59"/>
      <c r="AP131" s="74">
        <f t="shared" si="25"/>
        <v>0</v>
      </c>
      <c r="AR131" s="88">
        <f t="shared" si="26"/>
        <v>0</v>
      </c>
      <c r="AT131" s="105">
        <v>12</v>
      </c>
      <c r="AU131" s="81"/>
      <c r="AV131" s="47"/>
      <c r="AW131" s="81"/>
      <c r="AX131" s="47"/>
      <c r="AY131" s="81"/>
      <c r="AZ131" s="47"/>
      <c r="BA131" s="81"/>
      <c r="BB131" s="47"/>
      <c r="BC131" s="81"/>
      <c r="BD131" s="59"/>
      <c r="BE131" s="81"/>
      <c r="BF131" s="47"/>
      <c r="BG131" s="81"/>
      <c r="BH131" s="59"/>
    </row>
    <row r="132" spans="2:60" ht="15" customHeight="1" outlineLevel="1" thickBot="1" x14ac:dyDescent="0.25">
      <c r="B132" s="74">
        <f t="shared" si="21"/>
        <v>0</v>
      </c>
      <c r="D132" s="88">
        <f t="shared" si="22"/>
        <v>0</v>
      </c>
      <c r="F132" s="105">
        <v>13</v>
      </c>
      <c r="G132" s="81"/>
      <c r="H132" s="47"/>
      <c r="I132" s="81"/>
      <c r="J132" s="47"/>
      <c r="K132" s="81"/>
      <c r="L132" s="47"/>
      <c r="M132" s="81"/>
      <c r="N132" s="47"/>
      <c r="O132" s="81"/>
      <c r="P132" s="59"/>
      <c r="Q132" s="81"/>
      <c r="R132" s="47"/>
      <c r="S132" s="81"/>
      <c r="T132" s="59"/>
      <c r="V132" s="74">
        <f t="shared" si="23"/>
        <v>0</v>
      </c>
      <c r="X132" s="88">
        <f t="shared" si="24"/>
        <v>0</v>
      </c>
      <c r="Z132" s="105">
        <v>13</v>
      </c>
      <c r="AA132" s="81"/>
      <c r="AB132" s="47"/>
      <c r="AC132" s="81"/>
      <c r="AD132" s="47"/>
      <c r="AE132" s="81"/>
      <c r="AF132" s="47"/>
      <c r="AG132" s="81"/>
      <c r="AH132" s="47"/>
      <c r="AI132" s="81"/>
      <c r="AJ132" s="59"/>
      <c r="AK132" s="81"/>
      <c r="AL132" s="47"/>
      <c r="AM132" s="81"/>
      <c r="AN132" s="59"/>
      <c r="AP132" s="74">
        <f t="shared" si="25"/>
        <v>0</v>
      </c>
      <c r="AR132" s="88">
        <f t="shared" si="26"/>
        <v>0</v>
      </c>
      <c r="AT132" s="105">
        <v>13</v>
      </c>
      <c r="AU132" s="81"/>
      <c r="AV132" s="47"/>
      <c r="AW132" s="81"/>
      <c r="AX132" s="47"/>
      <c r="AY132" s="81"/>
      <c r="AZ132" s="47"/>
      <c r="BA132" s="81"/>
      <c r="BB132" s="47"/>
      <c r="BC132" s="81"/>
      <c r="BD132" s="59"/>
      <c r="BE132" s="81"/>
      <c r="BF132" s="47"/>
      <c r="BG132" s="81"/>
      <c r="BH132" s="59"/>
    </row>
    <row r="133" spans="2:60" ht="15" customHeight="1" outlineLevel="1" thickBot="1" x14ac:dyDescent="0.25">
      <c r="B133" s="74">
        <f t="shared" si="21"/>
        <v>0</v>
      </c>
      <c r="D133" s="88">
        <f t="shared" si="22"/>
        <v>0</v>
      </c>
      <c r="F133" s="105">
        <v>14</v>
      </c>
      <c r="G133" s="81"/>
      <c r="H133" s="78"/>
      <c r="I133" s="81"/>
      <c r="J133" s="47"/>
      <c r="K133" s="81"/>
      <c r="L133" s="47"/>
      <c r="M133" s="81"/>
      <c r="N133" s="47"/>
      <c r="O133" s="81"/>
      <c r="P133" s="59"/>
      <c r="Q133" s="81"/>
      <c r="R133" s="47"/>
      <c r="S133" s="81"/>
      <c r="T133" s="59"/>
      <c r="V133" s="74">
        <f t="shared" si="23"/>
        <v>0</v>
      </c>
      <c r="X133" s="88">
        <f t="shared" si="24"/>
        <v>0</v>
      </c>
      <c r="Z133" s="105">
        <v>14</v>
      </c>
      <c r="AA133" s="81"/>
      <c r="AB133" s="78"/>
      <c r="AC133" s="81"/>
      <c r="AD133" s="47"/>
      <c r="AE133" s="81"/>
      <c r="AF133" s="47"/>
      <c r="AG133" s="81"/>
      <c r="AH133" s="47"/>
      <c r="AI133" s="81"/>
      <c r="AJ133" s="59"/>
      <c r="AK133" s="81"/>
      <c r="AL133" s="47"/>
      <c r="AM133" s="81"/>
      <c r="AN133" s="59"/>
      <c r="AP133" s="74">
        <f t="shared" si="25"/>
        <v>0</v>
      </c>
      <c r="AR133" s="88">
        <f t="shared" si="26"/>
        <v>0</v>
      </c>
      <c r="AT133" s="105">
        <v>14</v>
      </c>
      <c r="AU133" s="81"/>
      <c r="AV133" s="78"/>
      <c r="AW133" s="81"/>
      <c r="AX133" s="47"/>
      <c r="AY133" s="81"/>
      <c r="AZ133" s="47"/>
      <c r="BA133" s="81"/>
      <c r="BB133" s="47"/>
      <c r="BC133" s="81"/>
      <c r="BD133" s="59"/>
      <c r="BE133" s="81"/>
      <c r="BF133" s="47"/>
      <c r="BG133" s="81"/>
      <c r="BH133" s="59"/>
    </row>
    <row r="134" spans="2:60" ht="15" customHeight="1" outlineLevel="1" thickBot="1" x14ac:dyDescent="0.25">
      <c r="B134" s="75">
        <f t="shared" si="21"/>
        <v>0</v>
      </c>
      <c r="D134" s="89">
        <f t="shared" si="22"/>
        <v>0</v>
      </c>
      <c r="F134" s="105">
        <v>15</v>
      </c>
      <c r="G134" s="82"/>
      <c r="H134" s="60"/>
      <c r="I134" s="82"/>
      <c r="J134" s="60"/>
      <c r="K134" s="82"/>
      <c r="L134" s="60"/>
      <c r="M134" s="82"/>
      <c r="N134" s="60"/>
      <c r="O134" s="82"/>
      <c r="P134" s="61"/>
      <c r="Q134" s="82"/>
      <c r="R134" s="60"/>
      <c r="S134" s="82"/>
      <c r="T134" s="61"/>
      <c r="V134" s="75">
        <f t="shared" si="23"/>
        <v>0</v>
      </c>
      <c r="X134" s="89">
        <f t="shared" si="24"/>
        <v>0</v>
      </c>
      <c r="Z134" s="105">
        <v>15</v>
      </c>
      <c r="AA134" s="82"/>
      <c r="AB134" s="60"/>
      <c r="AC134" s="82"/>
      <c r="AD134" s="60"/>
      <c r="AE134" s="82"/>
      <c r="AF134" s="60"/>
      <c r="AG134" s="82"/>
      <c r="AH134" s="60"/>
      <c r="AI134" s="82"/>
      <c r="AJ134" s="61"/>
      <c r="AK134" s="82"/>
      <c r="AL134" s="60"/>
      <c r="AM134" s="82"/>
      <c r="AN134" s="61"/>
      <c r="AP134" s="75">
        <f t="shared" si="25"/>
        <v>0</v>
      </c>
      <c r="AR134" s="89">
        <f t="shared" si="26"/>
        <v>0</v>
      </c>
      <c r="AT134" s="105">
        <v>15</v>
      </c>
      <c r="AU134" s="82"/>
      <c r="AV134" s="60"/>
      <c r="AW134" s="82"/>
      <c r="AX134" s="60"/>
      <c r="AY134" s="82"/>
      <c r="AZ134" s="60"/>
      <c r="BA134" s="82"/>
      <c r="BB134" s="60"/>
      <c r="BC134" s="82"/>
      <c r="BD134" s="61"/>
      <c r="BE134" s="82"/>
      <c r="BF134" s="60"/>
      <c r="BG134" s="82"/>
      <c r="BH134" s="61"/>
    </row>
    <row r="135" spans="2:60" ht="15" customHeight="1" outlineLevel="1" thickTop="1" x14ac:dyDescent="0.2">
      <c r="F135" s="106"/>
      <c r="G135" s="49" t="s">
        <v>27</v>
      </c>
      <c r="H135" s="49">
        <f>SUM(H120:H134)</f>
        <v>0</v>
      </c>
      <c r="I135" s="49"/>
      <c r="J135" s="49">
        <f>SUM(J120:J134)</f>
        <v>0</v>
      </c>
      <c r="K135" s="49"/>
      <c r="L135" s="49">
        <f>SUM(L120:L134)</f>
        <v>0</v>
      </c>
      <c r="M135" s="49"/>
      <c r="N135" s="49">
        <f>SUM(N120:N134)</f>
        <v>0</v>
      </c>
      <c r="O135" s="49"/>
      <c r="P135" s="49">
        <f>SUM(P120:P134)</f>
        <v>0</v>
      </c>
      <c r="Q135" s="49"/>
      <c r="R135" s="49">
        <f>SUM(R120:R134)</f>
        <v>0</v>
      </c>
      <c r="S135" s="49"/>
      <c r="T135" s="49">
        <f>SUM(T120:T134)</f>
        <v>0</v>
      </c>
      <c r="Z135" s="106"/>
      <c r="AA135" s="49" t="s">
        <v>27</v>
      </c>
      <c r="AB135" s="49">
        <f>SUM(AB120:AB134)</f>
        <v>0</v>
      </c>
      <c r="AC135" s="49"/>
      <c r="AD135" s="49">
        <f>SUM(AD120:AD134)</f>
        <v>0</v>
      </c>
      <c r="AE135" s="49"/>
      <c r="AF135" s="49">
        <f>SUM(AF120:AF134)</f>
        <v>0</v>
      </c>
      <c r="AG135" s="49"/>
      <c r="AH135" s="49">
        <f>SUM(AH120:AH134)</f>
        <v>0</v>
      </c>
      <c r="AI135" s="49"/>
      <c r="AJ135" s="49">
        <f>SUM(AJ120:AJ134)</f>
        <v>0</v>
      </c>
      <c r="AK135" s="49"/>
      <c r="AL135" s="49">
        <f>SUM(AL120:AL134)</f>
        <v>0</v>
      </c>
      <c r="AM135" s="49"/>
      <c r="AN135" s="49">
        <f>SUM(AN120:AN134)</f>
        <v>0</v>
      </c>
      <c r="AT135" s="106"/>
      <c r="AU135" s="49" t="s">
        <v>27</v>
      </c>
      <c r="AV135" s="49">
        <f>SUM(AV120:AV134)</f>
        <v>0</v>
      </c>
      <c r="AW135" s="49"/>
      <c r="AX135" s="49">
        <f>SUM(AX120:AX134)</f>
        <v>0</v>
      </c>
      <c r="AY135" s="49"/>
      <c r="AZ135" s="49">
        <f>SUM(AZ120:AZ134)</f>
        <v>0</v>
      </c>
      <c r="BA135" s="49"/>
      <c r="BB135" s="49">
        <f>SUM(BB120:BB134)</f>
        <v>0</v>
      </c>
      <c r="BC135" s="49"/>
      <c r="BD135" s="49">
        <f>SUM(BD120:BD134)</f>
        <v>0</v>
      </c>
      <c r="BE135" s="49"/>
      <c r="BF135" s="49">
        <f>SUM(BF120:BF134)</f>
        <v>0</v>
      </c>
      <c r="BG135" s="49"/>
      <c r="BH135" s="49">
        <f>SUM(BH120:BH134)</f>
        <v>0</v>
      </c>
    </row>
    <row r="136" spans="2:60" ht="1.5" customHeight="1" outlineLevel="1" thickBot="1" x14ac:dyDescent="0.25">
      <c r="F136" s="107">
        <f>INT((N137-LOOKUP(N137,DATE(YEAR(N137)+{-1;0;1},1,3)-WEEKDAY(DATE(YEAR(N137)+{-1;0;1},1,3))+2))/7)+1</f>
        <v>15</v>
      </c>
      <c r="G136" s="56"/>
      <c r="H136" s="56"/>
      <c r="I136" s="56"/>
      <c r="J136" s="56"/>
      <c r="K136" s="56"/>
      <c r="L136" s="56"/>
      <c r="M136" s="56"/>
      <c r="N136" s="56"/>
      <c r="O136" s="56"/>
      <c r="P136" s="56"/>
      <c r="Q136" s="50"/>
      <c r="R136" s="50"/>
      <c r="S136" s="50"/>
      <c r="T136" s="50"/>
      <c r="Z136" s="107">
        <f>INT((AH137-LOOKUP(AH137,DATE(YEAR(AH137)+{-1;0;1},1,3)-WEEKDAY(DATE(YEAR(AH137)+{-1;0;1},1,3))+2))/7)+1</f>
        <v>19</v>
      </c>
      <c r="AA136" s="56"/>
      <c r="AB136" s="56"/>
      <c r="AC136" s="56"/>
      <c r="AD136" s="56"/>
      <c r="AE136" s="56"/>
      <c r="AF136" s="56"/>
      <c r="AG136" s="56"/>
      <c r="AH136" s="56"/>
      <c r="AI136" s="56"/>
      <c r="AJ136" s="56"/>
      <c r="AK136" s="50"/>
      <c r="AL136" s="50"/>
      <c r="AM136" s="50"/>
      <c r="AN136" s="50"/>
      <c r="AT136" s="107">
        <f>INT((BB137-LOOKUP(BB137,DATE(YEAR(BB137)+{-1;0;1},1,3)-WEEKDAY(DATE(YEAR(BB137)+{-1;0;1},1,3))+2))/7)+1</f>
        <v>23</v>
      </c>
      <c r="AU136" s="56"/>
      <c r="AV136" s="56"/>
      <c r="AW136" s="56"/>
      <c r="AX136" s="56"/>
      <c r="AY136" s="56"/>
      <c r="AZ136" s="56"/>
      <c r="BA136" s="56"/>
      <c r="BB136" s="56"/>
      <c r="BC136" s="56"/>
      <c r="BD136" s="56"/>
      <c r="BE136" s="50"/>
      <c r="BF136" s="50"/>
      <c r="BG136" s="50"/>
      <c r="BH136" s="50"/>
    </row>
    <row r="137" spans="2:60" ht="39.950000000000003" customHeight="1" thickBot="1" x14ac:dyDescent="0.25">
      <c r="F137" s="71">
        <f>F136</f>
        <v>15</v>
      </c>
      <c r="G137" s="51" t="str">
        <f>IF(ISNA(VLOOKUP(H137,Tab_feri,2,FALSE)),"",VLOOKUP(H137,Tab_feri,2,FALSE))</f>
        <v/>
      </c>
      <c r="H137" s="52">
        <f>T119+1</f>
        <v>43563</v>
      </c>
      <c r="I137" s="51" t="str">
        <f>IF(ISNA(VLOOKUP(J137,Tab_feri,2,FALSE)),"",VLOOKUP(J137,Tab_feri,2,FALSE))</f>
        <v/>
      </c>
      <c r="J137" s="52">
        <f>H137+1</f>
        <v>43564</v>
      </c>
      <c r="K137" s="51" t="str">
        <f>IF(ISNA(VLOOKUP(L137,Tab_feri,2,FALSE)),"",VLOOKUP(L137,Tab_feri,2,FALSE))</f>
        <v/>
      </c>
      <c r="L137" s="52">
        <f>J137+1</f>
        <v>43565</v>
      </c>
      <c r="M137" s="51" t="str">
        <f>IF(ISNA(VLOOKUP(N137,Tab_feri,2,FALSE)),"",VLOOKUP(N137,Tab_feri,2,FALSE))</f>
        <v/>
      </c>
      <c r="N137" s="52">
        <f>L137+1</f>
        <v>43566</v>
      </c>
      <c r="O137" s="51" t="str">
        <f>IF(ISNA(VLOOKUP(P137,Tab_feri,2,FALSE)),"",VLOOKUP(P137,Tab_feri,2,FALSE))</f>
        <v/>
      </c>
      <c r="P137" s="52">
        <f>N137+1</f>
        <v>43567</v>
      </c>
      <c r="Q137" s="53" t="str">
        <f>IF(ISNA(VLOOKUP(R137,Tab_feri,2,FALSE)),"",VLOOKUP(R137,Tab_feri,2,FALSE))</f>
        <v/>
      </c>
      <c r="R137" s="54">
        <f>P137+1</f>
        <v>43568</v>
      </c>
      <c r="S137" s="53" t="str">
        <f>IF(ISNA(VLOOKUP(T137,Tab_feri,2,FALSE)),"",VLOOKUP(T137,Tab_feri,2,FALSE))</f>
        <v/>
      </c>
      <c r="T137" s="55">
        <f>R137+1</f>
        <v>43569</v>
      </c>
      <c r="Z137" s="71">
        <f>Z136</f>
        <v>19</v>
      </c>
      <c r="AA137" s="51" t="str">
        <f>IF(ISNA(VLOOKUP(AB137,Tab_feri,2,FALSE)),"",VLOOKUP(AB137,Tab_feri,2,FALSE))</f>
        <v/>
      </c>
      <c r="AB137" s="52">
        <f>AN119+1</f>
        <v>43591</v>
      </c>
      <c r="AC137" s="51" t="str">
        <f>IF(ISNA(VLOOKUP(AD137,Tab_feri,2,FALSE)),"",VLOOKUP(AD137,Tab_feri,2,FALSE))</f>
        <v/>
      </c>
      <c r="AD137" s="52">
        <f>AB137+1</f>
        <v>43592</v>
      </c>
      <c r="AE137" s="101" t="str">
        <f>IF(ISNA(VLOOKUP(AF137,Tab_feri,2,FALSE)),"",VLOOKUP(AF137,Tab_feri,2,FALSE))</f>
        <v/>
      </c>
      <c r="AF137" s="52">
        <f>AD137+1</f>
        <v>43593</v>
      </c>
      <c r="AG137" s="51" t="str">
        <f>IF(ISNA(VLOOKUP(AH137,Tab_feri,2,FALSE)),"",VLOOKUP(AH137,Tab_feri,2,FALSE))</f>
        <v/>
      </c>
      <c r="AH137" s="52">
        <f>AF137+1</f>
        <v>43594</v>
      </c>
      <c r="AI137" s="51" t="str">
        <f>IF(ISNA(VLOOKUP(AJ137,Tab_feri,2,FALSE)),"",VLOOKUP(AJ137,Tab_feri,2,FALSE))</f>
        <v/>
      </c>
      <c r="AJ137" s="52">
        <f>AH137+1</f>
        <v>43595</v>
      </c>
      <c r="AK137" s="53" t="str">
        <f>IF(ISNA(VLOOKUP(AL137,Tab_feri,2,FALSE)),"",VLOOKUP(AL137,Tab_feri,2,FALSE))</f>
        <v/>
      </c>
      <c r="AL137" s="54">
        <f>AJ137+1</f>
        <v>43596</v>
      </c>
      <c r="AM137" s="53" t="str">
        <f>IF(ISNA(VLOOKUP(AN137,Tab_feri,2,FALSE)),"",VLOOKUP(AN137,Tab_feri,2,FALSE))</f>
        <v/>
      </c>
      <c r="AN137" s="55">
        <f>AL137+1</f>
        <v>43597</v>
      </c>
      <c r="AT137" s="71">
        <f>AT136</f>
        <v>23</v>
      </c>
      <c r="AU137" s="51" t="str">
        <f>IF(ISNA(VLOOKUP(AV137,Tab_feri,2,FALSE)),"",VLOOKUP(AV137,Tab_feri,2,FALSE))</f>
        <v/>
      </c>
      <c r="AV137" s="52">
        <f>BH119+1</f>
        <v>43619</v>
      </c>
      <c r="AW137" s="51" t="str">
        <f>IF(ISNA(VLOOKUP(AX137,Tab_feri,2,FALSE)),"",VLOOKUP(AX137,Tab_feri,2,FALSE))</f>
        <v/>
      </c>
      <c r="AX137" s="52">
        <f>AV137+1</f>
        <v>43620</v>
      </c>
      <c r="AY137" s="51" t="str">
        <f>IF(ISNA(VLOOKUP(AZ137,Tab_feri,2,FALSE)),"",VLOOKUP(AZ137,Tab_feri,2,FALSE))</f>
        <v/>
      </c>
      <c r="AZ137" s="52">
        <f>AX137+1</f>
        <v>43621</v>
      </c>
      <c r="BA137" s="51" t="str">
        <f>IF(ISNA(VLOOKUP(BB137,Tab_feri,2,FALSE)),"",VLOOKUP(BB137,Tab_feri,2,FALSE))</f>
        <v/>
      </c>
      <c r="BB137" s="52">
        <f>AZ137+1</f>
        <v>43622</v>
      </c>
      <c r="BC137" s="51" t="str">
        <f>IF(ISNA(VLOOKUP(BD137,Tab_feri,2,FALSE)),"",VLOOKUP(BD137,Tab_feri,2,FALSE))</f>
        <v/>
      </c>
      <c r="BD137" s="52">
        <f>BB137+1</f>
        <v>43623</v>
      </c>
      <c r="BE137" s="53" t="str">
        <f>IF(ISNA(VLOOKUP(BF137,Tab_feri,2,FALSE)),"",VLOOKUP(BF137,Tab_feri,2,FALSE))</f>
        <v/>
      </c>
      <c r="BF137" s="54">
        <f>BD137+1</f>
        <v>43624</v>
      </c>
      <c r="BG137" s="53" t="str">
        <f>IF(ISNA(VLOOKUP(BH137,Tab_feri,2,FALSE)),"",VLOOKUP(BH137,Tab_feri,2,FALSE))</f>
        <v/>
      </c>
      <c r="BH137" s="55">
        <f>BF137+1</f>
        <v>43625</v>
      </c>
    </row>
    <row r="138" spans="2:60" ht="15" customHeight="1" outlineLevel="1" thickTop="1" thickBot="1" x14ac:dyDescent="0.25">
      <c r="D138" s="87">
        <f>SUM(H138,J138,L138,N138,P138,R138,T138)</f>
        <v>0</v>
      </c>
      <c r="F138" s="105">
        <v>1</v>
      </c>
      <c r="G138" s="80"/>
      <c r="H138" s="57"/>
      <c r="I138" s="80"/>
      <c r="J138" s="57"/>
      <c r="K138" s="80"/>
      <c r="L138" s="57"/>
      <c r="M138" s="80"/>
      <c r="N138" s="57"/>
      <c r="O138" s="80"/>
      <c r="P138" s="58"/>
      <c r="Q138" s="80"/>
      <c r="R138" s="57"/>
      <c r="S138" s="80"/>
      <c r="T138" s="58"/>
      <c r="X138" s="87">
        <f>SUM(AB138,AD138,AF138,AH138,AJ138,AL138,AN138)</f>
        <v>0</v>
      </c>
      <c r="Z138" s="105">
        <v>1</v>
      </c>
      <c r="AA138" s="80"/>
      <c r="AB138" s="57"/>
      <c r="AC138" s="80"/>
      <c r="AD138" s="57"/>
      <c r="AE138" s="80"/>
      <c r="AF138" s="57"/>
      <c r="AG138" s="80"/>
      <c r="AH138" s="57"/>
      <c r="AI138" s="80"/>
      <c r="AJ138" s="58"/>
      <c r="AK138" s="80"/>
      <c r="AL138" s="57"/>
      <c r="AM138" s="80"/>
      <c r="AN138" s="58"/>
      <c r="AR138" s="87">
        <f>SUM(AV138,AX138,AZ138,BB138,BD138,BF138,BH138)</f>
        <v>0</v>
      </c>
      <c r="AT138" s="105">
        <v>1</v>
      </c>
      <c r="AU138" s="80"/>
      <c r="AV138" s="57"/>
      <c r="AW138" s="80"/>
      <c r="AX138" s="57"/>
      <c r="AY138" s="80"/>
      <c r="AZ138" s="57"/>
      <c r="BA138" s="80"/>
      <c r="BB138" s="57"/>
      <c r="BC138" s="80"/>
      <c r="BD138" s="58"/>
      <c r="BE138" s="80"/>
      <c r="BF138" s="57"/>
      <c r="BG138" s="80"/>
      <c r="BH138" s="58"/>
    </row>
    <row r="139" spans="2:60" ht="15" customHeight="1" outlineLevel="1" thickBot="1" x14ac:dyDescent="0.25">
      <c r="D139" s="88">
        <f t="shared" ref="D139:D152" si="27">SUM(H139,J139,L139,N139,P139,R139,T139)</f>
        <v>0</v>
      </c>
      <c r="F139" s="105">
        <v>2</v>
      </c>
      <c r="G139" s="81"/>
      <c r="H139" s="47"/>
      <c r="I139" s="81"/>
      <c r="J139" s="47"/>
      <c r="K139" s="81"/>
      <c r="L139" s="47"/>
      <c r="M139" s="81"/>
      <c r="N139" s="47"/>
      <c r="O139" s="81"/>
      <c r="P139" s="59"/>
      <c r="Q139" s="81"/>
      <c r="R139" s="47"/>
      <c r="S139" s="81"/>
      <c r="T139" s="59"/>
      <c r="X139" s="88">
        <f t="shared" ref="X139:X152" si="28">SUM(AB139,AD139,AF139,AH139,AJ139,AL139,AN139)</f>
        <v>0</v>
      </c>
      <c r="Z139" s="105">
        <v>2</v>
      </c>
      <c r="AA139" s="81"/>
      <c r="AB139" s="47"/>
      <c r="AC139" s="81"/>
      <c r="AD139" s="47"/>
      <c r="AE139" s="81"/>
      <c r="AF139" s="47"/>
      <c r="AG139" s="81"/>
      <c r="AH139" s="47"/>
      <c r="AI139" s="81"/>
      <c r="AJ139" s="59"/>
      <c r="AK139" s="81"/>
      <c r="AL139" s="47"/>
      <c r="AM139" s="81"/>
      <c r="AN139" s="59"/>
      <c r="AR139" s="88">
        <f t="shared" ref="AR139:AR152" si="29">SUM(AV139,AX139,AZ139,BB139,BD139,BF139,BH139)</f>
        <v>0</v>
      </c>
      <c r="AT139" s="105">
        <v>2</v>
      </c>
      <c r="AU139" s="81"/>
      <c r="AV139" s="47"/>
      <c r="AW139" s="81"/>
      <c r="AX139" s="47"/>
      <c r="AY139" s="81"/>
      <c r="AZ139" s="47"/>
      <c r="BA139" s="81"/>
      <c r="BB139" s="47"/>
      <c r="BC139" s="81"/>
      <c r="BD139" s="59"/>
      <c r="BE139" s="81"/>
      <c r="BF139" s="47"/>
      <c r="BG139" s="81"/>
      <c r="BH139" s="59"/>
    </row>
    <row r="140" spans="2:60" ht="15" customHeight="1" outlineLevel="1" thickBot="1" x14ac:dyDescent="0.25">
      <c r="D140" s="88">
        <f t="shared" si="27"/>
        <v>0</v>
      </c>
      <c r="F140" s="105">
        <v>3</v>
      </c>
      <c r="G140" s="81"/>
      <c r="H140" s="47"/>
      <c r="I140" s="81"/>
      <c r="J140" s="47"/>
      <c r="K140" s="81"/>
      <c r="L140" s="47"/>
      <c r="M140" s="81"/>
      <c r="N140" s="47"/>
      <c r="O140" s="81"/>
      <c r="P140" s="59"/>
      <c r="Q140" s="81"/>
      <c r="R140" s="47"/>
      <c r="S140" s="81"/>
      <c r="T140" s="59"/>
      <c r="X140" s="88">
        <f t="shared" si="28"/>
        <v>0</v>
      </c>
      <c r="Z140" s="105">
        <v>3</v>
      </c>
      <c r="AA140" s="81"/>
      <c r="AB140" s="47"/>
      <c r="AC140" s="81"/>
      <c r="AD140" s="47"/>
      <c r="AE140" s="81"/>
      <c r="AF140" s="47"/>
      <c r="AG140" s="81"/>
      <c r="AH140" s="47"/>
      <c r="AI140" s="81"/>
      <c r="AJ140" s="59"/>
      <c r="AK140" s="81"/>
      <c r="AL140" s="47"/>
      <c r="AM140" s="81"/>
      <c r="AN140" s="59"/>
      <c r="AR140" s="88">
        <f t="shared" si="29"/>
        <v>0</v>
      </c>
      <c r="AT140" s="105">
        <v>3</v>
      </c>
      <c r="AU140" s="81"/>
      <c r="AV140" s="47"/>
      <c r="AW140" s="81"/>
      <c r="AX140" s="47"/>
      <c r="AY140" s="81"/>
      <c r="AZ140" s="47"/>
      <c r="BA140" s="81"/>
      <c r="BB140" s="47"/>
      <c r="BC140" s="81"/>
      <c r="BD140" s="59"/>
      <c r="BE140" s="81"/>
      <c r="BF140" s="47"/>
      <c r="BG140" s="81"/>
      <c r="BH140" s="59"/>
    </row>
    <row r="141" spans="2:60" ht="15" customHeight="1" outlineLevel="1" thickBot="1" x14ac:dyDescent="0.25">
      <c r="D141" s="88">
        <f t="shared" si="27"/>
        <v>0</v>
      </c>
      <c r="F141" s="105">
        <v>4</v>
      </c>
      <c r="G141" s="81"/>
      <c r="H141" s="47"/>
      <c r="I141" s="81"/>
      <c r="J141" s="47"/>
      <c r="K141" s="81"/>
      <c r="L141" s="47"/>
      <c r="M141" s="81"/>
      <c r="N141" s="47"/>
      <c r="O141" s="81"/>
      <c r="P141" s="59"/>
      <c r="Q141" s="81"/>
      <c r="R141" s="47"/>
      <c r="S141" s="81"/>
      <c r="T141" s="59"/>
      <c r="X141" s="88">
        <f t="shared" si="28"/>
        <v>0</v>
      </c>
      <c r="Z141" s="105">
        <v>4</v>
      </c>
      <c r="AA141" s="81"/>
      <c r="AB141" s="47"/>
      <c r="AC141" s="81"/>
      <c r="AD141" s="47"/>
      <c r="AE141" s="81"/>
      <c r="AF141" s="47"/>
      <c r="AG141" s="81"/>
      <c r="AH141" s="47"/>
      <c r="AI141" s="81"/>
      <c r="AJ141" s="59"/>
      <c r="AK141" s="81"/>
      <c r="AL141" s="47"/>
      <c r="AM141" s="81"/>
      <c r="AN141" s="59"/>
      <c r="AR141" s="88">
        <f t="shared" si="29"/>
        <v>0</v>
      </c>
      <c r="AT141" s="105">
        <v>4</v>
      </c>
      <c r="AU141" s="81"/>
      <c r="AV141" s="47"/>
      <c r="AW141" s="81"/>
      <c r="AX141" s="47"/>
      <c r="AY141" s="81"/>
      <c r="AZ141" s="47"/>
      <c r="BA141" s="81"/>
      <c r="BB141" s="47"/>
      <c r="BC141" s="81"/>
      <c r="BD141" s="59"/>
      <c r="BE141" s="81"/>
      <c r="BF141" s="47"/>
      <c r="BG141" s="81"/>
      <c r="BH141" s="59"/>
    </row>
    <row r="142" spans="2:60" ht="15" customHeight="1" outlineLevel="1" thickBot="1" x14ac:dyDescent="0.25">
      <c r="D142" s="88">
        <f t="shared" si="27"/>
        <v>0</v>
      </c>
      <c r="F142" s="105">
        <v>5</v>
      </c>
      <c r="G142" s="81"/>
      <c r="H142" s="47"/>
      <c r="I142" s="81"/>
      <c r="J142" s="47"/>
      <c r="K142" s="81"/>
      <c r="L142" s="47"/>
      <c r="M142" s="81"/>
      <c r="N142" s="47"/>
      <c r="O142" s="81"/>
      <c r="P142" s="59"/>
      <c r="Q142" s="81"/>
      <c r="R142" s="47"/>
      <c r="S142" s="81"/>
      <c r="T142" s="59"/>
      <c r="X142" s="88">
        <f t="shared" si="28"/>
        <v>0</v>
      </c>
      <c r="Z142" s="105">
        <v>5</v>
      </c>
      <c r="AA142" s="81"/>
      <c r="AB142" s="47"/>
      <c r="AC142" s="81"/>
      <c r="AD142" s="47"/>
      <c r="AE142" s="81"/>
      <c r="AF142" s="47"/>
      <c r="AG142" s="81"/>
      <c r="AH142" s="47"/>
      <c r="AI142" s="81"/>
      <c r="AJ142" s="59"/>
      <c r="AK142" s="81"/>
      <c r="AL142" s="47"/>
      <c r="AM142" s="81"/>
      <c r="AN142" s="59"/>
      <c r="AR142" s="88">
        <f t="shared" si="29"/>
        <v>0</v>
      </c>
      <c r="AT142" s="105">
        <v>5</v>
      </c>
      <c r="AU142" s="81"/>
      <c r="AV142" s="47"/>
      <c r="AW142" s="81"/>
      <c r="AX142" s="47"/>
      <c r="AY142" s="81"/>
      <c r="AZ142" s="47"/>
      <c r="BA142" s="81"/>
      <c r="BB142" s="47"/>
      <c r="BC142" s="81"/>
      <c r="BD142" s="59"/>
      <c r="BE142" s="81"/>
      <c r="BF142" s="47"/>
      <c r="BG142" s="81"/>
      <c r="BH142" s="59"/>
    </row>
    <row r="143" spans="2:60" ht="15" customHeight="1" outlineLevel="1" thickBot="1" x14ac:dyDescent="0.25">
      <c r="D143" s="88">
        <f t="shared" si="27"/>
        <v>0</v>
      </c>
      <c r="F143" s="105">
        <v>6</v>
      </c>
      <c r="G143" s="81"/>
      <c r="H143" s="47"/>
      <c r="I143" s="81"/>
      <c r="J143" s="47"/>
      <c r="K143" s="81"/>
      <c r="L143" s="47"/>
      <c r="M143" s="81"/>
      <c r="N143" s="47"/>
      <c r="O143" s="81"/>
      <c r="P143" s="59"/>
      <c r="Q143" s="81"/>
      <c r="R143" s="47"/>
      <c r="S143" s="81"/>
      <c r="T143" s="59"/>
      <c r="X143" s="88">
        <f t="shared" si="28"/>
        <v>0</v>
      </c>
      <c r="Z143" s="105">
        <v>6</v>
      </c>
      <c r="AA143" s="81"/>
      <c r="AB143" s="47"/>
      <c r="AC143" s="81"/>
      <c r="AD143" s="47"/>
      <c r="AE143" s="81"/>
      <c r="AF143" s="47"/>
      <c r="AG143" s="81"/>
      <c r="AH143" s="47"/>
      <c r="AI143" s="81"/>
      <c r="AJ143" s="59"/>
      <c r="AK143" s="81"/>
      <c r="AL143" s="47"/>
      <c r="AM143" s="81"/>
      <c r="AN143" s="59"/>
      <c r="AR143" s="88">
        <f t="shared" si="29"/>
        <v>0</v>
      </c>
      <c r="AT143" s="105">
        <v>6</v>
      </c>
      <c r="AU143" s="81"/>
      <c r="AV143" s="47"/>
      <c r="AW143" s="81"/>
      <c r="AX143" s="47"/>
      <c r="AY143" s="81"/>
      <c r="AZ143" s="47"/>
      <c r="BA143" s="81"/>
      <c r="BB143" s="47"/>
      <c r="BC143" s="81"/>
      <c r="BD143" s="59"/>
      <c r="BE143" s="81"/>
      <c r="BF143" s="47"/>
      <c r="BG143" s="81"/>
      <c r="BH143" s="59"/>
    </row>
    <row r="144" spans="2:60" ht="15" customHeight="1" outlineLevel="1" thickBot="1" x14ac:dyDescent="0.25">
      <c r="D144" s="88">
        <f t="shared" si="27"/>
        <v>0</v>
      </c>
      <c r="F144" s="105">
        <v>7</v>
      </c>
      <c r="G144" s="81"/>
      <c r="H144" s="47"/>
      <c r="I144" s="81"/>
      <c r="J144" s="47"/>
      <c r="K144" s="81"/>
      <c r="L144" s="47"/>
      <c r="M144" s="81"/>
      <c r="N144" s="47"/>
      <c r="O144" s="81"/>
      <c r="P144" s="59"/>
      <c r="Q144" s="81"/>
      <c r="R144" s="47"/>
      <c r="S144" s="81"/>
      <c r="T144" s="59"/>
      <c r="X144" s="88">
        <f t="shared" si="28"/>
        <v>0</v>
      </c>
      <c r="Z144" s="105">
        <v>7</v>
      </c>
      <c r="AA144" s="81"/>
      <c r="AB144" s="47"/>
      <c r="AC144" s="81"/>
      <c r="AD144" s="47"/>
      <c r="AE144" s="81"/>
      <c r="AF144" s="47"/>
      <c r="AG144" s="81"/>
      <c r="AH144" s="47"/>
      <c r="AI144" s="81"/>
      <c r="AJ144" s="59"/>
      <c r="AK144" s="81"/>
      <c r="AL144" s="47"/>
      <c r="AM144" s="81"/>
      <c r="AN144" s="59"/>
      <c r="AR144" s="88">
        <f t="shared" si="29"/>
        <v>0</v>
      </c>
      <c r="AT144" s="105">
        <v>7</v>
      </c>
      <c r="AU144" s="81"/>
      <c r="AV144" s="47"/>
      <c r="AW144" s="81"/>
      <c r="AX144" s="47"/>
      <c r="AY144" s="81"/>
      <c r="AZ144" s="47"/>
      <c r="BA144" s="81"/>
      <c r="BB144" s="47"/>
      <c r="BC144" s="81"/>
      <c r="BD144" s="59"/>
      <c r="BE144" s="81"/>
      <c r="BF144" s="47"/>
      <c r="BG144" s="81"/>
      <c r="BH144" s="59"/>
    </row>
    <row r="145" spans="4:60" ht="15" customHeight="1" outlineLevel="1" thickBot="1" x14ac:dyDescent="0.25">
      <c r="D145" s="88">
        <f t="shared" si="27"/>
        <v>0</v>
      </c>
      <c r="F145" s="105">
        <v>8</v>
      </c>
      <c r="G145" s="81"/>
      <c r="H145" s="47"/>
      <c r="I145" s="81"/>
      <c r="J145" s="47"/>
      <c r="K145" s="81"/>
      <c r="L145" s="47"/>
      <c r="M145" s="81"/>
      <c r="N145" s="47"/>
      <c r="O145" s="81"/>
      <c r="P145" s="59"/>
      <c r="Q145" s="81"/>
      <c r="R145" s="47"/>
      <c r="S145" s="81"/>
      <c r="T145" s="59"/>
      <c r="X145" s="88">
        <f t="shared" si="28"/>
        <v>0</v>
      </c>
      <c r="Z145" s="105">
        <v>8</v>
      </c>
      <c r="AA145" s="81"/>
      <c r="AB145" s="47"/>
      <c r="AC145" s="81"/>
      <c r="AD145" s="47"/>
      <c r="AE145" s="81"/>
      <c r="AF145" s="47"/>
      <c r="AG145" s="81"/>
      <c r="AH145" s="47"/>
      <c r="AI145" s="81"/>
      <c r="AJ145" s="59"/>
      <c r="AK145" s="81"/>
      <c r="AL145" s="47"/>
      <c r="AM145" s="81"/>
      <c r="AN145" s="59"/>
      <c r="AR145" s="88">
        <f t="shared" si="29"/>
        <v>0</v>
      </c>
      <c r="AT145" s="105">
        <v>8</v>
      </c>
      <c r="AU145" s="81"/>
      <c r="AV145" s="47"/>
      <c r="AW145" s="81"/>
      <c r="AX145" s="47"/>
      <c r="AY145" s="81"/>
      <c r="AZ145" s="47"/>
      <c r="BA145" s="81"/>
      <c r="BB145" s="47"/>
      <c r="BC145" s="81"/>
      <c r="BD145" s="59"/>
      <c r="BE145" s="81"/>
      <c r="BF145" s="47"/>
      <c r="BG145" s="81"/>
      <c r="BH145" s="59"/>
    </row>
    <row r="146" spans="4:60" ht="15" customHeight="1" outlineLevel="1" thickBot="1" x14ac:dyDescent="0.25">
      <c r="D146" s="88">
        <f t="shared" si="27"/>
        <v>0</v>
      </c>
      <c r="F146" s="105">
        <v>9</v>
      </c>
      <c r="G146" s="81"/>
      <c r="H146" s="47"/>
      <c r="I146" s="81"/>
      <c r="J146" s="47"/>
      <c r="K146" s="81"/>
      <c r="L146" s="47"/>
      <c r="M146" s="81"/>
      <c r="N146" s="47"/>
      <c r="O146" s="81"/>
      <c r="P146" s="59"/>
      <c r="Q146" s="81"/>
      <c r="R146" s="47"/>
      <c r="S146" s="81"/>
      <c r="T146" s="59"/>
      <c r="X146" s="88">
        <f t="shared" si="28"/>
        <v>0</v>
      </c>
      <c r="Z146" s="105">
        <v>9</v>
      </c>
      <c r="AA146" s="81"/>
      <c r="AB146" s="47"/>
      <c r="AC146" s="81"/>
      <c r="AD146" s="47"/>
      <c r="AE146" s="81"/>
      <c r="AF146" s="47"/>
      <c r="AG146" s="81"/>
      <c r="AH146" s="47"/>
      <c r="AI146" s="81"/>
      <c r="AJ146" s="59"/>
      <c r="AK146" s="81"/>
      <c r="AL146" s="47"/>
      <c r="AM146" s="81"/>
      <c r="AN146" s="59"/>
      <c r="AR146" s="88">
        <f t="shared" si="29"/>
        <v>0</v>
      </c>
      <c r="AT146" s="105">
        <v>9</v>
      </c>
      <c r="AU146" s="81"/>
      <c r="AV146" s="47"/>
      <c r="AW146" s="81"/>
      <c r="AX146" s="47"/>
      <c r="AY146" s="81"/>
      <c r="AZ146" s="47"/>
      <c r="BA146" s="81"/>
      <c r="BB146" s="47"/>
      <c r="BC146" s="81"/>
      <c r="BD146" s="59"/>
      <c r="BE146" s="81"/>
      <c r="BF146" s="47"/>
      <c r="BG146" s="81"/>
      <c r="BH146" s="59"/>
    </row>
    <row r="147" spans="4:60" ht="15" customHeight="1" outlineLevel="1" thickBot="1" x14ac:dyDescent="0.25">
      <c r="D147" s="88">
        <f t="shared" si="27"/>
        <v>0</v>
      </c>
      <c r="F147" s="105">
        <v>10</v>
      </c>
      <c r="G147" s="81"/>
      <c r="H147" s="47"/>
      <c r="I147" s="81"/>
      <c r="J147" s="47"/>
      <c r="K147" s="81"/>
      <c r="L147" s="47"/>
      <c r="M147" s="81"/>
      <c r="N147" s="47"/>
      <c r="O147" s="81"/>
      <c r="P147" s="59"/>
      <c r="Q147" s="81"/>
      <c r="R147" s="47"/>
      <c r="S147" s="81"/>
      <c r="T147" s="59"/>
      <c r="X147" s="88">
        <f t="shared" si="28"/>
        <v>0</v>
      </c>
      <c r="Z147" s="105">
        <v>10</v>
      </c>
      <c r="AA147" s="81"/>
      <c r="AB147" s="47"/>
      <c r="AC147" s="81"/>
      <c r="AD147" s="47"/>
      <c r="AE147" s="81"/>
      <c r="AF147" s="47"/>
      <c r="AG147" s="81"/>
      <c r="AH147" s="47"/>
      <c r="AI147" s="81"/>
      <c r="AJ147" s="59"/>
      <c r="AK147" s="81"/>
      <c r="AL147" s="47"/>
      <c r="AM147" s="81"/>
      <c r="AN147" s="59"/>
      <c r="AR147" s="88">
        <f t="shared" si="29"/>
        <v>0</v>
      </c>
      <c r="AT147" s="105">
        <v>10</v>
      </c>
      <c r="AU147" s="81"/>
      <c r="AV147" s="47"/>
      <c r="AW147" s="81"/>
      <c r="AX147" s="47"/>
      <c r="AY147" s="81"/>
      <c r="AZ147" s="47"/>
      <c r="BA147" s="81"/>
      <c r="BB147" s="47"/>
      <c r="BC147" s="81"/>
      <c r="BD147" s="59"/>
      <c r="BE147" s="81"/>
      <c r="BF147" s="47"/>
      <c r="BG147" s="81"/>
      <c r="BH147" s="59"/>
    </row>
    <row r="148" spans="4:60" ht="15" customHeight="1" outlineLevel="1" thickBot="1" x14ac:dyDescent="0.25">
      <c r="D148" s="88">
        <f t="shared" si="27"/>
        <v>0</v>
      </c>
      <c r="F148" s="105">
        <v>11</v>
      </c>
      <c r="G148" s="81"/>
      <c r="H148" s="47"/>
      <c r="I148" s="81"/>
      <c r="J148" s="47"/>
      <c r="K148" s="81"/>
      <c r="L148" s="47"/>
      <c r="M148" s="81"/>
      <c r="N148" s="47"/>
      <c r="O148" s="81"/>
      <c r="P148" s="59"/>
      <c r="Q148" s="81"/>
      <c r="R148" s="47"/>
      <c r="S148" s="81"/>
      <c r="T148" s="59"/>
      <c r="X148" s="88">
        <f t="shared" si="28"/>
        <v>0</v>
      </c>
      <c r="Z148" s="105">
        <v>11</v>
      </c>
      <c r="AA148" s="81"/>
      <c r="AB148" s="47"/>
      <c r="AC148" s="81"/>
      <c r="AD148" s="47"/>
      <c r="AE148" s="81"/>
      <c r="AF148" s="47"/>
      <c r="AG148" s="81"/>
      <c r="AH148" s="47"/>
      <c r="AI148" s="81"/>
      <c r="AJ148" s="59"/>
      <c r="AK148" s="81"/>
      <c r="AL148" s="47"/>
      <c r="AM148" s="81"/>
      <c r="AN148" s="59"/>
      <c r="AR148" s="88">
        <f t="shared" si="29"/>
        <v>0</v>
      </c>
      <c r="AT148" s="105">
        <v>11</v>
      </c>
      <c r="AU148" s="81"/>
      <c r="AV148" s="47"/>
      <c r="AW148" s="81"/>
      <c r="AX148" s="47"/>
      <c r="AY148" s="81"/>
      <c r="AZ148" s="47"/>
      <c r="BA148" s="81"/>
      <c r="BB148" s="47"/>
      <c r="BC148" s="81"/>
      <c r="BD148" s="59"/>
      <c r="BE148" s="81"/>
      <c r="BF148" s="47"/>
      <c r="BG148" s="81"/>
      <c r="BH148" s="59"/>
    </row>
    <row r="149" spans="4:60" ht="15" customHeight="1" outlineLevel="1" thickBot="1" x14ac:dyDescent="0.25">
      <c r="D149" s="88">
        <f t="shared" si="27"/>
        <v>0</v>
      </c>
      <c r="F149" s="105">
        <v>12</v>
      </c>
      <c r="G149" s="81"/>
      <c r="H149" s="47"/>
      <c r="I149" s="81"/>
      <c r="J149" s="47"/>
      <c r="K149" s="81"/>
      <c r="L149" s="47"/>
      <c r="M149" s="81"/>
      <c r="N149" s="47"/>
      <c r="O149" s="81"/>
      <c r="P149" s="59"/>
      <c r="Q149" s="81"/>
      <c r="R149" s="47"/>
      <c r="S149" s="81"/>
      <c r="T149" s="59"/>
      <c r="X149" s="88">
        <f t="shared" si="28"/>
        <v>0</v>
      </c>
      <c r="Z149" s="105">
        <v>12</v>
      </c>
      <c r="AA149" s="81"/>
      <c r="AB149" s="47"/>
      <c r="AC149" s="81"/>
      <c r="AD149" s="47"/>
      <c r="AE149" s="81"/>
      <c r="AF149" s="47"/>
      <c r="AG149" s="81"/>
      <c r="AH149" s="47"/>
      <c r="AI149" s="81"/>
      <c r="AJ149" s="59"/>
      <c r="AK149" s="81"/>
      <c r="AL149" s="47"/>
      <c r="AM149" s="81"/>
      <c r="AN149" s="59"/>
      <c r="AR149" s="88">
        <f t="shared" si="29"/>
        <v>0</v>
      </c>
      <c r="AT149" s="105">
        <v>12</v>
      </c>
      <c r="AU149" s="81"/>
      <c r="AV149" s="47"/>
      <c r="AW149" s="81"/>
      <c r="AX149" s="47"/>
      <c r="AY149" s="81"/>
      <c r="AZ149" s="47"/>
      <c r="BA149" s="81"/>
      <c r="BB149" s="47"/>
      <c r="BC149" s="81"/>
      <c r="BD149" s="59"/>
      <c r="BE149" s="81"/>
      <c r="BF149" s="47"/>
      <c r="BG149" s="81"/>
      <c r="BH149" s="59"/>
    </row>
    <row r="150" spans="4:60" ht="15" customHeight="1" outlineLevel="1" thickBot="1" x14ac:dyDescent="0.25">
      <c r="D150" s="88">
        <f t="shared" si="27"/>
        <v>0</v>
      </c>
      <c r="F150" s="105">
        <v>13</v>
      </c>
      <c r="G150" s="81"/>
      <c r="H150" s="47"/>
      <c r="I150" s="81"/>
      <c r="J150" s="47"/>
      <c r="K150" s="81"/>
      <c r="L150" s="47"/>
      <c r="M150" s="81"/>
      <c r="N150" s="47"/>
      <c r="O150" s="81"/>
      <c r="P150" s="59"/>
      <c r="Q150" s="81"/>
      <c r="R150" s="47"/>
      <c r="S150" s="81"/>
      <c r="T150" s="59"/>
      <c r="X150" s="88">
        <f t="shared" si="28"/>
        <v>0</v>
      </c>
      <c r="Z150" s="105">
        <v>13</v>
      </c>
      <c r="AA150" s="81"/>
      <c r="AB150" s="47"/>
      <c r="AC150" s="81"/>
      <c r="AD150" s="47"/>
      <c r="AE150" s="81"/>
      <c r="AF150" s="47"/>
      <c r="AG150" s="81"/>
      <c r="AH150" s="47"/>
      <c r="AI150" s="81"/>
      <c r="AJ150" s="59"/>
      <c r="AK150" s="81"/>
      <c r="AL150" s="47"/>
      <c r="AM150" s="81"/>
      <c r="AN150" s="59"/>
      <c r="AR150" s="88">
        <f t="shared" si="29"/>
        <v>0</v>
      </c>
      <c r="AT150" s="105">
        <v>13</v>
      </c>
      <c r="AU150" s="81"/>
      <c r="AV150" s="47"/>
      <c r="AW150" s="81"/>
      <c r="AX150" s="47"/>
      <c r="AY150" s="81"/>
      <c r="AZ150" s="47"/>
      <c r="BA150" s="81"/>
      <c r="BB150" s="47"/>
      <c r="BC150" s="81"/>
      <c r="BD150" s="59"/>
      <c r="BE150" s="81"/>
      <c r="BF150" s="47"/>
      <c r="BG150" s="81"/>
      <c r="BH150" s="59"/>
    </row>
    <row r="151" spans="4:60" ht="15" customHeight="1" outlineLevel="1" thickBot="1" x14ac:dyDescent="0.25">
      <c r="D151" s="88">
        <f t="shared" si="27"/>
        <v>0</v>
      </c>
      <c r="F151" s="105">
        <v>14</v>
      </c>
      <c r="G151" s="81"/>
      <c r="H151" s="78"/>
      <c r="I151" s="81"/>
      <c r="J151" s="47"/>
      <c r="K151" s="81"/>
      <c r="L151" s="47"/>
      <c r="M151" s="81"/>
      <c r="N151" s="47"/>
      <c r="O151" s="81"/>
      <c r="P151" s="59"/>
      <c r="Q151" s="81"/>
      <c r="R151" s="47"/>
      <c r="S151" s="81"/>
      <c r="T151" s="59"/>
      <c r="X151" s="88">
        <f t="shared" si="28"/>
        <v>0</v>
      </c>
      <c r="Z151" s="105">
        <v>14</v>
      </c>
      <c r="AA151" s="81"/>
      <c r="AB151" s="78"/>
      <c r="AC151" s="81"/>
      <c r="AD151" s="47"/>
      <c r="AE151" s="81"/>
      <c r="AF151" s="47"/>
      <c r="AG151" s="81"/>
      <c r="AH151" s="47"/>
      <c r="AI151" s="81"/>
      <c r="AJ151" s="59"/>
      <c r="AK151" s="81"/>
      <c r="AL151" s="47"/>
      <c r="AM151" s="81"/>
      <c r="AN151" s="59"/>
      <c r="AR151" s="88">
        <f t="shared" si="29"/>
        <v>0</v>
      </c>
      <c r="AT151" s="105">
        <v>14</v>
      </c>
      <c r="AU151" s="81"/>
      <c r="AV151" s="78"/>
      <c r="AW151" s="81"/>
      <c r="AX151" s="47"/>
      <c r="AY151" s="81"/>
      <c r="AZ151" s="47"/>
      <c r="BA151" s="81"/>
      <c r="BB151" s="47"/>
      <c r="BC151" s="81"/>
      <c r="BD151" s="59"/>
      <c r="BE151" s="81"/>
      <c r="BF151" s="47"/>
      <c r="BG151" s="81"/>
      <c r="BH151" s="59"/>
    </row>
    <row r="152" spans="4:60" ht="15" customHeight="1" outlineLevel="1" thickBot="1" x14ac:dyDescent="0.25">
      <c r="D152" s="89">
        <f t="shared" si="27"/>
        <v>0</v>
      </c>
      <c r="F152" s="105">
        <v>15</v>
      </c>
      <c r="G152" s="82"/>
      <c r="H152" s="60"/>
      <c r="I152" s="82"/>
      <c r="J152" s="60"/>
      <c r="K152" s="82"/>
      <c r="L152" s="60"/>
      <c r="M152" s="82"/>
      <c r="N152" s="60"/>
      <c r="O152" s="82"/>
      <c r="P152" s="61"/>
      <c r="Q152" s="82"/>
      <c r="R152" s="60"/>
      <c r="S152" s="82"/>
      <c r="T152" s="61"/>
      <c r="X152" s="89">
        <f t="shared" si="28"/>
        <v>0</v>
      </c>
      <c r="Z152" s="105">
        <v>15</v>
      </c>
      <c r="AA152" s="82"/>
      <c r="AB152" s="60"/>
      <c r="AC152" s="82"/>
      <c r="AD152" s="60"/>
      <c r="AE152" s="82"/>
      <c r="AF152" s="60"/>
      <c r="AG152" s="82"/>
      <c r="AH152" s="60"/>
      <c r="AI152" s="82"/>
      <c r="AJ152" s="61"/>
      <c r="AK152" s="82"/>
      <c r="AL152" s="60"/>
      <c r="AM152" s="82"/>
      <c r="AN152" s="61"/>
      <c r="AR152" s="89">
        <f t="shared" si="29"/>
        <v>0</v>
      </c>
      <c r="AT152" s="105">
        <v>15</v>
      </c>
      <c r="AU152" s="82"/>
      <c r="AV152" s="60"/>
      <c r="AW152" s="82"/>
      <c r="AX152" s="60"/>
      <c r="AY152" s="82"/>
      <c r="AZ152" s="60"/>
      <c r="BA152" s="82"/>
      <c r="BB152" s="60"/>
      <c r="BC152" s="82"/>
      <c r="BD152" s="61"/>
      <c r="BE152" s="82"/>
      <c r="BF152" s="60"/>
      <c r="BG152" s="82"/>
      <c r="BH152" s="61"/>
    </row>
    <row r="153" spans="4:60" ht="15" customHeight="1" outlineLevel="1" thickTop="1" x14ac:dyDescent="0.2">
      <c r="F153" s="106"/>
      <c r="G153" s="49" t="s">
        <v>27</v>
      </c>
      <c r="H153" s="49">
        <f>SUM(H138:H152)</f>
        <v>0</v>
      </c>
      <c r="I153" s="49"/>
      <c r="J153" s="49">
        <f>SUM(J138:J152)</f>
        <v>0</v>
      </c>
      <c r="K153" s="49"/>
      <c r="L153" s="49">
        <f>SUM(L138:L152)</f>
        <v>0</v>
      </c>
      <c r="M153" s="49"/>
      <c r="N153" s="49">
        <f>SUM(N138:N152)</f>
        <v>0</v>
      </c>
      <c r="O153" s="49"/>
      <c r="P153" s="49">
        <f>SUM(P138:P152)</f>
        <v>0</v>
      </c>
      <c r="Q153" s="49"/>
      <c r="R153" s="49">
        <f>SUM(R138:R152)</f>
        <v>0</v>
      </c>
      <c r="S153" s="49"/>
      <c r="T153" s="49">
        <f>SUM(T138:T152)</f>
        <v>0</v>
      </c>
      <c r="Z153" s="106"/>
      <c r="AA153" s="49" t="s">
        <v>27</v>
      </c>
      <c r="AB153" s="49">
        <f>SUM(AB138:AB152)</f>
        <v>0</v>
      </c>
      <c r="AC153" s="49"/>
      <c r="AD153" s="49">
        <f>SUM(AD138:AD152)</f>
        <v>0</v>
      </c>
      <c r="AE153" s="49"/>
      <c r="AF153" s="49">
        <f>SUM(AF138:AF152)</f>
        <v>0</v>
      </c>
      <c r="AG153" s="49"/>
      <c r="AH153" s="49">
        <f>SUM(AH138:AH152)</f>
        <v>0</v>
      </c>
      <c r="AI153" s="49"/>
      <c r="AJ153" s="49">
        <f>SUM(AJ138:AJ152)</f>
        <v>0</v>
      </c>
      <c r="AK153" s="49"/>
      <c r="AL153" s="49">
        <f>SUM(AL138:AL152)</f>
        <v>0</v>
      </c>
      <c r="AM153" s="49"/>
      <c r="AN153" s="49">
        <f>SUM(AN138:AN152)</f>
        <v>0</v>
      </c>
      <c r="AT153" s="106"/>
      <c r="AU153" s="49" t="s">
        <v>27</v>
      </c>
      <c r="AV153" s="49">
        <f>SUM(AV138:AV152)</f>
        <v>0</v>
      </c>
      <c r="AW153" s="49"/>
      <c r="AX153" s="49">
        <f>SUM(AX138:AX152)</f>
        <v>0</v>
      </c>
      <c r="AY153" s="49"/>
      <c r="AZ153" s="49">
        <f>SUM(AZ138:AZ152)</f>
        <v>0</v>
      </c>
      <c r="BA153" s="49"/>
      <c r="BB153" s="49">
        <f>SUM(BB138:BB152)</f>
        <v>0</v>
      </c>
      <c r="BC153" s="49"/>
      <c r="BD153" s="49">
        <f>SUM(BD138:BD152)</f>
        <v>0</v>
      </c>
      <c r="BE153" s="49"/>
      <c r="BF153" s="49">
        <f>SUM(BF138:BF152)</f>
        <v>0</v>
      </c>
      <c r="BG153" s="49"/>
      <c r="BH153" s="49">
        <f>SUM(BH138:BH152)</f>
        <v>0</v>
      </c>
    </row>
    <row r="154" spans="4:60" ht="1.5" customHeight="1" outlineLevel="1" thickBot="1" x14ac:dyDescent="0.25">
      <c r="F154" s="108">
        <f>INT((N155-LOOKUP(N155,DATE(YEAR(N155)+{-1;0;1},1,3)-WEEKDAY(DATE(YEAR(N155)+{-1;0;1},1,3))+2))/7)+1</f>
        <v>16</v>
      </c>
      <c r="G154" s="50"/>
      <c r="H154" s="50"/>
      <c r="I154" s="50"/>
      <c r="J154" s="50"/>
      <c r="K154" s="50"/>
      <c r="L154" s="50"/>
      <c r="M154" s="50"/>
      <c r="N154" s="50"/>
      <c r="O154" s="50"/>
      <c r="P154" s="50"/>
      <c r="Q154" s="50"/>
      <c r="R154" s="50"/>
      <c r="S154" s="50"/>
      <c r="T154" s="50"/>
      <c r="Z154" s="108">
        <f>INT((AH155-LOOKUP(AH155,DATE(YEAR(AH155)+{-1;0;1},1,3)-WEEKDAY(DATE(YEAR(AH155)+{-1;0;1},1,3))+2))/7)+1</f>
        <v>20</v>
      </c>
      <c r="AA154" s="50"/>
      <c r="AB154" s="50"/>
      <c r="AC154" s="50"/>
      <c r="AD154" s="50"/>
      <c r="AE154" s="50"/>
      <c r="AF154" s="50"/>
      <c r="AG154" s="50"/>
      <c r="AH154" s="50"/>
      <c r="AI154" s="50"/>
      <c r="AJ154" s="50"/>
      <c r="AK154" s="50"/>
      <c r="AL154" s="50"/>
      <c r="AM154" s="50"/>
      <c r="AN154" s="50"/>
      <c r="AT154" s="108">
        <f>INT((BB155-LOOKUP(BB155,DATE(YEAR(BB155)+{-1;0;1},1,3)-WEEKDAY(DATE(YEAR(BB155)+{-1;0;1},1,3))+2))/7)+1</f>
        <v>24</v>
      </c>
      <c r="AU154" s="50"/>
      <c r="AV154" s="50"/>
      <c r="AW154" s="50"/>
      <c r="AX154" s="50"/>
      <c r="AY154" s="50"/>
      <c r="AZ154" s="50"/>
      <c r="BA154" s="50"/>
      <c r="BB154" s="50"/>
      <c r="BC154" s="50"/>
      <c r="BD154" s="50"/>
      <c r="BE154" s="50"/>
      <c r="BF154" s="50"/>
      <c r="BG154" s="50"/>
      <c r="BH154" s="50"/>
    </row>
    <row r="155" spans="4:60" ht="39.950000000000003" customHeight="1" thickBot="1" x14ac:dyDescent="0.25">
      <c r="F155" s="71">
        <f>F154</f>
        <v>16</v>
      </c>
      <c r="G155" s="51" t="str">
        <f>IF(ISNA(VLOOKUP(H155,Tab_feri,2,FALSE)),"",VLOOKUP(H155,Tab_feri,2,FALSE))</f>
        <v/>
      </c>
      <c r="H155" s="52">
        <f>T137+1</f>
        <v>43570</v>
      </c>
      <c r="I155" s="51" t="str">
        <f>IF(ISNA(VLOOKUP(J155,Tab_feri,2,FALSE)),"",VLOOKUP(J155,Tab_feri,2,FALSE))</f>
        <v/>
      </c>
      <c r="J155" s="52">
        <f>H155+1</f>
        <v>43571</v>
      </c>
      <c r="K155" s="51" t="str">
        <f>IF(ISNA(VLOOKUP(L155,Tab_feri,2,FALSE)),"",VLOOKUP(L155,Tab_feri,2,FALSE))</f>
        <v/>
      </c>
      <c r="L155" s="52">
        <f>J155+1</f>
        <v>43572</v>
      </c>
      <c r="M155" s="51" t="str">
        <f>IF(ISNA(VLOOKUP(N155,Tab_feri,2,FALSE)),"",VLOOKUP(N155,Tab_feri,2,FALSE))</f>
        <v/>
      </c>
      <c r="N155" s="52">
        <f>L155+1</f>
        <v>43573</v>
      </c>
      <c r="O155" s="51" t="str">
        <f>IF(ISNA(VLOOKUP(P155,Tab_feri,2,FALSE)),"",VLOOKUP(P155,Tab_feri,2,FALSE))</f>
        <v/>
      </c>
      <c r="P155" s="52">
        <f>N155+1</f>
        <v>43574</v>
      </c>
      <c r="Q155" s="53" t="str">
        <f>IF(ISNA(VLOOKUP(R155,Tab_feri,2,FALSE)),"",VLOOKUP(R155,Tab_feri,2,FALSE))</f>
        <v/>
      </c>
      <c r="R155" s="54">
        <f>P155+1</f>
        <v>43575</v>
      </c>
      <c r="S155" s="100" t="str">
        <f>IF(ISNA(VLOOKUP(T155,Tab_feri,2,FALSE)),"",VLOOKUP(T155,Tab_feri,2,FALSE))</f>
        <v/>
      </c>
      <c r="T155" s="55">
        <f>R155+1</f>
        <v>43576</v>
      </c>
      <c r="Z155" s="71">
        <f>Z154</f>
        <v>20</v>
      </c>
      <c r="AA155" s="51" t="str">
        <f>IF(ISNA(VLOOKUP(AB155,Tab_feri,2,FALSE)),"",VLOOKUP(AB155,Tab_feri,2,FALSE))</f>
        <v/>
      </c>
      <c r="AB155" s="52">
        <f>AN137+1</f>
        <v>43598</v>
      </c>
      <c r="AC155" s="51" t="str">
        <f>IF(ISNA(VLOOKUP(AD155,Tab_feri,2,FALSE)),"",VLOOKUP(AD155,Tab_feri,2,FALSE))</f>
        <v/>
      </c>
      <c r="AD155" s="52">
        <f>AB155+1</f>
        <v>43599</v>
      </c>
      <c r="AE155" s="51" t="str">
        <f>IF(ISNA(VLOOKUP(AF155,Tab_feri,2,FALSE)),"",VLOOKUP(AF155,Tab_feri,2,FALSE))</f>
        <v/>
      </c>
      <c r="AF155" s="52">
        <f>AD155+1</f>
        <v>43600</v>
      </c>
      <c r="AG155" s="51" t="str">
        <f>IF(ISNA(VLOOKUP(AH155,Tab_feri,2,FALSE)),"",VLOOKUP(AH155,Tab_feri,2,FALSE))</f>
        <v/>
      </c>
      <c r="AH155" s="52">
        <f>AF155+1</f>
        <v>43601</v>
      </c>
      <c r="AI155" s="51" t="str">
        <f>IF(ISNA(VLOOKUP(AJ155,Tab_feri,2,FALSE)),"",VLOOKUP(AJ155,Tab_feri,2,FALSE))</f>
        <v/>
      </c>
      <c r="AJ155" s="52">
        <f>AH155+1</f>
        <v>43602</v>
      </c>
      <c r="AK155" s="53" t="str">
        <f>IF(ISNA(VLOOKUP(AL155,Tab_feri,2,FALSE)),"",VLOOKUP(AL155,Tab_feri,2,FALSE))</f>
        <v/>
      </c>
      <c r="AL155" s="54">
        <f>AJ155+1</f>
        <v>43603</v>
      </c>
      <c r="AM155" s="53" t="str">
        <f>IF(ISNA(VLOOKUP(AN155,Tab_feri,2,FALSE)),"",VLOOKUP(AN155,Tab_feri,2,FALSE))</f>
        <v/>
      </c>
      <c r="AN155" s="55">
        <f>AL155+1</f>
        <v>43604</v>
      </c>
      <c r="AT155" s="71">
        <f>AT154</f>
        <v>24</v>
      </c>
      <c r="AU155" s="51" t="str">
        <f>IF(ISNA(VLOOKUP(AV155,Tab_feri,2,FALSE)),"",VLOOKUP(AV155,Tab_feri,2,FALSE))</f>
        <v/>
      </c>
      <c r="AV155" s="52">
        <f>BH137+1</f>
        <v>43626</v>
      </c>
      <c r="AW155" s="51" t="str">
        <f>IF(ISNA(VLOOKUP(AX155,Tab_feri,2,FALSE)),"",VLOOKUP(AX155,Tab_feri,2,FALSE))</f>
        <v/>
      </c>
      <c r="AX155" s="52">
        <f>AV155+1</f>
        <v>43627</v>
      </c>
      <c r="AY155" s="51" t="str">
        <f>IF(ISNA(VLOOKUP(AZ155,Tab_feri,2,FALSE)),"",VLOOKUP(AZ155,Tab_feri,2,FALSE))</f>
        <v/>
      </c>
      <c r="AZ155" s="52">
        <f>AX155+1</f>
        <v>43628</v>
      </c>
      <c r="BA155" s="51" t="str">
        <f>IF(ISNA(VLOOKUP(BB155,Tab_feri,2,FALSE)),"",VLOOKUP(BB155,Tab_feri,2,FALSE))</f>
        <v/>
      </c>
      <c r="BB155" s="52">
        <f>AZ155+1</f>
        <v>43629</v>
      </c>
      <c r="BC155" s="51" t="str">
        <f>IF(ISNA(VLOOKUP(BD155,Tab_feri,2,FALSE)),"",VLOOKUP(BD155,Tab_feri,2,FALSE))</f>
        <v/>
      </c>
      <c r="BD155" s="52">
        <f>BB155+1</f>
        <v>43630</v>
      </c>
      <c r="BE155" s="53" t="str">
        <f>IF(ISNA(VLOOKUP(BF155,Tab_feri,2,FALSE)),"",VLOOKUP(BF155,Tab_feri,2,FALSE))</f>
        <v/>
      </c>
      <c r="BF155" s="54">
        <f>BD155+1</f>
        <v>43631</v>
      </c>
      <c r="BG155" s="53" t="str">
        <f>IF(ISNA(VLOOKUP(BH155,Tab_feri,2,FALSE)),"",VLOOKUP(BH155,Tab_feri,2,FALSE))</f>
        <v/>
      </c>
      <c r="BH155" s="55">
        <f>BF155+1</f>
        <v>43632</v>
      </c>
    </row>
    <row r="156" spans="4:60" ht="15" customHeight="1" outlineLevel="1" thickTop="1" thickBot="1" x14ac:dyDescent="0.25">
      <c r="D156" s="87">
        <f>SUM(H156,J156,L156,N156,P156,R156,T156)</f>
        <v>0</v>
      </c>
      <c r="F156" s="105">
        <v>1</v>
      </c>
      <c r="G156" s="80"/>
      <c r="H156" s="57"/>
      <c r="I156" s="80"/>
      <c r="J156" s="57"/>
      <c r="K156" s="80"/>
      <c r="L156" s="57"/>
      <c r="M156" s="80"/>
      <c r="N156" s="57"/>
      <c r="O156" s="80"/>
      <c r="P156" s="58"/>
      <c r="Q156" s="80"/>
      <c r="R156" s="57"/>
      <c r="S156" s="80"/>
      <c r="T156" s="58"/>
      <c r="X156" s="87">
        <f>SUM(AB156,AD156,AF156,AH156,AJ156,AL156,AN156)</f>
        <v>0</v>
      </c>
      <c r="Z156" s="105">
        <v>1</v>
      </c>
      <c r="AA156" s="80"/>
      <c r="AB156" s="57"/>
      <c r="AC156" s="80"/>
      <c r="AD156" s="57"/>
      <c r="AE156" s="80"/>
      <c r="AF156" s="57"/>
      <c r="AG156" s="80"/>
      <c r="AH156" s="57"/>
      <c r="AI156" s="80"/>
      <c r="AJ156" s="58"/>
      <c r="AK156" s="80"/>
      <c r="AL156" s="57"/>
      <c r="AM156" s="80"/>
      <c r="AN156" s="58"/>
      <c r="AR156" s="87">
        <f>SUM(AV156,AX156,AZ156,BB156,BD156,BF156,BH156)</f>
        <v>0</v>
      </c>
      <c r="AT156" s="105">
        <v>1</v>
      </c>
      <c r="AU156" s="80"/>
      <c r="AV156" s="57"/>
      <c r="AW156" s="80"/>
      <c r="AX156" s="57"/>
      <c r="AY156" s="80"/>
      <c r="AZ156" s="57"/>
      <c r="BA156" s="80"/>
      <c r="BB156" s="57"/>
      <c r="BC156" s="80"/>
      <c r="BD156" s="58"/>
      <c r="BE156" s="80"/>
      <c r="BF156" s="57"/>
      <c r="BG156" s="80"/>
      <c r="BH156" s="58"/>
    </row>
    <row r="157" spans="4:60" ht="15" customHeight="1" outlineLevel="1" thickBot="1" x14ac:dyDescent="0.25">
      <c r="D157" s="88">
        <f t="shared" ref="D157:D170" si="30">SUM(H157,J157,L157,N157,P157,R157,T157)</f>
        <v>0</v>
      </c>
      <c r="F157" s="105">
        <v>2</v>
      </c>
      <c r="G157" s="81"/>
      <c r="H157" s="47"/>
      <c r="I157" s="81"/>
      <c r="J157" s="47"/>
      <c r="K157" s="81"/>
      <c r="L157" s="47"/>
      <c r="M157" s="81"/>
      <c r="N157" s="47"/>
      <c r="O157" s="81"/>
      <c r="P157" s="59"/>
      <c r="Q157" s="81"/>
      <c r="R157" s="47"/>
      <c r="S157" s="81"/>
      <c r="T157" s="59"/>
      <c r="X157" s="88">
        <f t="shared" ref="X157:X170" si="31">SUM(AB157,AD157,AF157,AH157,AJ157,AL157,AN157)</f>
        <v>0</v>
      </c>
      <c r="Z157" s="105">
        <v>2</v>
      </c>
      <c r="AA157" s="81"/>
      <c r="AB157" s="47"/>
      <c r="AC157" s="81"/>
      <c r="AD157" s="47"/>
      <c r="AE157" s="81"/>
      <c r="AF157" s="47"/>
      <c r="AG157" s="81"/>
      <c r="AH157" s="47"/>
      <c r="AI157" s="81"/>
      <c r="AJ157" s="59"/>
      <c r="AK157" s="81"/>
      <c r="AL157" s="47"/>
      <c r="AM157" s="81"/>
      <c r="AN157" s="59"/>
      <c r="AR157" s="88">
        <f t="shared" ref="AR157:AR170" si="32">SUM(AV157,AX157,AZ157,BB157,BD157,BF157,BH157)</f>
        <v>0</v>
      </c>
      <c r="AT157" s="105">
        <v>2</v>
      </c>
      <c r="AU157" s="81"/>
      <c r="AV157" s="47"/>
      <c r="AW157" s="81"/>
      <c r="AX157" s="47"/>
      <c r="AY157" s="81"/>
      <c r="AZ157" s="47"/>
      <c r="BA157" s="81"/>
      <c r="BB157" s="47"/>
      <c r="BC157" s="81"/>
      <c r="BD157" s="59"/>
      <c r="BE157" s="81"/>
      <c r="BF157" s="47"/>
      <c r="BG157" s="81"/>
      <c r="BH157" s="59"/>
    </row>
    <row r="158" spans="4:60" ht="15" customHeight="1" outlineLevel="1" thickBot="1" x14ac:dyDescent="0.25">
      <c r="D158" s="88">
        <f t="shared" si="30"/>
        <v>0</v>
      </c>
      <c r="F158" s="105">
        <v>3</v>
      </c>
      <c r="G158" s="81"/>
      <c r="H158" s="47"/>
      <c r="I158" s="81"/>
      <c r="J158" s="47"/>
      <c r="K158" s="81"/>
      <c r="L158" s="47"/>
      <c r="M158" s="81"/>
      <c r="N158" s="47"/>
      <c r="O158" s="81"/>
      <c r="P158" s="59"/>
      <c r="Q158" s="81"/>
      <c r="R158" s="47"/>
      <c r="S158" s="81"/>
      <c r="T158" s="59"/>
      <c r="X158" s="88">
        <f t="shared" si="31"/>
        <v>0</v>
      </c>
      <c r="Z158" s="105">
        <v>3</v>
      </c>
      <c r="AA158" s="81"/>
      <c r="AB158" s="47"/>
      <c r="AC158" s="81"/>
      <c r="AD158" s="47"/>
      <c r="AE158" s="81"/>
      <c r="AF158" s="47"/>
      <c r="AG158" s="81"/>
      <c r="AH158" s="47"/>
      <c r="AI158" s="81"/>
      <c r="AJ158" s="59"/>
      <c r="AK158" s="81"/>
      <c r="AL158" s="47"/>
      <c r="AM158" s="81"/>
      <c r="AN158" s="59"/>
      <c r="AR158" s="88">
        <f t="shared" si="32"/>
        <v>0</v>
      </c>
      <c r="AT158" s="105">
        <v>3</v>
      </c>
      <c r="AU158" s="81"/>
      <c r="AV158" s="47"/>
      <c r="AW158" s="81"/>
      <c r="AX158" s="47"/>
      <c r="AY158" s="81"/>
      <c r="AZ158" s="47"/>
      <c r="BA158" s="81"/>
      <c r="BB158" s="47"/>
      <c r="BC158" s="81"/>
      <c r="BD158" s="59"/>
      <c r="BE158" s="81"/>
      <c r="BF158" s="47"/>
      <c r="BG158" s="81"/>
      <c r="BH158" s="59"/>
    </row>
    <row r="159" spans="4:60" ht="15" customHeight="1" outlineLevel="1" thickBot="1" x14ac:dyDescent="0.25">
      <c r="D159" s="88">
        <f t="shared" si="30"/>
        <v>0</v>
      </c>
      <c r="F159" s="105">
        <v>4</v>
      </c>
      <c r="G159" s="81"/>
      <c r="H159" s="47"/>
      <c r="I159" s="81"/>
      <c r="J159" s="47"/>
      <c r="K159" s="81"/>
      <c r="L159" s="47"/>
      <c r="M159" s="81"/>
      <c r="N159" s="47"/>
      <c r="O159" s="81"/>
      <c r="P159" s="59"/>
      <c r="Q159" s="81"/>
      <c r="R159" s="47"/>
      <c r="S159" s="81"/>
      <c r="T159" s="59"/>
      <c r="X159" s="88">
        <f t="shared" si="31"/>
        <v>0</v>
      </c>
      <c r="Z159" s="105">
        <v>4</v>
      </c>
      <c r="AA159" s="81"/>
      <c r="AB159" s="47"/>
      <c r="AC159" s="81"/>
      <c r="AD159" s="47"/>
      <c r="AE159" s="81"/>
      <c r="AF159" s="47"/>
      <c r="AG159" s="81"/>
      <c r="AH159" s="47"/>
      <c r="AI159" s="81"/>
      <c r="AJ159" s="59"/>
      <c r="AK159" s="81"/>
      <c r="AL159" s="47"/>
      <c r="AM159" s="81"/>
      <c r="AN159" s="59"/>
      <c r="AR159" s="88">
        <f t="shared" si="32"/>
        <v>0</v>
      </c>
      <c r="AT159" s="105">
        <v>4</v>
      </c>
      <c r="AU159" s="81"/>
      <c r="AV159" s="47"/>
      <c r="AW159" s="81"/>
      <c r="AX159" s="47"/>
      <c r="AY159" s="81"/>
      <c r="AZ159" s="47"/>
      <c r="BA159" s="81"/>
      <c r="BB159" s="47"/>
      <c r="BC159" s="81"/>
      <c r="BD159" s="59"/>
      <c r="BE159" s="81"/>
      <c r="BF159" s="47"/>
      <c r="BG159" s="81"/>
      <c r="BH159" s="59"/>
    </row>
    <row r="160" spans="4:60" ht="15" customHeight="1" outlineLevel="1" thickBot="1" x14ac:dyDescent="0.25">
      <c r="D160" s="88">
        <f t="shared" si="30"/>
        <v>0</v>
      </c>
      <c r="F160" s="105">
        <v>5</v>
      </c>
      <c r="G160" s="81"/>
      <c r="H160" s="47"/>
      <c r="I160" s="81"/>
      <c r="J160" s="47"/>
      <c r="K160" s="81"/>
      <c r="L160" s="47"/>
      <c r="M160" s="81"/>
      <c r="N160" s="47"/>
      <c r="O160" s="81"/>
      <c r="P160" s="59"/>
      <c r="Q160" s="81"/>
      <c r="R160" s="47"/>
      <c r="S160" s="81"/>
      <c r="T160" s="59"/>
      <c r="X160" s="88">
        <f t="shared" si="31"/>
        <v>0</v>
      </c>
      <c r="Z160" s="105">
        <v>5</v>
      </c>
      <c r="AA160" s="81"/>
      <c r="AB160" s="47"/>
      <c r="AC160" s="81"/>
      <c r="AD160" s="47"/>
      <c r="AE160" s="81"/>
      <c r="AF160" s="47"/>
      <c r="AG160" s="81"/>
      <c r="AH160" s="47"/>
      <c r="AI160" s="81"/>
      <c r="AJ160" s="59"/>
      <c r="AK160" s="81"/>
      <c r="AL160" s="47"/>
      <c r="AM160" s="81"/>
      <c r="AN160" s="59"/>
      <c r="AR160" s="88">
        <f t="shared" si="32"/>
        <v>0</v>
      </c>
      <c r="AT160" s="105">
        <v>5</v>
      </c>
      <c r="AU160" s="81"/>
      <c r="AV160" s="47"/>
      <c r="AW160" s="81"/>
      <c r="AX160" s="47"/>
      <c r="AY160" s="81"/>
      <c r="AZ160" s="47"/>
      <c r="BA160" s="81"/>
      <c r="BB160" s="47"/>
      <c r="BC160" s="81"/>
      <c r="BD160" s="59"/>
      <c r="BE160" s="81"/>
      <c r="BF160" s="47"/>
      <c r="BG160" s="81"/>
      <c r="BH160" s="59"/>
    </row>
    <row r="161" spans="4:60" ht="15" customHeight="1" outlineLevel="1" thickBot="1" x14ac:dyDescent="0.25">
      <c r="D161" s="88">
        <f t="shared" si="30"/>
        <v>0</v>
      </c>
      <c r="F161" s="105">
        <v>6</v>
      </c>
      <c r="G161" s="81"/>
      <c r="H161" s="47"/>
      <c r="I161" s="81"/>
      <c r="J161" s="47"/>
      <c r="K161" s="81"/>
      <c r="L161" s="47"/>
      <c r="M161" s="81"/>
      <c r="N161" s="47"/>
      <c r="O161" s="81"/>
      <c r="P161" s="59"/>
      <c r="Q161" s="81"/>
      <c r="R161" s="47"/>
      <c r="S161" s="81"/>
      <c r="T161" s="59"/>
      <c r="X161" s="88">
        <f t="shared" si="31"/>
        <v>0</v>
      </c>
      <c r="Z161" s="105">
        <v>6</v>
      </c>
      <c r="AA161" s="81"/>
      <c r="AB161" s="47"/>
      <c r="AC161" s="81"/>
      <c r="AD161" s="47"/>
      <c r="AE161" s="81"/>
      <c r="AF161" s="47"/>
      <c r="AG161" s="81"/>
      <c r="AH161" s="47"/>
      <c r="AI161" s="81"/>
      <c r="AJ161" s="59"/>
      <c r="AK161" s="81"/>
      <c r="AL161" s="47"/>
      <c r="AM161" s="81"/>
      <c r="AN161" s="59"/>
      <c r="AR161" s="88">
        <f t="shared" si="32"/>
        <v>0</v>
      </c>
      <c r="AT161" s="105">
        <v>6</v>
      </c>
      <c r="AU161" s="81"/>
      <c r="AV161" s="47"/>
      <c r="AW161" s="81"/>
      <c r="AX161" s="47"/>
      <c r="AY161" s="81"/>
      <c r="AZ161" s="47"/>
      <c r="BA161" s="81"/>
      <c r="BB161" s="47"/>
      <c r="BC161" s="81"/>
      <c r="BD161" s="59"/>
      <c r="BE161" s="81"/>
      <c r="BF161" s="47"/>
      <c r="BG161" s="81"/>
      <c r="BH161" s="59"/>
    </row>
    <row r="162" spans="4:60" ht="15" customHeight="1" outlineLevel="1" thickBot="1" x14ac:dyDescent="0.25">
      <c r="D162" s="88">
        <f t="shared" si="30"/>
        <v>0</v>
      </c>
      <c r="F162" s="105">
        <v>7</v>
      </c>
      <c r="G162" s="81"/>
      <c r="H162" s="47"/>
      <c r="I162" s="81"/>
      <c r="J162" s="47"/>
      <c r="K162" s="81"/>
      <c r="L162" s="47"/>
      <c r="M162" s="81"/>
      <c r="N162" s="47"/>
      <c r="O162" s="81"/>
      <c r="P162" s="59"/>
      <c r="Q162" s="81"/>
      <c r="R162" s="47"/>
      <c r="S162" s="81"/>
      <c r="T162" s="59"/>
      <c r="X162" s="88">
        <f t="shared" si="31"/>
        <v>0</v>
      </c>
      <c r="Z162" s="105">
        <v>7</v>
      </c>
      <c r="AA162" s="81"/>
      <c r="AB162" s="47"/>
      <c r="AC162" s="81"/>
      <c r="AD162" s="47"/>
      <c r="AE162" s="81"/>
      <c r="AF162" s="47"/>
      <c r="AG162" s="81"/>
      <c r="AH162" s="47"/>
      <c r="AI162" s="81"/>
      <c r="AJ162" s="59"/>
      <c r="AK162" s="81"/>
      <c r="AL162" s="47"/>
      <c r="AM162" s="81"/>
      <c r="AN162" s="59"/>
      <c r="AR162" s="88">
        <f t="shared" si="32"/>
        <v>0</v>
      </c>
      <c r="AT162" s="105">
        <v>7</v>
      </c>
      <c r="AU162" s="81"/>
      <c r="AV162" s="47"/>
      <c r="AW162" s="81"/>
      <c r="AX162" s="47"/>
      <c r="AY162" s="81"/>
      <c r="AZ162" s="47"/>
      <c r="BA162" s="81"/>
      <c r="BB162" s="47"/>
      <c r="BC162" s="81"/>
      <c r="BD162" s="59"/>
      <c r="BE162" s="81"/>
      <c r="BF162" s="47"/>
      <c r="BG162" s="81"/>
      <c r="BH162" s="59"/>
    </row>
    <row r="163" spans="4:60" ht="15" customHeight="1" outlineLevel="1" thickBot="1" x14ac:dyDescent="0.25">
      <c r="D163" s="88">
        <f t="shared" si="30"/>
        <v>0</v>
      </c>
      <c r="F163" s="105">
        <v>8</v>
      </c>
      <c r="G163" s="81"/>
      <c r="H163" s="47"/>
      <c r="I163" s="81"/>
      <c r="J163" s="47"/>
      <c r="K163" s="81"/>
      <c r="L163" s="47"/>
      <c r="M163" s="81"/>
      <c r="N163" s="47"/>
      <c r="O163" s="81"/>
      <c r="P163" s="59"/>
      <c r="Q163" s="81"/>
      <c r="R163" s="47"/>
      <c r="S163" s="81"/>
      <c r="T163" s="59"/>
      <c r="X163" s="88">
        <f t="shared" si="31"/>
        <v>0</v>
      </c>
      <c r="Z163" s="105">
        <v>8</v>
      </c>
      <c r="AA163" s="81"/>
      <c r="AB163" s="47"/>
      <c r="AC163" s="81"/>
      <c r="AD163" s="47"/>
      <c r="AE163" s="81"/>
      <c r="AF163" s="47"/>
      <c r="AG163" s="81"/>
      <c r="AH163" s="47"/>
      <c r="AI163" s="81"/>
      <c r="AJ163" s="59"/>
      <c r="AK163" s="81"/>
      <c r="AL163" s="47"/>
      <c r="AM163" s="81"/>
      <c r="AN163" s="59"/>
      <c r="AR163" s="88">
        <f t="shared" si="32"/>
        <v>0</v>
      </c>
      <c r="AT163" s="105">
        <v>8</v>
      </c>
      <c r="AU163" s="81"/>
      <c r="AV163" s="47"/>
      <c r="AW163" s="81"/>
      <c r="AX163" s="47"/>
      <c r="AY163" s="81"/>
      <c r="AZ163" s="47"/>
      <c r="BA163" s="81"/>
      <c r="BB163" s="47"/>
      <c r="BC163" s="81"/>
      <c r="BD163" s="59"/>
      <c r="BE163" s="81"/>
      <c r="BF163" s="47"/>
      <c r="BG163" s="81"/>
      <c r="BH163" s="59"/>
    </row>
    <row r="164" spans="4:60" ht="15" customHeight="1" outlineLevel="1" thickBot="1" x14ac:dyDescent="0.25">
      <c r="D164" s="88">
        <f t="shared" si="30"/>
        <v>0</v>
      </c>
      <c r="F164" s="105">
        <v>9</v>
      </c>
      <c r="G164" s="81"/>
      <c r="H164" s="47"/>
      <c r="I164" s="81"/>
      <c r="J164" s="47"/>
      <c r="K164" s="81"/>
      <c r="L164" s="47"/>
      <c r="M164" s="81"/>
      <c r="N164" s="47"/>
      <c r="O164" s="81"/>
      <c r="P164" s="59"/>
      <c r="Q164" s="81"/>
      <c r="R164" s="47"/>
      <c r="S164" s="81"/>
      <c r="T164" s="59"/>
      <c r="X164" s="88">
        <f t="shared" si="31"/>
        <v>0</v>
      </c>
      <c r="Z164" s="105">
        <v>9</v>
      </c>
      <c r="AA164" s="81"/>
      <c r="AB164" s="47"/>
      <c r="AC164" s="81"/>
      <c r="AD164" s="47"/>
      <c r="AE164" s="81"/>
      <c r="AF164" s="47"/>
      <c r="AG164" s="81"/>
      <c r="AH164" s="47"/>
      <c r="AI164" s="81"/>
      <c r="AJ164" s="59"/>
      <c r="AK164" s="81"/>
      <c r="AL164" s="47"/>
      <c r="AM164" s="81"/>
      <c r="AN164" s="59"/>
      <c r="AR164" s="88">
        <f t="shared" si="32"/>
        <v>0</v>
      </c>
      <c r="AT164" s="105">
        <v>9</v>
      </c>
      <c r="AU164" s="81"/>
      <c r="AV164" s="47"/>
      <c r="AW164" s="81"/>
      <c r="AX164" s="47"/>
      <c r="AY164" s="81"/>
      <c r="AZ164" s="47"/>
      <c r="BA164" s="81"/>
      <c r="BB164" s="47"/>
      <c r="BC164" s="81"/>
      <c r="BD164" s="59"/>
      <c r="BE164" s="81"/>
      <c r="BF164" s="47"/>
      <c r="BG164" s="81"/>
      <c r="BH164" s="59"/>
    </row>
    <row r="165" spans="4:60" ht="15" customHeight="1" outlineLevel="1" thickBot="1" x14ac:dyDescent="0.25">
      <c r="D165" s="88">
        <f t="shared" si="30"/>
        <v>0</v>
      </c>
      <c r="F165" s="105">
        <v>10</v>
      </c>
      <c r="G165" s="81"/>
      <c r="H165" s="47"/>
      <c r="I165" s="81"/>
      <c r="J165" s="47"/>
      <c r="K165" s="81"/>
      <c r="L165" s="47"/>
      <c r="M165" s="81"/>
      <c r="N165" s="47"/>
      <c r="O165" s="81"/>
      <c r="P165" s="59"/>
      <c r="Q165" s="81"/>
      <c r="R165" s="47"/>
      <c r="S165" s="81"/>
      <c r="T165" s="59"/>
      <c r="X165" s="88">
        <f t="shared" si="31"/>
        <v>0</v>
      </c>
      <c r="Z165" s="105">
        <v>10</v>
      </c>
      <c r="AA165" s="81"/>
      <c r="AB165" s="47"/>
      <c r="AC165" s="81"/>
      <c r="AD165" s="47"/>
      <c r="AE165" s="81"/>
      <c r="AF165" s="47"/>
      <c r="AG165" s="81"/>
      <c r="AH165" s="47"/>
      <c r="AI165" s="81"/>
      <c r="AJ165" s="59"/>
      <c r="AK165" s="81"/>
      <c r="AL165" s="47"/>
      <c r="AM165" s="81"/>
      <c r="AN165" s="59"/>
      <c r="AR165" s="88">
        <f t="shared" si="32"/>
        <v>0</v>
      </c>
      <c r="AT165" s="105">
        <v>10</v>
      </c>
      <c r="AU165" s="81"/>
      <c r="AV165" s="47"/>
      <c r="AW165" s="81"/>
      <c r="AX165" s="47"/>
      <c r="AY165" s="81"/>
      <c r="AZ165" s="47"/>
      <c r="BA165" s="81"/>
      <c r="BB165" s="47"/>
      <c r="BC165" s="81"/>
      <c r="BD165" s="59"/>
      <c r="BE165" s="81"/>
      <c r="BF165" s="47"/>
      <c r="BG165" s="81"/>
      <c r="BH165" s="59"/>
    </row>
    <row r="166" spans="4:60" ht="15" customHeight="1" outlineLevel="1" thickBot="1" x14ac:dyDescent="0.25">
      <c r="D166" s="88">
        <f t="shared" si="30"/>
        <v>0</v>
      </c>
      <c r="F166" s="105">
        <v>11</v>
      </c>
      <c r="G166" s="81"/>
      <c r="H166" s="47"/>
      <c r="I166" s="81"/>
      <c r="J166" s="47"/>
      <c r="K166" s="81"/>
      <c r="L166" s="47"/>
      <c r="M166" s="81"/>
      <c r="N166" s="47"/>
      <c r="O166" s="81"/>
      <c r="P166" s="59"/>
      <c r="Q166" s="81"/>
      <c r="R166" s="47"/>
      <c r="S166" s="81"/>
      <c r="T166" s="59"/>
      <c r="X166" s="88">
        <f t="shared" si="31"/>
        <v>0</v>
      </c>
      <c r="Z166" s="105">
        <v>11</v>
      </c>
      <c r="AA166" s="81"/>
      <c r="AB166" s="47"/>
      <c r="AC166" s="81"/>
      <c r="AD166" s="47"/>
      <c r="AE166" s="81"/>
      <c r="AF166" s="47"/>
      <c r="AG166" s="81"/>
      <c r="AH166" s="47"/>
      <c r="AI166" s="81"/>
      <c r="AJ166" s="59"/>
      <c r="AK166" s="81"/>
      <c r="AL166" s="47"/>
      <c r="AM166" s="81"/>
      <c r="AN166" s="59"/>
      <c r="AR166" s="88">
        <f t="shared" si="32"/>
        <v>0</v>
      </c>
      <c r="AT166" s="105">
        <v>11</v>
      </c>
      <c r="AU166" s="81"/>
      <c r="AV166" s="47"/>
      <c r="AW166" s="81"/>
      <c r="AX166" s="47"/>
      <c r="AY166" s="81"/>
      <c r="AZ166" s="47"/>
      <c r="BA166" s="81"/>
      <c r="BB166" s="47"/>
      <c r="BC166" s="81"/>
      <c r="BD166" s="59"/>
      <c r="BE166" s="81"/>
      <c r="BF166" s="47"/>
      <c r="BG166" s="81"/>
      <c r="BH166" s="59"/>
    </row>
    <row r="167" spans="4:60" ht="15" customHeight="1" outlineLevel="1" thickBot="1" x14ac:dyDescent="0.25">
      <c r="D167" s="88">
        <f t="shared" si="30"/>
        <v>0</v>
      </c>
      <c r="F167" s="105">
        <v>12</v>
      </c>
      <c r="G167" s="81"/>
      <c r="H167" s="47"/>
      <c r="I167" s="81"/>
      <c r="J167" s="47"/>
      <c r="K167" s="81"/>
      <c r="L167" s="47"/>
      <c r="M167" s="81"/>
      <c r="N167" s="47"/>
      <c r="O167" s="81"/>
      <c r="P167" s="59"/>
      <c r="Q167" s="81"/>
      <c r="R167" s="47"/>
      <c r="S167" s="81"/>
      <c r="T167" s="59"/>
      <c r="X167" s="88">
        <f t="shared" si="31"/>
        <v>0</v>
      </c>
      <c r="Z167" s="105">
        <v>12</v>
      </c>
      <c r="AA167" s="81"/>
      <c r="AB167" s="47"/>
      <c r="AC167" s="81"/>
      <c r="AD167" s="47"/>
      <c r="AE167" s="81"/>
      <c r="AF167" s="47"/>
      <c r="AG167" s="81"/>
      <c r="AH167" s="47"/>
      <c r="AI167" s="81"/>
      <c r="AJ167" s="59"/>
      <c r="AK167" s="81"/>
      <c r="AL167" s="47"/>
      <c r="AM167" s="81"/>
      <c r="AN167" s="59"/>
      <c r="AR167" s="88">
        <f t="shared" si="32"/>
        <v>0</v>
      </c>
      <c r="AT167" s="105">
        <v>12</v>
      </c>
      <c r="AU167" s="81"/>
      <c r="AV167" s="47"/>
      <c r="AW167" s="81"/>
      <c r="AX167" s="47"/>
      <c r="AY167" s="81"/>
      <c r="AZ167" s="47"/>
      <c r="BA167" s="81"/>
      <c r="BB167" s="47"/>
      <c r="BC167" s="81"/>
      <c r="BD167" s="59"/>
      <c r="BE167" s="81"/>
      <c r="BF167" s="47"/>
      <c r="BG167" s="81"/>
      <c r="BH167" s="59"/>
    </row>
    <row r="168" spans="4:60" ht="15" customHeight="1" outlineLevel="1" thickBot="1" x14ac:dyDescent="0.25">
      <c r="D168" s="88">
        <f t="shared" si="30"/>
        <v>0</v>
      </c>
      <c r="F168" s="105">
        <v>13</v>
      </c>
      <c r="G168" s="81"/>
      <c r="H168" s="47"/>
      <c r="I168" s="81"/>
      <c r="J168" s="47"/>
      <c r="K168" s="81"/>
      <c r="L168" s="47"/>
      <c r="M168" s="81"/>
      <c r="N168" s="47"/>
      <c r="O168" s="81"/>
      <c r="P168" s="59"/>
      <c r="Q168" s="81"/>
      <c r="R168" s="47"/>
      <c r="S168" s="81"/>
      <c r="T168" s="59"/>
      <c r="X168" s="88">
        <f t="shared" si="31"/>
        <v>0</v>
      </c>
      <c r="Z168" s="105">
        <v>13</v>
      </c>
      <c r="AA168" s="81"/>
      <c r="AB168" s="47"/>
      <c r="AC168" s="81"/>
      <c r="AD168" s="47"/>
      <c r="AE168" s="81"/>
      <c r="AF168" s="47"/>
      <c r="AG168" s="81"/>
      <c r="AH168" s="47"/>
      <c r="AI168" s="81"/>
      <c r="AJ168" s="59"/>
      <c r="AK168" s="81"/>
      <c r="AL168" s="47"/>
      <c r="AM168" s="81"/>
      <c r="AN168" s="59"/>
      <c r="AR168" s="88">
        <f t="shared" si="32"/>
        <v>0</v>
      </c>
      <c r="AT168" s="105">
        <v>13</v>
      </c>
      <c r="AU168" s="81"/>
      <c r="AV168" s="47"/>
      <c r="AW168" s="81"/>
      <c r="AX168" s="47"/>
      <c r="AY168" s="81"/>
      <c r="AZ168" s="47"/>
      <c r="BA168" s="81"/>
      <c r="BB168" s="47"/>
      <c r="BC168" s="81"/>
      <c r="BD168" s="59"/>
      <c r="BE168" s="81"/>
      <c r="BF168" s="47"/>
      <c r="BG168" s="81"/>
      <c r="BH168" s="59"/>
    </row>
    <row r="169" spans="4:60" ht="15" customHeight="1" outlineLevel="1" thickBot="1" x14ac:dyDescent="0.25">
      <c r="D169" s="88">
        <f t="shared" si="30"/>
        <v>0</v>
      </c>
      <c r="F169" s="105">
        <v>14</v>
      </c>
      <c r="G169" s="81"/>
      <c r="H169" s="78"/>
      <c r="I169" s="81"/>
      <c r="J169" s="47"/>
      <c r="K169" s="81"/>
      <c r="L169" s="47"/>
      <c r="M169" s="81"/>
      <c r="N169" s="47"/>
      <c r="O169" s="81"/>
      <c r="P169" s="59"/>
      <c r="Q169" s="81"/>
      <c r="R169" s="47"/>
      <c r="S169" s="81"/>
      <c r="T169" s="59"/>
      <c r="X169" s="88">
        <f t="shared" si="31"/>
        <v>0</v>
      </c>
      <c r="Z169" s="105">
        <v>14</v>
      </c>
      <c r="AA169" s="81"/>
      <c r="AB169" s="78"/>
      <c r="AC169" s="81"/>
      <c r="AD169" s="47"/>
      <c r="AE169" s="81"/>
      <c r="AF169" s="47"/>
      <c r="AG169" s="81"/>
      <c r="AH169" s="47"/>
      <c r="AI169" s="81"/>
      <c r="AJ169" s="59"/>
      <c r="AK169" s="81"/>
      <c r="AL169" s="47"/>
      <c r="AM169" s="81"/>
      <c r="AN169" s="59"/>
      <c r="AR169" s="88">
        <f t="shared" si="32"/>
        <v>0</v>
      </c>
      <c r="AT169" s="105">
        <v>14</v>
      </c>
      <c r="AU169" s="81"/>
      <c r="AV169" s="78"/>
      <c r="AW169" s="81"/>
      <c r="AX169" s="47"/>
      <c r="AY169" s="81"/>
      <c r="AZ169" s="47"/>
      <c r="BA169" s="81"/>
      <c r="BB169" s="47"/>
      <c r="BC169" s="81"/>
      <c r="BD169" s="59"/>
      <c r="BE169" s="81"/>
      <c r="BF169" s="47"/>
      <c r="BG169" s="81"/>
      <c r="BH169" s="59"/>
    </row>
    <row r="170" spans="4:60" ht="15" customHeight="1" outlineLevel="1" thickBot="1" x14ac:dyDescent="0.25">
      <c r="D170" s="89">
        <f t="shared" si="30"/>
        <v>0</v>
      </c>
      <c r="F170" s="105">
        <v>15</v>
      </c>
      <c r="G170" s="82"/>
      <c r="H170" s="60"/>
      <c r="I170" s="82"/>
      <c r="J170" s="60"/>
      <c r="K170" s="82"/>
      <c r="L170" s="60"/>
      <c r="M170" s="82"/>
      <c r="N170" s="60"/>
      <c r="O170" s="82"/>
      <c r="P170" s="61"/>
      <c r="Q170" s="82"/>
      <c r="R170" s="60"/>
      <c r="S170" s="82"/>
      <c r="T170" s="61"/>
      <c r="X170" s="89">
        <f t="shared" si="31"/>
        <v>0</v>
      </c>
      <c r="Z170" s="105">
        <v>15</v>
      </c>
      <c r="AA170" s="82"/>
      <c r="AB170" s="60"/>
      <c r="AC170" s="82"/>
      <c r="AD170" s="60"/>
      <c r="AE170" s="82"/>
      <c r="AF170" s="60"/>
      <c r="AG170" s="82"/>
      <c r="AH170" s="60"/>
      <c r="AI170" s="82"/>
      <c r="AJ170" s="61"/>
      <c r="AK170" s="82"/>
      <c r="AL170" s="60"/>
      <c r="AM170" s="82"/>
      <c r="AN170" s="61"/>
      <c r="AR170" s="89">
        <f t="shared" si="32"/>
        <v>0</v>
      </c>
      <c r="AT170" s="105">
        <v>15</v>
      </c>
      <c r="AU170" s="82"/>
      <c r="AV170" s="60"/>
      <c r="AW170" s="82"/>
      <c r="AX170" s="60"/>
      <c r="AY170" s="82"/>
      <c r="AZ170" s="60"/>
      <c r="BA170" s="82"/>
      <c r="BB170" s="60"/>
      <c r="BC170" s="82"/>
      <c r="BD170" s="61"/>
      <c r="BE170" s="82"/>
      <c r="BF170" s="60"/>
      <c r="BG170" s="82"/>
      <c r="BH170" s="61"/>
    </row>
    <row r="171" spans="4:60" ht="15" customHeight="1" outlineLevel="1" thickTop="1" x14ac:dyDescent="0.2">
      <c r="F171" s="106"/>
      <c r="G171" s="49" t="s">
        <v>27</v>
      </c>
      <c r="H171" s="49">
        <f>SUM(H156:H170)</f>
        <v>0</v>
      </c>
      <c r="I171" s="49"/>
      <c r="J171" s="49">
        <f>SUM(J156:J170)</f>
        <v>0</v>
      </c>
      <c r="K171" s="49"/>
      <c r="L171" s="49">
        <f>SUM(L156:L170)</f>
        <v>0</v>
      </c>
      <c r="M171" s="49"/>
      <c r="N171" s="49">
        <f>SUM(N156:N170)</f>
        <v>0</v>
      </c>
      <c r="O171" s="49"/>
      <c r="P171" s="49">
        <f>SUM(P156:P170)</f>
        <v>0</v>
      </c>
      <c r="Q171" s="49"/>
      <c r="R171" s="49">
        <f>SUM(R156:R170)</f>
        <v>0</v>
      </c>
      <c r="S171" s="49"/>
      <c r="T171" s="49">
        <f>SUM(T156:T170)</f>
        <v>0</v>
      </c>
      <c r="Z171" s="106"/>
      <c r="AA171" s="49" t="s">
        <v>27</v>
      </c>
      <c r="AB171" s="49">
        <f>SUM(AB156:AB170)</f>
        <v>0</v>
      </c>
      <c r="AC171" s="49"/>
      <c r="AD171" s="49">
        <f>SUM(AD156:AD170)</f>
        <v>0</v>
      </c>
      <c r="AE171" s="49"/>
      <c r="AF171" s="49">
        <f>SUM(AF156:AF170)</f>
        <v>0</v>
      </c>
      <c r="AG171" s="49"/>
      <c r="AH171" s="49">
        <f>SUM(AH156:AH170)</f>
        <v>0</v>
      </c>
      <c r="AI171" s="49"/>
      <c r="AJ171" s="49">
        <f>SUM(AJ156:AJ170)</f>
        <v>0</v>
      </c>
      <c r="AK171" s="49"/>
      <c r="AL171" s="49">
        <f>SUM(AL156:AL170)</f>
        <v>0</v>
      </c>
      <c r="AM171" s="49"/>
      <c r="AN171" s="49">
        <f>SUM(AN156:AN170)</f>
        <v>0</v>
      </c>
      <c r="AT171" s="106"/>
      <c r="AU171" s="49" t="s">
        <v>27</v>
      </c>
      <c r="AV171" s="49">
        <f>SUM(AV156:AV170)</f>
        <v>0</v>
      </c>
      <c r="AW171" s="49"/>
      <c r="AX171" s="49">
        <f>SUM(AX156:AX170)</f>
        <v>0</v>
      </c>
      <c r="AY171" s="49"/>
      <c r="AZ171" s="49">
        <f>SUM(AZ156:AZ170)</f>
        <v>0</v>
      </c>
      <c r="BA171" s="49"/>
      <c r="BB171" s="49">
        <f>SUM(BB156:BB170)</f>
        <v>0</v>
      </c>
      <c r="BC171" s="49"/>
      <c r="BD171" s="49">
        <f>SUM(BD156:BD170)</f>
        <v>0</v>
      </c>
      <c r="BE171" s="49"/>
      <c r="BF171" s="49">
        <f>SUM(BF156:BF170)</f>
        <v>0</v>
      </c>
      <c r="BG171" s="49"/>
      <c r="BH171" s="49">
        <f>SUM(BH156:BH170)</f>
        <v>0</v>
      </c>
    </row>
    <row r="172" spans="4:60" ht="0.75" customHeight="1" outlineLevel="1" thickBot="1" x14ac:dyDescent="0.25">
      <c r="F172" s="108">
        <f>INT((N173-LOOKUP(N173,DATE(YEAR(N173)+{-1;0;1},1,3)-WEEKDAY(DATE(YEAR(N173)+{-1;0;1},1,3))+2))/7)+1</f>
        <v>17</v>
      </c>
      <c r="G172" s="50"/>
      <c r="H172" s="50"/>
      <c r="I172" s="50"/>
      <c r="J172" s="50"/>
      <c r="K172" s="50"/>
      <c r="L172" s="50"/>
      <c r="M172" s="50"/>
      <c r="N172" s="50"/>
      <c r="O172" s="50"/>
      <c r="P172" s="50"/>
      <c r="Q172" s="50"/>
      <c r="R172" s="50"/>
      <c r="S172" s="50"/>
      <c r="T172" s="50"/>
      <c r="Z172" s="108">
        <f>INT((AH173-LOOKUP(AH173,DATE(YEAR(AH173)+{-1;0;1},1,3)-WEEKDAY(DATE(YEAR(AH173)+{-1;0;1},1,3))+2))/7)+1</f>
        <v>21</v>
      </c>
      <c r="AA172" s="50"/>
      <c r="AB172" s="50"/>
      <c r="AC172" s="50"/>
      <c r="AD172" s="50"/>
      <c r="AE172" s="50"/>
      <c r="AF172" s="50"/>
      <c r="AG172" s="50"/>
      <c r="AH172" s="50"/>
      <c r="AI172" s="50"/>
      <c r="AJ172" s="50"/>
      <c r="AK172" s="50"/>
      <c r="AL172" s="50"/>
      <c r="AM172" s="50"/>
      <c r="AN172" s="50"/>
      <c r="AT172" s="108">
        <f>INT((BB173-LOOKUP(BB173,DATE(YEAR(BB173)+{-1;0;1},1,3)-WEEKDAY(DATE(YEAR(BB173)+{-1;0;1},1,3))+2))/7)+1</f>
        <v>25</v>
      </c>
      <c r="AU172" s="50"/>
      <c r="AV172" s="50"/>
      <c r="AW172" s="50"/>
      <c r="AX172" s="50"/>
      <c r="AY172" s="50"/>
      <c r="AZ172" s="50"/>
      <c r="BA172" s="50"/>
      <c r="BB172" s="50"/>
      <c r="BC172" s="50"/>
      <c r="BD172" s="50"/>
      <c r="BE172" s="50"/>
      <c r="BF172" s="50"/>
      <c r="BG172" s="50"/>
      <c r="BH172" s="50"/>
    </row>
    <row r="173" spans="4:60" ht="39.950000000000003" customHeight="1" thickBot="1" x14ac:dyDescent="0.25">
      <c r="F173" s="71">
        <f>F172</f>
        <v>17</v>
      </c>
      <c r="G173" s="101" t="str">
        <f>IF(ISNA(VLOOKUP(H173,Tab_feri,2,FALSE)),"",VLOOKUP(H173,Tab_feri,2,FALSE))</f>
        <v/>
      </c>
      <c r="H173" s="52">
        <f>T155+1</f>
        <v>43577</v>
      </c>
      <c r="I173" s="51" t="str">
        <f>IF(ISNA(VLOOKUP(J173,Tab_feri,2,FALSE)),"",VLOOKUP(J173,Tab_feri,2,FALSE))</f>
        <v/>
      </c>
      <c r="J173" s="52">
        <f>H173+1</f>
        <v>43578</v>
      </c>
      <c r="K173" s="51" t="str">
        <f>IF(ISNA(VLOOKUP(L173,Tab_feri,2,FALSE)),"",VLOOKUP(L173,Tab_feri,2,FALSE))</f>
        <v/>
      </c>
      <c r="L173" s="52">
        <f>J173+1</f>
        <v>43579</v>
      </c>
      <c r="M173" s="51" t="str">
        <f>IF(ISNA(VLOOKUP(N173,Tab_feri,2,FALSE)),"",VLOOKUP(N173,Tab_feri,2,FALSE))</f>
        <v/>
      </c>
      <c r="N173" s="52">
        <f>L173+1</f>
        <v>43580</v>
      </c>
      <c r="O173" s="51" t="str">
        <f>IF(ISNA(VLOOKUP(P173,Tab_feri,2,FALSE)),"",VLOOKUP(P173,Tab_feri,2,FALSE))</f>
        <v/>
      </c>
      <c r="P173" s="52">
        <f>N173+1</f>
        <v>43581</v>
      </c>
      <c r="Q173" s="53" t="str">
        <f>IF(ISNA(VLOOKUP(R173,Tab_feri,2,FALSE)),"",VLOOKUP(R173,Tab_feri,2,FALSE))</f>
        <v/>
      </c>
      <c r="R173" s="54">
        <f>P173+1</f>
        <v>43582</v>
      </c>
      <c r="S173" s="53" t="str">
        <f>IF(ISNA(VLOOKUP(T173,Tab_feri,2,FALSE)),"",VLOOKUP(T173,Tab_feri,2,FALSE))</f>
        <v/>
      </c>
      <c r="T173" s="55">
        <f>R173+1</f>
        <v>43583</v>
      </c>
      <c r="Z173" s="71">
        <f>Z172</f>
        <v>21</v>
      </c>
      <c r="AA173" s="51" t="str">
        <f>IF(ISNA(VLOOKUP(AB173,Tab_feri,2,FALSE)),"",VLOOKUP(AB173,Tab_feri,2,FALSE))</f>
        <v/>
      </c>
      <c r="AB173" s="52">
        <f>AN155+1</f>
        <v>43605</v>
      </c>
      <c r="AC173" s="51" t="str">
        <f>IF(ISNA(VLOOKUP(AD173,Tab_feri,2,FALSE)),"",VLOOKUP(AD173,Tab_feri,2,FALSE))</f>
        <v/>
      </c>
      <c r="AD173" s="52">
        <f>AB173+1</f>
        <v>43606</v>
      </c>
      <c r="AE173" s="101" t="str">
        <f>IF(ISNA(VLOOKUP(AF173,Tab_feri,2,FALSE)),"",VLOOKUP(AF173,Tab_feri,2,FALSE))</f>
        <v/>
      </c>
      <c r="AF173" s="52">
        <f>AD173+1</f>
        <v>43607</v>
      </c>
      <c r="AG173" s="51" t="str">
        <f>IF(ISNA(VLOOKUP(AH173,Tab_feri,2,FALSE)),"",VLOOKUP(AH173,Tab_feri,2,FALSE))</f>
        <v/>
      </c>
      <c r="AH173" s="52">
        <f>AF173+1</f>
        <v>43608</v>
      </c>
      <c r="AI173" s="51" t="str">
        <f>IF(ISNA(VLOOKUP(AJ173,Tab_feri,2,FALSE)),"",VLOOKUP(AJ173,Tab_feri,2,FALSE))</f>
        <v/>
      </c>
      <c r="AJ173" s="52">
        <f>AH173+1</f>
        <v>43609</v>
      </c>
      <c r="AK173" s="53" t="str">
        <f>IF(ISNA(VLOOKUP(AL173,Tab_feri,2,FALSE)),"",VLOOKUP(AL173,Tab_feri,2,FALSE))</f>
        <v/>
      </c>
      <c r="AL173" s="54">
        <f>AJ173+1</f>
        <v>43610</v>
      </c>
      <c r="AM173" s="53" t="str">
        <f>IF(ISNA(VLOOKUP(AN173,Tab_feri,2,FALSE)),"",VLOOKUP(AN173,Tab_feri,2,FALSE))</f>
        <v/>
      </c>
      <c r="AN173" s="55">
        <f>AL173+1</f>
        <v>43611</v>
      </c>
      <c r="AT173" s="71">
        <f>AT172</f>
        <v>25</v>
      </c>
      <c r="AU173" s="51" t="str">
        <f>IF(ISNA(VLOOKUP(AV173,Tab_feri,2,FALSE)),"",VLOOKUP(AV173,Tab_feri,2,FALSE))</f>
        <v/>
      </c>
      <c r="AV173" s="52">
        <f>BH155+1</f>
        <v>43633</v>
      </c>
      <c r="AW173" s="51" t="str">
        <f>IF(ISNA(VLOOKUP(AX173,Tab_feri,2,FALSE)),"",VLOOKUP(AX173,Tab_feri,2,FALSE))</f>
        <v/>
      </c>
      <c r="AX173" s="52">
        <f>AV173+1</f>
        <v>43634</v>
      </c>
      <c r="AY173" s="51" t="str">
        <f>IF(ISNA(VLOOKUP(AZ173,Tab_feri,2,FALSE)),"",VLOOKUP(AZ173,Tab_feri,2,FALSE))</f>
        <v/>
      </c>
      <c r="AZ173" s="52">
        <f>AX173+1</f>
        <v>43635</v>
      </c>
      <c r="BA173" s="51" t="str">
        <f>IF(ISNA(VLOOKUP(BB173,Tab_feri,2,FALSE)),"",VLOOKUP(BB173,Tab_feri,2,FALSE))</f>
        <v/>
      </c>
      <c r="BB173" s="52">
        <f>AZ173+1</f>
        <v>43636</v>
      </c>
      <c r="BC173" s="51" t="str">
        <f>IF(ISNA(VLOOKUP(BD173,Tab_feri,2,FALSE)),"",VLOOKUP(BD173,Tab_feri,2,FALSE))</f>
        <v/>
      </c>
      <c r="BD173" s="52">
        <f>BB173+1</f>
        <v>43637</v>
      </c>
      <c r="BE173" s="53" t="str">
        <f>IF(ISNA(VLOOKUP(BF173,Tab_feri,2,FALSE)),"",VLOOKUP(BF173,Tab_feri,2,FALSE))</f>
        <v/>
      </c>
      <c r="BF173" s="54">
        <f>BD173+1</f>
        <v>43638</v>
      </c>
      <c r="BG173" s="53" t="str">
        <f>IF(ISNA(VLOOKUP(BH173,Tab_feri,2,FALSE)),"",VLOOKUP(BH173,Tab_feri,2,FALSE))</f>
        <v/>
      </c>
      <c r="BH173" s="55">
        <f>BF173+1</f>
        <v>43639</v>
      </c>
    </row>
    <row r="174" spans="4:60" ht="15" customHeight="1" outlineLevel="1" thickTop="1" thickBot="1" x14ac:dyDescent="0.25">
      <c r="D174" s="87">
        <f>SUM(H174,J174,L174,N174,P174,R174,T174)</f>
        <v>0</v>
      </c>
      <c r="F174" s="105">
        <v>1</v>
      </c>
      <c r="G174" s="80"/>
      <c r="H174" s="57"/>
      <c r="I174" s="80"/>
      <c r="J174" s="57"/>
      <c r="K174" s="80"/>
      <c r="L174" s="57"/>
      <c r="M174" s="80"/>
      <c r="N174" s="57"/>
      <c r="O174" s="80"/>
      <c r="P174" s="58"/>
      <c r="Q174" s="80"/>
      <c r="R174" s="57"/>
      <c r="S174" s="80"/>
      <c r="T174" s="58"/>
      <c r="X174" s="87">
        <f>SUM(AB174,AD174,AF174,AH174,AJ174,AL174,AN174)</f>
        <v>0</v>
      </c>
      <c r="Z174" s="105">
        <v>1</v>
      </c>
      <c r="AA174" s="80"/>
      <c r="AB174" s="57"/>
      <c r="AC174" s="80"/>
      <c r="AD174" s="57"/>
      <c r="AE174" s="80"/>
      <c r="AF174" s="57"/>
      <c r="AG174" s="80"/>
      <c r="AH174" s="57"/>
      <c r="AI174" s="80"/>
      <c r="AJ174" s="58"/>
      <c r="AK174" s="80"/>
      <c r="AL174" s="57"/>
      <c r="AM174" s="80"/>
      <c r="AN174" s="58"/>
      <c r="AR174" s="87">
        <f>SUM(AV174,AX174,AZ174,BB174,BD174,BF174,BH174)</f>
        <v>0</v>
      </c>
      <c r="AT174" s="105">
        <v>1</v>
      </c>
      <c r="AU174" s="80"/>
      <c r="AV174" s="57"/>
      <c r="AW174" s="80"/>
      <c r="AX174" s="57"/>
      <c r="AY174" s="80"/>
      <c r="AZ174" s="57"/>
      <c r="BA174" s="80"/>
      <c r="BB174" s="57"/>
      <c r="BC174" s="80"/>
      <c r="BD174" s="58"/>
      <c r="BE174" s="80"/>
      <c r="BF174" s="57"/>
      <c r="BG174" s="80"/>
      <c r="BH174" s="58"/>
    </row>
    <row r="175" spans="4:60" ht="15" customHeight="1" outlineLevel="1" thickBot="1" x14ac:dyDescent="0.25">
      <c r="D175" s="88">
        <f t="shared" ref="D175:D188" si="33">SUM(H175,J175,L175,N175,P175,R175,T175)</f>
        <v>0</v>
      </c>
      <c r="F175" s="105">
        <v>2</v>
      </c>
      <c r="G175" s="81"/>
      <c r="H175" s="47"/>
      <c r="I175" s="81"/>
      <c r="J175" s="47"/>
      <c r="K175" s="81"/>
      <c r="L175" s="47"/>
      <c r="M175" s="81"/>
      <c r="N175" s="47"/>
      <c r="O175" s="81"/>
      <c r="P175" s="59"/>
      <c r="Q175" s="81"/>
      <c r="R175" s="47"/>
      <c r="S175" s="81"/>
      <c r="T175" s="59"/>
      <c r="X175" s="88">
        <f t="shared" ref="X175:X188" si="34">SUM(AB175,AD175,AF175,AH175,AJ175,AL175,AN175)</f>
        <v>0</v>
      </c>
      <c r="Z175" s="105">
        <v>2</v>
      </c>
      <c r="AA175" s="81"/>
      <c r="AB175" s="47"/>
      <c r="AC175" s="81"/>
      <c r="AD175" s="47"/>
      <c r="AE175" s="81"/>
      <c r="AF175" s="47"/>
      <c r="AG175" s="81"/>
      <c r="AH175" s="47"/>
      <c r="AI175" s="81"/>
      <c r="AJ175" s="59"/>
      <c r="AK175" s="81"/>
      <c r="AL175" s="47"/>
      <c r="AM175" s="81"/>
      <c r="AN175" s="59"/>
      <c r="AR175" s="88">
        <f t="shared" ref="AR175:AR188" si="35">SUM(AV175,AX175,AZ175,BB175,BD175,BF175,BH175)</f>
        <v>0</v>
      </c>
      <c r="AT175" s="105">
        <v>2</v>
      </c>
      <c r="AU175" s="81"/>
      <c r="AV175" s="47"/>
      <c r="AW175" s="81"/>
      <c r="AX175" s="47"/>
      <c r="AY175" s="81"/>
      <c r="AZ175" s="47"/>
      <c r="BA175" s="81"/>
      <c r="BB175" s="47"/>
      <c r="BC175" s="81"/>
      <c r="BD175" s="59"/>
      <c r="BE175" s="81"/>
      <c r="BF175" s="47"/>
      <c r="BG175" s="81"/>
      <c r="BH175" s="59"/>
    </row>
    <row r="176" spans="4:60" ht="15" customHeight="1" outlineLevel="1" thickBot="1" x14ac:dyDescent="0.25">
      <c r="D176" s="88">
        <f t="shared" si="33"/>
        <v>0</v>
      </c>
      <c r="F176" s="105">
        <v>3</v>
      </c>
      <c r="G176" s="81"/>
      <c r="H176" s="47"/>
      <c r="I176" s="81"/>
      <c r="J176" s="47"/>
      <c r="K176" s="81"/>
      <c r="L176" s="47"/>
      <c r="M176" s="81"/>
      <c r="N176" s="47"/>
      <c r="O176" s="81"/>
      <c r="P176" s="59"/>
      <c r="Q176" s="81"/>
      <c r="R176" s="47"/>
      <c r="S176" s="81"/>
      <c r="T176" s="59"/>
      <c r="X176" s="88">
        <f t="shared" si="34"/>
        <v>0</v>
      </c>
      <c r="Z176" s="105">
        <v>3</v>
      </c>
      <c r="AA176" s="81"/>
      <c r="AB176" s="47"/>
      <c r="AC176" s="81"/>
      <c r="AD176" s="47"/>
      <c r="AE176" s="81"/>
      <c r="AF176" s="47"/>
      <c r="AG176" s="81"/>
      <c r="AH176" s="47"/>
      <c r="AI176" s="81"/>
      <c r="AJ176" s="59"/>
      <c r="AK176" s="81"/>
      <c r="AL176" s="47"/>
      <c r="AM176" s="81"/>
      <c r="AN176" s="59"/>
      <c r="AR176" s="88">
        <f t="shared" si="35"/>
        <v>0</v>
      </c>
      <c r="AT176" s="105">
        <v>3</v>
      </c>
      <c r="AU176" s="81"/>
      <c r="AV176" s="47"/>
      <c r="AW176" s="81"/>
      <c r="AX176" s="47"/>
      <c r="AY176" s="81"/>
      <c r="AZ176" s="47"/>
      <c r="BA176" s="81"/>
      <c r="BB176" s="47"/>
      <c r="BC176" s="81"/>
      <c r="BD176" s="59"/>
      <c r="BE176" s="81"/>
      <c r="BF176" s="47"/>
      <c r="BG176" s="81"/>
      <c r="BH176" s="59"/>
    </row>
    <row r="177" spans="4:60" ht="15" customHeight="1" outlineLevel="1" thickBot="1" x14ac:dyDescent="0.25">
      <c r="D177" s="88">
        <f t="shared" si="33"/>
        <v>0</v>
      </c>
      <c r="F177" s="105">
        <v>4</v>
      </c>
      <c r="G177" s="81"/>
      <c r="H177" s="47"/>
      <c r="I177" s="81"/>
      <c r="J177" s="47"/>
      <c r="K177" s="81"/>
      <c r="L177" s="47"/>
      <c r="M177" s="81"/>
      <c r="N177" s="47"/>
      <c r="O177" s="81"/>
      <c r="P177" s="59"/>
      <c r="Q177" s="81"/>
      <c r="R177" s="47"/>
      <c r="S177" s="81"/>
      <c r="T177" s="59"/>
      <c r="X177" s="88">
        <f t="shared" si="34"/>
        <v>0</v>
      </c>
      <c r="Z177" s="105">
        <v>4</v>
      </c>
      <c r="AA177" s="81"/>
      <c r="AB177" s="47"/>
      <c r="AC177" s="81"/>
      <c r="AD177" s="47"/>
      <c r="AE177" s="81"/>
      <c r="AF177" s="47"/>
      <c r="AG177" s="81"/>
      <c r="AH177" s="47"/>
      <c r="AI177" s="81"/>
      <c r="AJ177" s="59"/>
      <c r="AK177" s="81"/>
      <c r="AL177" s="47"/>
      <c r="AM177" s="81"/>
      <c r="AN177" s="59"/>
      <c r="AR177" s="88">
        <f t="shared" si="35"/>
        <v>0</v>
      </c>
      <c r="AT177" s="105">
        <v>4</v>
      </c>
      <c r="AU177" s="81"/>
      <c r="AV177" s="47"/>
      <c r="AW177" s="81"/>
      <c r="AX177" s="47"/>
      <c r="AY177" s="81"/>
      <c r="AZ177" s="47"/>
      <c r="BA177" s="81"/>
      <c r="BB177" s="47"/>
      <c r="BC177" s="81"/>
      <c r="BD177" s="59"/>
      <c r="BE177" s="81"/>
      <c r="BF177" s="47"/>
      <c r="BG177" s="81"/>
      <c r="BH177" s="59"/>
    </row>
    <row r="178" spans="4:60" ht="15" customHeight="1" outlineLevel="1" thickBot="1" x14ac:dyDescent="0.25">
      <c r="D178" s="88">
        <f t="shared" si="33"/>
        <v>0</v>
      </c>
      <c r="F178" s="105">
        <v>5</v>
      </c>
      <c r="G178" s="81"/>
      <c r="H178" s="47"/>
      <c r="I178" s="81"/>
      <c r="J178" s="47"/>
      <c r="K178" s="81"/>
      <c r="L178" s="47"/>
      <c r="M178" s="81"/>
      <c r="N178" s="47"/>
      <c r="O178" s="81"/>
      <c r="P178" s="59"/>
      <c r="Q178" s="81"/>
      <c r="R178" s="47"/>
      <c r="S178" s="81"/>
      <c r="T178" s="59"/>
      <c r="X178" s="88">
        <f t="shared" si="34"/>
        <v>0</v>
      </c>
      <c r="Z178" s="105">
        <v>5</v>
      </c>
      <c r="AA178" s="81"/>
      <c r="AB178" s="47"/>
      <c r="AC178" s="81"/>
      <c r="AD178" s="47"/>
      <c r="AE178" s="81"/>
      <c r="AF178" s="47"/>
      <c r="AG178" s="81"/>
      <c r="AH178" s="47"/>
      <c r="AI178" s="81"/>
      <c r="AJ178" s="59"/>
      <c r="AK178" s="81"/>
      <c r="AL178" s="47"/>
      <c r="AM178" s="81"/>
      <c r="AN178" s="59"/>
      <c r="AR178" s="88">
        <f t="shared" si="35"/>
        <v>0</v>
      </c>
      <c r="AT178" s="105">
        <v>5</v>
      </c>
      <c r="AU178" s="81"/>
      <c r="AV178" s="47"/>
      <c r="AW178" s="81"/>
      <c r="AX178" s="47"/>
      <c r="AY178" s="81"/>
      <c r="AZ178" s="47"/>
      <c r="BA178" s="81"/>
      <c r="BB178" s="47"/>
      <c r="BC178" s="81"/>
      <c r="BD178" s="59"/>
      <c r="BE178" s="81"/>
      <c r="BF178" s="47"/>
      <c r="BG178" s="81"/>
      <c r="BH178" s="59"/>
    </row>
    <row r="179" spans="4:60" ht="15" customHeight="1" outlineLevel="1" thickBot="1" x14ac:dyDescent="0.25">
      <c r="D179" s="88">
        <f t="shared" si="33"/>
        <v>0</v>
      </c>
      <c r="F179" s="105">
        <v>6</v>
      </c>
      <c r="G179" s="81"/>
      <c r="H179" s="47"/>
      <c r="I179" s="81"/>
      <c r="J179" s="47"/>
      <c r="K179" s="81"/>
      <c r="L179" s="47"/>
      <c r="M179" s="81"/>
      <c r="N179" s="47"/>
      <c r="O179" s="81"/>
      <c r="P179" s="59"/>
      <c r="Q179" s="81"/>
      <c r="R179" s="47"/>
      <c r="S179" s="81"/>
      <c r="T179" s="59"/>
      <c r="X179" s="88">
        <f t="shared" si="34"/>
        <v>0</v>
      </c>
      <c r="Z179" s="105">
        <v>6</v>
      </c>
      <c r="AA179" s="81"/>
      <c r="AB179" s="47"/>
      <c r="AC179" s="81"/>
      <c r="AD179" s="47"/>
      <c r="AE179" s="81"/>
      <c r="AF179" s="47"/>
      <c r="AG179" s="81"/>
      <c r="AH179" s="47"/>
      <c r="AI179" s="81"/>
      <c r="AJ179" s="59"/>
      <c r="AK179" s="81"/>
      <c r="AL179" s="47"/>
      <c r="AM179" s="81"/>
      <c r="AN179" s="59"/>
      <c r="AR179" s="88">
        <f t="shared" si="35"/>
        <v>0</v>
      </c>
      <c r="AT179" s="105">
        <v>6</v>
      </c>
      <c r="AU179" s="81"/>
      <c r="AV179" s="47"/>
      <c r="AW179" s="81"/>
      <c r="AX179" s="47"/>
      <c r="AY179" s="81"/>
      <c r="AZ179" s="47"/>
      <c r="BA179" s="81"/>
      <c r="BB179" s="47"/>
      <c r="BC179" s="81"/>
      <c r="BD179" s="59"/>
      <c r="BE179" s="81"/>
      <c r="BF179" s="47"/>
      <c r="BG179" s="81"/>
      <c r="BH179" s="59"/>
    </row>
    <row r="180" spans="4:60" ht="15" customHeight="1" outlineLevel="1" thickBot="1" x14ac:dyDescent="0.25">
      <c r="D180" s="88">
        <f t="shared" si="33"/>
        <v>0</v>
      </c>
      <c r="F180" s="105">
        <v>7</v>
      </c>
      <c r="G180" s="81"/>
      <c r="H180" s="47"/>
      <c r="I180" s="81"/>
      <c r="J180" s="47"/>
      <c r="K180" s="81"/>
      <c r="L180" s="47"/>
      <c r="M180" s="81"/>
      <c r="N180" s="47"/>
      <c r="O180" s="81"/>
      <c r="P180" s="59"/>
      <c r="Q180" s="81"/>
      <c r="R180" s="47"/>
      <c r="S180" s="81"/>
      <c r="T180" s="59"/>
      <c r="X180" s="88">
        <f t="shared" si="34"/>
        <v>0</v>
      </c>
      <c r="Z180" s="105">
        <v>7</v>
      </c>
      <c r="AA180" s="81"/>
      <c r="AB180" s="47"/>
      <c r="AC180" s="81"/>
      <c r="AD180" s="47"/>
      <c r="AE180" s="81"/>
      <c r="AF180" s="47"/>
      <c r="AG180" s="81"/>
      <c r="AH180" s="47"/>
      <c r="AI180" s="81"/>
      <c r="AJ180" s="59"/>
      <c r="AK180" s="81"/>
      <c r="AL180" s="47"/>
      <c r="AM180" s="81"/>
      <c r="AN180" s="59"/>
      <c r="AR180" s="88">
        <f t="shared" si="35"/>
        <v>0</v>
      </c>
      <c r="AT180" s="105">
        <v>7</v>
      </c>
      <c r="AU180" s="81"/>
      <c r="AV180" s="47"/>
      <c r="AW180" s="81"/>
      <c r="AX180" s="47"/>
      <c r="AY180" s="81"/>
      <c r="AZ180" s="47"/>
      <c r="BA180" s="81"/>
      <c r="BB180" s="47"/>
      <c r="BC180" s="81"/>
      <c r="BD180" s="59"/>
      <c r="BE180" s="81"/>
      <c r="BF180" s="47"/>
      <c r="BG180" s="81"/>
      <c r="BH180" s="59"/>
    </row>
    <row r="181" spans="4:60" ht="15" customHeight="1" outlineLevel="1" thickBot="1" x14ac:dyDescent="0.25">
      <c r="D181" s="88">
        <f t="shared" si="33"/>
        <v>0</v>
      </c>
      <c r="F181" s="105">
        <v>8</v>
      </c>
      <c r="G181" s="81"/>
      <c r="H181" s="47"/>
      <c r="I181" s="81"/>
      <c r="J181" s="47"/>
      <c r="K181" s="81"/>
      <c r="L181" s="47"/>
      <c r="M181" s="81"/>
      <c r="N181" s="47"/>
      <c r="O181" s="81"/>
      <c r="P181" s="59"/>
      <c r="Q181" s="81"/>
      <c r="R181" s="47"/>
      <c r="S181" s="81"/>
      <c r="T181" s="59"/>
      <c r="X181" s="88">
        <f t="shared" si="34"/>
        <v>0</v>
      </c>
      <c r="Z181" s="105">
        <v>8</v>
      </c>
      <c r="AA181" s="81"/>
      <c r="AB181" s="47"/>
      <c r="AC181" s="81"/>
      <c r="AD181" s="47"/>
      <c r="AE181" s="81"/>
      <c r="AF181" s="47"/>
      <c r="AG181" s="81"/>
      <c r="AH181" s="47"/>
      <c r="AI181" s="81"/>
      <c r="AJ181" s="59"/>
      <c r="AK181" s="81"/>
      <c r="AL181" s="47"/>
      <c r="AM181" s="81"/>
      <c r="AN181" s="59"/>
      <c r="AR181" s="88">
        <f t="shared" si="35"/>
        <v>0</v>
      </c>
      <c r="AT181" s="105">
        <v>8</v>
      </c>
      <c r="AU181" s="81"/>
      <c r="AV181" s="47"/>
      <c r="AW181" s="81"/>
      <c r="AX181" s="47"/>
      <c r="AY181" s="81"/>
      <c r="AZ181" s="47"/>
      <c r="BA181" s="81"/>
      <c r="BB181" s="47"/>
      <c r="BC181" s="81"/>
      <c r="BD181" s="59"/>
      <c r="BE181" s="81"/>
      <c r="BF181" s="47"/>
      <c r="BG181" s="81"/>
      <c r="BH181" s="59"/>
    </row>
    <row r="182" spans="4:60" ht="15" customHeight="1" outlineLevel="1" thickBot="1" x14ac:dyDescent="0.25">
      <c r="D182" s="88">
        <f t="shared" si="33"/>
        <v>0</v>
      </c>
      <c r="F182" s="105">
        <v>9</v>
      </c>
      <c r="G182" s="81"/>
      <c r="H182" s="47"/>
      <c r="I182" s="81"/>
      <c r="J182" s="47"/>
      <c r="K182" s="81"/>
      <c r="L182" s="47"/>
      <c r="M182" s="81"/>
      <c r="N182" s="47"/>
      <c r="O182" s="81"/>
      <c r="P182" s="59"/>
      <c r="Q182" s="81"/>
      <c r="R182" s="47"/>
      <c r="S182" s="81"/>
      <c r="T182" s="59"/>
      <c r="X182" s="88">
        <f t="shared" si="34"/>
        <v>0</v>
      </c>
      <c r="Z182" s="105">
        <v>9</v>
      </c>
      <c r="AA182" s="81"/>
      <c r="AB182" s="47"/>
      <c r="AC182" s="81"/>
      <c r="AD182" s="47"/>
      <c r="AE182" s="81"/>
      <c r="AF182" s="47"/>
      <c r="AG182" s="81"/>
      <c r="AH182" s="47"/>
      <c r="AI182" s="81"/>
      <c r="AJ182" s="59"/>
      <c r="AK182" s="81"/>
      <c r="AL182" s="47"/>
      <c r="AM182" s="81"/>
      <c r="AN182" s="59"/>
      <c r="AR182" s="88">
        <f t="shared" si="35"/>
        <v>0</v>
      </c>
      <c r="AT182" s="105">
        <v>9</v>
      </c>
      <c r="AU182" s="81"/>
      <c r="AV182" s="47"/>
      <c r="AW182" s="81"/>
      <c r="AX182" s="47"/>
      <c r="AY182" s="81"/>
      <c r="AZ182" s="47"/>
      <c r="BA182" s="81"/>
      <c r="BB182" s="47"/>
      <c r="BC182" s="81"/>
      <c r="BD182" s="59"/>
      <c r="BE182" s="81"/>
      <c r="BF182" s="47"/>
      <c r="BG182" s="81"/>
      <c r="BH182" s="59"/>
    </row>
    <row r="183" spans="4:60" ht="15" customHeight="1" outlineLevel="1" thickBot="1" x14ac:dyDescent="0.25">
      <c r="D183" s="88">
        <f t="shared" si="33"/>
        <v>0</v>
      </c>
      <c r="F183" s="105">
        <v>10</v>
      </c>
      <c r="G183" s="81"/>
      <c r="H183" s="47"/>
      <c r="I183" s="81"/>
      <c r="J183" s="47"/>
      <c r="K183" s="81"/>
      <c r="L183" s="47"/>
      <c r="M183" s="81"/>
      <c r="N183" s="47"/>
      <c r="O183" s="81"/>
      <c r="P183" s="59"/>
      <c r="Q183" s="81"/>
      <c r="R183" s="47"/>
      <c r="S183" s="81"/>
      <c r="T183" s="59"/>
      <c r="X183" s="88">
        <f t="shared" si="34"/>
        <v>0</v>
      </c>
      <c r="Z183" s="105">
        <v>10</v>
      </c>
      <c r="AA183" s="81"/>
      <c r="AB183" s="47"/>
      <c r="AC183" s="81"/>
      <c r="AD183" s="47"/>
      <c r="AE183" s="81"/>
      <c r="AF183" s="47"/>
      <c r="AG183" s="81"/>
      <c r="AH183" s="47"/>
      <c r="AI183" s="81"/>
      <c r="AJ183" s="59"/>
      <c r="AK183" s="81"/>
      <c r="AL183" s="47"/>
      <c r="AM183" s="81"/>
      <c r="AN183" s="59"/>
      <c r="AR183" s="88">
        <f t="shared" si="35"/>
        <v>0</v>
      </c>
      <c r="AT183" s="105">
        <v>10</v>
      </c>
      <c r="AU183" s="81"/>
      <c r="AV183" s="47"/>
      <c r="AW183" s="81"/>
      <c r="AX183" s="47"/>
      <c r="AY183" s="81"/>
      <c r="AZ183" s="47"/>
      <c r="BA183" s="81"/>
      <c r="BB183" s="47"/>
      <c r="BC183" s="81"/>
      <c r="BD183" s="59"/>
      <c r="BE183" s="81"/>
      <c r="BF183" s="47"/>
      <c r="BG183" s="81"/>
      <c r="BH183" s="59"/>
    </row>
    <row r="184" spans="4:60" ht="15" customHeight="1" outlineLevel="1" thickBot="1" x14ac:dyDescent="0.25">
      <c r="D184" s="88">
        <f t="shared" si="33"/>
        <v>0</v>
      </c>
      <c r="F184" s="105">
        <v>11</v>
      </c>
      <c r="G184" s="81"/>
      <c r="H184" s="47"/>
      <c r="I184" s="81"/>
      <c r="J184" s="47"/>
      <c r="K184" s="81"/>
      <c r="L184" s="47"/>
      <c r="M184" s="81"/>
      <c r="N184" s="47"/>
      <c r="O184" s="81"/>
      <c r="P184" s="59"/>
      <c r="Q184" s="81"/>
      <c r="R184" s="47"/>
      <c r="S184" s="81"/>
      <c r="T184" s="59"/>
      <c r="X184" s="88">
        <f t="shared" si="34"/>
        <v>0</v>
      </c>
      <c r="Z184" s="105">
        <v>11</v>
      </c>
      <c r="AA184" s="81"/>
      <c r="AB184" s="47"/>
      <c r="AC184" s="81"/>
      <c r="AD184" s="47"/>
      <c r="AE184" s="81"/>
      <c r="AF184" s="47"/>
      <c r="AG184" s="81"/>
      <c r="AH184" s="47"/>
      <c r="AI184" s="81"/>
      <c r="AJ184" s="59"/>
      <c r="AK184" s="81"/>
      <c r="AL184" s="47"/>
      <c r="AM184" s="81"/>
      <c r="AN184" s="59"/>
      <c r="AR184" s="88">
        <f t="shared" si="35"/>
        <v>0</v>
      </c>
      <c r="AT184" s="105">
        <v>11</v>
      </c>
      <c r="AU184" s="81"/>
      <c r="AV184" s="47"/>
      <c r="AW184" s="81"/>
      <c r="AX184" s="47"/>
      <c r="AY184" s="81"/>
      <c r="AZ184" s="47"/>
      <c r="BA184" s="81"/>
      <c r="BB184" s="47"/>
      <c r="BC184" s="81"/>
      <c r="BD184" s="59"/>
      <c r="BE184" s="81"/>
      <c r="BF184" s="47"/>
      <c r="BG184" s="81"/>
      <c r="BH184" s="59"/>
    </row>
    <row r="185" spans="4:60" ht="15" customHeight="1" outlineLevel="1" thickBot="1" x14ac:dyDescent="0.25">
      <c r="D185" s="88">
        <f t="shared" si="33"/>
        <v>0</v>
      </c>
      <c r="F185" s="105">
        <v>12</v>
      </c>
      <c r="G185" s="81"/>
      <c r="H185" s="47"/>
      <c r="I185" s="81"/>
      <c r="J185" s="47"/>
      <c r="K185" s="81"/>
      <c r="L185" s="47"/>
      <c r="M185" s="81"/>
      <c r="N185" s="47"/>
      <c r="O185" s="81"/>
      <c r="P185" s="59"/>
      <c r="Q185" s="81"/>
      <c r="R185" s="47"/>
      <c r="S185" s="81"/>
      <c r="T185" s="59"/>
      <c r="X185" s="88">
        <f t="shared" si="34"/>
        <v>0</v>
      </c>
      <c r="Z185" s="105">
        <v>12</v>
      </c>
      <c r="AA185" s="81"/>
      <c r="AB185" s="47"/>
      <c r="AC185" s="81"/>
      <c r="AD185" s="47"/>
      <c r="AE185" s="81"/>
      <c r="AF185" s="47"/>
      <c r="AG185" s="81"/>
      <c r="AH185" s="47"/>
      <c r="AI185" s="81"/>
      <c r="AJ185" s="59"/>
      <c r="AK185" s="81"/>
      <c r="AL185" s="47"/>
      <c r="AM185" s="81"/>
      <c r="AN185" s="59"/>
      <c r="AR185" s="88">
        <f t="shared" si="35"/>
        <v>0</v>
      </c>
      <c r="AT185" s="105">
        <v>12</v>
      </c>
      <c r="AU185" s="81"/>
      <c r="AV185" s="47"/>
      <c r="AW185" s="81"/>
      <c r="AX185" s="47"/>
      <c r="AY185" s="81"/>
      <c r="AZ185" s="47"/>
      <c r="BA185" s="81"/>
      <c r="BB185" s="47"/>
      <c r="BC185" s="81"/>
      <c r="BD185" s="59"/>
      <c r="BE185" s="81"/>
      <c r="BF185" s="47"/>
      <c r="BG185" s="81"/>
      <c r="BH185" s="59"/>
    </row>
    <row r="186" spans="4:60" ht="15" customHeight="1" outlineLevel="1" thickBot="1" x14ac:dyDescent="0.25">
      <c r="D186" s="88">
        <f t="shared" si="33"/>
        <v>0</v>
      </c>
      <c r="F186" s="105">
        <v>13</v>
      </c>
      <c r="G186" s="81"/>
      <c r="H186" s="47"/>
      <c r="I186" s="81"/>
      <c r="J186" s="47"/>
      <c r="K186" s="81"/>
      <c r="L186" s="47"/>
      <c r="M186" s="81"/>
      <c r="N186" s="47"/>
      <c r="O186" s="81"/>
      <c r="P186" s="59"/>
      <c r="Q186" s="81"/>
      <c r="R186" s="47"/>
      <c r="S186" s="81"/>
      <c r="T186" s="59"/>
      <c r="X186" s="88">
        <f t="shared" si="34"/>
        <v>0</v>
      </c>
      <c r="Z186" s="105">
        <v>13</v>
      </c>
      <c r="AA186" s="81"/>
      <c r="AB186" s="47"/>
      <c r="AC186" s="81"/>
      <c r="AD186" s="47"/>
      <c r="AE186" s="81"/>
      <c r="AF186" s="47"/>
      <c r="AG186" s="81"/>
      <c r="AH186" s="47"/>
      <c r="AI186" s="81"/>
      <c r="AJ186" s="59"/>
      <c r="AK186" s="81"/>
      <c r="AL186" s="47"/>
      <c r="AM186" s="81"/>
      <c r="AN186" s="59"/>
      <c r="AR186" s="88">
        <f t="shared" si="35"/>
        <v>0</v>
      </c>
      <c r="AT186" s="105">
        <v>13</v>
      </c>
      <c r="AU186" s="81"/>
      <c r="AV186" s="47"/>
      <c r="AW186" s="81"/>
      <c r="AX186" s="47"/>
      <c r="AY186" s="81"/>
      <c r="AZ186" s="47"/>
      <c r="BA186" s="81"/>
      <c r="BB186" s="47"/>
      <c r="BC186" s="81"/>
      <c r="BD186" s="59"/>
      <c r="BE186" s="81"/>
      <c r="BF186" s="47"/>
      <c r="BG186" s="81"/>
      <c r="BH186" s="59"/>
    </row>
    <row r="187" spans="4:60" ht="15" customHeight="1" outlineLevel="1" thickBot="1" x14ac:dyDescent="0.25">
      <c r="D187" s="88">
        <f t="shared" si="33"/>
        <v>0</v>
      </c>
      <c r="F187" s="105">
        <v>14</v>
      </c>
      <c r="G187" s="81"/>
      <c r="H187" s="78"/>
      <c r="I187" s="81"/>
      <c r="J187" s="47"/>
      <c r="K187" s="81"/>
      <c r="L187" s="47"/>
      <c r="M187" s="81"/>
      <c r="N187" s="47"/>
      <c r="O187" s="81"/>
      <c r="P187" s="59"/>
      <c r="Q187" s="81"/>
      <c r="R187" s="47"/>
      <c r="S187" s="81"/>
      <c r="T187" s="59"/>
      <c r="X187" s="88">
        <f t="shared" si="34"/>
        <v>0</v>
      </c>
      <c r="Z187" s="105">
        <v>14</v>
      </c>
      <c r="AA187" s="81"/>
      <c r="AB187" s="78"/>
      <c r="AC187" s="81"/>
      <c r="AD187" s="47"/>
      <c r="AE187" s="81"/>
      <c r="AF187" s="47"/>
      <c r="AG187" s="81"/>
      <c r="AH187" s="47"/>
      <c r="AI187" s="81"/>
      <c r="AJ187" s="59"/>
      <c r="AK187" s="81"/>
      <c r="AL187" s="47"/>
      <c r="AM187" s="81"/>
      <c r="AN187" s="59"/>
      <c r="AR187" s="88">
        <f t="shared" si="35"/>
        <v>0</v>
      </c>
      <c r="AT187" s="105">
        <v>14</v>
      </c>
      <c r="AU187" s="81"/>
      <c r="AV187" s="78"/>
      <c r="AW187" s="81"/>
      <c r="AX187" s="47"/>
      <c r="AY187" s="81"/>
      <c r="AZ187" s="47"/>
      <c r="BA187" s="81"/>
      <c r="BB187" s="47"/>
      <c r="BC187" s="81"/>
      <c r="BD187" s="59"/>
      <c r="BE187" s="81"/>
      <c r="BF187" s="47"/>
      <c r="BG187" s="81"/>
      <c r="BH187" s="59"/>
    </row>
    <row r="188" spans="4:60" ht="15" customHeight="1" outlineLevel="1" thickBot="1" x14ac:dyDescent="0.25">
      <c r="D188" s="89">
        <f t="shared" si="33"/>
        <v>0</v>
      </c>
      <c r="F188" s="105">
        <v>15</v>
      </c>
      <c r="G188" s="82"/>
      <c r="H188" s="60"/>
      <c r="I188" s="82"/>
      <c r="J188" s="60"/>
      <c r="K188" s="82"/>
      <c r="L188" s="60"/>
      <c r="M188" s="82"/>
      <c r="N188" s="60"/>
      <c r="O188" s="82"/>
      <c r="P188" s="61"/>
      <c r="Q188" s="82"/>
      <c r="R188" s="60"/>
      <c r="S188" s="82"/>
      <c r="T188" s="61"/>
      <c r="X188" s="89">
        <f t="shared" si="34"/>
        <v>0</v>
      </c>
      <c r="Z188" s="105">
        <v>15</v>
      </c>
      <c r="AA188" s="82"/>
      <c r="AB188" s="60"/>
      <c r="AC188" s="82"/>
      <c r="AD188" s="60"/>
      <c r="AE188" s="82"/>
      <c r="AF188" s="60"/>
      <c r="AG188" s="82"/>
      <c r="AH188" s="60"/>
      <c r="AI188" s="82"/>
      <c r="AJ188" s="61"/>
      <c r="AK188" s="82"/>
      <c r="AL188" s="60"/>
      <c r="AM188" s="82"/>
      <c r="AN188" s="61"/>
      <c r="AR188" s="89">
        <f t="shared" si="35"/>
        <v>0</v>
      </c>
      <c r="AT188" s="105">
        <v>15</v>
      </c>
      <c r="AU188" s="82"/>
      <c r="AV188" s="60"/>
      <c r="AW188" s="82"/>
      <c r="AX188" s="60"/>
      <c r="AY188" s="82"/>
      <c r="AZ188" s="60"/>
      <c r="BA188" s="82"/>
      <c r="BB188" s="60"/>
      <c r="BC188" s="82"/>
      <c r="BD188" s="61"/>
      <c r="BE188" s="82"/>
      <c r="BF188" s="60"/>
      <c r="BG188" s="82"/>
      <c r="BH188" s="61"/>
    </row>
    <row r="189" spans="4:60" ht="15" customHeight="1" outlineLevel="1" thickTop="1" x14ac:dyDescent="0.2">
      <c r="F189" s="106"/>
      <c r="G189" s="49" t="s">
        <v>27</v>
      </c>
      <c r="H189" s="49">
        <f>SUM(H174:H188)</f>
        <v>0</v>
      </c>
      <c r="I189" s="49"/>
      <c r="J189" s="49">
        <f>SUM(J174:J188)</f>
        <v>0</v>
      </c>
      <c r="K189" s="49"/>
      <c r="L189" s="49">
        <f>SUM(L174:L188)</f>
        <v>0</v>
      </c>
      <c r="M189" s="49"/>
      <c r="N189" s="49">
        <f>SUM(N174:N188)</f>
        <v>0</v>
      </c>
      <c r="O189" s="49"/>
      <c r="P189" s="49">
        <f>SUM(P174:P188)</f>
        <v>0</v>
      </c>
      <c r="Q189" s="49"/>
      <c r="R189" s="49">
        <f>SUM(R174:R188)</f>
        <v>0</v>
      </c>
      <c r="S189" s="49"/>
      <c r="T189" s="49">
        <f>SUM(T174:T188)</f>
        <v>0</v>
      </c>
      <c r="Z189" s="106"/>
      <c r="AA189" s="49" t="s">
        <v>27</v>
      </c>
      <c r="AB189" s="49">
        <f>SUM(AB174:AB188)</f>
        <v>0</v>
      </c>
      <c r="AC189" s="49"/>
      <c r="AD189" s="49">
        <f>SUM(AD174:AD188)</f>
        <v>0</v>
      </c>
      <c r="AE189" s="49"/>
      <c r="AF189" s="49">
        <f>SUM(AF174:AF188)</f>
        <v>0</v>
      </c>
      <c r="AG189" s="49"/>
      <c r="AH189" s="49">
        <f>SUM(AH174:AH188)</f>
        <v>0</v>
      </c>
      <c r="AI189" s="49"/>
      <c r="AJ189" s="49">
        <f>SUM(AJ174:AJ188)</f>
        <v>0</v>
      </c>
      <c r="AK189" s="49"/>
      <c r="AL189" s="49">
        <f>SUM(AL174:AL188)</f>
        <v>0</v>
      </c>
      <c r="AM189" s="49"/>
      <c r="AN189" s="49">
        <f>SUM(AN174:AN188)</f>
        <v>0</v>
      </c>
      <c r="AT189" s="106"/>
      <c r="AU189" s="49" t="s">
        <v>27</v>
      </c>
      <c r="AV189" s="49">
        <f>SUM(AV174:AV188)</f>
        <v>0</v>
      </c>
      <c r="AW189" s="49"/>
      <c r="AX189" s="49">
        <f>SUM(AX174:AX188)</f>
        <v>0</v>
      </c>
      <c r="AY189" s="49"/>
      <c r="AZ189" s="49">
        <f>SUM(AZ174:AZ188)</f>
        <v>0</v>
      </c>
      <c r="BA189" s="49"/>
      <c r="BB189" s="49">
        <f>SUM(BB174:BB188)</f>
        <v>0</v>
      </c>
      <c r="BC189" s="49"/>
      <c r="BD189" s="49">
        <f>SUM(BD174:BD188)</f>
        <v>0</v>
      </c>
      <c r="BE189" s="49"/>
      <c r="BF189" s="49">
        <f>SUM(BF174:BF188)</f>
        <v>0</v>
      </c>
      <c r="BG189" s="49"/>
      <c r="BH189" s="49">
        <f>SUM(BH174:BH188)</f>
        <v>0</v>
      </c>
    </row>
    <row r="190" spans="4:60" ht="0.75" customHeight="1" outlineLevel="1" thickBot="1" x14ac:dyDescent="0.25">
      <c r="F190" s="108" t="e">
        <f>IF(H191&lt;=EOMONTH(H155,0),INT((N191-LOOKUP(N191,DATE(YEAR(N191)+{-1;0;1},1,3)-WEEKDAY(DATE(YEAR(N191)+{-1;0;1},1,3))+2))/7)+1,"")</f>
        <v>#VALUE!</v>
      </c>
      <c r="G190" s="50"/>
      <c r="H190" s="50"/>
      <c r="I190" s="50"/>
      <c r="J190" s="50"/>
      <c r="K190" s="50"/>
      <c r="L190" s="50"/>
      <c r="M190" s="50"/>
      <c r="N190" s="50"/>
      <c r="O190" s="50"/>
      <c r="P190" s="50"/>
      <c r="Q190" s="50"/>
      <c r="R190" s="50"/>
      <c r="S190" s="50"/>
      <c r="T190" s="50"/>
      <c r="Z190" s="108">
        <f>IF(AB191&lt;=EOMONTH(AB155,0),INT((AH191-LOOKUP(AH191,DATE(YEAR(AH191)+{-1;0;1},1,3)-WEEKDAY(DATE(YEAR(AH191)+{-1;0;1},1,3))+2))/7)+1,"")</f>
        <v>22</v>
      </c>
      <c r="AA190" s="50"/>
      <c r="AB190" s="50"/>
      <c r="AC190" s="50"/>
      <c r="AD190" s="50"/>
      <c r="AE190" s="50"/>
      <c r="AF190" s="50"/>
      <c r="AG190" s="50"/>
      <c r="AH190" s="50"/>
      <c r="AI190" s="50"/>
      <c r="AJ190" s="50"/>
      <c r="AK190" s="50"/>
      <c r="AL190" s="50"/>
      <c r="AM190" s="50"/>
      <c r="AN190" s="50"/>
      <c r="AT190" s="108">
        <f>IF(AV191&lt;=EOMONTH(AV155,0),INT((BB191-LOOKUP(BB191,DATE(YEAR(BB191)+{-1;0;1},1,3)-WEEKDAY(DATE(YEAR(BB191)+{-1;0;1},1,3))+2))/7)+1,"")</f>
        <v>26</v>
      </c>
      <c r="AU190" s="50"/>
      <c r="AV190" s="50"/>
      <c r="AW190" s="50"/>
      <c r="AX190" s="50"/>
      <c r="AY190" s="50"/>
      <c r="AZ190" s="50"/>
      <c r="BA190" s="50"/>
      <c r="BB190" s="50"/>
      <c r="BC190" s="50"/>
      <c r="BD190" s="50"/>
      <c r="BE190" s="50"/>
      <c r="BF190" s="50"/>
      <c r="BG190" s="50"/>
      <c r="BH190" s="50"/>
    </row>
    <row r="191" spans="4:60" ht="39.950000000000003" customHeight="1" thickBot="1" x14ac:dyDescent="0.25">
      <c r="F191" s="71" t="e">
        <f>F190</f>
        <v>#VALUE!</v>
      </c>
      <c r="G191" s="51" t="str">
        <f>IF(ISNA(VLOOKUP(H191,Tab_feri,2,FALSE)),"",VLOOKUP(H191,Tab_feri,2,FALSE))</f>
        <v/>
      </c>
      <c r="H191" s="52">
        <f>IF(T173&lt;EOMONTH(F116,0),T173+1,"")</f>
        <v>43584</v>
      </c>
      <c r="I191" s="51" t="str">
        <f>IF(ISNA(VLOOKUP(J191,Tab_feri,2,FALSE)),"",VLOOKUP(J191,Tab_feri,2,FALSE))</f>
        <v/>
      </c>
      <c r="J191" s="52">
        <f>IF(H191&lt;EOMONTH(F116,0),H191+1,"")</f>
        <v>43585</v>
      </c>
      <c r="K191" s="51" t="str">
        <f>IF(ISNA(VLOOKUP(L191,Tab_feri,2,FALSE)),"",VLOOKUP(L191,Tab_feri,2,FALSE))</f>
        <v/>
      </c>
      <c r="L191" s="52" t="str">
        <f>IF(J191&lt;EOMONTH(F116,0),J191+1,"")</f>
        <v/>
      </c>
      <c r="M191" s="51" t="str">
        <f>IF(ISNA(VLOOKUP(N191,Tab_feri,2,FALSE)),"",VLOOKUP(N191,Tab_feri,2,FALSE))</f>
        <v/>
      </c>
      <c r="N191" s="52" t="str">
        <f>IF(L191&lt;EOMONTH(F116,0),L191+1,"")</f>
        <v/>
      </c>
      <c r="O191" s="51" t="str">
        <f>IF(ISNA(VLOOKUP(P191,Tab_feri,2,FALSE)),"",VLOOKUP(P191,Tab_feri,2,FALSE))</f>
        <v/>
      </c>
      <c r="P191" s="52" t="str">
        <f>IF(N191&lt;EOMONTH(F116,0),N191+1,"")</f>
        <v/>
      </c>
      <c r="Q191" s="53" t="str">
        <f>IF(ISNA(VLOOKUP(R191,Tab_feri,2,FALSE)),"",VLOOKUP(R191,Tab_feri,2,FALSE))</f>
        <v/>
      </c>
      <c r="R191" s="54" t="str">
        <f>IF(P191&lt;EOMONTH(F116,0),P191+1,"")</f>
        <v/>
      </c>
      <c r="S191" s="53" t="str">
        <f>IF(ISNA(VLOOKUP(T191,Tab_feri,2,FALSE)),"",VLOOKUP(T191,Tab_feri,2,FALSE))</f>
        <v/>
      </c>
      <c r="T191" s="55" t="str">
        <f>IF(R191&lt;EOMONTH(F116,0),R191+1,"")</f>
        <v/>
      </c>
      <c r="Z191" s="71">
        <f>Z190</f>
        <v>22</v>
      </c>
      <c r="AA191" s="51" t="str">
        <f>IF(ISNA(VLOOKUP(AB191,Tab_feri,2,FALSE)),"",VLOOKUP(AB191,Tab_feri,2,FALSE))</f>
        <v/>
      </c>
      <c r="AB191" s="52">
        <f>IF(AN173&lt;EOMONTH(Z116,0),AN173+1,"")</f>
        <v>43612</v>
      </c>
      <c r="AC191" s="51" t="str">
        <f>IF(ISNA(VLOOKUP(AD191,Tab_feri,2,FALSE)),"",VLOOKUP(AD191,Tab_feri,2,FALSE))</f>
        <v/>
      </c>
      <c r="AD191" s="52">
        <f>IF(AB191&lt;EOMONTH(Z116,0),AB191+1,"")</f>
        <v>43613</v>
      </c>
      <c r="AE191" s="51" t="str">
        <f>IF(ISNA(VLOOKUP(AF191,Tab_feri,2,FALSE)),"",VLOOKUP(AF191,Tab_feri,2,FALSE))</f>
        <v/>
      </c>
      <c r="AF191" s="52">
        <f>IF(AD191&lt;EOMONTH(Z116,0),AD191+1,"")</f>
        <v>43614</v>
      </c>
      <c r="AG191" s="101" t="str">
        <f>IF(ISNA(VLOOKUP(AH191,Tab_feri,2,FALSE)),"",VLOOKUP(AH191,Tab_feri,2,FALSE))</f>
        <v/>
      </c>
      <c r="AH191" s="52">
        <f>IF(AF191&lt;EOMONTH(Z116,0),AF191+1,"")</f>
        <v>43615</v>
      </c>
      <c r="AI191" s="51" t="str">
        <f>IF(ISNA(VLOOKUP(AJ191,Tab_feri,2,FALSE)),"",VLOOKUP(AJ191,Tab_feri,2,FALSE))</f>
        <v/>
      </c>
      <c r="AJ191" s="52">
        <f>IF(AH191&lt;EOMONTH(Z116,0),AH191+1,"")</f>
        <v>43616</v>
      </c>
      <c r="AK191" s="53" t="str">
        <f>IF(ISNA(VLOOKUP(AL191,Tab_feri,2,FALSE)),"",VLOOKUP(AL191,Tab_feri,2,FALSE))</f>
        <v/>
      </c>
      <c r="AL191" s="54" t="str">
        <f>IF(AJ191&lt;EOMONTH(Z116,0),AJ191+1,"")</f>
        <v/>
      </c>
      <c r="AM191" s="53" t="str">
        <f>IF(ISNA(VLOOKUP(AN191,Tab_feri,2,FALSE)),"",VLOOKUP(AN191,Tab_feri,2,FALSE))</f>
        <v/>
      </c>
      <c r="AN191" s="55" t="str">
        <f>IF(AL191&lt;EOMONTH(Z116,0),AL191+1,"")</f>
        <v/>
      </c>
      <c r="AT191" s="71">
        <f>AT190</f>
        <v>26</v>
      </c>
      <c r="AU191" s="51" t="str">
        <f>IF(ISNA(VLOOKUP(AV191,Tab_feri,2,FALSE)),"",VLOOKUP(AV191,Tab_feri,2,FALSE))</f>
        <v/>
      </c>
      <c r="AV191" s="52">
        <f>IF(BH173&lt;EOMONTH(AT116,0),BH173+1,"")</f>
        <v>43640</v>
      </c>
      <c r="AW191" s="51" t="str">
        <f>IF(ISNA(VLOOKUP(AX191,Tab_feri,2,FALSE)),"",VLOOKUP(AX191,Tab_feri,2,FALSE))</f>
        <v/>
      </c>
      <c r="AX191" s="52">
        <f>IF(AV191&lt;EOMONTH(AT116,0),AV191+1,"")</f>
        <v>43641</v>
      </c>
      <c r="AY191" s="51" t="str">
        <f>IF(ISNA(VLOOKUP(AZ191,Tab_feri,2,FALSE)),"",VLOOKUP(AZ191,Tab_feri,2,FALSE))</f>
        <v/>
      </c>
      <c r="AZ191" s="52">
        <f>IF(AX191&lt;EOMONTH(AT116,0),AX191+1,"")</f>
        <v>43642</v>
      </c>
      <c r="BA191" s="51" t="str">
        <f>IF(ISNA(VLOOKUP(BB191,Tab_feri,2,FALSE)),"",VLOOKUP(BB191,Tab_feri,2,FALSE))</f>
        <v/>
      </c>
      <c r="BB191" s="52">
        <f>IF(AZ191&lt;EOMONTH(AT116,0),AZ191+1,"")</f>
        <v>43643</v>
      </c>
      <c r="BC191" s="51" t="str">
        <f>IF(ISNA(VLOOKUP(BD191,Tab_feri,2,FALSE)),"",VLOOKUP(BD191,Tab_feri,2,FALSE))</f>
        <v/>
      </c>
      <c r="BD191" s="52">
        <f>IF(BB191&lt;EOMONTH(AT116,0),BB191+1,"")</f>
        <v>43644</v>
      </c>
      <c r="BE191" s="53" t="str">
        <f>IF(ISNA(VLOOKUP(BF191,Tab_feri,2,FALSE)),"",VLOOKUP(BF191,Tab_feri,2,FALSE))</f>
        <v/>
      </c>
      <c r="BF191" s="54">
        <f>IF(BD191&lt;EOMONTH(AT116,0),BD191+1,"")</f>
        <v>43645</v>
      </c>
      <c r="BG191" s="53" t="str">
        <f>IF(ISNA(VLOOKUP(BH191,Tab_feri,2,FALSE)),"",VLOOKUP(BH191,Tab_feri,2,FALSE))</f>
        <v/>
      </c>
      <c r="BH191" s="55">
        <f>IF(BF191&lt;EOMONTH(AT116,0),BF191+1,"")</f>
        <v>43646</v>
      </c>
    </row>
    <row r="192" spans="4:60" ht="15" customHeight="1" outlineLevel="1" thickTop="1" thickBot="1" x14ac:dyDescent="0.25">
      <c r="D192" s="87">
        <f>SUM(H192,J192,L192,N192,P192,R192,T192)</f>
        <v>0</v>
      </c>
      <c r="F192" s="105">
        <v>1</v>
      </c>
      <c r="G192" s="80"/>
      <c r="H192" s="57"/>
      <c r="I192" s="80"/>
      <c r="J192" s="57"/>
      <c r="K192" s="80"/>
      <c r="L192" s="57"/>
      <c r="M192" s="80"/>
      <c r="N192" s="57"/>
      <c r="O192" s="80"/>
      <c r="P192" s="58"/>
      <c r="Q192" s="80"/>
      <c r="R192" s="57"/>
      <c r="S192" s="80"/>
      <c r="T192" s="58"/>
      <c r="X192" s="87">
        <f>SUM(AB192,AD192,AF192,AH192,AJ192,AL192,AN192)</f>
        <v>0</v>
      </c>
      <c r="Z192" s="105">
        <v>1</v>
      </c>
      <c r="AA192" s="80"/>
      <c r="AB192" s="57"/>
      <c r="AC192" s="80"/>
      <c r="AD192" s="57"/>
      <c r="AE192" s="80"/>
      <c r="AF192" s="57"/>
      <c r="AG192" s="80"/>
      <c r="AH192" s="57"/>
      <c r="AI192" s="80"/>
      <c r="AJ192" s="58"/>
      <c r="AK192" s="80"/>
      <c r="AL192" s="57"/>
      <c r="AM192" s="80"/>
      <c r="AN192" s="58"/>
      <c r="AR192" s="87">
        <f>SUM(AV192,AX192,AZ192,BB192,BD192,BF192,BH192)</f>
        <v>0</v>
      </c>
      <c r="AT192" s="105">
        <v>1</v>
      </c>
      <c r="AU192" s="80"/>
      <c r="AV192" s="57"/>
      <c r="AW192" s="80"/>
      <c r="AX192" s="57"/>
      <c r="AY192" s="80"/>
      <c r="AZ192" s="57"/>
      <c r="BA192" s="80"/>
      <c r="BB192" s="57"/>
      <c r="BC192" s="80"/>
      <c r="BD192" s="58"/>
      <c r="BE192" s="80"/>
      <c r="BF192" s="57"/>
      <c r="BG192" s="80"/>
      <c r="BH192" s="58"/>
    </row>
    <row r="193" spans="4:60" ht="15" customHeight="1" outlineLevel="1" thickBot="1" x14ac:dyDescent="0.25">
      <c r="D193" s="88">
        <f t="shared" ref="D193:D206" si="36">SUM(H193,J193,L193,N193,P193,R193,T193)</f>
        <v>0</v>
      </c>
      <c r="F193" s="105">
        <v>2</v>
      </c>
      <c r="G193" s="81"/>
      <c r="H193" s="47"/>
      <c r="I193" s="81"/>
      <c r="J193" s="47"/>
      <c r="K193" s="81"/>
      <c r="L193" s="47"/>
      <c r="M193" s="81"/>
      <c r="N193" s="47"/>
      <c r="O193" s="81"/>
      <c r="P193" s="59"/>
      <c r="Q193" s="81"/>
      <c r="R193" s="47"/>
      <c r="S193" s="81"/>
      <c r="T193" s="59"/>
      <c r="X193" s="88">
        <f t="shared" ref="X193:X206" si="37">SUM(AB193,AD193,AF193,AH193,AJ193,AL193,AN193)</f>
        <v>0</v>
      </c>
      <c r="Z193" s="105">
        <v>2</v>
      </c>
      <c r="AA193" s="81"/>
      <c r="AB193" s="47"/>
      <c r="AC193" s="81"/>
      <c r="AD193" s="47"/>
      <c r="AE193" s="81"/>
      <c r="AF193" s="47"/>
      <c r="AG193" s="81"/>
      <c r="AH193" s="47"/>
      <c r="AI193" s="81"/>
      <c r="AJ193" s="59"/>
      <c r="AK193" s="81"/>
      <c r="AL193" s="47"/>
      <c r="AM193" s="81"/>
      <c r="AN193" s="59"/>
      <c r="AR193" s="88">
        <f t="shared" ref="AR193:AR206" si="38">SUM(AV193,AX193,AZ193,BB193,BD193,BF193,BH193)</f>
        <v>0</v>
      </c>
      <c r="AT193" s="105">
        <v>2</v>
      </c>
      <c r="AU193" s="81"/>
      <c r="AV193" s="47"/>
      <c r="AW193" s="81"/>
      <c r="AX193" s="47"/>
      <c r="AY193" s="81"/>
      <c r="AZ193" s="47"/>
      <c r="BA193" s="81"/>
      <c r="BB193" s="47"/>
      <c r="BC193" s="81"/>
      <c r="BD193" s="59"/>
      <c r="BE193" s="81"/>
      <c r="BF193" s="47"/>
      <c r="BG193" s="81"/>
      <c r="BH193" s="59"/>
    </row>
    <row r="194" spans="4:60" ht="15" customHeight="1" outlineLevel="1" thickBot="1" x14ac:dyDescent="0.25">
      <c r="D194" s="88">
        <f t="shared" si="36"/>
        <v>0</v>
      </c>
      <c r="F194" s="105">
        <v>3</v>
      </c>
      <c r="G194" s="81"/>
      <c r="H194" s="47"/>
      <c r="I194" s="81"/>
      <c r="J194" s="47"/>
      <c r="K194" s="81"/>
      <c r="L194" s="47"/>
      <c r="M194" s="81"/>
      <c r="N194" s="47"/>
      <c r="O194" s="81"/>
      <c r="P194" s="59"/>
      <c r="Q194" s="81"/>
      <c r="R194" s="47"/>
      <c r="S194" s="81"/>
      <c r="T194" s="59"/>
      <c r="X194" s="88">
        <f t="shared" si="37"/>
        <v>0</v>
      </c>
      <c r="Z194" s="105">
        <v>3</v>
      </c>
      <c r="AA194" s="81"/>
      <c r="AB194" s="47"/>
      <c r="AC194" s="81"/>
      <c r="AD194" s="47"/>
      <c r="AE194" s="81"/>
      <c r="AF194" s="47"/>
      <c r="AG194" s="81"/>
      <c r="AH194" s="47"/>
      <c r="AI194" s="81"/>
      <c r="AJ194" s="59"/>
      <c r="AK194" s="81"/>
      <c r="AL194" s="47"/>
      <c r="AM194" s="81"/>
      <c r="AN194" s="59"/>
      <c r="AR194" s="88">
        <f t="shared" si="38"/>
        <v>0</v>
      </c>
      <c r="AT194" s="105">
        <v>3</v>
      </c>
      <c r="AU194" s="81"/>
      <c r="AV194" s="47"/>
      <c r="AW194" s="81"/>
      <c r="AX194" s="47"/>
      <c r="AY194" s="81"/>
      <c r="AZ194" s="47"/>
      <c r="BA194" s="81"/>
      <c r="BB194" s="47"/>
      <c r="BC194" s="81"/>
      <c r="BD194" s="59"/>
      <c r="BE194" s="81"/>
      <c r="BF194" s="47"/>
      <c r="BG194" s="81"/>
      <c r="BH194" s="59"/>
    </row>
    <row r="195" spans="4:60" ht="15" customHeight="1" outlineLevel="1" thickBot="1" x14ac:dyDescent="0.25">
      <c r="D195" s="88">
        <f t="shared" si="36"/>
        <v>0</v>
      </c>
      <c r="F195" s="105">
        <v>4</v>
      </c>
      <c r="G195" s="81"/>
      <c r="H195" s="47"/>
      <c r="I195" s="81"/>
      <c r="J195" s="47"/>
      <c r="K195" s="81"/>
      <c r="L195" s="47"/>
      <c r="M195" s="81"/>
      <c r="N195" s="47"/>
      <c r="O195" s="81"/>
      <c r="P195" s="59"/>
      <c r="Q195" s="81"/>
      <c r="R195" s="47"/>
      <c r="S195" s="81"/>
      <c r="T195" s="59"/>
      <c r="X195" s="88">
        <f t="shared" si="37"/>
        <v>0</v>
      </c>
      <c r="Z195" s="105">
        <v>4</v>
      </c>
      <c r="AA195" s="81"/>
      <c r="AB195" s="47"/>
      <c r="AC195" s="81"/>
      <c r="AD195" s="47"/>
      <c r="AE195" s="81"/>
      <c r="AF195" s="47"/>
      <c r="AG195" s="81"/>
      <c r="AH195" s="47"/>
      <c r="AI195" s="81"/>
      <c r="AJ195" s="59"/>
      <c r="AK195" s="81"/>
      <c r="AL195" s="47"/>
      <c r="AM195" s="81"/>
      <c r="AN195" s="59"/>
      <c r="AR195" s="88">
        <f t="shared" si="38"/>
        <v>0</v>
      </c>
      <c r="AT195" s="105">
        <v>4</v>
      </c>
      <c r="AU195" s="81"/>
      <c r="AV195" s="47"/>
      <c r="AW195" s="81"/>
      <c r="AX195" s="47"/>
      <c r="AY195" s="81"/>
      <c r="AZ195" s="47"/>
      <c r="BA195" s="81"/>
      <c r="BB195" s="47"/>
      <c r="BC195" s="81"/>
      <c r="BD195" s="59"/>
      <c r="BE195" s="81"/>
      <c r="BF195" s="47"/>
      <c r="BG195" s="81"/>
      <c r="BH195" s="59"/>
    </row>
    <row r="196" spans="4:60" ht="15" customHeight="1" outlineLevel="1" thickBot="1" x14ac:dyDescent="0.25">
      <c r="D196" s="88">
        <f t="shared" si="36"/>
        <v>0</v>
      </c>
      <c r="F196" s="105">
        <v>5</v>
      </c>
      <c r="G196" s="81"/>
      <c r="H196" s="47"/>
      <c r="I196" s="81"/>
      <c r="J196" s="47"/>
      <c r="K196" s="81"/>
      <c r="L196" s="47"/>
      <c r="M196" s="81"/>
      <c r="N196" s="47"/>
      <c r="O196" s="81"/>
      <c r="P196" s="59"/>
      <c r="Q196" s="81"/>
      <c r="R196" s="47"/>
      <c r="S196" s="81"/>
      <c r="T196" s="59"/>
      <c r="X196" s="88">
        <f t="shared" si="37"/>
        <v>0</v>
      </c>
      <c r="Z196" s="105">
        <v>5</v>
      </c>
      <c r="AA196" s="81"/>
      <c r="AB196" s="47"/>
      <c r="AC196" s="81"/>
      <c r="AD196" s="47"/>
      <c r="AE196" s="81"/>
      <c r="AF196" s="47"/>
      <c r="AG196" s="81"/>
      <c r="AH196" s="47"/>
      <c r="AI196" s="81"/>
      <c r="AJ196" s="59"/>
      <c r="AK196" s="81"/>
      <c r="AL196" s="47"/>
      <c r="AM196" s="81"/>
      <c r="AN196" s="59"/>
      <c r="AR196" s="88">
        <f t="shared" si="38"/>
        <v>0</v>
      </c>
      <c r="AT196" s="105">
        <v>5</v>
      </c>
      <c r="AU196" s="81"/>
      <c r="AV196" s="47"/>
      <c r="AW196" s="81"/>
      <c r="AX196" s="47"/>
      <c r="AY196" s="81"/>
      <c r="AZ196" s="47"/>
      <c r="BA196" s="81"/>
      <c r="BB196" s="47"/>
      <c r="BC196" s="81"/>
      <c r="BD196" s="59"/>
      <c r="BE196" s="81"/>
      <c r="BF196" s="47"/>
      <c r="BG196" s="81"/>
      <c r="BH196" s="59"/>
    </row>
    <row r="197" spans="4:60" ht="15" customHeight="1" outlineLevel="1" thickBot="1" x14ac:dyDescent="0.25">
      <c r="D197" s="88">
        <f t="shared" si="36"/>
        <v>0</v>
      </c>
      <c r="F197" s="105">
        <v>6</v>
      </c>
      <c r="G197" s="81"/>
      <c r="H197" s="47"/>
      <c r="I197" s="81"/>
      <c r="J197" s="47"/>
      <c r="K197" s="81"/>
      <c r="L197" s="47"/>
      <c r="M197" s="81"/>
      <c r="N197" s="47"/>
      <c r="O197" s="81"/>
      <c r="P197" s="59"/>
      <c r="Q197" s="81"/>
      <c r="R197" s="47"/>
      <c r="S197" s="81"/>
      <c r="T197" s="59"/>
      <c r="X197" s="88">
        <f t="shared" si="37"/>
        <v>0</v>
      </c>
      <c r="Z197" s="105">
        <v>6</v>
      </c>
      <c r="AA197" s="81"/>
      <c r="AB197" s="47"/>
      <c r="AC197" s="81"/>
      <c r="AD197" s="47"/>
      <c r="AE197" s="81"/>
      <c r="AF197" s="47"/>
      <c r="AG197" s="81"/>
      <c r="AH197" s="47"/>
      <c r="AI197" s="81"/>
      <c r="AJ197" s="59"/>
      <c r="AK197" s="81"/>
      <c r="AL197" s="47"/>
      <c r="AM197" s="81"/>
      <c r="AN197" s="59"/>
      <c r="AR197" s="88">
        <f t="shared" si="38"/>
        <v>0</v>
      </c>
      <c r="AT197" s="105">
        <v>6</v>
      </c>
      <c r="AU197" s="81"/>
      <c r="AV197" s="47"/>
      <c r="AW197" s="81"/>
      <c r="AX197" s="47"/>
      <c r="AY197" s="81"/>
      <c r="AZ197" s="47"/>
      <c r="BA197" s="81"/>
      <c r="BB197" s="47"/>
      <c r="BC197" s="81"/>
      <c r="BD197" s="59"/>
      <c r="BE197" s="81"/>
      <c r="BF197" s="47"/>
      <c r="BG197" s="81"/>
      <c r="BH197" s="59"/>
    </row>
    <row r="198" spans="4:60" ht="15" customHeight="1" outlineLevel="1" thickBot="1" x14ac:dyDescent="0.25">
      <c r="D198" s="88">
        <f t="shared" si="36"/>
        <v>0</v>
      </c>
      <c r="F198" s="105">
        <v>7</v>
      </c>
      <c r="G198" s="81"/>
      <c r="H198" s="47"/>
      <c r="I198" s="81"/>
      <c r="J198" s="47"/>
      <c r="K198" s="81"/>
      <c r="L198" s="47"/>
      <c r="M198" s="81"/>
      <c r="N198" s="47"/>
      <c r="O198" s="81"/>
      <c r="P198" s="59"/>
      <c r="Q198" s="81"/>
      <c r="R198" s="47"/>
      <c r="S198" s="81"/>
      <c r="T198" s="59"/>
      <c r="X198" s="88">
        <f t="shared" si="37"/>
        <v>0</v>
      </c>
      <c r="Z198" s="105">
        <v>7</v>
      </c>
      <c r="AA198" s="81"/>
      <c r="AB198" s="47"/>
      <c r="AC198" s="81"/>
      <c r="AD198" s="47"/>
      <c r="AE198" s="81"/>
      <c r="AF198" s="47"/>
      <c r="AG198" s="81"/>
      <c r="AH198" s="47"/>
      <c r="AI198" s="81"/>
      <c r="AJ198" s="59"/>
      <c r="AK198" s="81"/>
      <c r="AL198" s="47"/>
      <c r="AM198" s="81"/>
      <c r="AN198" s="59"/>
      <c r="AR198" s="88">
        <f t="shared" si="38"/>
        <v>0</v>
      </c>
      <c r="AT198" s="105">
        <v>7</v>
      </c>
      <c r="AU198" s="81"/>
      <c r="AV198" s="47"/>
      <c r="AW198" s="81"/>
      <c r="AX198" s="47"/>
      <c r="AY198" s="81"/>
      <c r="AZ198" s="47"/>
      <c r="BA198" s="81"/>
      <c r="BB198" s="47"/>
      <c r="BC198" s="81"/>
      <c r="BD198" s="59"/>
      <c r="BE198" s="81"/>
      <c r="BF198" s="47"/>
      <c r="BG198" s="81"/>
      <c r="BH198" s="59"/>
    </row>
    <row r="199" spans="4:60" ht="15" customHeight="1" outlineLevel="1" thickBot="1" x14ac:dyDescent="0.25">
      <c r="D199" s="88">
        <f t="shared" si="36"/>
        <v>0</v>
      </c>
      <c r="F199" s="105">
        <v>8</v>
      </c>
      <c r="G199" s="81"/>
      <c r="H199" s="47"/>
      <c r="I199" s="81"/>
      <c r="J199" s="47"/>
      <c r="K199" s="81"/>
      <c r="L199" s="47"/>
      <c r="M199" s="81"/>
      <c r="N199" s="47"/>
      <c r="O199" s="81"/>
      <c r="P199" s="59"/>
      <c r="Q199" s="81"/>
      <c r="R199" s="47"/>
      <c r="S199" s="81"/>
      <c r="T199" s="59"/>
      <c r="X199" s="88">
        <f t="shared" si="37"/>
        <v>0</v>
      </c>
      <c r="Z199" s="105">
        <v>8</v>
      </c>
      <c r="AA199" s="81"/>
      <c r="AB199" s="47"/>
      <c r="AC199" s="81"/>
      <c r="AD199" s="47"/>
      <c r="AE199" s="81"/>
      <c r="AF199" s="47"/>
      <c r="AG199" s="81"/>
      <c r="AH199" s="47"/>
      <c r="AI199" s="81"/>
      <c r="AJ199" s="59"/>
      <c r="AK199" s="81"/>
      <c r="AL199" s="47"/>
      <c r="AM199" s="81"/>
      <c r="AN199" s="59"/>
      <c r="AR199" s="88">
        <f t="shared" si="38"/>
        <v>0</v>
      </c>
      <c r="AT199" s="105">
        <v>8</v>
      </c>
      <c r="AU199" s="81"/>
      <c r="AV199" s="47"/>
      <c r="AW199" s="81"/>
      <c r="AX199" s="47"/>
      <c r="AY199" s="81"/>
      <c r="AZ199" s="47"/>
      <c r="BA199" s="81"/>
      <c r="BB199" s="47"/>
      <c r="BC199" s="81"/>
      <c r="BD199" s="59"/>
      <c r="BE199" s="81"/>
      <c r="BF199" s="47"/>
      <c r="BG199" s="81"/>
      <c r="BH199" s="59"/>
    </row>
    <row r="200" spans="4:60" ht="15" customHeight="1" outlineLevel="1" thickBot="1" x14ac:dyDescent="0.25">
      <c r="D200" s="88">
        <f t="shared" si="36"/>
        <v>0</v>
      </c>
      <c r="F200" s="105">
        <v>9</v>
      </c>
      <c r="G200" s="81"/>
      <c r="H200" s="47"/>
      <c r="I200" s="81"/>
      <c r="J200" s="47"/>
      <c r="K200" s="81"/>
      <c r="L200" s="47"/>
      <c r="M200" s="81"/>
      <c r="N200" s="47"/>
      <c r="O200" s="81"/>
      <c r="P200" s="59"/>
      <c r="Q200" s="81"/>
      <c r="R200" s="47"/>
      <c r="S200" s="81"/>
      <c r="T200" s="59"/>
      <c r="X200" s="88">
        <f t="shared" si="37"/>
        <v>0</v>
      </c>
      <c r="Z200" s="105">
        <v>9</v>
      </c>
      <c r="AA200" s="81"/>
      <c r="AB200" s="47"/>
      <c r="AC200" s="81"/>
      <c r="AD200" s="47"/>
      <c r="AE200" s="81"/>
      <c r="AF200" s="47"/>
      <c r="AG200" s="81"/>
      <c r="AH200" s="47"/>
      <c r="AI200" s="81"/>
      <c r="AJ200" s="59"/>
      <c r="AK200" s="81"/>
      <c r="AL200" s="47"/>
      <c r="AM200" s="81"/>
      <c r="AN200" s="59"/>
      <c r="AR200" s="88">
        <f t="shared" si="38"/>
        <v>0</v>
      </c>
      <c r="AT200" s="105">
        <v>9</v>
      </c>
      <c r="AU200" s="81"/>
      <c r="AV200" s="47"/>
      <c r="AW200" s="81"/>
      <c r="AX200" s="47"/>
      <c r="AY200" s="81"/>
      <c r="AZ200" s="47"/>
      <c r="BA200" s="81"/>
      <c r="BB200" s="47"/>
      <c r="BC200" s="81"/>
      <c r="BD200" s="59"/>
      <c r="BE200" s="81"/>
      <c r="BF200" s="47"/>
      <c r="BG200" s="81"/>
      <c r="BH200" s="59"/>
    </row>
    <row r="201" spans="4:60" ht="15" customHeight="1" outlineLevel="1" thickBot="1" x14ac:dyDescent="0.25">
      <c r="D201" s="88">
        <f t="shared" si="36"/>
        <v>0</v>
      </c>
      <c r="F201" s="105">
        <v>10</v>
      </c>
      <c r="G201" s="81"/>
      <c r="H201" s="47"/>
      <c r="I201" s="81"/>
      <c r="J201" s="47"/>
      <c r="K201" s="81"/>
      <c r="L201" s="47"/>
      <c r="M201" s="81"/>
      <c r="N201" s="47"/>
      <c r="O201" s="81"/>
      <c r="P201" s="59"/>
      <c r="Q201" s="81"/>
      <c r="R201" s="47"/>
      <c r="S201" s="81"/>
      <c r="T201" s="59"/>
      <c r="X201" s="88">
        <f t="shared" si="37"/>
        <v>0</v>
      </c>
      <c r="Z201" s="105">
        <v>10</v>
      </c>
      <c r="AA201" s="81"/>
      <c r="AB201" s="47"/>
      <c r="AC201" s="81"/>
      <c r="AD201" s="47"/>
      <c r="AE201" s="81"/>
      <c r="AF201" s="47"/>
      <c r="AG201" s="81"/>
      <c r="AH201" s="47"/>
      <c r="AI201" s="81"/>
      <c r="AJ201" s="59"/>
      <c r="AK201" s="81"/>
      <c r="AL201" s="47"/>
      <c r="AM201" s="81"/>
      <c r="AN201" s="59"/>
      <c r="AR201" s="88">
        <f t="shared" si="38"/>
        <v>0</v>
      </c>
      <c r="AT201" s="105">
        <v>10</v>
      </c>
      <c r="AU201" s="81"/>
      <c r="AV201" s="47"/>
      <c r="AW201" s="81"/>
      <c r="AX201" s="47"/>
      <c r="AY201" s="81"/>
      <c r="AZ201" s="47"/>
      <c r="BA201" s="81"/>
      <c r="BB201" s="47"/>
      <c r="BC201" s="81"/>
      <c r="BD201" s="59"/>
      <c r="BE201" s="81"/>
      <c r="BF201" s="47"/>
      <c r="BG201" s="81"/>
      <c r="BH201" s="59"/>
    </row>
    <row r="202" spans="4:60" ht="15" customHeight="1" outlineLevel="1" thickBot="1" x14ac:dyDescent="0.25">
      <c r="D202" s="88">
        <f t="shared" si="36"/>
        <v>0</v>
      </c>
      <c r="F202" s="105">
        <v>11</v>
      </c>
      <c r="G202" s="81"/>
      <c r="H202" s="47"/>
      <c r="I202" s="81"/>
      <c r="J202" s="47"/>
      <c r="K202" s="81"/>
      <c r="L202" s="47"/>
      <c r="M202" s="81"/>
      <c r="N202" s="47"/>
      <c r="O202" s="81"/>
      <c r="P202" s="59"/>
      <c r="Q202" s="81"/>
      <c r="R202" s="47"/>
      <c r="S202" s="81"/>
      <c r="T202" s="59"/>
      <c r="X202" s="88">
        <f t="shared" si="37"/>
        <v>0</v>
      </c>
      <c r="Z202" s="105">
        <v>11</v>
      </c>
      <c r="AA202" s="81"/>
      <c r="AB202" s="47"/>
      <c r="AC202" s="81"/>
      <c r="AD202" s="47"/>
      <c r="AE202" s="81"/>
      <c r="AF202" s="47"/>
      <c r="AG202" s="81"/>
      <c r="AH202" s="47"/>
      <c r="AI202" s="81"/>
      <c r="AJ202" s="59"/>
      <c r="AK202" s="81"/>
      <c r="AL202" s="47"/>
      <c r="AM202" s="81"/>
      <c r="AN202" s="59"/>
      <c r="AR202" s="88">
        <f t="shared" si="38"/>
        <v>0</v>
      </c>
      <c r="AT202" s="105">
        <v>11</v>
      </c>
      <c r="AU202" s="81"/>
      <c r="AV202" s="47"/>
      <c r="AW202" s="81"/>
      <c r="AX202" s="47"/>
      <c r="AY202" s="81"/>
      <c r="AZ202" s="47"/>
      <c r="BA202" s="81"/>
      <c r="BB202" s="47"/>
      <c r="BC202" s="81"/>
      <c r="BD202" s="59"/>
      <c r="BE202" s="81"/>
      <c r="BF202" s="47"/>
      <c r="BG202" s="81"/>
      <c r="BH202" s="59"/>
    </row>
    <row r="203" spans="4:60" ht="15" customHeight="1" outlineLevel="1" thickBot="1" x14ac:dyDescent="0.25">
      <c r="D203" s="88">
        <f t="shared" si="36"/>
        <v>0</v>
      </c>
      <c r="F203" s="105">
        <v>12</v>
      </c>
      <c r="G203" s="81"/>
      <c r="H203" s="47"/>
      <c r="I203" s="81"/>
      <c r="J203" s="47"/>
      <c r="K203" s="81"/>
      <c r="L203" s="47"/>
      <c r="M203" s="81"/>
      <c r="N203" s="47"/>
      <c r="O203" s="81"/>
      <c r="P203" s="59"/>
      <c r="Q203" s="81"/>
      <c r="R203" s="47"/>
      <c r="S203" s="81"/>
      <c r="T203" s="59"/>
      <c r="X203" s="88">
        <f t="shared" si="37"/>
        <v>0</v>
      </c>
      <c r="Z203" s="105">
        <v>12</v>
      </c>
      <c r="AA203" s="81"/>
      <c r="AB203" s="47"/>
      <c r="AC203" s="81"/>
      <c r="AD203" s="47"/>
      <c r="AE203" s="81"/>
      <c r="AF203" s="47"/>
      <c r="AG203" s="81"/>
      <c r="AH203" s="47"/>
      <c r="AI203" s="81"/>
      <c r="AJ203" s="59"/>
      <c r="AK203" s="81"/>
      <c r="AL203" s="47"/>
      <c r="AM203" s="81"/>
      <c r="AN203" s="59"/>
      <c r="AR203" s="88">
        <f t="shared" si="38"/>
        <v>0</v>
      </c>
      <c r="AT203" s="105">
        <v>12</v>
      </c>
      <c r="AU203" s="81"/>
      <c r="AV203" s="47"/>
      <c r="AW203" s="81"/>
      <c r="AX203" s="47"/>
      <c r="AY203" s="81"/>
      <c r="AZ203" s="47"/>
      <c r="BA203" s="81"/>
      <c r="BB203" s="47"/>
      <c r="BC203" s="81"/>
      <c r="BD203" s="59"/>
      <c r="BE203" s="81"/>
      <c r="BF203" s="47"/>
      <c r="BG203" s="81"/>
      <c r="BH203" s="59"/>
    </row>
    <row r="204" spans="4:60" ht="15" customHeight="1" outlineLevel="1" thickBot="1" x14ac:dyDescent="0.25">
      <c r="D204" s="88">
        <f t="shared" si="36"/>
        <v>0</v>
      </c>
      <c r="F204" s="105">
        <v>13</v>
      </c>
      <c r="G204" s="81"/>
      <c r="H204" s="47"/>
      <c r="I204" s="81"/>
      <c r="J204" s="47"/>
      <c r="K204" s="81"/>
      <c r="L204" s="47"/>
      <c r="M204" s="81"/>
      <c r="N204" s="47"/>
      <c r="O204" s="81"/>
      <c r="P204" s="59"/>
      <c r="Q204" s="81"/>
      <c r="R204" s="47"/>
      <c r="S204" s="81"/>
      <c r="T204" s="59"/>
      <c r="X204" s="88">
        <f t="shared" si="37"/>
        <v>0</v>
      </c>
      <c r="Z204" s="105">
        <v>13</v>
      </c>
      <c r="AA204" s="81"/>
      <c r="AB204" s="47"/>
      <c r="AC204" s="81"/>
      <c r="AD204" s="47"/>
      <c r="AE204" s="81"/>
      <c r="AF204" s="47"/>
      <c r="AG204" s="81"/>
      <c r="AH204" s="47"/>
      <c r="AI204" s="81"/>
      <c r="AJ204" s="59"/>
      <c r="AK204" s="81"/>
      <c r="AL204" s="47"/>
      <c r="AM204" s="81"/>
      <c r="AN204" s="59"/>
      <c r="AR204" s="88">
        <f t="shared" si="38"/>
        <v>0</v>
      </c>
      <c r="AT204" s="105">
        <v>13</v>
      </c>
      <c r="AU204" s="81"/>
      <c r="AV204" s="47"/>
      <c r="AW204" s="81"/>
      <c r="AX204" s="47"/>
      <c r="AY204" s="81"/>
      <c r="AZ204" s="47"/>
      <c r="BA204" s="81"/>
      <c r="BB204" s="47"/>
      <c r="BC204" s="81"/>
      <c r="BD204" s="59"/>
      <c r="BE204" s="81"/>
      <c r="BF204" s="47"/>
      <c r="BG204" s="81"/>
      <c r="BH204" s="59"/>
    </row>
    <row r="205" spans="4:60" ht="15" customHeight="1" outlineLevel="1" thickBot="1" x14ac:dyDescent="0.25">
      <c r="D205" s="88">
        <f t="shared" si="36"/>
        <v>0</v>
      </c>
      <c r="F205" s="105">
        <v>14</v>
      </c>
      <c r="G205" s="81"/>
      <c r="H205" s="78"/>
      <c r="I205" s="81"/>
      <c r="J205" s="47"/>
      <c r="K205" s="81"/>
      <c r="L205" s="47"/>
      <c r="M205" s="81"/>
      <c r="N205" s="47"/>
      <c r="O205" s="81"/>
      <c r="P205" s="59"/>
      <c r="Q205" s="81"/>
      <c r="R205" s="47"/>
      <c r="S205" s="81"/>
      <c r="T205" s="59"/>
      <c r="X205" s="88">
        <f t="shared" si="37"/>
        <v>0</v>
      </c>
      <c r="Z205" s="105">
        <v>14</v>
      </c>
      <c r="AA205" s="81"/>
      <c r="AB205" s="78"/>
      <c r="AC205" s="81"/>
      <c r="AD205" s="47"/>
      <c r="AE205" s="81"/>
      <c r="AF205" s="47"/>
      <c r="AG205" s="81"/>
      <c r="AH205" s="47"/>
      <c r="AI205" s="81"/>
      <c r="AJ205" s="59"/>
      <c r="AK205" s="81"/>
      <c r="AL205" s="47"/>
      <c r="AM205" s="81"/>
      <c r="AN205" s="59"/>
      <c r="AR205" s="88">
        <f t="shared" si="38"/>
        <v>0</v>
      </c>
      <c r="AT205" s="105">
        <v>14</v>
      </c>
      <c r="AU205" s="81"/>
      <c r="AV205" s="78"/>
      <c r="AW205" s="81"/>
      <c r="AX205" s="47"/>
      <c r="AY205" s="81"/>
      <c r="AZ205" s="47"/>
      <c r="BA205" s="81"/>
      <c r="BB205" s="47"/>
      <c r="BC205" s="81"/>
      <c r="BD205" s="59"/>
      <c r="BE205" s="81"/>
      <c r="BF205" s="47"/>
      <c r="BG205" s="81"/>
      <c r="BH205" s="59"/>
    </row>
    <row r="206" spans="4:60" ht="15" customHeight="1" outlineLevel="1" thickBot="1" x14ac:dyDescent="0.25">
      <c r="D206" s="89">
        <f t="shared" si="36"/>
        <v>0</v>
      </c>
      <c r="F206" s="105">
        <v>15</v>
      </c>
      <c r="G206" s="82"/>
      <c r="H206" s="60"/>
      <c r="I206" s="82"/>
      <c r="J206" s="60"/>
      <c r="K206" s="82"/>
      <c r="L206" s="60"/>
      <c r="M206" s="82"/>
      <c r="N206" s="60"/>
      <c r="O206" s="82"/>
      <c r="P206" s="61"/>
      <c r="Q206" s="82"/>
      <c r="R206" s="60"/>
      <c r="S206" s="82"/>
      <c r="T206" s="61"/>
      <c r="X206" s="89">
        <f t="shared" si="37"/>
        <v>0</v>
      </c>
      <c r="Z206" s="105">
        <v>15</v>
      </c>
      <c r="AA206" s="82"/>
      <c r="AB206" s="60"/>
      <c r="AC206" s="82"/>
      <c r="AD206" s="60"/>
      <c r="AE206" s="82"/>
      <c r="AF206" s="60"/>
      <c r="AG206" s="82"/>
      <c r="AH206" s="60"/>
      <c r="AI206" s="82"/>
      <c r="AJ206" s="61"/>
      <c r="AK206" s="82"/>
      <c r="AL206" s="60"/>
      <c r="AM206" s="82"/>
      <c r="AN206" s="61"/>
      <c r="AR206" s="89">
        <f t="shared" si="38"/>
        <v>0</v>
      </c>
      <c r="AT206" s="105">
        <v>15</v>
      </c>
      <c r="AU206" s="82"/>
      <c r="AV206" s="60"/>
      <c r="AW206" s="82"/>
      <c r="AX206" s="60"/>
      <c r="AY206" s="82"/>
      <c r="AZ206" s="60"/>
      <c r="BA206" s="82"/>
      <c r="BB206" s="60"/>
      <c r="BC206" s="82"/>
      <c r="BD206" s="61"/>
      <c r="BE206" s="82"/>
      <c r="BF206" s="60"/>
      <c r="BG206" s="82"/>
      <c r="BH206" s="61"/>
    </row>
    <row r="207" spans="4:60" ht="14.25" customHeight="1" outlineLevel="1" thickTop="1" thickBot="1" x14ac:dyDescent="0.25">
      <c r="F207" s="106"/>
      <c r="G207" s="49" t="s">
        <v>27</v>
      </c>
      <c r="H207" s="49">
        <f>SUM(H192:H206)</f>
        <v>0</v>
      </c>
      <c r="I207" s="49"/>
      <c r="J207" s="49">
        <f>SUM(J192:J206)</f>
        <v>0</v>
      </c>
      <c r="K207" s="49"/>
      <c r="L207" s="49">
        <f>SUM(L192:L206)</f>
        <v>0</v>
      </c>
      <c r="M207" s="49"/>
      <c r="N207" s="49">
        <f>SUM(N192:N206)</f>
        <v>0</v>
      </c>
      <c r="O207" s="49"/>
      <c r="P207" s="49">
        <f>SUM(P192:P206)</f>
        <v>0</v>
      </c>
      <c r="Q207" s="49"/>
      <c r="R207" s="49">
        <f>SUM(R192:R206)</f>
        <v>0</v>
      </c>
      <c r="S207" s="49"/>
      <c r="T207" s="49">
        <f>SUM(T192:T206)</f>
        <v>0</v>
      </c>
      <c r="Z207" s="106"/>
      <c r="AA207" s="49" t="s">
        <v>27</v>
      </c>
      <c r="AB207" s="49">
        <f>SUM(AB192:AB206)</f>
        <v>0</v>
      </c>
      <c r="AC207" s="49"/>
      <c r="AD207" s="49">
        <f>SUM(AD192:AD206)</f>
        <v>0</v>
      </c>
      <c r="AE207" s="49"/>
      <c r="AF207" s="49">
        <f>SUM(AF192:AF206)</f>
        <v>0</v>
      </c>
      <c r="AG207" s="49"/>
      <c r="AH207" s="49">
        <f>SUM(AH192:AH206)</f>
        <v>0</v>
      </c>
      <c r="AI207" s="49"/>
      <c r="AJ207" s="49">
        <f>SUM(AJ192:AJ206)</f>
        <v>0</v>
      </c>
      <c r="AK207" s="49"/>
      <c r="AL207" s="49">
        <f>SUM(AL192:AL206)</f>
        <v>0</v>
      </c>
      <c r="AM207" s="49"/>
      <c r="AN207" s="49">
        <f>SUM(AN192:AN206)</f>
        <v>0</v>
      </c>
      <c r="AT207" s="106"/>
      <c r="AU207" s="49" t="s">
        <v>27</v>
      </c>
      <c r="AV207" s="49">
        <f>SUM(AV192:AV206)</f>
        <v>0</v>
      </c>
      <c r="AW207" s="49"/>
      <c r="AX207" s="49">
        <f>SUM(AX192:AX206)</f>
        <v>0</v>
      </c>
      <c r="AY207" s="49"/>
      <c r="AZ207" s="49">
        <f>SUM(AZ192:AZ206)</f>
        <v>0</v>
      </c>
      <c r="BA207" s="49"/>
      <c r="BB207" s="49">
        <f>SUM(BB192:BB206)</f>
        <v>0</v>
      </c>
      <c r="BC207" s="49"/>
      <c r="BD207" s="49">
        <f>SUM(BD192:BD206)</f>
        <v>0</v>
      </c>
      <c r="BE207" s="49"/>
      <c r="BF207" s="49">
        <f>SUM(BF192:BF206)</f>
        <v>0</v>
      </c>
      <c r="BG207" s="49"/>
      <c r="BH207" s="49">
        <f>SUM(BH192:BH206)</f>
        <v>0</v>
      </c>
    </row>
    <row r="208" spans="4:60" ht="39.950000000000003" customHeight="1" thickBot="1" x14ac:dyDescent="0.25">
      <c r="F208" s="109">
        <f>F207</f>
        <v>0</v>
      </c>
      <c r="G208" s="51" t="str">
        <f>IF(ISNA(VLOOKUP(H208,Tab_feri,2,FALSE)),"",VLOOKUP(H208,Tab_feri,2,FALSE))</f>
        <v/>
      </c>
      <c r="H208" s="52" t="str">
        <f>IF(T191&lt;EOMONTH(F116,0),T191+1,"")</f>
        <v/>
      </c>
      <c r="I208" s="51" t="str">
        <f>IF(ISNA(VLOOKUP(J208,Tab_feri,2,FALSE)),"",VLOOKUP(J208,Tab_feri,2,FALSE))</f>
        <v/>
      </c>
      <c r="J208" s="52" t="str">
        <f>IF(H208&lt;EOMONTH(F116,0),H208+1,"")</f>
        <v/>
      </c>
      <c r="K208" s="51" t="str">
        <f>IF(ISNA(VLOOKUP(L208,Tab_feri,2,FALSE)),"",VLOOKUP(L208,Tab_feri,2,FALSE))</f>
        <v/>
      </c>
      <c r="L208" s="52" t="str">
        <f>IF(J208&lt;EOMONTH(F116,0),J208+1,"")</f>
        <v/>
      </c>
      <c r="M208" s="51" t="str">
        <f>IF(ISNA(VLOOKUP(N208,Tab_feri,2,FALSE)),"",VLOOKUP(N208,Tab_feri,2,FALSE))</f>
        <v/>
      </c>
      <c r="N208" s="52" t="str">
        <f>IF(L208&lt;EOMONTH(F116,0),L208+1,"")</f>
        <v/>
      </c>
      <c r="O208" s="51" t="str">
        <f>IF(ISNA(VLOOKUP(P208,Tab_feri,2,FALSE)),"",VLOOKUP(P208,Tab_feri,2,FALSE))</f>
        <v/>
      </c>
      <c r="P208" s="52" t="str">
        <f>IF(N208&lt;EOMONTH(F116,0),N208+1,"")</f>
        <v/>
      </c>
      <c r="Q208" s="53" t="str">
        <f>IF(ISNA(VLOOKUP(R208,Tab_feri,2,FALSE)),"",VLOOKUP(R208,Tab_feri,2,FALSE))</f>
        <v/>
      </c>
      <c r="R208" s="54" t="str">
        <f>IF(P208&lt;EOMONTH(F116,0),P208+1,"")</f>
        <v/>
      </c>
      <c r="S208" s="53" t="str">
        <f>IF(ISNA(VLOOKUP(T208,Tab_feri,2,FALSE)),"",VLOOKUP(T208,Tab_feri,2,FALSE))</f>
        <v/>
      </c>
      <c r="T208" s="55" t="str">
        <f>IF(R208&lt;EOMONTH(F116,0),R208+1,"")</f>
        <v/>
      </c>
      <c r="Z208" s="71">
        <f>Z207</f>
        <v>0</v>
      </c>
      <c r="AA208" s="51" t="str">
        <f>IF(ISNA(VLOOKUP(AB208,Tab_feri,2,FALSE)),"",VLOOKUP(AB208,Tab_feri,2,FALSE))</f>
        <v/>
      </c>
      <c r="AB208" s="52" t="str">
        <f>IF(AN191&lt;EOMONTH(Z116,0),AN191+1,"")</f>
        <v/>
      </c>
      <c r="AC208" s="51" t="str">
        <f>IF(ISNA(VLOOKUP(AD208,Tab_feri,2,FALSE)),"",VLOOKUP(AD208,Tab_feri,2,FALSE))</f>
        <v/>
      </c>
      <c r="AD208" s="52" t="str">
        <f>IF(AB208&lt;EOMONTH(Z116,0),AB208+1,"")</f>
        <v/>
      </c>
      <c r="AE208" s="51" t="str">
        <f>IF(ISNA(VLOOKUP(AF208,Tab_feri,2,FALSE)),"",VLOOKUP(AF208,Tab_feri,2,FALSE))</f>
        <v/>
      </c>
      <c r="AF208" s="52" t="str">
        <f>IF(AD208&lt;EOMONTH(Z116,0),AD208+1,"")</f>
        <v/>
      </c>
      <c r="AG208" s="51" t="str">
        <f>IF(ISNA(VLOOKUP(AH208,Tab_feri,2,FALSE)),"",VLOOKUP(AH208,Tab_feri,2,FALSE))</f>
        <v/>
      </c>
      <c r="AH208" s="52" t="str">
        <f>IF(AF208&lt;EOMONTH(Z116,0),AF208+1,"")</f>
        <v/>
      </c>
      <c r="AI208" s="51" t="str">
        <f>IF(ISNA(VLOOKUP(AJ208,Tab_feri,2,FALSE)),"",VLOOKUP(AJ208,Tab_feri,2,FALSE))</f>
        <v/>
      </c>
      <c r="AJ208" s="52" t="str">
        <f>IF(AH208&lt;EOMONTH(Z116,0),AH208+1,"")</f>
        <v/>
      </c>
      <c r="AK208" s="53" t="str">
        <f>IF(ISNA(VLOOKUP(AL208,Tab_feri,2,FALSE)),"",VLOOKUP(AL208,Tab_feri,2,FALSE))</f>
        <v/>
      </c>
      <c r="AL208" s="54" t="str">
        <f>IF(AJ208&lt;EOMONTH(Z116,0),AJ208+1,"")</f>
        <v/>
      </c>
      <c r="AM208" s="53" t="str">
        <f>IF(ISNA(VLOOKUP(AN208,Tab_feri,2,FALSE)),"",VLOOKUP(AN208,Tab_feri,2,FALSE))</f>
        <v/>
      </c>
      <c r="AN208" s="55" t="str">
        <f>IF(AL208&lt;EOMONTH(Z116,0),AL208+1,"")</f>
        <v/>
      </c>
      <c r="AT208" s="109">
        <f>AT207</f>
        <v>0</v>
      </c>
      <c r="AU208" s="51" t="str">
        <f>IF(ISNA(VLOOKUP(AV208,Tab_feri,2,FALSE)),"",VLOOKUP(AV208,Tab_feri,2,FALSE))</f>
        <v/>
      </c>
      <c r="AV208" s="52" t="str">
        <f>IF(BH191&lt;EOMONTH(AT116,0),BH191+1,"")</f>
        <v/>
      </c>
      <c r="AW208" s="51" t="str">
        <f>IF(ISNA(VLOOKUP(AX208,Tab_feri,2,FALSE)),"",VLOOKUP(AX208,Tab_feri,2,FALSE))</f>
        <v/>
      </c>
      <c r="AX208" s="52" t="str">
        <f>IF(AV208&lt;EOMONTH(AT116,0),AV208+1,"")</f>
        <v/>
      </c>
      <c r="AY208" s="51" t="str">
        <f>IF(ISNA(VLOOKUP(AZ208,Tab_feri,2,FALSE)),"",VLOOKUP(AZ208,Tab_feri,2,FALSE))</f>
        <v/>
      </c>
      <c r="AZ208" s="52" t="str">
        <f>IF(AX208&lt;EOMONTH(AT116,0),AX208+1,"")</f>
        <v/>
      </c>
      <c r="BA208" s="51" t="str">
        <f>IF(ISNA(VLOOKUP(BB208,Tab_feri,2,FALSE)),"",VLOOKUP(BB208,Tab_feri,2,FALSE))</f>
        <v/>
      </c>
      <c r="BB208" s="52" t="str">
        <f>IF(AZ208&lt;EOMONTH(AT116,0),AZ208+1,"")</f>
        <v/>
      </c>
      <c r="BC208" s="51" t="str">
        <f>IF(ISNA(VLOOKUP(BD208,Tab_feri,2,FALSE)),"",VLOOKUP(BD208,Tab_feri,2,FALSE))</f>
        <v/>
      </c>
      <c r="BD208" s="52" t="str">
        <f>IF(BB208&lt;EOMONTH(AT116,0),BB208+1,"")</f>
        <v/>
      </c>
      <c r="BE208" s="53" t="str">
        <f>IF(ISNA(VLOOKUP(BF208,Tab_feri,2,FALSE)),"",VLOOKUP(BF208,Tab_feri,2,FALSE))</f>
        <v/>
      </c>
      <c r="BF208" s="54" t="str">
        <f>IF(BD208&lt;EOMONTH(AT116,0),BD208+1,"")</f>
        <v/>
      </c>
      <c r="BG208" s="53" t="str">
        <f>IF(ISNA(VLOOKUP(BH208,Tab_feri,2,FALSE)),"",VLOOKUP(BH208,Tab_feri,2,FALSE))</f>
        <v/>
      </c>
      <c r="BH208" s="55" t="str">
        <f>IF(BF208&lt;EOMONTH(AT116,0),BF208+1,"")</f>
        <v/>
      </c>
    </row>
    <row r="209" spans="4:60" ht="15" customHeight="1" outlineLevel="1" thickTop="1" thickBot="1" x14ac:dyDescent="0.25">
      <c r="D209" s="87">
        <f>SUM(H209,J209,L209,N209,P209,R209,T209)</f>
        <v>0</v>
      </c>
      <c r="F209" s="70">
        <v>1</v>
      </c>
      <c r="G209" s="80"/>
      <c r="H209" s="57"/>
      <c r="I209" s="80"/>
      <c r="J209" s="57"/>
      <c r="K209" s="80"/>
      <c r="L209" s="57"/>
      <c r="M209" s="80"/>
      <c r="N209" s="57"/>
      <c r="O209" s="80"/>
      <c r="P209" s="58"/>
      <c r="Q209" s="80"/>
      <c r="R209" s="57"/>
      <c r="S209" s="80"/>
      <c r="T209" s="58"/>
      <c r="X209" s="87">
        <f>SUM(AB209,AD209,AF209,AH209,AJ209,AL209,AN209)</f>
        <v>0</v>
      </c>
      <c r="Z209" s="70">
        <v>1</v>
      </c>
      <c r="AA209" s="80"/>
      <c r="AB209" s="57"/>
      <c r="AC209" s="80"/>
      <c r="AD209" s="57"/>
      <c r="AE209" s="80"/>
      <c r="AF209" s="57"/>
      <c r="AG209" s="80"/>
      <c r="AH209" s="57"/>
      <c r="AI209" s="80"/>
      <c r="AJ209" s="58"/>
      <c r="AK209" s="80"/>
      <c r="AL209" s="57"/>
      <c r="AM209" s="80"/>
      <c r="AN209" s="58"/>
      <c r="AR209" s="87">
        <f>SUM(AV209,AX209,AZ209,BB209,BD209,BF209,BH209)</f>
        <v>0</v>
      </c>
      <c r="AT209" s="103">
        <v>1</v>
      </c>
      <c r="AU209" s="80"/>
      <c r="AV209" s="57"/>
      <c r="AW209" s="80"/>
      <c r="AX209" s="57"/>
      <c r="AY209" s="80"/>
      <c r="AZ209" s="57"/>
      <c r="BA209" s="80"/>
      <c r="BB209" s="57"/>
      <c r="BC209" s="80"/>
      <c r="BD209" s="58"/>
      <c r="BE209" s="80"/>
      <c r="BF209" s="57"/>
      <c r="BG209" s="80"/>
      <c r="BH209" s="58"/>
    </row>
    <row r="210" spans="4:60" ht="15" customHeight="1" outlineLevel="1" thickBot="1" x14ac:dyDescent="0.25">
      <c r="D210" s="88">
        <f t="shared" ref="D210:D223" si="39">SUM(H210,J210,L210,N210,P210,R210,T210)</f>
        <v>0</v>
      </c>
      <c r="F210" s="70">
        <v>2</v>
      </c>
      <c r="G210" s="81"/>
      <c r="H210" s="47"/>
      <c r="I210" s="81"/>
      <c r="J210" s="47"/>
      <c r="K210" s="81"/>
      <c r="L210" s="47"/>
      <c r="M210" s="81"/>
      <c r="N210" s="47"/>
      <c r="O210" s="81"/>
      <c r="P210" s="59"/>
      <c r="Q210" s="81"/>
      <c r="R210" s="47"/>
      <c r="S210" s="81"/>
      <c r="T210" s="59"/>
      <c r="X210" s="88">
        <f t="shared" ref="X210:X223" si="40">SUM(AB210,AD210,AF210,AH210,AJ210,AL210,AN210)</f>
        <v>0</v>
      </c>
      <c r="Z210" s="70">
        <v>2</v>
      </c>
      <c r="AA210" s="81"/>
      <c r="AB210" s="47"/>
      <c r="AC210" s="81"/>
      <c r="AD210" s="47"/>
      <c r="AE210" s="81"/>
      <c r="AF210" s="47"/>
      <c r="AG210" s="81"/>
      <c r="AH210" s="47"/>
      <c r="AI210" s="81"/>
      <c r="AJ210" s="59"/>
      <c r="AK210" s="81"/>
      <c r="AL210" s="47"/>
      <c r="AM210" s="81"/>
      <c r="AN210" s="59"/>
      <c r="AR210" s="88">
        <f t="shared" ref="AR210:AR223" si="41">SUM(AV210,AX210,AZ210,BB210,BD210,BF210,BH210)</f>
        <v>0</v>
      </c>
      <c r="AT210" s="103">
        <v>2</v>
      </c>
      <c r="AU210" s="81"/>
      <c r="AV210" s="47"/>
      <c r="AW210" s="81"/>
      <c r="AX210" s="47"/>
      <c r="AY210" s="81"/>
      <c r="AZ210" s="47"/>
      <c r="BA210" s="81"/>
      <c r="BB210" s="47"/>
      <c r="BC210" s="81"/>
      <c r="BD210" s="59"/>
      <c r="BE210" s="81"/>
      <c r="BF210" s="47"/>
      <c r="BG210" s="81"/>
      <c r="BH210" s="59"/>
    </row>
    <row r="211" spans="4:60" ht="15" customHeight="1" outlineLevel="1" thickBot="1" x14ac:dyDescent="0.25">
      <c r="D211" s="88">
        <f t="shared" si="39"/>
        <v>0</v>
      </c>
      <c r="F211" s="70">
        <v>3</v>
      </c>
      <c r="G211" s="81"/>
      <c r="H211" s="47"/>
      <c r="I211" s="81"/>
      <c r="J211" s="47"/>
      <c r="K211" s="81"/>
      <c r="L211" s="47"/>
      <c r="M211" s="81"/>
      <c r="N211" s="47"/>
      <c r="O211" s="81"/>
      <c r="P211" s="59"/>
      <c r="Q211" s="81"/>
      <c r="R211" s="47"/>
      <c r="S211" s="81"/>
      <c r="T211" s="59"/>
      <c r="X211" s="88">
        <f t="shared" si="40"/>
        <v>0</v>
      </c>
      <c r="Z211" s="70">
        <v>3</v>
      </c>
      <c r="AA211" s="81"/>
      <c r="AB211" s="47"/>
      <c r="AC211" s="81"/>
      <c r="AD211" s="47"/>
      <c r="AE211" s="81"/>
      <c r="AF211" s="47"/>
      <c r="AG211" s="81"/>
      <c r="AH211" s="47"/>
      <c r="AI211" s="81"/>
      <c r="AJ211" s="59"/>
      <c r="AK211" s="81"/>
      <c r="AL211" s="47"/>
      <c r="AM211" s="81"/>
      <c r="AN211" s="59"/>
      <c r="AR211" s="88">
        <f t="shared" si="41"/>
        <v>0</v>
      </c>
      <c r="AT211" s="103">
        <v>3</v>
      </c>
      <c r="AU211" s="81"/>
      <c r="AV211" s="47"/>
      <c r="AW211" s="81"/>
      <c r="AX211" s="47"/>
      <c r="AY211" s="81"/>
      <c r="AZ211" s="47"/>
      <c r="BA211" s="81"/>
      <c r="BB211" s="47"/>
      <c r="BC211" s="81"/>
      <c r="BD211" s="59"/>
      <c r="BE211" s="81"/>
      <c r="BF211" s="47"/>
      <c r="BG211" s="81"/>
      <c r="BH211" s="59"/>
    </row>
    <row r="212" spans="4:60" ht="15" customHeight="1" outlineLevel="1" thickBot="1" x14ac:dyDescent="0.25">
      <c r="D212" s="88">
        <f t="shared" si="39"/>
        <v>0</v>
      </c>
      <c r="F212" s="70">
        <v>4</v>
      </c>
      <c r="G212" s="81"/>
      <c r="H212" s="47"/>
      <c r="I212" s="81"/>
      <c r="J212" s="47"/>
      <c r="K212" s="81"/>
      <c r="L212" s="47"/>
      <c r="M212" s="81"/>
      <c r="N212" s="47"/>
      <c r="O212" s="81"/>
      <c r="P212" s="59"/>
      <c r="Q212" s="81"/>
      <c r="R212" s="47"/>
      <c r="S212" s="81"/>
      <c r="T212" s="59"/>
      <c r="X212" s="88">
        <f t="shared" si="40"/>
        <v>0</v>
      </c>
      <c r="Z212" s="70">
        <v>4</v>
      </c>
      <c r="AA212" s="81"/>
      <c r="AB212" s="47"/>
      <c r="AC212" s="81"/>
      <c r="AD212" s="47"/>
      <c r="AE212" s="81"/>
      <c r="AF212" s="47"/>
      <c r="AG212" s="81"/>
      <c r="AH212" s="47"/>
      <c r="AI212" s="81"/>
      <c r="AJ212" s="59"/>
      <c r="AK212" s="81"/>
      <c r="AL212" s="47"/>
      <c r="AM212" s="81"/>
      <c r="AN212" s="59"/>
      <c r="AR212" s="88">
        <f t="shared" si="41"/>
        <v>0</v>
      </c>
      <c r="AT212" s="103">
        <v>4</v>
      </c>
      <c r="AU212" s="81"/>
      <c r="AV212" s="47"/>
      <c r="AW212" s="81"/>
      <c r="AX212" s="47"/>
      <c r="AY212" s="81"/>
      <c r="AZ212" s="47"/>
      <c r="BA212" s="81"/>
      <c r="BB212" s="47"/>
      <c r="BC212" s="81"/>
      <c r="BD212" s="59"/>
      <c r="BE212" s="81"/>
      <c r="BF212" s="47"/>
      <c r="BG212" s="81"/>
      <c r="BH212" s="59"/>
    </row>
    <row r="213" spans="4:60" ht="15" customHeight="1" outlineLevel="1" thickBot="1" x14ac:dyDescent="0.25">
      <c r="D213" s="88">
        <f t="shared" si="39"/>
        <v>0</v>
      </c>
      <c r="F213" s="70">
        <v>5</v>
      </c>
      <c r="G213" s="81"/>
      <c r="H213" s="47"/>
      <c r="I213" s="81"/>
      <c r="J213" s="47"/>
      <c r="K213" s="81"/>
      <c r="L213" s="47"/>
      <c r="M213" s="81"/>
      <c r="N213" s="47"/>
      <c r="O213" s="81"/>
      <c r="P213" s="59"/>
      <c r="Q213" s="81"/>
      <c r="R213" s="47"/>
      <c r="S213" s="81"/>
      <c r="T213" s="59"/>
      <c r="X213" s="88">
        <f t="shared" si="40"/>
        <v>0</v>
      </c>
      <c r="Z213" s="70">
        <v>5</v>
      </c>
      <c r="AA213" s="81"/>
      <c r="AB213" s="47"/>
      <c r="AC213" s="81"/>
      <c r="AD213" s="47"/>
      <c r="AE213" s="81"/>
      <c r="AF213" s="47"/>
      <c r="AG213" s="81"/>
      <c r="AH213" s="47"/>
      <c r="AI213" s="81"/>
      <c r="AJ213" s="59"/>
      <c r="AK213" s="81"/>
      <c r="AL213" s="47"/>
      <c r="AM213" s="81"/>
      <c r="AN213" s="59"/>
      <c r="AR213" s="88">
        <f t="shared" si="41"/>
        <v>0</v>
      </c>
      <c r="AT213" s="103">
        <v>5</v>
      </c>
      <c r="AU213" s="81"/>
      <c r="AV213" s="47"/>
      <c r="AW213" s="81"/>
      <c r="AX213" s="47"/>
      <c r="AY213" s="81"/>
      <c r="AZ213" s="47"/>
      <c r="BA213" s="81"/>
      <c r="BB213" s="47"/>
      <c r="BC213" s="81"/>
      <c r="BD213" s="59"/>
      <c r="BE213" s="81"/>
      <c r="BF213" s="47"/>
      <c r="BG213" s="81"/>
      <c r="BH213" s="59"/>
    </row>
    <row r="214" spans="4:60" ht="15" customHeight="1" outlineLevel="1" thickBot="1" x14ac:dyDescent="0.25">
      <c r="D214" s="88">
        <f t="shared" si="39"/>
        <v>0</v>
      </c>
      <c r="F214" s="70">
        <v>6</v>
      </c>
      <c r="G214" s="81"/>
      <c r="H214" s="47"/>
      <c r="I214" s="81"/>
      <c r="J214" s="47"/>
      <c r="K214" s="81"/>
      <c r="L214" s="47"/>
      <c r="M214" s="81"/>
      <c r="N214" s="47"/>
      <c r="O214" s="81"/>
      <c r="P214" s="59"/>
      <c r="Q214" s="81"/>
      <c r="R214" s="47"/>
      <c r="S214" s="81"/>
      <c r="T214" s="59"/>
      <c r="X214" s="88">
        <f t="shared" si="40"/>
        <v>0</v>
      </c>
      <c r="Z214" s="70">
        <v>6</v>
      </c>
      <c r="AA214" s="81"/>
      <c r="AB214" s="47"/>
      <c r="AC214" s="81"/>
      <c r="AD214" s="47"/>
      <c r="AE214" s="81"/>
      <c r="AF214" s="47"/>
      <c r="AG214" s="81"/>
      <c r="AH214" s="47"/>
      <c r="AI214" s="81"/>
      <c r="AJ214" s="59"/>
      <c r="AK214" s="81"/>
      <c r="AL214" s="47"/>
      <c r="AM214" s="81"/>
      <c r="AN214" s="59"/>
      <c r="AR214" s="88">
        <f t="shared" si="41"/>
        <v>0</v>
      </c>
      <c r="AT214" s="103">
        <v>6</v>
      </c>
      <c r="AU214" s="81"/>
      <c r="AV214" s="47"/>
      <c r="AW214" s="81"/>
      <c r="AX214" s="47"/>
      <c r="AY214" s="81"/>
      <c r="AZ214" s="47"/>
      <c r="BA214" s="81"/>
      <c r="BB214" s="47"/>
      <c r="BC214" s="81"/>
      <c r="BD214" s="59"/>
      <c r="BE214" s="81"/>
      <c r="BF214" s="47"/>
      <c r="BG214" s="81"/>
      <c r="BH214" s="59"/>
    </row>
    <row r="215" spans="4:60" ht="15" customHeight="1" outlineLevel="1" thickBot="1" x14ac:dyDescent="0.25">
      <c r="D215" s="88">
        <f t="shared" si="39"/>
        <v>0</v>
      </c>
      <c r="F215" s="70">
        <v>7</v>
      </c>
      <c r="G215" s="81"/>
      <c r="H215" s="47"/>
      <c r="I215" s="81"/>
      <c r="J215" s="47"/>
      <c r="K215" s="81"/>
      <c r="L215" s="47"/>
      <c r="M215" s="81"/>
      <c r="N215" s="47"/>
      <c r="O215" s="81"/>
      <c r="P215" s="59"/>
      <c r="Q215" s="81"/>
      <c r="R215" s="47"/>
      <c r="S215" s="81"/>
      <c r="T215" s="59"/>
      <c r="X215" s="88">
        <f t="shared" si="40"/>
        <v>0</v>
      </c>
      <c r="Z215" s="70">
        <v>7</v>
      </c>
      <c r="AA215" s="81"/>
      <c r="AB215" s="47"/>
      <c r="AC215" s="81"/>
      <c r="AD215" s="47"/>
      <c r="AE215" s="81"/>
      <c r="AF215" s="47"/>
      <c r="AG215" s="81"/>
      <c r="AH215" s="47"/>
      <c r="AI215" s="81"/>
      <c r="AJ215" s="59"/>
      <c r="AK215" s="81"/>
      <c r="AL215" s="47"/>
      <c r="AM215" s="81"/>
      <c r="AN215" s="59"/>
      <c r="AR215" s="88">
        <f t="shared" si="41"/>
        <v>0</v>
      </c>
      <c r="AT215" s="103">
        <v>7</v>
      </c>
      <c r="AU215" s="81"/>
      <c r="AV215" s="47"/>
      <c r="AW215" s="81"/>
      <c r="AX215" s="47"/>
      <c r="AY215" s="81"/>
      <c r="AZ215" s="47"/>
      <c r="BA215" s="81"/>
      <c r="BB215" s="47"/>
      <c r="BC215" s="81"/>
      <c r="BD215" s="59"/>
      <c r="BE215" s="81"/>
      <c r="BF215" s="47"/>
      <c r="BG215" s="81"/>
      <c r="BH215" s="59"/>
    </row>
    <row r="216" spans="4:60" ht="15" customHeight="1" outlineLevel="1" thickBot="1" x14ac:dyDescent="0.25">
      <c r="D216" s="88">
        <f t="shared" si="39"/>
        <v>0</v>
      </c>
      <c r="F216" s="70">
        <v>8</v>
      </c>
      <c r="G216" s="81"/>
      <c r="H216" s="47"/>
      <c r="I216" s="81"/>
      <c r="J216" s="47"/>
      <c r="K216" s="81"/>
      <c r="L216" s="47"/>
      <c r="M216" s="81"/>
      <c r="N216" s="47"/>
      <c r="O216" s="81"/>
      <c r="P216" s="59"/>
      <c r="Q216" s="81"/>
      <c r="R216" s="47"/>
      <c r="S216" s="81"/>
      <c r="T216" s="59"/>
      <c r="X216" s="88">
        <f t="shared" si="40"/>
        <v>0</v>
      </c>
      <c r="Z216" s="70">
        <v>8</v>
      </c>
      <c r="AA216" s="81"/>
      <c r="AB216" s="47"/>
      <c r="AC216" s="81"/>
      <c r="AD216" s="47"/>
      <c r="AE216" s="81"/>
      <c r="AF216" s="47"/>
      <c r="AG216" s="81"/>
      <c r="AH216" s="47"/>
      <c r="AI216" s="81"/>
      <c r="AJ216" s="59"/>
      <c r="AK216" s="81"/>
      <c r="AL216" s="47"/>
      <c r="AM216" s="81"/>
      <c r="AN216" s="59"/>
      <c r="AR216" s="88">
        <f t="shared" si="41"/>
        <v>0</v>
      </c>
      <c r="AT216" s="103">
        <v>8</v>
      </c>
      <c r="AU216" s="81"/>
      <c r="AV216" s="47"/>
      <c r="AW216" s="81"/>
      <c r="AX216" s="47"/>
      <c r="AY216" s="81"/>
      <c r="AZ216" s="47"/>
      <c r="BA216" s="81"/>
      <c r="BB216" s="47"/>
      <c r="BC216" s="81"/>
      <c r="BD216" s="59"/>
      <c r="BE216" s="81"/>
      <c r="BF216" s="47"/>
      <c r="BG216" s="81"/>
      <c r="BH216" s="59"/>
    </row>
    <row r="217" spans="4:60" ht="15" customHeight="1" outlineLevel="1" thickBot="1" x14ac:dyDescent="0.25">
      <c r="D217" s="88">
        <f t="shared" si="39"/>
        <v>0</v>
      </c>
      <c r="F217" s="70">
        <v>9</v>
      </c>
      <c r="G217" s="81"/>
      <c r="H217" s="47"/>
      <c r="I217" s="81"/>
      <c r="J217" s="47"/>
      <c r="K217" s="81"/>
      <c r="L217" s="47"/>
      <c r="M217" s="81"/>
      <c r="N217" s="47"/>
      <c r="O217" s="81"/>
      <c r="P217" s="59"/>
      <c r="Q217" s="81"/>
      <c r="R217" s="47"/>
      <c r="S217" s="81"/>
      <c r="T217" s="59"/>
      <c r="X217" s="88">
        <f t="shared" si="40"/>
        <v>0</v>
      </c>
      <c r="Z217" s="70">
        <v>9</v>
      </c>
      <c r="AA217" s="81"/>
      <c r="AB217" s="47"/>
      <c r="AC217" s="81"/>
      <c r="AD217" s="47"/>
      <c r="AE217" s="81"/>
      <c r="AF217" s="47"/>
      <c r="AG217" s="81"/>
      <c r="AH217" s="47"/>
      <c r="AI217" s="81"/>
      <c r="AJ217" s="59"/>
      <c r="AK217" s="81"/>
      <c r="AL217" s="47"/>
      <c r="AM217" s="81"/>
      <c r="AN217" s="59"/>
      <c r="AR217" s="88">
        <f t="shared" si="41"/>
        <v>0</v>
      </c>
      <c r="AT217" s="103">
        <v>9</v>
      </c>
      <c r="AU217" s="81"/>
      <c r="AV217" s="47"/>
      <c r="AW217" s="81"/>
      <c r="AX217" s="47"/>
      <c r="AY217" s="81"/>
      <c r="AZ217" s="47"/>
      <c r="BA217" s="81"/>
      <c r="BB217" s="47"/>
      <c r="BC217" s="81"/>
      <c r="BD217" s="59"/>
      <c r="BE217" s="81"/>
      <c r="BF217" s="47"/>
      <c r="BG217" s="81"/>
      <c r="BH217" s="59"/>
    </row>
    <row r="218" spans="4:60" ht="15" customHeight="1" outlineLevel="1" thickBot="1" x14ac:dyDescent="0.25">
      <c r="D218" s="88">
        <f t="shared" si="39"/>
        <v>0</v>
      </c>
      <c r="F218" s="70">
        <v>10</v>
      </c>
      <c r="G218" s="81"/>
      <c r="H218" s="47"/>
      <c r="I218" s="81"/>
      <c r="J218" s="47"/>
      <c r="K218" s="81"/>
      <c r="L218" s="47"/>
      <c r="M218" s="81"/>
      <c r="N218" s="47"/>
      <c r="O218" s="81"/>
      <c r="P218" s="59"/>
      <c r="Q218" s="81"/>
      <c r="R218" s="47"/>
      <c r="S218" s="81"/>
      <c r="T218" s="59"/>
      <c r="X218" s="88">
        <f t="shared" si="40"/>
        <v>0</v>
      </c>
      <c r="Z218" s="70">
        <v>10</v>
      </c>
      <c r="AA218" s="81"/>
      <c r="AB218" s="47"/>
      <c r="AC218" s="81"/>
      <c r="AD218" s="47"/>
      <c r="AE218" s="81"/>
      <c r="AF218" s="47"/>
      <c r="AG218" s="81"/>
      <c r="AH218" s="47"/>
      <c r="AI218" s="81"/>
      <c r="AJ218" s="59"/>
      <c r="AK218" s="81"/>
      <c r="AL218" s="47"/>
      <c r="AM218" s="81"/>
      <c r="AN218" s="59"/>
      <c r="AR218" s="88">
        <f t="shared" si="41"/>
        <v>0</v>
      </c>
      <c r="AT218" s="103">
        <v>10</v>
      </c>
      <c r="AU218" s="81"/>
      <c r="AV218" s="47"/>
      <c r="AW218" s="81"/>
      <c r="AX218" s="47"/>
      <c r="AY218" s="81"/>
      <c r="AZ218" s="47"/>
      <c r="BA218" s="81"/>
      <c r="BB218" s="47"/>
      <c r="BC218" s="81"/>
      <c r="BD218" s="59"/>
      <c r="BE218" s="81"/>
      <c r="BF218" s="47"/>
      <c r="BG218" s="81"/>
      <c r="BH218" s="59"/>
    </row>
    <row r="219" spans="4:60" ht="15" customHeight="1" outlineLevel="1" thickBot="1" x14ac:dyDescent="0.25">
      <c r="D219" s="88">
        <f t="shared" si="39"/>
        <v>0</v>
      </c>
      <c r="F219" s="70">
        <v>11</v>
      </c>
      <c r="G219" s="81"/>
      <c r="H219" s="47"/>
      <c r="I219" s="81"/>
      <c r="J219" s="47"/>
      <c r="K219" s="81"/>
      <c r="L219" s="47"/>
      <c r="M219" s="81"/>
      <c r="N219" s="47"/>
      <c r="O219" s="81"/>
      <c r="P219" s="59"/>
      <c r="Q219" s="81"/>
      <c r="R219" s="47"/>
      <c r="S219" s="81"/>
      <c r="T219" s="59"/>
      <c r="X219" s="88">
        <f t="shared" si="40"/>
        <v>0</v>
      </c>
      <c r="Z219" s="70">
        <v>11</v>
      </c>
      <c r="AA219" s="81"/>
      <c r="AB219" s="47"/>
      <c r="AC219" s="81"/>
      <c r="AD219" s="47"/>
      <c r="AE219" s="81"/>
      <c r="AF219" s="47"/>
      <c r="AG219" s="81"/>
      <c r="AH219" s="47"/>
      <c r="AI219" s="81"/>
      <c r="AJ219" s="59"/>
      <c r="AK219" s="81"/>
      <c r="AL219" s="47"/>
      <c r="AM219" s="81"/>
      <c r="AN219" s="59"/>
      <c r="AR219" s="88">
        <f t="shared" si="41"/>
        <v>0</v>
      </c>
      <c r="AT219" s="103">
        <v>11</v>
      </c>
      <c r="AU219" s="81"/>
      <c r="AV219" s="47"/>
      <c r="AW219" s="81"/>
      <c r="AX219" s="47"/>
      <c r="AY219" s="81"/>
      <c r="AZ219" s="47"/>
      <c r="BA219" s="81"/>
      <c r="BB219" s="47"/>
      <c r="BC219" s="81"/>
      <c r="BD219" s="59"/>
      <c r="BE219" s="81"/>
      <c r="BF219" s="47"/>
      <c r="BG219" s="81"/>
      <c r="BH219" s="59"/>
    </row>
    <row r="220" spans="4:60" ht="15" customHeight="1" outlineLevel="1" thickBot="1" x14ac:dyDescent="0.25">
      <c r="D220" s="88">
        <f t="shared" si="39"/>
        <v>0</v>
      </c>
      <c r="F220" s="70">
        <v>12</v>
      </c>
      <c r="G220" s="81"/>
      <c r="H220" s="47"/>
      <c r="I220" s="81"/>
      <c r="J220" s="47"/>
      <c r="K220" s="81"/>
      <c r="L220" s="47"/>
      <c r="M220" s="81"/>
      <c r="N220" s="47"/>
      <c r="O220" s="81"/>
      <c r="P220" s="59"/>
      <c r="Q220" s="81"/>
      <c r="R220" s="47"/>
      <c r="S220" s="81"/>
      <c r="T220" s="59"/>
      <c r="X220" s="88">
        <f t="shared" si="40"/>
        <v>0</v>
      </c>
      <c r="Z220" s="70">
        <v>12</v>
      </c>
      <c r="AA220" s="81"/>
      <c r="AB220" s="47"/>
      <c r="AC220" s="81"/>
      <c r="AD220" s="47"/>
      <c r="AE220" s="81"/>
      <c r="AF220" s="47"/>
      <c r="AG220" s="81"/>
      <c r="AH220" s="47"/>
      <c r="AI220" s="81"/>
      <c r="AJ220" s="59"/>
      <c r="AK220" s="81"/>
      <c r="AL220" s="47"/>
      <c r="AM220" s="81"/>
      <c r="AN220" s="59"/>
      <c r="AR220" s="88">
        <f t="shared" si="41"/>
        <v>0</v>
      </c>
      <c r="AT220" s="103">
        <v>12</v>
      </c>
      <c r="AU220" s="81"/>
      <c r="AV220" s="47"/>
      <c r="AW220" s="81"/>
      <c r="AX220" s="47"/>
      <c r="AY220" s="81"/>
      <c r="AZ220" s="47"/>
      <c r="BA220" s="81"/>
      <c r="BB220" s="47"/>
      <c r="BC220" s="81"/>
      <c r="BD220" s="59"/>
      <c r="BE220" s="81"/>
      <c r="BF220" s="47"/>
      <c r="BG220" s="81"/>
      <c r="BH220" s="59"/>
    </row>
    <row r="221" spans="4:60" ht="15" customHeight="1" outlineLevel="1" thickBot="1" x14ac:dyDescent="0.25">
      <c r="D221" s="88">
        <f t="shared" si="39"/>
        <v>0</v>
      </c>
      <c r="F221" s="70">
        <v>13</v>
      </c>
      <c r="G221" s="81"/>
      <c r="H221" s="47"/>
      <c r="I221" s="81"/>
      <c r="J221" s="47"/>
      <c r="K221" s="81"/>
      <c r="L221" s="47"/>
      <c r="M221" s="81"/>
      <c r="N221" s="47"/>
      <c r="O221" s="81"/>
      <c r="P221" s="59"/>
      <c r="Q221" s="81"/>
      <c r="R221" s="47"/>
      <c r="S221" s="81"/>
      <c r="T221" s="59"/>
      <c r="X221" s="88">
        <f t="shared" si="40"/>
        <v>0</v>
      </c>
      <c r="Z221" s="70">
        <v>13</v>
      </c>
      <c r="AA221" s="81"/>
      <c r="AB221" s="47"/>
      <c r="AC221" s="81"/>
      <c r="AD221" s="47"/>
      <c r="AE221" s="81"/>
      <c r="AF221" s="47"/>
      <c r="AG221" s="81"/>
      <c r="AH221" s="47"/>
      <c r="AI221" s="81"/>
      <c r="AJ221" s="59"/>
      <c r="AK221" s="81"/>
      <c r="AL221" s="47"/>
      <c r="AM221" s="81"/>
      <c r="AN221" s="59"/>
      <c r="AR221" s="88">
        <f t="shared" si="41"/>
        <v>0</v>
      </c>
      <c r="AT221" s="103">
        <v>13</v>
      </c>
      <c r="AU221" s="81"/>
      <c r="AV221" s="47"/>
      <c r="AW221" s="81"/>
      <c r="AX221" s="47"/>
      <c r="AY221" s="81"/>
      <c r="AZ221" s="47"/>
      <c r="BA221" s="81"/>
      <c r="BB221" s="47"/>
      <c r="BC221" s="81"/>
      <c r="BD221" s="59"/>
      <c r="BE221" s="81"/>
      <c r="BF221" s="47"/>
      <c r="BG221" s="81"/>
      <c r="BH221" s="59"/>
    </row>
    <row r="222" spans="4:60" ht="15" customHeight="1" outlineLevel="1" thickBot="1" x14ac:dyDescent="0.25">
      <c r="D222" s="88">
        <f t="shared" si="39"/>
        <v>0</v>
      </c>
      <c r="F222" s="70">
        <v>14</v>
      </c>
      <c r="G222" s="81"/>
      <c r="H222" s="78"/>
      <c r="I222" s="81"/>
      <c r="J222" s="47"/>
      <c r="K222" s="81"/>
      <c r="L222" s="47"/>
      <c r="M222" s="81"/>
      <c r="N222" s="47"/>
      <c r="O222" s="81"/>
      <c r="P222" s="59"/>
      <c r="Q222" s="81"/>
      <c r="R222" s="47"/>
      <c r="S222" s="81"/>
      <c r="T222" s="59"/>
      <c r="X222" s="88">
        <f t="shared" si="40"/>
        <v>0</v>
      </c>
      <c r="Z222" s="70">
        <v>14</v>
      </c>
      <c r="AA222" s="81"/>
      <c r="AB222" s="78"/>
      <c r="AC222" s="81"/>
      <c r="AD222" s="47"/>
      <c r="AE222" s="81"/>
      <c r="AF222" s="47"/>
      <c r="AG222" s="81"/>
      <c r="AH222" s="47"/>
      <c r="AI222" s="81"/>
      <c r="AJ222" s="59"/>
      <c r="AK222" s="81"/>
      <c r="AL222" s="47"/>
      <c r="AM222" s="81"/>
      <c r="AN222" s="59"/>
      <c r="AR222" s="88">
        <f t="shared" si="41"/>
        <v>0</v>
      </c>
      <c r="AT222" s="103">
        <v>14</v>
      </c>
      <c r="AU222" s="81"/>
      <c r="AV222" s="78"/>
      <c r="AW222" s="81"/>
      <c r="AX222" s="47"/>
      <c r="AY222" s="81"/>
      <c r="AZ222" s="47"/>
      <c r="BA222" s="81"/>
      <c r="BB222" s="47"/>
      <c r="BC222" s="81"/>
      <c r="BD222" s="59"/>
      <c r="BE222" s="81"/>
      <c r="BF222" s="47"/>
      <c r="BG222" s="81"/>
      <c r="BH222" s="59"/>
    </row>
    <row r="223" spans="4:60" ht="15" customHeight="1" outlineLevel="1" thickBot="1" x14ac:dyDescent="0.25">
      <c r="D223" s="89">
        <f t="shared" si="39"/>
        <v>0</v>
      </c>
      <c r="F223" s="70">
        <v>15</v>
      </c>
      <c r="G223" s="82"/>
      <c r="H223" s="60"/>
      <c r="I223" s="82"/>
      <c r="J223" s="60"/>
      <c r="K223" s="82"/>
      <c r="L223" s="60"/>
      <c r="M223" s="82"/>
      <c r="N223" s="60"/>
      <c r="O223" s="82"/>
      <c r="P223" s="61"/>
      <c r="Q223" s="82"/>
      <c r="R223" s="60"/>
      <c r="S223" s="82"/>
      <c r="T223" s="61"/>
      <c r="X223" s="89">
        <f t="shared" si="40"/>
        <v>0</v>
      </c>
      <c r="Z223" s="70">
        <v>15</v>
      </c>
      <c r="AA223" s="82"/>
      <c r="AB223" s="60"/>
      <c r="AC223" s="82"/>
      <c r="AD223" s="60"/>
      <c r="AE223" s="82"/>
      <c r="AF223" s="60"/>
      <c r="AG223" s="82"/>
      <c r="AH223" s="60"/>
      <c r="AI223" s="82"/>
      <c r="AJ223" s="61"/>
      <c r="AK223" s="82"/>
      <c r="AL223" s="60"/>
      <c r="AM223" s="82"/>
      <c r="AN223" s="61"/>
      <c r="AR223" s="89">
        <f t="shared" si="41"/>
        <v>0</v>
      </c>
      <c r="AT223" s="103">
        <v>15</v>
      </c>
      <c r="AU223" s="82"/>
      <c r="AV223" s="60"/>
      <c r="AW223" s="82"/>
      <c r="AX223" s="60"/>
      <c r="AY223" s="82"/>
      <c r="AZ223" s="60"/>
      <c r="BA223" s="82"/>
      <c r="BB223" s="60"/>
      <c r="BC223" s="82"/>
      <c r="BD223" s="61"/>
      <c r="BE223" s="82"/>
      <c r="BF223" s="60"/>
      <c r="BG223" s="82"/>
      <c r="BH223" s="61"/>
    </row>
    <row r="224" spans="4:60" ht="15" customHeight="1" outlineLevel="1" thickTop="1" x14ac:dyDescent="0.2">
      <c r="F224" s="65"/>
      <c r="G224" s="49" t="s">
        <v>27</v>
      </c>
      <c r="H224" s="49">
        <f>SUM(H209:H223)</f>
        <v>0</v>
      </c>
      <c r="I224" s="49"/>
      <c r="J224" s="49">
        <f>SUM(J209:J223)</f>
        <v>0</v>
      </c>
      <c r="K224" s="49"/>
      <c r="L224" s="49">
        <f>SUM(L209:L223)</f>
        <v>0</v>
      </c>
      <c r="M224" s="49"/>
      <c r="N224" s="49">
        <f>SUM(N209:N223)</f>
        <v>0</v>
      </c>
      <c r="O224" s="49"/>
      <c r="P224" s="49">
        <f>SUM(P209:P223)</f>
        <v>0</v>
      </c>
      <c r="Q224" s="49"/>
      <c r="R224" s="49">
        <f>SUM(R209:R223)</f>
        <v>0</v>
      </c>
      <c r="S224" s="49"/>
      <c r="T224" s="49">
        <f>SUM(T209:T223)</f>
        <v>0</v>
      </c>
      <c r="Z224" s="65"/>
      <c r="AA224" s="49" t="s">
        <v>27</v>
      </c>
      <c r="AB224" s="49">
        <f>SUM(AB209:AB223)</f>
        <v>0</v>
      </c>
      <c r="AC224" s="49"/>
      <c r="AD224" s="49">
        <f>SUM(AD209:AD223)</f>
        <v>0</v>
      </c>
      <c r="AE224" s="49"/>
      <c r="AF224" s="49">
        <f>SUM(AF209:AF223)</f>
        <v>0</v>
      </c>
      <c r="AG224" s="49"/>
      <c r="AH224" s="49">
        <f>SUM(AH209:AH223)</f>
        <v>0</v>
      </c>
      <c r="AI224" s="49"/>
      <c r="AJ224" s="49">
        <f>SUM(AJ209:AJ223)</f>
        <v>0</v>
      </c>
      <c r="AK224" s="49"/>
      <c r="AL224" s="49">
        <f>SUM(AL209:AL223)</f>
        <v>0</v>
      </c>
      <c r="AM224" s="49"/>
      <c r="AN224" s="49">
        <f>SUM(AN209:AN223)</f>
        <v>0</v>
      </c>
      <c r="AT224" s="104"/>
      <c r="AU224" s="49" t="s">
        <v>27</v>
      </c>
      <c r="AV224" s="49">
        <f>SUM(AV209:AV223)</f>
        <v>0</v>
      </c>
      <c r="AW224" s="49"/>
      <c r="AX224" s="49">
        <f>SUM(AX209:AX223)</f>
        <v>0</v>
      </c>
      <c r="AY224" s="49"/>
      <c r="AZ224" s="49">
        <f>SUM(AZ209:AZ223)</f>
        <v>0</v>
      </c>
      <c r="BA224" s="49"/>
      <c r="BB224" s="49">
        <f>SUM(BB209:BB223)</f>
        <v>0</v>
      </c>
      <c r="BC224" s="49"/>
      <c r="BD224" s="49">
        <f>SUM(BD209:BD223)</f>
        <v>0</v>
      </c>
      <c r="BE224" s="49"/>
      <c r="BF224" s="49">
        <f>SUM(BF209:BF223)</f>
        <v>0</v>
      </c>
      <c r="BG224" s="49"/>
      <c r="BH224" s="49">
        <f>SUM(BH209:BH223)</f>
        <v>0</v>
      </c>
    </row>
    <row r="225" spans="2:60" ht="15" customHeight="1" x14ac:dyDescent="0.2">
      <c r="F225" s="102"/>
      <c r="G225" s="49"/>
      <c r="H225" s="49"/>
      <c r="I225" s="49"/>
      <c r="J225" s="49"/>
      <c r="K225" s="49"/>
      <c r="L225" s="49"/>
      <c r="M225" s="49"/>
      <c r="N225" s="49"/>
      <c r="O225" s="49"/>
      <c r="P225" s="49"/>
      <c r="Q225" s="49"/>
      <c r="R225" s="49"/>
      <c r="S225" s="49"/>
      <c r="T225" s="49"/>
      <c r="Z225" s="102"/>
      <c r="AA225" s="49"/>
      <c r="AB225" s="49"/>
      <c r="AC225" s="49"/>
      <c r="AD225" s="49"/>
      <c r="AE225" s="49"/>
      <c r="AF225" s="49"/>
      <c r="AG225" s="49"/>
      <c r="AH225" s="49"/>
      <c r="AI225" s="49"/>
      <c r="AJ225" s="49"/>
      <c r="AK225" s="49"/>
      <c r="AL225" s="49"/>
      <c r="AM225" s="49"/>
      <c r="AN225" s="49"/>
      <c r="AT225" s="102"/>
      <c r="AU225" s="49"/>
      <c r="AV225" s="49"/>
      <c r="AW225" s="49"/>
      <c r="AX225" s="49"/>
      <c r="AY225" s="49"/>
      <c r="AZ225" s="49"/>
      <c r="BA225" s="49"/>
      <c r="BB225" s="49"/>
      <c r="BC225" s="49"/>
      <c r="BD225" s="49"/>
      <c r="BE225" s="49"/>
      <c r="BF225" s="49"/>
      <c r="BG225" s="49"/>
      <c r="BH225" s="49"/>
    </row>
    <row r="226" spans="2:60" ht="12" customHeight="1" x14ac:dyDescent="0.2"/>
    <row r="227" spans="2:60" ht="36.950000000000003" customHeight="1" x14ac:dyDescent="0.2">
      <c r="F227" s="217">
        <f>EDATE(DATE(An_ref,1,1),6)</f>
        <v>43647</v>
      </c>
      <c r="G227" s="217"/>
      <c r="H227" s="217"/>
      <c r="I227" s="217"/>
      <c r="J227" s="217"/>
      <c r="K227" s="84"/>
      <c r="L227" s="84"/>
      <c r="M227" s="90">
        <f>SUM(B231:B245)</f>
        <v>0</v>
      </c>
      <c r="N227" s="84"/>
      <c r="O227" s="84"/>
      <c r="P227" s="84"/>
      <c r="Q227" s="83"/>
      <c r="R227" s="83"/>
      <c r="S227" s="83"/>
      <c r="T227" s="83"/>
      <c r="Z227" s="217">
        <f>EDATE(DATE(An_ref,1,1),7)</f>
        <v>43678</v>
      </c>
      <c r="AA227" s="217"/>
      <c r="AB227" s="217"/>
      <c r="AC227" s="217"/>
      <c r="AD227" s="217"/>
      <c r="AE227" s="84"/>
      <c r="AF227" s="84"/>
      <c r="AG227" s="90">
        <f>SUM(V231:V245)</f>
        <v>0</v>
      </c>
      <c r="AH227" s="84"/>
      <c r="AI227" s="84"/>
      <c r="AJ227" s="84"/>
      <c r="AK227" s="83"/>
      <c r="AL227" s="83"/>
      <c r="AM227" s="83"/>
      <c r="AN227" s="83"/>
      <c r="AT227" s="217">
        <f>EDATE(DATE(An_ref,1,1),8)</f>
        <v>43709</v>
      </c>
      <c r="AU227" s="217"/>
      <c r="AV227" s="217"/>
      <c r="AW227" s="217"/>
      <c r="AX227" s="217"/>
      <c r="AY227" s="84"/>
      <c r="AZ227" s="84"/>
      <c r="BA227" s="90">
        <f>SUM(AP231:AP245)</f>
        <v>0</v>
      </c>
      <c r="BB227" s="84"/>
      <c r="BC227" s="84"/>
      <c r="BD227" s="84"/>
      <c r="BE227" s="83"/>
      <c r="BF227" s="83"/>
      <c r="BG227" s="83"/>
      <c r="BH227" s="83"/>
    </row>
    <row r="228" spans="2:60" s="17" customFormat="1" ht="22.5" customHeight="1" thickBot="1" x14ac:dyDescent="0.25">
      <c r="F228" s="7"/>
      <c r="G228" s="220" t="str">
        <f>UPPER(TEXT(H248,"jjjj"))</f>
        <v>LUNDI</v>
      </c>
      <c r="H228" s="220"/>
      <c r="I228" s="220" t="str">
        <f>UPPER(TEXT(J248,"jjjj"))</f>
        <v>MARDI</v>
      </c>
      <c r="J228" s="220"/>
      <c r="K228" s="220" t="str">
        <f>UPPER(TEXT(L248,"jjjj"))</f>
        <v>MERCREDI</v>
      </c>
      <c r="L228" s="220"/>
      <c r="M228" s="220" t="str">
        <f>UPPER(TEXT(N248,"jjjj"))</f>
        <v>JEUDI</v>
      </c>
      <c r="N228" s="220"/>
      <c r="O228" s="220" t="str">
        <f>UPPER(TEXT(P248,"jjjj"))</f>
        <v>VENDREDI</v>
      </c>
      <c r="P228" s="220"/>
      <c r="Q228" s="221" t="str">
        <f>UPPER(TEXT(R248,"jjjj"))</f>
        <v>SAMEDI</v>
      </c>
      <c r="R228" s="221"/>
      <c r="S228" s="221" t="str">
        <f>UPPER(TEXT(T248,"jjjj"))</f>
        <v>DIMANCHE</v>
      </c>
      <c r="T228" s="221"/>
      <c r="Z228" s="7"/>
      <c r="AA228" s="220" t="str">
        <f>UPPER(TEXT(AB248,"jjjj"))</f>
        <v>LUNDI</v>
      </c>
      <c r="AB228" s="220"/>
      <c r="AC228" s="220" t="str">
        <f>UPPER(TEXT(AD248,"jjjj"))</f>
        <v>MARDI</v>
      </c>
      <c r="AD228" s="220"/>
      <c r="AE228" s="220" t="str">
        <f>UPPER(TEXT(AF248,"jjjj"))</f>
        <v>MERCREDI</v>
      </c>
      <c r="AF228" s="220"/>
      <c r="AG228" s="220" t="str">
        <f>UPPER(TEXT(AH248,"jjjj"))</f>
        <v>JEUDI</v>
      </c>
      <c r="AH228" s="220"/>
      <c r="AI228" s="220" t="str">
        <f>UPPER(TEXT(AJ248,"jjjj"))</f>
        <v>VENDREDI</v>
      </c>
      <c r="AJ228" s="220"/>
      <c r="AK228" s="221" t="str">
        <f>UPPER(TEXT(AL248,"jjjj"))</f>
        <v>SAMEDI</v>
      </c>
      <c r="AL228" s="221"/>
      <c r="AM228" s="221" t="str">
        <f>UPPER(TEXT(AN248,"jjjj"))</f>
        <v>DIMANCHE</v>
      </c>
      <c r="AN228" s="221"/>
      <c r="AT228" s="7"/>
      <c r="AU228" s="220" t="str">
        <f>UPPER(TEXT(AV248,"jjjj"))</f>
        <v>LUNDI</v>
      </c>
      <c r="AV228" s="220"/>
      <c r="AW228" s="220" t="str">
        <f>UPPER(TEXT(AX248,"jjjj"))</f>
        <v>MARDI</v>
      </c>
      <c r="AX228" s="220"/>
      <c r="AY228" s="220" t="str">
        <f>UPPER(TEXT(AZ248,"jjjj"))</f>
        <v>MERCREDI</v>
      </c>
      <c r="AZ228" s="220"/>
      <c r="BA228" s="220" t="str">
        <f>UPPER(TEXT(BB248,"jjjj"))</f>
        <v>JEUDI</v>
      </c>
      <c r="BB228" s="220"/>
      <c r="BC228" s="220" t="str">
        <f>UPPER(TEXT(BD248,"jjjj"))</f>
        <v>VENDREDI</v>
      </c>
      <c r="BD228" s="220"/>
      <c r="BE228" s="221" t="str">
        <f>UPPER(TEXT(BF248,"jjjj"))</f>
        <v>SAMEDI</v>
      </c>
      <c r="BF228" s="221"/>
      <c r="BG228" s="221" t="str">
        <f>UPPER(TEXT(BH248,"jjjj"))</f>
        <v>DIMANCHE</v>
      </c>
      <c r="BH228" s="221"/>
    </row>
    <row r="229" spans="2:60" ht="15" hidden="1" customHeight="1" x14ac:dyDescent="0.2">
      <c r="F229" s="48">
        <f>INT((N230-LOOKUP(N230,DATE(YEAR(N230)+{-1;0;1},1,3)-WEEKDAY(DATE(YEAR(N230)+{-1;0;1},1,3))+2))/7)+1</f>
        <v>27</v>
      </c>
      <c r="G229" s="50"/>
      <c r="H229" s="50"/>
      <c r="I229" s="50"/>
      <c r="J229" s="50"/>
      <c r="K229" s="50"/>
      <c r="L229" s="50"/>
      <c r="M229" s="50"/>
      <c r="N229" s="50"/>
      <c r="O229" s="50"/>
      <c r="P229" s="50"/>
      <c r="Q229" s="50"/>
      <c r="R229" s="50"/>
      <c r="S229" s="50"/>
      <c r="T229" s="50"/>
      <c r="Z229" s="48">
        <f>INT((AH230-LOOKUP(AH230,DATE(YEAR(AH230)+{-1;0;1},1,3)-WEEKDAY(DATE(YEAR(AH230)+{-1;0;1},1,3))+2))/7)+1</f>
        <v>31</v>
      </c>
      <c r="AA229" s="50"/>
      <c r="AB229" s="50"/>
      <c r="AC229" s="50"/>
      <c r="AD229" s="50"/>
      <c r="AE229" s="50"/>
      <c r="AF229" s="50"/>
      <c r="AG229" s="50"/>
      <c r="AH229" s="50"/>
      <c r="AI229" s="50"/>
      <c r="AJ229" s="50"/>
      <c r="AK229" s="50"/>
      <c r="AL229" s="50"/>
      <c r="AM229" s="50"/>
      <c r="AN229" s="50"/>
      <c r="AT229" s="48" t="e">
        <f>INT((BB230-LOOKUP(BB230,DATE(YEAR(BB230)+{-1;0;1},1,3)-WEEKDAY(DATE(YEAR(BB230)+{-1;0;1},1,3))+2))/7)+1</f>
        <v>#VALUE!</v>
      </c>
      <c r="AU229" s="50"/>
      <c r="AV229" s="50"/>
      <c r="AW229" s="50"/>
      <c r="AX229" s="50"/>
      <c r="AY229" s="50"/>
      <c r="AZ229" s="50"/>
      <c r="BA229" s="50"/>
      <c r="BB229" s="50"/>
      <c r="BC229" s="50"/>
      <c r="BD229" s="50"/>
      <c r="BE229" s="50"/>
      <c r="BF229" s="50"/>
      <c r="BG229" s="50"/>
      <c r="BH229" s="50"/>
    </row>
    <row r="230" spans="2:60" ht="39.950000000000003" customHeight="1" thickBot="1" x14ac:dyDescent="0.25">
      <c r="F230" s="71">
        <f>F229</f>
        <v>27</v>
      </c>
      <c r="G230" s="51" t="str">
        <f>IF(ISNA(VLOOKUP(H230,Tab_feri,2,FALSE)),"",VLOOKUP(H230,Tab_feri,2,FALSE))</f>
        <v/>
      </c>
      <c r="H230" s="52">
        <f>IF(WEEKDAY(F227)=2,F227,"")</f>
        <v>43647</v>
      </c>
      <c r="I230" s="51" t="str">
        <f>IF(ISNA(VLOOKUP(J230,Tab_feri,2,FALSE)),"",VLOOKUP(J230,Tab_feri,2,FALSE))</f>
        <v/>
      </c>
      <c r="J230" s="52">
        <f>IF(H230&lt;&gt;"",H230+1,IF(WEEKDAY(F227)=3,F227,""))</f>
        <v>43648</v>
      </c>
      <c r="K230" s="51" t="str">
        <f>IF(ISNA(VLOOKUP(L230,Tab_feri,2,FALSE)),"",VLOOKUP(L230,Tab_feri,2,FALSE))</f>
        <v/>
      </c>
      <c r="L230" s="52">
        <f>IF(J230&lt;&gt;"",J230+1,IF(WEEKDAY(F227)=4,F227,""))</f>
        <v>43649</v>
      </c>
      <c r="M230" s="51" t="str">
        <f>IF(ISNA(VLOOKUP(N230,Tab_feri,2,FALSE)),"",VLOOKUP(N230,Tab_feri,2,FALSE))</f>
        <v/>
      </c>
      <c r="N230" s="52">
        <f>IF(L230&lt;&gt;"",L230+1,IF(WEEKDAY(F227)=5,F227,""))</f>
        <v>43650</v>
      </c>
      <c r="O230" s="51" t="str">
        <f>IF(ISNA(VLOOKUP(P230,Tab_feri,2,FALSE)),"",VLOOKUP(P230,Tab_feri,2,FALSE))</f>
        <v/>
      </c>
      <c r="P230" s="52">
        <f>IF(N230&lt;&gt;"",N230+1,IF(WEEKDAY(F227)=6,F227,""))</f>
        <v>43651</v>
      </c>
      <c r="Q230" s="53" t="str">
        <f>IF(ISNA(VLOOKUP(R230,Tab_feri,2,FALSE)),"",VLOOKUP(R230,Tab_feri,2,FALSE))</f>
        <v/>
      </c>
      <c r="R230" s="54">
        <f>IF(P230&lt;&gt;"",P230+1,IF(WEEKDAY(F227)=7,F227,""))</f>
        <v>43652</v>
      </c>
      <c r="S230" s="53" t="str">
        <f>IF(ISNA(VLOOKUP(T230,Tab_feri,2,FALSE)),"",VLOOKUP(T230,Tab_feri,2,FALSE))</f>
        <v/>
      </c>
      <c r="T230" s="55">
        <f>IF(R230&lt;&gt;"",R230+1,IF(WEEKDAY(F227)=1,F227,""))</f>
        <v>43653</v>
      </c>
      <c r="Z230" s="71">
        <f>Z229</f>
        <v>31</v>
      </c>
      <c r="AA230" s="51" t="str">
        <f>IF(ISNA(VLOOKUP(AB230,Tab_feri,2,FALSE)),"",VLOOKUP(AB230,Tab_feri,2,FALSE))</f>
        <v/>
      </c>
      <c r="AB230" s="52" t="str">
        <f>IF(WEEKDAY(Z227)=2,Z227,"")</f>
        <v/>
      </c>
      <c r="AC230" s="51" t="str">
        <f>IF(ISNA(VLOOKUP(AD230,Tab_feri,2,FALSE)),"",VLOOKUP(AD230,Tab_feri,2,FALSE))</f>
        <v/>
      </c>
      <c r="AD230" s="52" t="str">
        <f>IF(AB230&lt;&gt;"",AB230+1,IF(WEEKDAY(Z227)=3,Z227,""))</f>
        <v/>
      </c>
      <c r="AE230" s="51" t="str">
        <f>IF(ISNA(VLOOKUP(AF230,Tab_feri,2,FALSE)),"",VLOOKUP(AF230,Tab_feri,2,FALSE))</f>
        <v/>
      </c>
      <c r="AF230" s="52" t="str">
        <f>IF(AD230&lt;&gt;"",AD230+1,IF(WEEKDAY(Z227)=4,Z227,""))</f>
        <v/>
      </c>
      <c r="AG230" s="51" t="str">
        <f>IF(ISNA(VLOOKUP(AH230,Tab_feri,2,FALSE)),"",VLOOKUP(AH230,Tab_feri,2,FALSE))</f>
        <v/>
      </c>
      <c r="AH230" s="52">
        <f>IF(AF230&lt;&gt;"",AF230+1,IF(WEEKDAY(Z227)=5,Z227,""))</f>
        <v>43678</v>
      </c>
      <c r="AI230" s="51" t="str">
        <f>IF(ISNA(VLOOKUP(AJ230,Tab_feri,2,FALSE)),"",VLOOKUP(AJ230,Tab_feri,2,FALSE))</f>
        <v/>
      </c>
      <c r="AJ230" s="52">
        <f>IF(AH230&lt;&gt;"",AH230+1,IF(WEEKDAY(Z227)=6,Z227,""))</f>
        <v>43679</v>
      </c>
      <c r="AK230" s="53" t="str">
        <f>IF(ISNA(VLOOKUP(AL230,Tab_feri,2,FALSE)),"",VLOOKUP(AL230,Tab_feri,2,FALSE))</f>
        <v/>
      </c>
      <c r="AL230" s="54">
        <f>IF(AJ230&lt;&gt;"",AJ230+1,IF(WEEKDAY(Z227)=7,Z227,""))</f>
        <v>43680</v>
      </c>
      <c r="AM230" s="53" t="str">
        <f>IF(ISNA(VLOOKUP(AN230,Tab_feri,2,FALSE)),"",VLOOKUP(AN230,Tab_feri,2,FALSE))</f>
        <v/>
      </c>
      <c r="AN230" s="55">
        <f>IF(AL230&lt;&gt;"",AL230+1,IF(WEEKDAY(Z227)=1,Z227,""))</f>
        <v>43681</v>
      </c>
      <c r="AT230" s="71" t="e">
        <f>AT229</f>
        <v>#VALUE!</v>
      </c>
      <c r="AU230" s="51" t="str">
        <f>IF(ISNA(VLOOKUP(AV230,Tab_feri,2,FALSE)),"",VLOOKUP(AV230,Tab_feri,2,FALSE))</f>
        <v/>
      </c>
      <c r="AV230" s="52" t="str">
        <f>IF(WEEKDAY(AT227)=2,AT227,"")</f>
        <v/>
      </c>
      <c r="AW230" s="51" t="str">
        <f>IF(ISNA(VLOOKUP(AX230,Tab_feri,2,FALSE)),"",VLOOKUP(AX230,Tab_feri,2,FALSE))</f>
        <v/>
      </c>
      <c r="AX230" s="52" t="str">
        <f>IF(AV230&lt;&gt;"",AV230+1,IF(WEEKDAY(AT227)=3,AT227,""))</f>
        <v/>
      </c>
      <c r="AY230" s="51" t="str">
        <f>IF(ISNA(VLOOKUP(AZ230,Tab_feri,2,FALSE)),"",VLOOKUP(AZ230,Tab_feri,2,FALSE))</f>
        <v/>
      </c>
      <c r="AZ230" s="52" t="str">
        <f>IF(AX230&lt;&gt;"",AX230+1,IF(WEEKDAY(AT227)=4,AT227,""))</f>
        <v/>
      </c>
      <c r="BA230" s="51" t="str">
        <f>IF(ISNA(VLOOKUP(BB230,Tab_feri,2,FALSE)),"",VLOOKUP(BB230,Tab_feri,2,FALSE))</f>
        <v/>
      </c>
      <c r="BB230" s="52" t="str">
        <f>IF(AZ230&lt;&gt;"",AZ230+1,IF(WEEKDAY(AT227)=5,AT227,""))</f>
        <v/>
      </c>
      <c r="BC230" s="51" t="str">
        <f>IF(ISNA(VLOOKUP(BD230,Tab_feri,2,FALSE)),"",VLOOKUP(BD230,Tab_feri,2,FALSE))</f>
        <v/>
      </c>
      <c r="BD230" s="52" t="str">
        <f>IF(BB230&lt;&gt;"",BB230+1,IF(WEEKDAY(AT227)=6,AT227,""))</f>
        <v/>
      </c>
      <c r="BE230" s="53" t="str">
        <f>IF(ISNA(VLOOKUP(BF230,Tab_feri,2,FALSE)),"",VLOOKUP(BF230,Tab_feri,2,FALSE))</f>
        <v/>
      </c>
      <c r="BF230" s="54" t="str">
        <f>IF(BD230&lt;&gt;"",BD230+1,IF(WEEKDAY(AT227)=7,AT227,""))</f>
        <v/>
      </c>
      <c r="BG230" s="53" t="str">
        <f>IF(ISNA(VLOOKUP(BH230,Tab_feri,2,FALSE)),"",VLOOKUP(BH230,Tab_feri,2,FALSE))</f>
        <v/>
      </c>
      <c r="BH230" s="55">
        <f>IF(BF230&lt;&gt;"",BF230+1,IF(WEEKDAY(AT227)=1,AT227,""))</f>
        <v>43709</v>
      </c>
    </row>
    <row r="231" spans="2:60" ht="15" customHeight="1" outlineLevel="1" thickTop="1" thickBot="1" x14ac:dyDescent="0.25">
      <c r="B231" s="73">
        <f>SUM(D231,D249,D267,D285,D303,D321)</f>
        <v>0</v>
      </c>
      <c r="D231" s="87">
        <f>SUM(H231,J231,L231,N231,P231,R231,T231)</f>
        <v>0</v>
      </c>
      <c r="F231" s="105">
        <v>1</v>
      </c>
      <c r="G231" s="80"/>
      <c r="H231" s="57"/>
      <c r="I231" s="80"/>
      <c r="J231" s="57"/>
      <c r="K231" s="80"/>
      <c r="L231" s="57"/>
      <c r="M231" s="80"/>
      <c r="N231" s="57"/>
      <c r="O231" s="80"/>
      <c r="P231" s="58"/>
      <c r="Q231" s="80"/>
      <c r="R231" s="57"/>
      <c r="S231" s="80"/>
      <c r="T231" s="58"/>
      <c r="V231" s="73">
        <f>SUM(X231,X249,X267,X285,X303,X321)</f>
        <v>0</v>
      </c>
      <c r="X231" s="87">
        <f>SUM(AB231,AD231,AF231,AH231,AJ231,AL231,AN231)</f>
        <v>0</v>
      </c>
      <c r="Z231" s="105">
        <v>1</v>
      </c>
      <c r="AA231" s="80"/>
      <c r="AB231" s="57"/>
      <c r="AC231" s="80"/>
      <c r="AD231" s="57"/>
      <c r="AE231" s="80"/>
      <c r="AF231" s="57"/>
      <c r="AG231" s="80"/>
      <c r="AH231" s="57"/>
      <c r="AI231" s="80"/>
      <c r="AJ231" s="58"/>
      <c r="AK231" s="80"/>
      <c r="AL231" s="57"/>
      <c r="AM231" s="80"/>
      <c r="AN231" s="58"/>
      <c r="AP231" s="73">
        <f>SUM(AR231,AR249,AR267,AR285,AR303,AR321)</f>
        <v>0</v>
      </c>
      <c r="AR231" s="87">
        <f>SUM(AV231,AX231,AZ231,BB231,BD231,BF231,BH231)</f>
        <v>0</v>
      </c>
      <c r="AT231" s="105">
        <v>1</v>
      </c>
      <c r="AU231" s="80"/>
      <c r="AV231" s="57"/>
      <c r="AW231" s="80"/>
      <c r="AX231" s="57"/>
      <c r="AY231" s="80"/>
      <c r="AZ231" s="57"/>
      <c r="BA231" s="80"/>
      <c r="BB231" s="57"/>
      <c r="BC231" s="80"/>
      <c r="BD231" s="58"/>
      <c r="BE231" s="80"/>
      <c r="BF231" s="57"/>
      <c r="BG231" s="80"/>
      <c r="BH231" s="58"/>
    </row>
    <row r="232" spans="2:60" ht="15" customHeight="1" outlineLevel="1" thickBot="1" x14ac:dyDescent="0.25">
      <c r="B232" s="74">
        <f t="shared" ref="B232:B245" si="42">SUM(D232,D250,D268,D286,D304,D322)</f>
        <v>0</v>
      </c>
      <c r="D232" s="88">
        <f t="shared" ref="D232:D245" si="43">SUM(H232,J232,L232,N232,P232,R232,T232)</f>
        <v>0</v>
      </c>
      <c r="F232" s="105">
        <v>2</v>
      </c>
      <c r="G232" s="81"/>
      <c r="H232" s="47"/>
      <c r="I232" s="81"/>
      <c r="J232" s="47"/>
      <c r="K232" s="81"/>
      <c r="L232" s="47"/>
      <c r="M232" s="81"/>
      <c r="N232" s="47"/>
      <c r="O232" s="81"/>
      <c r="P232" s="59"/>
      <c r="Q232" s="81"/>
      <c r="R232" s="47"/>
      <c r="S232" s="81"/>
      <c r="T232" s="59"/>
      <c r="V232" s="74">
        <f t="shared" ref="V232:V245" si="44">SUM(X232,X250,X268,X286,X304,X322)</f>
        <v>0</v>
      </c>
      <c r="X232" s="88">
        <f t="shared" ref="X232:X245" si="45">SUM(AB232,AD232,AF232,AH232,AJ232,AL232,AN232)</f>
        <v>0</v>
      </c>
      <c r="Z232" s="105">
        <v>2</v>
      </c>
      <c r="AA232" s="81"/>
      <c r="AB232" s="47"/>
      <c r="AC232" s="81"/>
      <c r="AD232" s="47"/>
      <c r="AE232" s="81"/>
      <c r="AF232" s="47"/>
      <c r="AG232" s="81"/>
      <c r="AH232" s="47"/>
      <c r="AI232" s="81"/>
      <c r="AJ232" s="59"/>
      <c r="AK232" s="81"/>
      <c r="AL232" s="47"/>
      <c r="AM232" s="81"/>
      <c r="AN232" s="59"/>
      <c r="AP232" s="74">
        <f t="shared" ref="AP232:AP245" si="46">SUM(AR232,AR250,AR268,AR286,AR304,AR322)</f>
        <v>0</v>
      </c>
      <c r="AR232" s="88">
        <f t="shared" ref="AR232:AR245" si="47">SUM(AV232,AX232,AZ232,BB232,BD232,BF232,BH232)</f>
        <v>0</v>
      </c>
      <c r="AT232" s="105">
        <v>2</v>
      </c>
      <c r="AU232" s="81"/>
      <c r="AV232" s="47"/>
      <c r="AW232" s="81"/>
      <c r="AX232" s="47"/>
      <c r="AY232" s="81"/>
      <c r="AZ232" s="47"/>
      <c r="BA232" s="81"/>
      <c r="BB232" s="47"/>
      <c r="BC232" s="81"/>
      <c r="BD232" s="59"/>
      <c r="BE232" s="81"/>
      <c r="BF232" s="47"/>
      <c r="BG232" s="81"/>
      <c r="BH232" s="59"/>
    </row>
    <row r="233" spans="2:60" ht="15" customHeight="1" outlineLevel="1" thickBot="1" x14ac:dyDescent="0.25">
      <c r="B233" s="74">
        <f t="shared" si="42"/>
        <v>0</v>
      </c>
      <c r="D233" s="88">
        <f t="shared" si="43"/>
        <v>0</v>
      </c>
      <c r="F233" s="105">
        <v>3</v>
      </c>
      <c r="G233" s="81"/>
      <c r="H233" s="47"/>
      <c r="I233" s="81"/>
      <c r="J233" s="47"/>
      <c r="K233" s="81"/>
      <c r="L233" s="47"/>
      <c r="M233" s="81"/>
      <c r="N233" s="47"/>
      <c r="O233" s="81"/>
      <c r="P233" s="59"/>
      <c r="Q233" s="81"/>
      <c r="R233" s="47"/>
      <c r="S233" s="81"/>
      <c r="T233" s="59"/>
      <c r="V233" s="74">
        <f t="shared" si="44"/>
        <v>0</v>
      </c>
      <c r="X233" s="88">
        <f t="shared" si="45"/>
        <v>0</v>
      </c>
      <c r="Z233" s="105">
        <v>3</v>
      </c>
      <c r="AA233" s="81"/>
      <c r="AB233" s="47"/>
      <c r="AC233" s="81"/>
      <c r="AD233" s="47"/>
      <c r="AE233" s="81"/>
      <c r="AF233" s="47"/>
      <c r="AG233" s="81"/>
      <c r="AH233" s="47"/>
      <c r="AI233" s="81"/>
      <c r="AJ233" s="59"/>
      <c r="AK233" s="81"/>
      <c r="AL233" s="47"/>
      <c r="AM233" s="81"/>
      <c r="AN233" s="59"/>
      <c r="AP233" s="74">
        <f t="shared" si="46"/>
        <v>0</v>
      </c>
      <c r="AR233" s="88">
        <f t="shared" si="47"/>
        <v>0</v>
      </c>
      <c r="AT233" s="105">
        <v>3</v>
      </c>
      <c r="AU233" s="81"/>
      <c r="AV233" s="47"/>
      <c r="AW233" s="81"/>
      <c r="AX233" s="47"/>
      <c r="AY233" s="81"/>
      <c r="AZ233" s="47"/>
      <c r="BA233" s="81"/>
      <c r="BB233" s="47"/>
      <c r="BC233" s="81"/>
      <c r="BD233" s="59"/>
      <c r="BE233" s="81"/>
      <c r="BF233" s="47"/>
      <c r="BG233" s="81"/>
      <c r="BH233" s="59"/>
    </row>
    <row r="234" spans="2:60" ht="15" customHeight="1" outlineLevel="1" thickBot="1" x14ac:dyDescent="0.25">
      <c r="B234" s="74">
        <f t="shared" si="42"/>
        <v>0</v>
      </c>
      <c r="D234" s="88">
        <f t="shared" si="43"/>
        <v>0</v>
      </c>
      <c r="F234" s="105">
        <v>4</v>
      </c>
      <c r="G234" s="81"/>
      <c r="H234" s="47"/>
      <c r="I234" s="81"/>
      <c r="J234" s="47"/>
      <c r="K234" s="81"/>
      <c r="L234" s="47"/>
      <c r="M234" s="81"/>
      <c r="N234" s="47"/>
      <c r="O234" s="81"/>
      <c r="P234" s="59"/>
      <c r="Q234" s="81"/>
      <c r="R234" s="47"/>
      <c r="S234" s="81"/>
      <c r="T234" s="59"/>
      <c r="V234" s="74">
        <f t="shared" si="44"/>
        <v>0</v>
      </c>
      <c r="X234" s="88">
        <f t="shared" si="45"/>
        <v>0</v>
      </c>
      <c r="Z234" s="105">
        <v>4</v>
      </c>
      <c r="AA234" s="81"/>
      <c r="AB234" s="47"/>
      <c r="AC234" s="81"/>
      <c r="AD234" s="47"/>
      <c r="AE234" s="81"/>
      <c r="AF234" s="47"/>
      <c r="AG234" s="81"/>
      <c r="AH234" s="47"/>
      <c r="AI234" s="81"/>
      <c r="AJ234" s="59"/>
      <c r="AK234" s="81"/>
      <c r="AL234" s="47"/>
      <c r="AM234" s="81"/>
      <c r="AN234" s="59"/>
      <c r="AP234" s="74">
        <f t="shared" si="46"/>
        <v>0</v>
      </c>
      <c r="AR234" s="88">
        <f t="shared" si="47"/>
        <v>0</v>
      </c>
      <c r="AT234" s="105">
        <v>4</v>
      </c>
      <c r="AU234" s="81"/>
      <c r="AV234" s="47"/>
      <c r="AW234" s="81"/>
      <c r="AX234" s="47"/>
      <c r="AY234" s="81"/>
      <c r="AZ234" s="47"/>
      <c r="BA234" s="81"/>
      <c r="BB234" s="47"/>
      <c r="BC234" s="81"/>
      <c r="BD234" s="59"/>
      <c r="BE234" s="81"/>
      <c r="BF234" s="47"/>
      <c r="BG234" s="81"/>
      <c r="BH234" s="59"/>
    </row>
    <row r="235" spans="2:60" ht="15" customHeight="1" outlineLevel="1" thickBot="1" x14ac:dyDescent="0.25">
      <c r="B235" s="74">
        <f t="shared" si="42"/>
        <v>0</v>
      </c>
      <c r="D235" s="88">
        <f t="shared" si="43"/>
        <v>0</v>
      </c>
      <c r="F235" s="105">
        <v>5</v>
      </c>
      <c r="G235" s="81"/>
      <c r="H235" s="47"/>
      <c r="I235" s="81"/>
      <c r="J235" s="47"/>
      <c r="K235" s="81"/>
      <c r="L235" s="47"/>
      <c r="M235" s="81"/>
      <c r="N235" s="47"/>
      <c r="O235" s="81"/>
      <c r="P235" s="59"/>
      <c r="Q235" s="81"/>
      <c r="R235" s="47"/>
      <c r="S235" s="81"/>
      <c r="T235" s="59"/>
      <c r="V235" s="74">
        <f t="shared" si="44"/>
        <v>0</v>
      </c>
      <c r="X235" s="88">
        <f t="shared" si="45"/>
        <v>0</v>
      </c>
      <c r="Z235" s="105">
        <v>5</v>
      </c>
      <c r="AA235" s="81"/>
      <c r="AB235" s="47"/>
      <c r="AC235" s="81"/>
      <c r="AD235" s="47"/>
      <c r="AE235" s="81"/>
      <c r="AF235" s="47"/>
      <c r="AG235" s="81"/>
      <c r="AH235" s="47"/>
      <c r="AI235" s="81"/>
      <c r="AJ235" s="59"/>
      <c r="AK235" s="81"/>
      <c r="AL235" s="47"/>
      <c r="AM235" s="81"/>
      <c r="AN235" s="59"/>
      <c r="AP235" s="74">
        <f t="shared" si="46"/>
        <v>0</v>
      </c>
      <c r="AR235" s="88">
        <f t="shared" si="47"/>
        <v>0</v>
      </c>
      <c r="AT235" s="105">
        <v>5</v>
      </c>
      <c r="AU235" s="81"/>
      <c r="AV235" s="47"/>
      <c r="AW235" s="81"/>
      <c r="AX235" s="47"/>
      <c r="AY235" s="81"/>
      <c r="AZ235" s="47"/>
      <c r="BA235" s="81"/>
      <c r="BB235" s="47"/>
      <c r="BC235" s="81"/>
      <c r="BD235" s="59"/>
      <c r="BE235" s="81"/>
      <c r="BF235" s="47"/>
      <c r="BG235" s="81"/>
      <c r="BH235" s="59"/>
    </row>
    <row r="236" spans="2:60" ht="15" customHeight="1" outlineLevel="1" thickBot="1" x14ac:dyDescent="0.25">
      <c r="B236" s="74">
        <f t="shared" si="42"/>
        <v>0</v>
      </c>
      <c r="D236" s="88">
        <f t="shared" si="43"/>
        <v>0</v>
      </c>
      <c r="F236" s="105">
        <v>6</v>
      </c>
      <c r="G236" s="81"/>
      <c r="H236" s="47"/>
      <c r="I236" s="81"/>
      <c r="J236" s="47"/>
      <c r="K236" s="81"/>
      <c r="L236" s="47"/>
      <c r="M236" s="81"/>
      <c r="N236" s="47"/>
      <c r="O236" s="81"/>
      <c r="P236" s="59"/>
      <c r="Q236" s="81"/>
      <c r="R236" s="47"/>
      <c r="S236" s="81"/>
      <c r="T236" s="59"/>
      <c r="V236" s="74">
        <f t="shared" si="44"/>
        <v>0</v>
      </c>
      <c r="X236" s="88">
        <f t="shared" si="45"/>
        <v>0</v>
      </c>
      <c r="Z236" s="105">
        <v>6</v>
      </c>
      <c r="AA236" s="81"/>
      <c r="AB236" s="47"/>
      <c r="AC236" s="81"/>
      <c r="AD236" s="47"/>
      <c r="AE236" s="81"/>
      <c r="AF236" s="47"/>
      <c r="AG236" s="81"/>
      <c r="AH236" s="47"/>
      <c r="AI236" s="81"/>
      <c r="AJ236" s="59"/>
      <c r="AK236" s="81"/>
      <c r="AL236" s="47"/>
      <c r="AM236" s="81"/>
      <c r="AN236" s="59"/>
      <c r="AP236" s="74">
        <f t="shared" si="46"/>
        <v>0</v>
      </c>
      <c r="AR236" s="88">
        <f t="shared" si="47"/>
        <v>0</v>
      </c>
      <c r="AT236" s="105">
        <v>6</v>
      </c>
      <c r="AU236" s="81"/>
      <c r="AV236" s="47"/>
      <c r="AW236" s="81"/>
      <c r="AX236" s="47"/>
      <c r="AY236" s="81"/>
      <c r="AZ236" s="47"/>
      <c r="BA236" s="81"/>
      <c r="BB236" s="47"/>
      <c r="BC236" s="81"/>
      <c r="BD236" s="59"/>
      <c r="BE236" s="81"/>
      <c r="BF236" s="47"/>
      <c r="BG236" s="81"/>
      <c r="BH236" s="59"/>
    </row>
    <row r="237" spans="2:60" ht="15" customHeight="1" outlineLevel="1" thickBot="1" x14ac:dyDescent="0.25">
      <c r="B237" s="74">
        <f t="shared" si="42"/>
        <v>0</v>
      </c>
      <c r="D237" s="88">
        <f t="shared" si="43"/>
        <v>0</v>
      </c>
      <c r="F237" s="105">
        <v>7</v>
      </c>
      <c r="G237" s="81"/>
      <c r="H237" s="47"/>
      <c r="I237" s="81"/>
      <c r="J237" s="47"/>
      <c r="K237" s="81"/>
      <c r="L237" s="47"/>
      <c r="M237" s="81"/>
      <c r="N237" s="47"/>
      <c r="O237" s="81"/>
      <c r="P237" s="59"/>
      <c r="Q237" s="81"/>
      <c r="R237" s="47"/>
      <c r="S237" s="81"/>
      <c r="T237" s="59"/>
      <c r="V237" s="74">
        <f t="shared" si="44"/>
        <v>0</v>
      </c>
      <c r="X237" s="88">
        <f t="shared" si="45"/>
        <v>0</v>
      </c>
      <c r="Z237" s="105">
        <v>7</v>
      </c>
      <c r="AA237" s="81"/>
      <c r="AB237" s="47"/>
      <c r="AC237" s="81"/>
      <c r="AD237" s="47"/>
      <c r="AE237" s="81"/>
      <c r="AF237" s="47"/>
      <c r="AG237" s="81"/>
      <c r="AH237" s="47"/>
      <c r="AI237" s="81"/>
      <c r="AJ237" s="59"/>
      <c r="AK237" s="81"/>
      <c r="AL237" s="47"/>
      <c r="AM237" s="81"/>
      <c r="AN237" s="59"/>
      <c r="AP237" s="74">
        <f t="shared" si="46"/>
        <v>0</v>
      </c>
      <c r="AR237" s="88">
        <f t="shared" si="47"/>
        <v>0</v>
      </c>
      <c r="AT237" s="105">
        <v>7</v>
      </c>
      <c r="AU237" s="81"/>
      <c r="AV237" s="47"/>
      <c r="AW237" s="81"/>
      <c r="AX237" s="47"/>
      <c r="AY237" s="81"/>
      <c r="AZ237" s="47"/>
      <c r="BA237" s="81"/>
      <c r="BB237" s="47"/>
      <c r="BC237" s="81"/>
      <c r="BD237" s="59"/>
      <c r="BE237" s="81"/>
      <c r="BF237" s="47"/>
      <c r="BG237" s="81"/>
      <c r="BH237" s="59"/>
    </row>
    <row r="238" spans="2:60" ht="15" customHeight="1" outlineLevel="1" thickBot="1" x14ac:dyDescent="0.25">
      <c r="B238" s="74">
        <f t="shared" si="42"/>
        <v>0</v>
      </c>
      <c r="D238" s="88">
        <f t="shared" si="43"/>
        <v>0</v>
      </c>
      <c r="F238" s="105">
        <v>8</v>
      </c>
      <c r="G238" s="81"/>
      <c r="H238" s="47"/>
      <c r="I238" s="81"/>
      <c r="J238" s="47"/>
      <c r="K238" s="81"/>
      <c r="L238" s="47"/>
      <c r="M238" s="81"/>
      <c r="N238" s="47"/>
      <c r="O238" s="81"/>
      <c r="P238" s="59"/>
      <c r="Q238" s="81"/>
      <c r="R238" s="47"/>
      <c r="S238" s="81"/>
      <c r="T238" s="59"/>
      <c r="V238" s="74">
        <f t="shared" si="44"/>
        <v>0</v>
      </c>
      <c r="X238" s="88">
        <f t="shared" si="45"/>
        <v>0</v>
      </c>
      <c r="Z238" s="105">
        <v>8</v>
      </c>
      <c r="AA238" s="81"/>
      <c r="AB238" s="47"/>
      <c r="AC238" s="81"/>
      <c r="AD238" s="47"/>
      <c r="AE238" s="81"/>
      <c r="AF238" s="47"/>
      <c r="AG238" s="81"/>
      <c r="AH238" s="47"/>
      <c r="AI238" s="81"/>
      <c r="AJ238" s="59"/>
      <c r="AK238" s="81"/>
      <c r="AL238" s="47"/>
      <c r="AM238" s="81"/>
      <c r="AN238" s="59"/>
      <c r="AP238" s="74">
        <f t="shared" si="46"/>
        <v>0</v>
      </c>
      <c r="AR238" s="88">
        <f t="shared" si="47"/>
        <v>0</v>
      </c>
      <c r="AT238" s="105">
        <v>8</v>
      </c>
      <c r="AU238" s="81"/>
      <c r="AV238" s="47"/>
      <c r="AW238" s="81"/>
      <c r="AX238" s="47"/>
      <c r="AY238" s="81"/>
      <c r="AZ238" s="47"/>
      <c r="BA238" s="81"/>
      <c r="BB238" s="47"/>
      <c r="BC238" s="81"/>
      <c r="BD238" s="59"/>
      <c r="BE238" s="81"/>
      <c r="BF238" s="47"/>
      <c r="BG238" s="81"/>
      <c r="BH238" s="59"/>
    </row>
    <row r="239" spans="2:60" ht="15" customHeight="1" outlineLevel="1" thickBot="1" x14ac:dyDescent="0.25">
      <c r="B239" s="74">
        <f t="shared" si="42"/>
        <v>0</v>
      </c>
      <c r="D239" s="88">
        <f t="shared" si="43"/>
        <v>0</v>
      </c>
      <c r="F239" s="105">
        <v>9</v>
      </c>
      <c r="G239" s="81"/>
      <c r="H239" s="47"/>
      <c r="I239" s="81"/>
      <c r="J239" s="47"/>
      <c r="K239" s="81"/>
      <c r="L239" s="47"/>
      <c r="M239" s="81"/>
      <c r="N239" s="47"/>
      <c r="O239" s="81"/>
      <c r="P239" s="59"/>
      <c r="Q239" s="81"/>
      <c r="R239" s="47"/>
      <c r="S239" s="81"/>
      <c r="T239" s="59"/>
      <c r="V239" s="74">
        <f t="shared" si="44"/>
        <v>0</v>
      </c>
      <c r="X239" s="88">
        <f t="shared" si="45"/>
        <v>0</v>
      </c>
      <c r="Z239" s="105">
        <v>9</v>
      </c>
      <c r="AA239" s="81"/>
      <c r="AB239" s="47"/>
      <c r="AC239" s="81"/>
      <c r="AD239" s="47"/>
      <c r="AE239" s="81"/>
      <c r="AF239" s="47"/>
      <c r="AG239" s="81"/>
      <c r="AH239" s="47"/>
      <c r="AI239" s="81"/>
      <c r="AJ239" s="59"/>
      <c r="AK239" s="81"/>
      <c r="AL239" s="47"/>
      <c r="AM239" s="81"/>
      <c r="AN239" s="59"/>
      <c r="AP239" s="74">
        <f t="shared" si="46"/>
        <v>0</v>
      </c>
      <c r="AR239" s="88">
        <f t="shared" si="47"/>
        <v>0</v>
      </c>
      <c r="AT239" s="105">
        <v>9</v>
      </c>
      <c r="AU239" s="81"/>
      <c r="AV239" s="47"/>
      <c r="AW239" s="81"/>
      <c r="AX239" s="47"/>
      <c r="AY239" s="81"/>
      <c r="AZ239" s="47"/>
      <c r="BA239" s="81"/>
      <c r="BB239" s="47"/>
      <c r="BC239" s="81"/>
      <c r="BD239" s="59"/>
      <c r="BE239" s="81"/>
      <c r="BF239" s="47"/>
      <c r="BG239" s="81"/>
      <c r="BH239" s="59"/>
    </row>
    <row r="240" spans="2:60" ht="15" customHeight="1" outlineLevel="1" thickBot="1" x14ac:dyDescent="0.25">
      <c r="B240" s="74">
        <f t="shared" si="42"/>
        <v>0</v>
      </c>
      <c r="D240" s="88">
        <f t="shared" si="43"/>
        <v>0</v>
      </c>
      <c r="F240" s="105">
        <v>10</v>
      </c>
      <c r="G240" s="81"/>
      <c r="H240" s="47"/>
      <c r="I240" s="81"/>
      <c r="J240" s="47"/>
      <c r="K240" s="81"/>
      <c r="L240" s="47"/>
      <c r="M240" s="81"/>
      <c r="N240" s="47"/>
      <c r="O240" s="81"/>
      <c r="P240" s="59"/>
      <c r="Q240" s="81"/>
      <c r="R240" s="47"/>
      <c r="S240" s="81"/>
      <c r="T240" s="59"/>
      <c r="V240" s="74">
        <f t="shared" si="44"/>
        <v>0</v>
      </c>
      <c r="X240" s="88">
        <f t="shared" si="45"/>
        <v>0</v>
      </c>
      <c r="Z240" s="105">
        <v>10</v>
      </c>
      <c r="AA240" s="81"/>
      <c r="AB240" s="47"/>
      <c r="AC240" s="81"/>
      <c r="AD240" s="47"/>
      <c r="AE240" s="81"/>
      <c r="AF240" s="47"/>
      <c r="AG240" s="81"/>
      <c r="AH240" s="47"/>
      <c r="AI240" s="81"/>
      <c r="AJ240" s="59"/>
      <c r="AK240" s="81"/>
      <c r="AL240" s="47"/>
      <c r="AM240" s="81"/>
      <c r="AN240" s="59"/>
      <c r="AP240" s="74">
        <f t="shared" si="46"/>
        <v>0</v>
      </c>
      <c r="AR240" s="88">
        <f t="shared" si="47"/>
        <v>0</v>
      </c>
      <c r="AT240" s="105">
        <v>10</v>
      </c>
      <c r="AU240" s="81"/>
      <c r="AV240" s="47"/>
      <c r="AW240" s="81"/>
      <c r="AX240" s="47"/>
      <c r="AY240" s="81"/>
      <c r="AZ240" s="47"/>
      <c r="BA240" s="81"/>
      <c r="BB240" s="47"/>
      <c r="BC240" s="81"/>
      <c r="BD240" s="59"/>
      <c r="BE240" s="81"/>
      <c r="BF240" s="47"/>
      <c r="BG240" s="81"/>
      <c r="BH240" s="59"/>
    </row>
    <row r="241" spans="2:60" ht="15" customHeight="1" outlineLevel="1" thickBot="1" x14ac:dyDescent="0.25">
      <c r="B241" s="74">
        <f t="shared" si="42"/>
        <v>0</v>
      </c>
      <c r="D241" s="88">
        <f t="shared" si="43"/>
        <v>0</v>
      </c>
      <c r="F241" s="105">
        <v>11</v>
      </c>
      <c r="G241" s="81"/>
      <c r="H241" s="47"/>
      <c r="I241" s="81"/>
      <c r="J241" s="47"/>
      <c r="K241" s="81"/>
      <c r="L241" s="47"/>
      <c r="M241" s="81"/>
      <c r="N241" s="47"/>
      <c r="O241" s="81"/>
      <c r="P241" s="59"/>
      <c r="Q241" s="81"/>
      <c r="R241" s="47"/>
      <c r="S241" s="81"/>
      <c r="T241" s="59"/>
      <c r="V241" s="74">
        <f t="shared" si="44"/>
        <v>0</v>
      </c>
      <c r="X241" s="88">
        <f t="shared" si="45"/>
        <v>0</v>
      </c>
      <c r="Z241" s="105">
        <v>11</v>
      </c>
      <c r="AA241" s="81"/>
      <c r="AB241" s="47"/>
      <c r="AC241" s="81"/>
      <c r="AD241" s="47"/>
      <c r="AE241" s="81"/>
      <c r="AF241" s="47"/>
      <c r="AG241" s="81"/>
      <c r="AH241" s="47"/>
      <c r="AI241" s="81"/>
      <c r="AJ241" s="59"/>
      <c r="AK241" s="81"/>
      <c r="AL241" s="47"/>
      <c r="AM241" s="81"/>
      <c r="AN241" s="59"/>
      <c r="AP241" s="74">
        <f t="shared" si="46"/>
        <v>0</v>
      </c>
      <c r="AR241" s="88">
        <f t="shared" si="47"/>
        <v>0</v>
      </c>
      <c r="AT241" s="105">
        <v>11</v>
      </c>
      <c r="AU241" s="81"/>
      <c r="AV241" s="47"/>
      <c r="AW241" s="81"/>
      <c r="AX241" s="47"/>
      <c r="AY241" s="81"/>
      <c r="AZ241" s="47"/>
      <c r="BA241" s="81"/>
      <c r="BB241" s="47"/>
      <c r="BC241" s="81"/>
      <c r="BD241" s="59"/>
      <c r="BE241" s="81"/>
      <c r="BF241" s="47"/>
      <c r="BG241" s="81"/>
      <c r="BH241" s="59"/>
    </row>
    <row r="242" spans="2:60" ht="15" customHeight="1" outlineLevel="1" thickBot="1" x14ac:dyDescent="0.25">
      <c r="B242" s="74">
        <f t="shared" si="42"/>
        <v>0</v>
      </c>
      <c r="D242" s="88">
        <f t="shared" si="43"/>
        <v>0</v>
      </c>
      <c r="F242" s="105">
        <v>12</v>
      </c>
      <c r="G242" s="81"/>
      <c r="H242" s="47"/>
      <c r="I242" s="81"/>
      <c r="J242" s="47"/>
      <c r="K242" s="81"/>
      <c r="L242" s="47"/>
      <c r="M242" s="81"/>
      <c r="N242" s="47"/>
      <c r="O242" s="81"/>
      <c r="P242" s="59"/>
      <c r="Q242" s="81"/>
      <c r="R242" s="47"/>
      <c r="S242" s="81"/>
      <c r="T242" s="59"/>
      <c r="V242" s="74">
        <f t="shared" si="44"/>
        <v>0</v>
      </c>
      <c r="X242" s="88">
        <f t="shared" si="45"/>
        <v>0</v>
      </c>
      <c r="Z242" s="105">
        <v>12</v>
      </c>
      <c r="AA242" s="81"/>
      <c r="AB242" s="47"/>
      <c r="AC242" s="81"/>
      <c r="AD242" s="47"/>
      <c r="AE242" s="81"/>
      <c r="AF242" s="47"/>
      <c r="AG242" s="81"/>
      <c r="AH242" s="47"/>
      <c r="AI242" s="81"/>
      <c r="AJ242" s="59"/>
      <c r="AK242" s="81"/>
      <c r="AL242" s="47"/>
      <c r="AM242" s="81"/>
      <c r="AN242" s="59"/>
      <c r="AP242" s="74">
        <f t="shared" si="46"/>
        <v>0</v>
      </c>
      <c r="AR242" s="88">
        <f t="shared" si="47"/>
        <v>0</v>
      </c>
      <c r="AT242" s="105">
        <v>12</v>
      </c>
      <c r="AU242" s="81"/>
      <c r="AV242" s="47"/>
      <c r="AW242" s="81"/>
      <c r="AX242" s="47"/>
      <c r="AY242" s="81"/>
      <c r="AZ242" s="47"/>
      <c r="BA242" s="81"/>
      <c r="BB242" s="47"/>
      <c r="BC242" s="81"/>
      <c r="BD242" s="59"/>
      <c r="BE242" s="81"/>
      <c r="BF242" s="47"/>
      <c r="BG242" s="81"/>
      <c r="BH242" s="59"/>
    </row>
    <row r="243" spans="2:60" ht="15" customHeight="1" outlineLevel="1" thickBot="1" x14ac:dyDescent="0.25">
      <c r="B243" s="74">
        <f t="shared" si="42"/>
        <v>0</v>
      </c>
      <c r="D243" s="88">
        <f t="shared" si="43"/>
        <v>0</v>
      </c>
      <c r="F243" s="105">
        <v>13</v>
      </c>
      <c r="G243" s="81"/>
      <c r="H243" s="47"/>
      <c r="I243" s="81"/>
      <c r="J243" s="47"/>
      <c r="K243" s="81"/>
      <c r="L243" s="47"/>
      <c r="M243" s="81"/>
      <c r="N243" s="47"/>
      <c r="O243" s="81"/>
      <c r="P243" s="59"/>
      <c r="Q243" s="81"/>
      <c r="R243" s="47"/>
      <c r="S243" s="81"/>
      <c r="T243" s="59"/>
      <c r="V243" s="74">
        <f t="shared" si="44"/>
        <v>0</v>
      </c>
      <c r="X243" s="88">
        <f t="shared" si="45"/>
        <v>0</v>
      </c>
      <c r="Z243" s="105">
        <v>13</v>
      </c>
      <c r="AA243" s="81"/>
      <c r="AB243" s="47"/>
      <c r="AC243" s="81"/>
      <c r="AD243" s="47"/>
      <c r="AE243" s="81"/>
      <c r="AF243" s="47"/>
      <c r="AG243" s="81"/>
      <c r="AH243" s="47"/>
      <c r="AI243" s="81"/>
      <c r="AJ243" s="59"/>
      <c r="AK243" s="81"/>
      <c r="AL243" s="47"/>
      <c r="AM243" s="81"/>
      <c r="AN243" s="59"/>
      <c r="AP243" s="74">
        <f t="shared" si="46"/>
        <v>0</v>
      </c>
      <c r="AR243" s="88">
        <f t="shared" si="47"/>
        <v>0</v>
      </c>
      <c r="AT243" s="105">
        <v>13</v>
      </c>
      <c r="AU243" s="81"/>
      <c r="AV243" s="47"/>
      <c r="AW243" s="81"/>
      <c r="AX243" s="47"/>
      <c r="AY243" s="81"/>
      <c r="AZ243" s="47"/>
      <c r="BA243" s="81"/>
      <c r="BB243" s="47"/>
      <c r="BC243" s="81"/>
      <c r="BD243" s="59"/>
      <c r="BE243" s="81"/>
      <c r="BF243" s="47"/>
      <c r="BG243" s="81"/>
      <c r="BH243" s="59"/>
    </row>
    <row r="244" spans="2:60" ht="15" customHeight="1" outlineLevel="1" thickBot="1" x14ac:dyDescent="0.25">
      <c r="B244" s="74">
        <f t="shared" si="42"/>
        <v>0</v>
      </c>
      <c r="D244" s="88">
        <f t="shared" si="43"/>
        <v>0</v>
      </c>
      <c r="F244" s="105">
        <v>14</v>
      </c>
      <c r="G244" s="81"/>
      <c r="H244" s="78"/>
      <c r="I244" s="81"/>
      <c r="J244" s="47"/>
      <c r="K244" s="81"/>
      <c r="L244" s="47"/>
      <c r="M244" s="81"/>
      <c r="N244" s="47"/>
      <c r="O244" s="81"/>
      <c r="P244" s="59"/>
      <c r="Q244" s="81"/>
      <c r="R244" s="47"/>
      <c r="S244" s="81"/>
      <c r="T244" s="59"/>
      <c r="V244" s="74">
        <f t="shared" si="44"/>
        <v>0</v>
      </c>
      <c r="X244" s="88">
        <f t="shared" si="45"/>
        <v>0</v>
      </c>
      <c r="Z244" s="105">
        <v>14</v>
      </c>
      <c r="AA244" s="81"/>
      <c r="AB244" s="78"/>
      <c r="AC244" s="81"/>
      <c r="AD244" s="47"/>
      <c r="AE244" s="81"/>
      <c r="AF244" s="47"/>
      <c r="AG244" s="81"/>
      <c r="AH244" s="47"/>
      <c r="AI244" s="81"/>
      <c r="AJ244" s="59"/>
      <c r="AK244" s="81"/>
      <c r="AL244" s="47"/>
      <c r="AM244" s="81"/>
      <c r="AN244" s="59"/>
      <c r="AP244" s="74">
        <f t="shared" si="46"/>
        <v>0</v>
      </c>
      <c r="AR244" s="88">
        <f t="shared" si="47"/>
        <v>0</v>
      </c>
      <c r="AT244" s="105">
        <v>14</v>
      </c>
      <c r="AU244" s="81"/>
      <c r="AV244" s="78"/>
      <c r="AW244" s="81"/>
      <c r="AX244" s="47"/>
      <c r="AY244" s="81"/>
      <c r="AZ244" s="47"/>
      <c r="BA244" s="81"/>
      <c r="BB244" s="47"/>
      <c r="BC244" s="81"/>
      <c r="BD244" s="59"/>
      <c r="BE244" s="81"/>
      <c r="BF244" s="47"/>
      <c r="BG244" s="81"/>
      <c r="BH244" s="59"/>
    </row>
    <row r="245" spans="2:60" ht="15" customHeight="1" outlineLevel="1" thickBot="1" x14ac:dyDescent="0.25">
      <c r="B245" s="75">
        <f t="shared" si="42"/>
        <v>0</v>
      </c>
      <c r="D245" s="89">
        <f t="shared" si="43"/>
        <v>0</v>
      </c>
      <c r="F245" s="105">
        <v>15</v>
      </c>
      <c r="G245" s="82"/>
      <c r="H245" s="60"/>
      <c r="I245" s="82"/>
      <c r="J245" s="60"/>
      <c r="K245" s="82"/>
      <c r="L245" s="60"/>
      <c r="M245" s="82"/>
      <c r="N245" s="60"/>
      <c r="O245" s="82"/>
      <c r="P245" s="61"/>
      <c r="Q245" s="82"/>
      <c r="R245" s="60"/>
      <c r="S245" s="82"/>
      <c r="T245" s="61"/>
      <c r="V245" s="75">
        <f t="shared" si="44"/>
        <v>0</v>
      </c>
      <c r="X245" s="89">
        <f t="shared" si="45"/>
        <v>0</v>
      </c>
      <c r="Z245" s="105">
        <v>15</v>
      </c>
      <c r="AA245" s="82"/>
      <c r="AB245" s="60"/>
      <c r="AC245" s="82"/>
      <c r="AD245" s="60"/>
      <c r="AE245" s="82"/>
      <c r="AF245" s="60"/>
      <c r="AG245" s="82"/>
      <c r="AH245" s="60"/>
      <c r="AI245" s="82"/>
      <c r="AJ245" s="61"/>
      <c r="AK245" s="82"/>
      <c r="AL245" s="60"/>
      <c r="AM245" s="82"/>
      <c r="AN245" s="61"/>
      <c r="AP245" s="75">
        <f t="shared" si="46"/>
        <v>0</v>
      </c>
      <c r="AR245" s="89">
        <f t="shared" si="47"/>
        <v>0</v>
      </c>
      <c r="AT245" s="105">
        <v>15</v>
      </c>
      <c r="AU245" s="82"/>
      <c r="AV245" s="60"/>
      <c r="AW245" s="82"/>
      <c r="AX245" s="60"/>
      <c r="AY245" s="82"/>
      <c r="AZ245" s="60"/>
      <c r="BA245" s="82"/>
      <c r="BB245" s="60"/>
      <c r="BC245" s="82"/>
      <c r="BD245" s="61"/>
      <c r="BE245" s="82"/>
      <c r="BF245" s="60"/>
      <c r="BG245" s="82"/>
      <c r="BH245" s="61"/>
    </row>
    <row r="246" spans="2:60" ht="13.5" customHeight="1" outlineLevel="1" thickTop="1" thickBot="1" x14ac:dyDescent="0.25">
      <c r="F246" s="106"/>
      <c r="G246" s="49" t="s">
        <v>27</v>
      </c>
      <c r="H246" s="49">
        <f>SUM(H231:H245)</f>
        <v>0</v>
      </c>
      <c r="I246" s="49"/>
      <c r="J246" s="49">
        <f>SUM(J231:J245)</f>
        <v>0</v>
      </c>
      <c r="K246" s="49"/>
      <c r="L246" s="49">
        <f>SUM(L231:L245)</f>
        <v>0</v>
      </c>
      <c r="M246" s="49"/>
      <c r="N246" s="49">
        <f>SUM(N231:N245)</f>
        <v>0</v>
      </c>
      <c r="O246" s="49"/>
      <c r="P246" s="49">
        <f>SUM(P231:P245)</f>
        <v>0</v>
      </c>
      <c r="Q246" s="49"/>
      <c r="R246" s="49">
        <f>SUM(R231:R245)</f>
        <v>0</v>
      </c>
      <c r="S246" s="49"/>
      <c r="T246" s="49">
        <f>SUM(T231:T245)</f>
        <v>0</v>
      </c>
      <c r="Z246" s="106"/>
      <c r="AA246" s="49" t="s">
        <v>27</v>
      </c>
      <c r="AB246" s="49">
        <f>SUM(AB231:AB245)</f>
        <v>0</v>
      </c>
      <c r="AC246" s="49"/>
      <c r="AD246" s="49">
        <f>SUM(AD231:AD245)</f>
        <v>0</v>
      </c>
      <c r="AE246" s="49"/>
      <c r="AF246" s="49">
        <f>SUM(AF231:AF245)</f>
        <v>0</v>
      </c>
      <c r="AG246" s="49"/>
      <c r="AH246" s="49">
        <f>SUM(AH231:AH245)</f>
        <v>0</v>
      </c>
      <c r="AI246" s="49"/>
      <c r="AJ246" s="49">
        <f>SUM(AJ231:AJ245)</f>
        <v>0</v>
      </c>
      <c r="AK246" s="49"/>
      <c r="AL246" s="49">
        <f>SUM(AL231:AL245)</f>
        <v>0</v>
      </c>
      <c r="AM246" s="49"/>
      <c r="AN246" s="49">
        <f>SUM(AN231:AN245)</f>
        <v>0</v>
      </c>
      <c r="AT246" s="106"/>
      <c r="AU246" s="49" t="s">
        <v>27</v>
      </c>
      <c r="AV246" s="49">
        <f>SUM(AV231:AV245)</f>
        <v>0</v>
      </c>
      <c r="AW246" s="49"/>
      <c r="AX246" s="49">
        <f>SUM(AX231:AX245)</f>
        <v>0</v>
      </c>
      <c r="AY246" s="49"/>
      <c r="AZ246" s="49">
        <f>SUM(AZ231:AZ245)</f>
        <v>0</v>
      </c>
      <c r="BA246" s="49"/>
      <c r="BB246" s="49">
        <f>SUM(BB231:BB245)</f>
        <v>0</v>
      </c>
      <c r="BC246" s="49"/>
      <c r="BD246" s="49">
        <f>SUM(BD231:BD245)</f>
        <v>0</v>
      </c>
      <c r="BE246" s="49"/>
      <c r="BF246" s="49">
        <f>SUM(BF231:BF245)</f>
        <v>0</v>
      </c>
      <c r="BG246" s="49"/>
      <c r="BH246" s="49">
        <f>SUM(BH231:BH245)</f>
        <v>0</v>
      </c>
    </row>
    <row r="247" spans="2:60" ht="15" hidden="1" customHeight="1" outlineLevel="1" thickBot="1" x14ac:dyDescent="0.25">
      <c r="F247" s="108">
        <f>INT((N248-LOOKUP(N248,DATE(YEAR(N248)+{-1;0;1},1,3)-WEEKDAY(DATE(YEAR(N248)+{-1;0;1},1,3))+2))/7)+1</f>
        <v>28</v>
      </c>
      <c r="G247" s="50"/>
      <c r="H247" s="50"/>
      <c r="I247" s="50"/>
      <c r="J247" s="50"/>
      <c r="K247" s="50"/>
      <c r="L247" s="50"/>
      <c r="M247" s="50"/>
      <c r="N247" s="50"/>
      <c r="O247" s="50"/>
      <c r="P247" s="50"/>
      <c r="Q247" s="50"/>
      <c r="R247" s="50"/>
      <c r="S247" s="50"/>
      <c r="T247" s="50"/>
      <c r="Z247" s="108">
        <f>INT((AH248-LOOKUP(AH248,DATE(YEAR(AH248)+{-1;0;1},1,3)-WEEKDAY(DATE(YEAR(AH248)+{-1;0;1},1,3))+2))/7)+1</f>
        <v>32</v>
      </c>
      <c r="AA247" s="50"/>
      <c r="AB247" s="50"/>
      <c r="AC247" s="50"/>
      <c r="AD247" s="50"/>
      <c r="AE247" s="50"/>
      <c r="AF247" s="50"/>
      <c r="AG247" s="50"/>
      <c r="AH247" s="50"/>
      <c r="AI247" s="50"/>
      <c r="AJ247" s="50"/>
      <c r="AK247" s="50"/>
      <c r="AL247" s="50"/>
      <c r="AM247" s="50"/>
      <c r="AN247" s="50"/>
      <c r="AT247" s="108">
        <f>INT((BB248-LOOKUP(BB248,DATE(YEAR(BB248)+{-1;0;1},1,3)-WEEKDAY(DATE(YEAR(BB248)+{-1;0;1},1,3))+2))/7)+1</f>
        <v>36</v>
      </c>
      <c r="AU247" s="50"/>
      <c r="AV247" s="50"/>
      <c r="AW247" s="50"/>
      <c r="AX247" s="50"/>
      <c r="AY247" s="50"/>
      <c r="AZ247" s="50"/>
      <c r="BA247" s="50"/>
      <c r="BB247" s="50"/>
      <c r="BC247" s="50"/>
      <c r="BD247" s="50"/>
      <c r="BE247" s="50"/>
      <c r="BF247" s="50"/>
      <c r="BG247" s="50"/>
      <c r="BH247" s="50"/>
    </row>
    <row r="248" spans="2:60" ht="39.950000000000003" customHeight="1" thickBot="1" x14ac:dyDescent="0.25">
      <c r="F248" s="71">
        <f>F247</f>
        <v>28</v>
      </c>
      <c r="G248" s="51" t="str">
        <f>IF(ISNA(VLOOKUP(H248,Tab_feri,2,FALSE)),"",VLOOKUP(H248,Tab_feri,2,FALSE))</f>
        <v/>
      </c>
      <c r="H248" s="52">
        <f>T230+1</f>
        <v>43654</v>
      </c>
      <c r="I248" s="51" t="str">
        <f>IF(ISNA(VLOOKUP(J248,Tab_feri,2,FALSE)),"",VLOOKUP(J248,Tab_feri,2,FALSE))</f>
        <v/>
      </c>
      <c r="J248" s="52">
        <f>H248+1</f>
        <v>43655</v>
      </c>
      <c r="K248" s="51" t="str">
        <f>IF(ISNA(VLOOKUP(L248,Tab_feri,2,FALSE)),"",VLOOKUP(L248,Tab_feri,2,FALSE))</f>
        <v/>
      </c>
      <c r="L248" s="52">
        <f>J248+1</f>
        <v>43656</v>
      </c>
      <c r="M248" s="51" t="str">
        <f>IF(ISNA(VLOOKUP(N248,Tab_feri,2,FALSE)),"",VLOOKUP(N248,Tab_feri,2,FALSE))</f>
        <v/>
      </c>
      <c r="N248" s="52">
        <f>L248+1</f>
        <v>43657</v>
      </c>
      <c r="O248" s="51" t="str">
        <f>IF(ISNA(VLOOKUP(P248,Tab_feri,2,FALSE)),"",VLOOKUP(P248,Tab_feri,2,FALSE))</f>
        <v/>
      </c>
      <c r="P248" s="52">
        <f>N248+1</f>
        <v>43658</v>
      </c>
      <c r="Q248" s="53" t="str">
        <f>IF(ISNA(VLOOKUP(R248,Tab_feri,2,FALSE)),"",VLOOKUP(R248,Tab_feri,2,FALSE))</f>
        <v/>
      </c>
      <c r="R248" s="54">
        <f>P248+1</f>
        <v>43659</v>
      </c>
      <c r="S248" s="100" t="str">
        <f>IF(ISNA(VLOOKUP(T248,Tab_feri,2,FALSE)),"",VLOOKUP(T248,Tab_feri,2,FALSE))</f>
        <v/>
      </c>
      <c r="T248" s="55">
        <f>R248+1</f>
        <v>43660</v>
      </c>
      <c r="Z248" s="71">
        <f>Z247</f>
        <v>32</v>
      </c>
      <c r="AA248" s="51" t="str">
        <f>IF(ISNA(VLOOKUP(AB248,Tab_feri,2,FALSE)),"",VLOOKUP(AB248,Tab_feri,2,FALSE))</f>
        <v/>
      </c>
      <c r="AB248" s="52">
        <f>AN230+1</f>
        <v>43682</v>
      </c>
      <c r="AC248" s="51" t="str">
        <f>IF(ISNA(VLOOKUP(AD248,Tab_feri,2,FALSE)),"",VLOOKUP(AD248,Tab_feri,2,FALSE))</f>
        <v/>
      </c>
      <c r="AD248" s="52">
        <f>AB248+1</f>
        <v>43683</v>
      </c>
      <c r="AE248" s="51" t="str">
        <f>IF(ISNA(VLOOKUP(AF248,Tab_feri,2,FALSE)),"",VLOOKUP(AF248,Tab_feri,2,FALSE))</f>
        <v/>
      </c>
      <c r="AF248" s="52">
        <f>AD248+1</f>
        <v>43684</v>
      </c>
      <c r="AG248" s="51" t="str">
        <f>IF(ISNA(VLOOKUP(AH248,Tab_feri,2,FALSE)),"",VLOOKUP(AH248,Tab_feri,2,FALSE))</f>
        <v/>
      </c>
      <c r="AH248" s="52">
        <f>AF248+1</f>
        <v>43685</v>
      </c>
      <c r="AI248" s="51" t="str">
        <f>IF(ISNA(VLOOKUP(AJ248,Tab_feri,2,FALSE)),"",VLOOKUP(AJ248,Tab_feri,2,FALSE))</f>
        <v/>
      </c>
      <c r="AJ248" s="52">
        <f>AH248+1</f>
        <v>43686</v>
      </c>
      <c r="AK248" s="53" t="str">
        <f>IF(ISNA(VLOOKUP(AL248,Tab_feri,2,FALSE)),"",VLOOKUP(AL248,Tab_feri,2,FALSE))</f>
        <v/>
      </c>
      <c r="AL248" s="54">
        <f>AJ248+1</f>
        <v>43687</v>
      </c>
      <c r="AM248" s="53" t="str">
        <f>IF(ISNA(VLOOKUP(AN248,Tab_feri,2,FALSE)),"",VLOOKUP(AN248,Tab_feri,2,FALSE))</f>
        <v/>
      </c>
      <c r="AN248" s="55">
        <f>AL248+1</f>
        <v>43688</v>
      </c>
      <c r="AT248" s="71">
        <f>AT247</f>
        <v>36</v>
      </c>
      <c r="AU248" s="51" t="str">
        <f>IF(ISNA(VLOOKUP(AV248,Tab_feri,2,FALSE)),"",VLOOKUP(AV248,Tab_feri,2,FALSE))</f>
        <v/>
      </c>
      <c r="AV248" s="52">
        <f>BH230+1</f>
        <v>43710</v>
      </c>
      <c r="AW248" s="51" t="str">
        <f>IF(ISNA(VLOOKUP(AX248,Tab_feri,2,FALSE)),"",VLOOKUP(AX248,Tab_feri,2,FALSE))</f>
        <v/>
      </c>
      <c r="AX248" s="52">
        <f>AV248+1</f>
        <v>43711</v>
      </c>
      <c r="AY248" s="51" t="str">
        <f>IF(ISNA(VLOOKUP(AZ248,Tab_feri,2,FALSE)),"",VLOOKUP(AZ248,Tab_feri,2,FALSE))</f>
        <v/>
      </c>
      <c r="AZ248" s="52">
        <f>AX248+1</f>
        <v>43712</v>
      </c>
      <c r="BA248" s="51" t="str">
        <f>IF(ISNA(VLOOKUP(BB248,Tab_feri,2,FALSE)),"",VLOOKUP(BB248,Tab_feri,2,FALSE))</f>
        <v/>
      </c>
      <c r="BB248" s="52">
        <f>AZ248+1</f>
        <v>43713</v>
      </c>
      <c r="BC248" s="51" t="str">
        <f>IF(ISNA(VLOOKUP(BD248,Tab_feri,2,FALSE)),"",VLOOKUP(BD248,Tab_feri,2,FALSE))</f>
        <v/>
      </c>
      <c r="BD248" s="52">
        <f>BB248+1</f>
        <v>43714</v>
      </c>
      <c r="BE248" s="53" t="str">
        <f>IF(ISNA(VLOOKUP(BF248,Tab_feri,2,FALSE)),"",VLOOKUP(BF248,Tab_feri,2,FALSE))</f>
        <v/>
      </c>
      <c r="BF248" s="54">
        <f>BD248+1</f>
        <v>43715</v>
      </c>
      <c r="BG248" s="53" t="str">
        <f>IF(ISNA(VLOOKUP(BH248,Tab_feri,2,FALSE)),"",VLOOKUP(BH248,Tab_feri,2,FALSE))</f>
        <v/>
      </c>
      <c r="BH248" s="55">
        <f>BF248+1</f>
        <v>43716</v>
      </c>
    </row>
    <row r="249" spans="2:60" ht="15" customHeight="1" outlineLevel="1" thickTop="1" thickBot="1" x14ac:dyDescent="0.25">
      <c r="D249" s="87">
        <f>SUM(H249,J249,L249,N249,P249,R249,T249)</f>
        <v>0</v>
      </c>
      <c r="F249" s="105">
        <v>1</v>
      </c>
      <c r="G249" s="80"/>
      <c r="H249" s="57"/>
      <c r="I249" s="80"/>
      <c r="J249" s="57"/>
      <c r="K249" s="80"/>
      <c r="L249" s="57"/>
      <c r="M249" s="80"/>
      <c r="N249" s="57"/>
      <c r="O249" s="80"/>
      <c r="P249" s="58"/>
      <c r="Q249" s="80"/>
      <c r="R249" s="57"/>
      <c r="S249" s="80"/>
      <c r="T249" s="58"/>
      <c r="X249" s="87">
        <f>SUM(AB249,AD249,AF249,AH249,AJ249,AL249,AN249)</f>
        <v>0</v>
      </c>
      <c r="Z249" s="105">
        <v>1</v>
      </c>
      <c r="AA249" s="80"/>
      <c r="AB249" s="57"/>
      <c r="AC249" s="80"/>
      <c r="AD249" s="57"/>
      <c r="AE249" s="80"/>
      <c r="AF249" s="57"/>
      <c r="AG249" s="80"/>
      <c r="AH249" s="57"/>
      <c r="AI249" s="80"/>
      <c r="AJ249" s="58"/>
      <c r="AK249" s="80"/>
      <c r="AL249" s="57"/>
      <c r="AM249" s="80"/>
      <c r="AN249" s="58"/>
      <c r="AR249" s="87">
        <f>SUM(AV249,AX249,AZ249,BB249,BD249,BF249,BH249)</f>
        <v>0</v>
      </c>
      <c r="AT249" s="105">
        <v>1</v>
      </c>
      <c r="AU249" s="80"/>
      <c r="AV249" s="57"/>
      <c r="AW249" s="80"/>
      <c r="AX249" s="57"/>
      <c r="AY249" s="80"/>
      <c r="AZ249" s="57"/>
      <c r="BA249" s="80"/>
      <c r="BB249" s="57"/>
      <c r="BC249" s="80"/>
      <c r="BD249" s="58"/>
      <c r="BE249" s="80"/>
      <c r="BF249" s="57"/>
      <c r="BG249" s="80"/>
      <c r="BH249" s="58"/>
    </row>
    <row r="250" spans="2:60" ht="15" customHeight="1" outlineLevel="1" thickBot="1" x14ac:dyDescent="0.25">
      <c r="D250" s="88">
        <f t="shared" ref="D250:D263" si="48">SUM(H250,J250,L250,N250,P250,R250,T250)</f>
        <v>0</v>
      </c>
      <c r="F250" s="105">
        <v>2</v>
      </c>
      <c r="G250" s="81"/>
      <c r="H250" s="47"/>
      <c r="I250" s="81"/>
      <c r="J250" s="47"/>
      <c r="K250" s="81"/>
      <c r="L250" s="47"/>
      <c r="M250" s="81"/>
      <c r="N250" s="47"/>
      <c r="O250" s="81"/>
      <c r="P250" s="59"/>
      <c r="Q250" s="81"/>
      <c r="R250" s="47"/>
      <c r="S250" s="81"/>
      <c r="T250" s="59"/>
      <c r="X250" s="88">
        <f t="shared" ref="X250:X263" si="49">SUM(AB250,AD250,AF250,AH250,AJ250,AL250,AN250)</f>
        <v>0</v>
      </c>
      <c r="Z250" s="105">
        <v>2</v>
      </c>
      <c r="AA250" s="81"/>
      <c r="AB250" s="47"/>
      <c r="AC250" s="81"/>
      <c r="AD250" s="47"/>
      <c r="AE250" s="81"/>
      <c r="AF250" s="47"/>
      <c r="AG250" s="81"/>
      <c r="AH250" s="47"/>
      <c r="AI250" s="81"/>
      <c r="AJ250" s="59"/>
      <c r="AK250" s="81"/>
      <c r="AL250" s="47"/>
      <c r="AM250" s="81"/>
      <c r="AN250" s="59"/>
      <c r="AR250" s="88">
        <f t="shared" ref="AR250:AR263" si="50">SUM(AV250,AX250,AZ250,BB250,BD250,BF250,BH250)</f>
        <v>0</v>
      </c>
      <c r="AT250" s="105">
        <v>2</v>
      </c>
      <c r="AU250" s="81"/>
      <c r="AV250" s="47"/>
      <c r="AW250" s="81"/>
      <c r="AX250" s="47"/>
      <c r="AY250" s="81"/>
      <c r="AZ250" s="47"/>
      <c r="BA250" s="81"/>
      <c r="BB250" s="47"/>
      <c r="BC250" s="81"/>
      <c r="BD250" s="59"/>
      <c r="BE250" s="81"/>
      <c r="BF250" s="47"/>
      <c r="BG250" s="81"/>
      <c r="BH250" s="59"/>
    </row>
    <row r="251" spans="2:60" ht="15" customHeight="1" outlineLevel="1" thickBot="1" x14ac:dyDescent="0.25">
      <c r="D251" s="88">
        <f t="shared" si="48"/>
        <v>0</v>
      </c>
      <c r="F251" s="105">
        <v>3</v>
      </c>
      <c r="G251" s="81"/>
      <c r="H251" s="47"/>
      <c r="I251" s="81"/>
      <c r="J251" s="47"/>
      <c r="K251" s="81"/>
      <c r="L251" s="47"/>
      <c r="M251" s="81"/>
      <c r="N251" s="47"/>
      <c r="O251" s="81"/>
      <c r="P251" s="59"/>
      <c r="Q251" s="81"/>
      <c r="R251" s="47"/>
      <c r="S251" s="81"/>
      <c r="T251" s="59"/>
      <c r="X251" s="88">
        <f t="shared" si="49"/>
        <v>0</v>
      </c>
      <c r="Z251" s="105">
        <v>3</v>
      </c>
      <c r="AA251" s="81"/>
      <c r="AB251" s="47"/>
      <c r="AC251" s="81"/>
      <c r="AD251" s="47"/>
      <c r="AE251" s="81"/>
      <c r="AF251" s="47"/>
      <c r="AG251" s="81"/>
      <c r="AH251" s="47"/>
      <c r="AI251" s="81"/>
      <c r="AJ251" s="59"/>
      <c r="AK251" s="81"/>
      <c r="AL251" s="47"/>
      <c r="AM251" s="81"/>
      <c r="AN251" s="59"/>
      <c r="AR251" s="88">
        <f t="shared" si="50"/>
        <v>0</v>
      </c>
      <c r="AT251" s="105">
        <v>3</v>
      </c>
      <c r="AU251" s="81"/>
      <c r="AV251" s="47"/>
      <c r="AW251" s="81"/>
      <c r="AX251" s="47"/>
      <c r="AY251" s="81"/>
      <c r="AZ251" s="47"/>
      <c r="BA251" s="81"/>
      <c r="BB251" s="47"/>
      <c r="BC251" s="81"/>
      <c r="BD251" s="59"/>
      <c r="BE251" s="81"/>
      <c r="BF251" s="47"/>
      <c r="BG251" s="81"/>
      <c r="BH251" s="59"/>
    </row>
    <row r="252" spans="2:60" ht="15" customHeight="1" outlineLevel="1" thickBot="1" x14ac:dyDescent="0.25">
      <c r="D252" s="88">
        <f t="shared" si="48"/>
        <v>0</v>
      </c>
      <c r="F252" s="105">
        <v>4</v>
      </c>
      <c r="G252" s="81"/>
      <c r="H252" s="47"/>
      <c r="I252" s="81"/>
      <c r="J252" s="47"/>
      <c r="K252" s="81"/>
      <c r="L252" s="47"/>
      <c r="M252" s="81"/>
      <c r="N252" s="47"/>
      <c r="O252" s="81"/>
      <c r="P252" s="59"/>
      <c r="Q252" s="81"/>
      <c r="R252" s="47"/>
      <c r="S252" s="81"/>
      <c r="T252" s="59"/>
      <c r="X252" s="88">
        <f t="shared" si="49"/>
        <v>0</v>
      </c>
      <c r="Z252" s="105">
        <v>4</v>
      </c>
      <c r="AA252" s="81"/>
      <c r="AB252" s="47"/>
      <c r="AC252" s="81"/>
      <c r="AD252" s="47"/>
      <c r="AE252" s="81"/>
      <c r="AF252" s="47"/>
      <c r="AG252" s="81"/>
      <c r="AH252" s="47"/>
      <c r="AI252" s="81"/>
      <c r="AJ252" s="59"/>
      <c r="AK252" s="81"/>
      <c r="AL252" s="47"/>
      <c r="AM252" s="81"/>
      <c r="AN252" s="59"/>
      <c r="AR252" s="88">
        <f t="shared" si="50"/>
        <v>0</v>
      </c>
      <c r="AT252" s="105">
        <v>4</v>
      </c>
      <c r="AU252" s="81"/>
      <c r="AV252" s="47"/>
      <c r="AW252" s="81"/>
      <c r="AX252" s="47"/>
      <c r="AY252" s="81"/>
      <c r="AZ252" s="47"/>
      <c r="BA252" s="81"/>
      <c r="BB252" s="47"/>
      <c r="BC252" s="81"/>
      <c r="BD252" s="59"/>
      <c r="BE252" s="81"/>
      <c r="BF252" s="47"/>
      <c r="BG252" s="81"/>
      <c r="BH252" s="59"/>
    </row>
    <row r="253" spans="2:60" ht="15" customHeight="1" outlineLevel="1" thickBot="1" x14ac:dyDescent="0.25">
      <c r="D253" s="88">
        <f t="shared" si="48"/>
        <v>0</v>
      </c>
      <c r="F253" s="105">
        <v>5</v>
      </c>
      <c r="G253" s="81"/>
      <c r="H253" s="47"/>
      <c r="I253" s="81"/>
      <c r="J253" s="47"/>
      <c r="K253" s="81"/>
      <c r="L253" s="47"/>
      <c r="M253" s="81"/>
      <c r="N253" s="47"/>
      <c r="O253" s="81"/>
      <c r="P253" s="59"/>
      <c r="Q253" s="81"/>
      <c r="R253" s="47"/>
      <c r="S253" s="81"/>
      <c r="T253" s="59"/>
      <c r="X253" s="88">
        <f t="shared" si="49"/>
        <v>0</v>
      </c>
      <c r="Z253" s="105">
        <v>5</v>
      </c>
      <c r="AA253" s="81"/>
      <c r="AB253" s="47"/>
      <c r="AC253" s="81"/>
      <c r="AD253" s="47"/>
      <c r="AE253" s="81"/>
      <c r="AF253" s="47"/>
      <c r="AG253" s="81"/>
      <c r="AH253" s="47"/>
      <c r="AI253" s="81"/>
      <c r="AJ253" s="59"/>
      <c r="AK253" s="81"/>
      <c r="AL253" s="47"/>
      <c r="AM253" s="81"/>
      <c r="AN253" s="59"/>
      <c r="AR253" s="88">
        <f t="shared" si="50"/>
        <v>0</v>
      </c>
      <c r="AT253" s="105">
        <v>5</v>
      </c>
      <c r="AU253" s="81"/>
      <c r="AV253" s="47"/>
      <c r="AW253" s="81"/>
      <c r="AX253" s="47"/>
      <c r="AY253" s="81"/>
      <c r="AZ253" s="47"/>
      <c r="BA253" s="81"/>
      <c r="BB253" s="47"/>
      <c r="BC253" s="81"/>
      <c r="BD253" s="59"/>
      <c r="BE253" s="81"/>
      <c r="BF253" s="47"/>
      <c r="BG253" s="81"/>
      <c r="BH253" s="59"/>
    </row>
    <row r="254" spans="2:60" ht="15" customHeight="1" outlineLevel="1" thickBot="1" x14ac:dyDescent="0.25">
      <c r="D254" s="88">
        <f t="shared" si="48"/>
        <v>0</v>
      </c>
      <c r="F254" s="105">
        <v>6</v>
      </c>
      <c r="G254" s="81"/>
      <c r="H254" s="47"/>
      <c r="I254" s="81"/>
      <c r="J254" s="47"/>
      <c r="K254" s="81"/>
      <c r="L254" s="47"/>
      <c r="M254" s="81"/>
      <c r="N254" s="47"/>
      <c r="O254" s="81"/>
      <c r="P254" s="59"/>
      <c r="Q254" s="81"/>
      <c r="R254" s="47"/>
      <c r="S254" s="81"/>
      <c r="T254" s="59"/>
      <c r="X254" s="88">
        <f t="shared" si="49"/>
        <v>0</v>
      </c>
      <c r="Z254" s="105">
        <v>6</v>
      </c>
      <c r="AA254" s="81"/>
      <c r="AB254" s="47"/>
      <c r="AC254" s="81"/>
      <c r="AD254" s="47"/>
      <c r="AE254" s="81"/>
      <c r="AF254" s="47"/>
      <c r="AG254" s="81"/>
      <c r="AH254" s="47"/>
      <c r="AI254" s="81"/>
      <c r="AJ254" s="59"/>
      <c r="AK254" s="81"/>
      <c r="AL254" s="47"/>
      <c r="AM254" s="81"/>
      <c r="AN254" s="59"/>
      <c r="AR254" s="88">
        <f t="shared" si="50"/>
        <v>0</v>
      </c>
      <c r="AT254" s="105">
        <v>6</v>
      </c>
      <c r="AU254" s="81"/>
      <c r="AV254" s="47"/>
      <c r="AW254" s="81"/>
      <c r="AX254" s="47"/>
      <c r="AY254" s="81"/>
      <c r="AZ254" s="47"/>
      <c r="BA254" s="81"/>
      <c r="BB254" s="47"/>
      <c r="BC254" s="81"/>
      <c r="BD254" s="59"/>
      <c r="BE254" s="81"/>
      <c r="BF254" s="47"/>
      <c r="BG254" s="81"/>
      <c r="BH254" s="59"/>
    </row>
    <row r="255" spans="2:60" ht="15" customHeight="1" outlineLevel="1" thickBot="1" x14ac:dyDescent="0.25">
      <c r="D255" s="88">
        <f t="shared" si="48"/>
        <v>0</v>
      </c>
      <c r="F255" s="105">
        <v>7</v>
      </c>
      <c r="G255" s="81"/>
      <c r="H255" s="47"/>
      <c r="I255" s="81"/>
      <c r="J255" s="47"/>
      <c r="K255" s="81"/>
      <c r="L255" s="47"/>
      <c r="M255" s="81"/>
      <c r="N255" s="47"/>
      <c r="O255" s="81"/>
      <c r="P255" s="59"/>
      <c r="Q255" s="81"/>
      <c r="R255" s="47"/>
      <c r="S255" s="81"/>
      <c r="T255" s="59"/>
      <c r="X255" s="88">
        <f t="shared" si="49"/>
        <v>0</v>
      </c>
      <c r="Z255" s="105">
        <v>7</v>
      </c>
      <c r="AA255" s="81"/>
      <c r="AB255" s="47"/>
      <c r="AC255" s="81"/>
      <c r="AD255" s="47"/>
      <c r="AE255" s="81"/>
      <c r="AF255" s="47"/>
      <c r="AG255" s="81"/>
      <c r="AH255" s="47"/>
      <c r="AI255" s="81"/>
      <c r="AJ255" s="59"/>
      <c r="AK255" s="81"/>
      <c r="AL255" s="47"/>
      <c r="AM255" s="81"/>
      <c r="AN255" s="59"/>
      <c r="AR255" s="88">
        <f t="shared" si="50"/>
        <v>0</v>
      </c>
      <c r="AT255" s="105">
        <v>7</v>
      </c>
      <c r="AU255" s="81"/>
      <c r="AV255" s="47"/>
      <c r="AW255" s="81"/>
      <c r="AX255" s="47"/>
      <c r="AY255" s="81"/>
      <c r="AZ255" s="47"/>
      <c r="BA255" s="81"/>
      <c r="BB255" s="47"/>
      <c r="BC255" s="81"/>
      <c r="BD255" s="59"/>
      <c r="BE255" s="81"/>
      <c r="BF255" s="47"/>
      <c r="BG255" s="81"/>
      <c r="BH255" s="59"/>
    </row>
    <row r="256" spans="2:60" ht="15" customHeight="1" outlineLevel="1" thickBot="1" x14ac:dyDescent="0.25">
      <c r="D256" s="88">
        <f t="shared" si="48"/>
        <v>0</v>
      </c>
      <c r="F256" s="105">
        <v>8</v>
      </c>
      <c r="G256" s="81"/>
      <c r="H256" s="47"/>
      <c r="I256" s="81"/>
      <c r="J256" s="47"/>
      <c r="K256" s="81"/>
      <c r="L256" s="47"/>
      <c r="M256" s="81"/>
      <c r="N256" s="47"/>
      <c r="O256" s="81"/>
      <c r="P256" s="59"/>
      <c r="Q256" s="81"/>
      <c r="R256" s="47"/>
      <c r="S256" s="81"/>
      <c r="T256" s="59"/>
      <c r="X256" s="88">
        <f t="shared" si="49"/>
        <v>0</v>
      </c>
      <c r="Z256" s="105">
        <v>8</v>
      </c>
      <c r="AA256" s="81"/>
      <c r="AB256" s="47"/>
      <c r="AC256" s="81"/>
      <c r="AD256" s="47"/>
      <c r="AE256" s="81"/>
      <c r="AF256" s="47"/>
      <c r="AG256" s="81"/>
      <c r="AH256" s="47"/>
      <c r="AI256" s="81"/>
      <c r="AJ256" s="59"/>
      <c r="AK256" s="81"/>
      <c r="AL256" s="47"/>
      <c r="AM256" s="81"/>
      <c r="AN256" s="59"/>
      <c r="AR256" s="88">
        <f t="shared" si="50"/>
        <v>0</v>
      </c>
      <c r="AT256" s="105">
        <v>8</v>
      </c>
      <c r="AU256" s="81"/>
      <c r="AV256" s="47"/>
      <c r="AW256" s="81"/>
      <c r="AX256" s="47"/>
      <c r="AY256" s="81"/>
      <c r="AZ256" s="47"/>
      <c r="BA256" s="81"/>
      <c r="BB256" s="47"/>
      <c r="BC256" s="81"/>
      <c r="BD256" s="59"/>
      <c r="BE256" s="81"/>
      <c r="BF256" s="47"/>
      <c r="BG256" s="81"/>
      <c r="BH256" s="59"/>
    </row>
    <row r="257" spans="4:60" ht="15" customHeight="1" outlineLevel="1" thickBot="1" x14ac:dyDescent="0.25">
      <c r="D257" s="88">
        <f t="shared" si="48"/>
        <v>0</v>
      </c>
      <c r="F257" s="105">
        <v>9</v>
      </c>
      <c r="G257" s="81"/>
      <c r="H257" s="47"/>
      <c r="I257" s="81"/>
      <c r="J257" s="47"/>
      <c r="K257" s="81"/>
      <c r="L257" s="47"/>
      <c r="M257" s="81"/>
      <c r="N257" s="47"/>
      <c r="O257" s="81"/>
      <c r="P257" s="59"/>
      <c r="Q257" s="81"/>
      <c r="R257" s="47"/>
      <c r="S257" s="81"/>
      <c r="T257" s="59"/>
      <c r="X257" s="88">
        <f t="shared" si="49"/>
        <v>0</v>
      </c>
      <c r="Z257" s="105">
        <v>9</v>
      </c>
      <c r="AA257" s="81"/>
      <c r="AB257" s="47"/>
      <c r="AC257" s="81"/>
      <c r="AD257" s="47"/>
      <c r="AE257" s="81"/>
      <c r="AF257" s="47"/>
      <c r="AG257" s="81"/>
      <c r="AH257" s="47"/>
      <c r="AI257" s="81"/>
      <c r="AJ257" s="59"/>
      <c r="AK257" s="81"/>
      <c r="AL257" s="47"/>
      <c r="AM257" s="81"/>
      <c r="AN257" s="59"/>
      <c r="AR257" s="88">
        <f t="shared" si="50"/>
        <v>0</v>
      </c>
      <c r="AT257" s="105">
        <v>9</v>
      </c>
      <c r="AU257" s="81"/>
      <c r="AV257" s="47"/>
      <c r="AW257" s="81"/>
      <c r="AX257" s="47"/>
      <c r="AY257" s="81"/>
      <c r="AZ257" s="47"/>
      <c r="BA257" s="81"/>
      <c r="BB257" s="47"/>
      <c r="BC257" s="81"/>
      <c r="BD257" s="59"/>
      <c r="BE257" s="81"/>
      <c r="BF257" s="47"/>
      <c r="BG257" s="81"/>
      <c r="BH257" s="59"/>
    </row>
    <row r="258" spans="4:60" ht="15" customHeight="1" outlineLevel="1" thickBot="1" x14ac:dyDescent="0.25">
      <c r="D258" s="88">
        <f t="shared" si="48"/>
        <v>0</v>
      </c>
      <c r="F258" s="105">
        <v>10</v>
      </c>
      <c r="G258" s="81"/>
      <c r="H258" s="47"/>
      <c r="I258" s="81"/>
      <c r="J258" s="47"/>
      <c r="K258" s="81"/>
      <c r="L258" s="47"/>
      <c r="M258" s="81"/>
      <c r="N258" s="47"/>
      <c r="O258" s="81"/>
      <c r="P258" s="59"/>
      <c r="Q258" s="81"/>
      <c r="R258" s="47"/>
      <c r="S258" s="81"/>
      <c r="T258" s="59"/>
      <c r="X258" s="88">
        <f t="shared" si="49"/>
        <v>0</v>
      </c>
      <c r="Z258" s="105">
        <v>10</v>
      </c>
      <c r="AA258" s="81"/>
      <c r="AB258" s="47"/>
      <c r="AC258" s="81"/>
      <c r="AD258" s="47"/>
      <c r="AE258" s="81"/>
      <c r="AF258" s="47"/>
      <c r="AG258" s="81"/>
      <c r="AH258" s="47"/>
      <c r="AI258" s="81"/>
      <c r="AJ258" s="59"/>
      <c r="AK258" s="81"/>
      <c r="AL258" s="47"/>
      <c r="AM258" s="81"/>
      <c r="AN258" s="59"/>
      <c r="AR258" s="88">
        <f t="shared" si="50"/>
        <v>0</v>
      </c>
      <c r="AT258" s="105">
        <v>10</v>
      </c>
      <c r="AU258" s="81"/>
      <c r="AV258" s="47"/>
      <c r="AW258" s="81"/>
      <c r="AX258" s="47"/>
      <c r="AY258" s="81"/>
      <c r="AZ258" s="47"/>
      <c r="BA258" s="81"/>
      <c r="BB258" s="47"/>
      <c r="BC258" s="81"/>
      <c r="BD258" s="59"/>
      <c r="BE258" s="81"/>
      <c r="BF258" s="47"/>
      <c r="BG258" s="81"/>
      <c r="BH258" s="59"/>
    </row>
    <row r="259" spans="4:60" ht="15" customHeight="1" outlineLevel="1" thickBot="1" x14ac:dyDescent="0.25">
      <c r="D259" s="88">
        <f t="shared" si="48"/>
        <v>0</v>
      </c>
      <c r="F259" s="105">
        <v>11</v>
      </c>
      <c r="G259" s="81"/>
      <c r="H259" s="47"/>
      <c r="I259" s="81"/>
      <c r="J259" s="47"/>
      <c r="K259" s="81"/>
      <c r="L259" s="47"/>
      <c r="M259" s="81"/>
      <c r="N259" s="47"/>
      <c r="O259" s="81"/>
      <c r="P259" s="59"/>
      <c r="Q259" s="81"/>
      <c r="R259" s="47"/>
      <c r="S259" s="81"/>
      <c r="T259" s="59"/>
      <c r="X259" s="88">
        <f t="shared" si="49"/>
        <v>0</v>
      </c>
      <c r="Z259" s="105">
        <v>11</v>
      </c>
      <c r="AA259" s="81"/>
      <c r="AB259" s="47"/>
      <c r="AC259" s="81"/>
      <c r="AD259" s="47"/>
      <c r="AE259" s="81"/>
      <c r="AF259" s="47"/>
      <c r="AG259" s="81"/>
      <c r="AH259" s="47"/>
      <c r="AI259" s="81"/>
      <c r="AJ259" s="59"/>
      <c r="AK259" s="81"/>
      <c r="AL259" s="47"/>
      <c r="AM259" s="81"/>
      <c r="AN259" s="59"/>
      <c r="AR259" s="88">
        <f t="shared" si="50"/>
        <v>0</v>
      </c>
      <c r="AT259" s="105">
        <v>11</v>
      </c>
      <c r="AU259" s="81"/>
      <c r="AV259" s="47"/>
      <c r="AW259" s="81"/>
      <c r="AX259" s="47"/>
      <c r="AY259" s="81"/>
      <c r="AZ259" s="47"/>
      <c r="BA259" s="81"/>
      <c r="BB259" s="47"/>
      <c r="BC259" s="81"/>
      <c r="BD259" s="59"/>
      <c r="BE259" s="81"/>
      <c r="BF259" s="47"/>
      <c r="BG259" s="81"/>
      <c r="BH259" s="59"/>
    </row>
    <row r="260" spans="4:60" ht="15" customHeight="1" outlineLevel="1" thickBot="1" x14ac:dyDescent="0.25">
      <c r="D260" s="88">
        <f t="shared" si="48"/>
        <v>0</v>
      </c>
      <c r="F260" s="105">
        <v>12</v>
      </c>
      <c r="G260" s="81"/>
      <c r="H260" s="47"/>
      <c r="I260" s="81"/>
      <c r="J260" s="47"/>
      <c r="K260" s="81"/>
      <c r="L260" s="47"/>
      <c r="M260" s="81"/>
      <c r="N260" s="47"/>
      <c r="O260" s="81"/>
      <c r="P260" s="59"/>
      <c r="Q260" s="81"/>
      <c r="R260" s="47"/>
      <c r="S260" s="81"/>
      <c r="T260" s="59"/>
      <c r="X260" s="88">
        <f t="shared" si="49"/>
        <v>0</v>
      </c>
      <c r="Z260" s="105">
        <v>12</v>
      </c>
      <c r="AA260" s="81"/>
      <c r="AB260" s="47"/>
      <c r="AC260" s="81"/>
      <c r="AD260" s="47"/>
      <c r="AE260" s="81"/>
      <c r="AF260" s="47"/>
      <c r="AG260" s="81"/>
      <c r="AH260" s="47"/>
      <c r="AI260" s="81"/>
      <c r="AJ260" s="59"/>
      <c r="AK260" s="81"/>
      <c r="AL260" s="47"/>
      <c r="AM260" s="81"/>
      <c r="AN260" s="59"/>
      <c r="AR260" s="88">
        <f t="shared" si="50"/>
        <v>0</v>
      </c>
      <c r="AT260" s="105">
        <v>12</v>
      </c>
      <c r="AU260" s="81"/>
      <c r="AV260" s="47"/>
      <c r="AW260" s="81"/>
      <c r="AX260" s="47"/>
      <c r="AY260" s="81"/>
      <c r="AZ260" s="47"/>
      <c r="BA260" s="81"/>
      <c r="BB260" s="47"/>
      <c r="BC260" s="81"/>
      <c r="BD260" s="59"/>
      <c r="BE260" s="81"/>
      <c r="BF260" s="47"/>
      <c r="BG260" s="81"/>
      <c r="BH260" s="59"/>
    </row>
    <row r="261" spans="4:60" ht="15" customHeight="1" outlineLevel="1" thickBot="1" x14ac:dyDescent="0.25">
      <c r="D261" s="88">
        <f t="shared" si="48"/>
        <v>0</v>
      </c>
      <c r="F261" s="105">
        <v>13</v>
      </c>
      <c r="G261" s="81"/>
      <c r="H261" s="47"/>
      <c r="I261" s="81"/>
      <c r="J261" s="47"/>
      <c r="K261" s="81"/>
      <c r="L261" s="47"/>
      <c r="M261" s="81"/>
      <c r="N261" s="47"/>
      <c r="O261" s="81"/>
      <c r="P261" s="59"/>
      <c r="Q261" s="81"/>
      <c r="R261" s="47"/>
      <c r="S261" s="81"/>
      <c r="T261" s="59"/>
      <c r="X261" s="88">
        <f t="shared" si="49"/>
        <v>0</v>
      </c>
      <c r="Z261" s="105">
        <v>13</v>
      </c>
      <c r="AA261" s="81"/>
      <c r="AB261" s="47"/>
      <c r="AC261" s="81"/>
      <c r="AD261" s="47"/>
      <c r="AE261" s="81"/>
      <c r="AF261" s="47"/>
      <c r="AG261" s="81"/>
      <c r="AH261" s="47"/>
      <c r="AI261" s="81"/>
      <c r="AJ261" s="59"/>
      <c r="AK261" s="81"/>
      <c r="AL261" s="47"/>
      <c r="AM261" s="81"/>
      <c r="AN261" s="59"/>
      <c r="AR261" s="88">
        <f t="shared" si="50"/>
        <v>0</v>
      </c>
      <c r="AT261" s="105">
        <v>13</v>
      </c>
      <c r="AU261" s="81"/>
      <c r="AV261" s="47"/>
      <c r="AW261" s="81"/>
      <c r="AX261" s="47"/>
      <c r="AY261" s="81"/>
      <c r="AZ261" s="47"/>
      <c r="BA261" s="81"/>
      <c r="BB261" s="47"/>
      <c r="BC261" s="81"/>
      <c r="BD261" s="59"/>
      <c r="BE261" s="81"/>
      <c r="BF261" s="47"/>
      <c r="BG261" s="81"/>
      <c r="BH261" s="59"/>
    </row>
    <row r="262" spans="4:60" ht="15" customHeight="1" outlineLevel="1" thickBot="1" x14ac:dyDescent="0.25">
      <c r="D262" s="88">
        <f t="shared" si="48"/>
        <v>0</v>
      </c>
      <c r="F262" s="105">
        <v>14</v>
      </c>
      <c r="G262" s="81"/>
      <c r="H262" s="78"/>
      <c r="I262" s="81"/>
      <c r="J262" s="47"/>
      <c r="K262" s="81"/>
      <c r="L262" s="47"/>
      <c r="M262" s="81"/>
      <c r="N262" s="47"/>
      <c r="O262" s="81"/>
      <c r="P262" s="59"/>
      <c r="Q262" s="81"/>
      <c r="R262" s="47"/>
      <c r="S262" s="81"/>
      <c r="T262" s="59"/>
      <c r="X262" s="88">
        <f t="shared" si="49"/>
        <v>0</v>
      </c>
      <c r="Z262" s="105">
        <v>14</v>
      </c>
      <c r="AA262" s="81"/>
      <c r="AB262" s="78"/>
      <c r="AC262" s="81"/>
      <c r="AD262" s="47"/>
      <c r="AE262" s="81"/>
      <c r="AF262" s="47"/>
      <c r="AG262" s="81"/>
      <c r="AH262" s="47"/>
      <c r="AI262" s="81"/>
      <c r="AJ262" s="59"/>
      <c r="AK262" s="81"/>
      <c r="AL262" s="47"/>
      <c r="AM262" s="81"/>
      <c r="AN262" s="59"/>
      <c r="AR262" s="88">
        <f t="shared" si="50"/>
        <v>0</v>
      </c>
      <c r="AT262" s="105">
        <v>14</v>
      </c>
      <c r="AU262" s="81"/>
      <c r="AV262" s="78"/>
      <c r="AW262" s="81"/>
      <c r="AX262" s="47"/>
      <c r="AY262" s="81"/>
      <c r="AZ262" s="47"/>
      <c r="BA262" s="81"/>
      <c r="BB262" s="47"/>
      <c r="BC262" s="81"/>
      <c r="BD262" s="59"/>
      <c r="BE262" s="81"/>
      <c r="BF262" s="47"/>
      <c r="BG262" s="81"/>
      <c r="BH262" s="59"/>
    </row>
    <row r="263" spans="4:60" ht="15" customHeight="1" outlineLevel="1" thickBot="1" x14ac:dyDescent="0.25">
      <c r="D263" s="89">
        <f t="shared" si="48"/>
        <v>0</v>
      </c>
      <c r="F263" s="105">
        <v>15</v>
      </c>
      <c r="G263" s="82"/>
      <c r="H263" s="60"/>
      <c r="I263" s="82"/>
      <c r="J263" s="60"/>
      <c r="K263" s="82"/>
      <c r="L263" s="60"/>
      <c r="M263" s="82"/>
      <c r="N263" s="60"/>
      <c r="O263" s="82"/>
      <c r="P263" s="61"/>
      <c r="Q263" s="82"/>
      <c r="R263" s="60"/>
      <c r="S263" s="82"/>
      <c r="T263" s="61"/>
      <c r="X263" s="89">
        <f t="shared" si="49"/>
        <v>0</v>
      </c>
      <c r="Z263" s="105">
        <v>15</v>
      </c>
      <c r="AA263" s="82"/>
      <c r="AB263" s="60"/>
      <c r="AC263" s="82"/>
      <c r="AD263" s="60"/>
      <c r="AE263" s="82"/>
      <c r="AF263" s="60"/>
      <c r="AG263" s="82"/>
      <c r="AH263" s="60"/>
      <c r="AI263" s="82"/>
      <c r="AJ263" s="61"/>
      <c r="AK263" s="82"/>
      <c r="AL263" s="60"/>
      <c r="AM263" s="82"/>
      <c r="AN263" s="61"/>
      <c r="AR263" s="89">
        <f t="shared" si="50"/>
        <v>0</v>
      </c>
      <c r="AT263" s="105">
        <v>15</v>
      </c>
      <c r="AU263" s="82"/>
      <c r="AV263" s="60"/>
      <c r="AW263" s="82"/>
      <c r="AX263" s="60"/>
      <c r="AY263" s="82"/>
      <c r="AZ263" s="60"/>
      <c r="BA263" s="82"/>
      <c r="BB263" s="60"/>
      <c r="BC263" s="82"/>
      <c r="BD263" s="61"/>
      <c r="BE263" s="82"/>
      <c r="BF263" s="60"/>
      <c r="BG263" s="82"/>
      <c r="BH263" s="61"/>
    </row>
    <row r="264" spans="4:60" ht="15" customHeight="1" outlineLevel="1" thickTop="1" x14ac:dyDescent="0.2">
      <c r="F264" s="106"/>
      <c r="G264" s="49" t="s">
        <v>27</v>
      </c>
      <c r="H264" s="49">
        <f>SUM(H249:H263)</f>
        <v>0</v>
      </c>
      <c r="I264" s="49"/>
      <c r="J264" s="49">
        <f>SUM(J249:J263)</f>
        <v>0</v>
      </c>
      <c r="K264" s="49"/>
      <c r="L264" s="49">
        <f>SUM(L249:L263)</f>
        <v>0</v>
      </c>
      <c r="M264" s="49"/>
      <c r="N264" s="49">
        <f>SUM(N249:N263)</f>
        <v>0</v>
      </c>
      <c r="O264" s="49"/>
      <c r="P264" s="49">
        <f>SUM(P249:P263)</f>
        <v>0</v>
      </c>
      <c r="Q264" s="49"/>
      <c r="R264" s="49">
        <f>SUM(R249:R263)</f>
        <v>0</v>
      </c>
      <c r="S264" s="49"/>
      <c r="T264" s="49">
        <f>SUM(T249:T263)</f>
        <v>0</v>
      </c>
      <c r="Z264" s="106"/>
      <c r="AA264" s="49" t="s">
        <v>27</v>
      </c>
      <c r="AB264" s="49">
        <f>SUM(AB249:AB263)</f>
        <v>0</v>
      </c>
      <c r="AC264" s="49"/>
      <c r="AD264" s="49">
        <f>SUM(AD249:AD263)</f>
        <v>0</v>
      </c>
      <c r="AE264" s="49"/>
      <c r="AF264" s="49">
        <f>SUM(AF249:AF263)</f>
        <v>0</v>
      </c>
      <c r="AG264" s="49"/>
      <c r="AH264" s="49">
        <f>SUM(AH249:AH263)</f>
        <v>0</v>
      </c>
      <c r="AI264" s="49"/>
      <c r="AJ264" s="49">
        <f>SUM(AJ249:AJ263)</f>
        <v>0</v>
      </c>
      <c r="AK264" s="49"/>
      <c r="AL264" s="49">
        <f>SUM(AL249:AL263)</f>
        <v>0</v>
      </c>
      <c r="AM264" s="49"/>
      <c r="AN264" s="49">
        <f>SUM(AN249:AN263)</f>
        <v>0</v>
      </c>
      <c r="AT264" s="106"/>
      <c r="AU264" s="49" t="s">
        <v>27</v>
      </c>
      <c r="AV264" s="49">
        <f>SUM(AV249:AV263)</f>
        <v>0</v>
      </c>
      <c r="AW264" s="49"/>
      <c r="AX264" s="49">
        <f>SUM(AX249:AX263)</f>
        <v>0</v>
      </c>
      <c r="AY264" s="49"/>
      <c r="AZ264" s="49">
        <f>SUM(AZ249:AZ263)</f>
        <v>0</v>
      </c>
      <c r="BA264" s="49"/>
      <c r="BB264" s="49">
        <f>SUM(BB249:BB263)</f>
        <v>0</v>
      </c>
      <c r="BC264" s="49"/>
      <c r="BD264" s="49">
        <f>SUM(BD249:BD263)</f>
        <v>0</v>
      </c>
      <c r="BE264" s="49"/>
      <c r="BF264" s="49">
        <f>SUM(BF249:BF263)</f>
        <v>0</v>
      </c>
      <c r="BG264" s="49"/>
      <c r="BH264" s="49">
        <f>SUM(BH249:BH263)</f>
        <v>0</v>
      </c>
    </row>
    <row r="265" spans="4:60" ht="0.75" customHeight="1" outlineLevel="1" thickBot="1" x14ac:dyDescent="0.25">
      <c r="F265" s="108">
        <f>INT((N266-LOOKUP(N266,DATE(YEAR(N266)+{-1;0;1},1,3)-WEEKDAY(DATE(YEAR(N266)+{-1;0;1},1,3))+2))/7)+1</f>
        <v>29</v>
      </c>
      <c r="G265" s="50"/>
      <c r="H265" s="50"/>
      <c r="I265" s="50"/>
      <c r="J265" s="50"/>
      <c r="K265" s="50"/>
      <c r="L265" s="50"/>
      <c r="M265" s="50"/>
      <c r="N265" s="50"/>
      <c r="O265" s="50"/>
      <c r="P265" s="50"/>
      <c r="Q265" s="50"/>
      <c r="R265" s="50"/>
      <c r="S265" s="50"/>
      <c r="T265" s="50"/>
      <c r="Z265" s="108">
        <f>INT((AH266-LOOKUP(AH266,DATE(YEAR(AH266)+{-1;0;1},1,3)-WEEKDAY(DATE(YEAR(AH266)+{-1;0;1},1,3))+2))/7)+1</f>
        <v>33</v>
      </c>
      <c r="AA265" s="50"/>
      <c r="AB265" s="50"/>
      <c r="AC265" s="50"/>
      <c r="AD265" s="50"/>
      <c r="AE265" s="50"/>
      <c r="AF265" s="50"/>
      <c r="AG265" s="50"/>
      <c r="AH265" s="50"/>
      <c r="AI265" s="50"/>
      <c r="AJ265" s="50"/>
      <c r="AK265" s="50"/>
      <c r="AL265" s="50"/>
      <c r="AM265" s="50"/>
      <c r="AN265" s="50"/>
      <c r="AT265" s="108">
        <f>INT((BB266-LOOKUP(BB266,DATE(YEAR(BB266)+{-1;0;1},1,3)-WEEKDAY(DATE(YEAR(BB266)+{-1;0;1},1,3))+2))/7)+1</f>
        <v>37</v>
      </c>
      <c r="AU265" s="50"/>
      <c r="AV265" s="50"/>
      <c r="AW265" s="50"/>
      <c r="AX265" s="50"/>
      <c r="AY265" s="50"/>
      <c r="AZ265" s="50"/>
      <c r="BA265" s="50"/>
      <c r="BB265" s="50"/>
      <c r="BC265" s="50"/>
      <c r="BD265" s="50"/>
      <c r="BE265" s="50"/>
      <c r="BF265" s="50"/>
      <c r="BG265" s="50"/>
      <c r="BH265" s="50"/>
    </row>
    <row r="266" spans="4:60" ht="39.950000000000003" customHeight="1" thickBot="1" x14ac:dyDescent="0.25">
      <c r="F266" s="71">
        <f>F265</f>
        <v>29</v>
      </c>
      <c r="G266" s="51" t="str">
        <f>IF(ISNA(VLOOKUP(H266,Tab_feri,2,FALSE)),"",VLOOKUP(H266,Tab_feri,2,FALSE))</f>
        <v/>
      </c>
      <c r="H266" s="52">
        <f>T248+1</f>
        <v>43661</v>
      </c>
      <c r="I266" s="51" t="str">
        <f>IF(ISNA(VLOOKUP(J266,Tab_feri,2,FALSE)),"",VLOOKUP(J266,Tab_feri,2,FALSE))</f>
        <v/>
      </c>
      <c r="J266" s="52">
        <f>H266+1</f>
        <v>43662</v>
      </c>
      <c r="K266" s="51" t="str">
        <f>IF(ISNA(VLOOKUP(L266,Tab_feri,2,FALSE)),"",VLOOKUP(L266,Tab_feri,2,FALSE))</f>
        <v/>
      </c>
      <c r="L266" s="52">
        <f>J266+1</f>
        <v>43663</v>
      </c>
      <c r="M266" s="51" t="str">
        <f>IF(ISNA(VLOOKUP(N266,Tab_feri,2,FALSE)),"",VLOOKUP(N266,Tab_feri,2,FALSE))</f>
        <v/>
      </c>
      <c r="N266" s="52">
        <f>L266+1</f>
        <v>43664</v>
      </c>
      <c r="O266" s="51" t="str">
        <f>IF(ISNA(VLOOKUP(P266,Tab_feri,2,FALSE)),"",VLOOKUP(P266,Tab_feri,2,FALSE))</f>
        <v/>
      </c>
      <c r="P266" s="52">
        <f>N266+1</f>
        <v>43665</v>
      </c>
      <c r="Q266" s="53" t="str">
        <f>IF(ISNA(VLOOKUP(R266,Tab_feri,2,FALSE)),"",VLOOKUP(R266,Tab_feri,2,FALSE))</f>
        <v/>
      </c>
      <c r="R266" s="54">
        <f>P266+1</f>
        <v>43666</v>
      </c>
      <c r="S266" s="53" t="str">
        <f>IF(ISNA(VLOOKUP(T266,Tab_feri,2,FALSE)),"",VLOOKUP(T266,Tab_feri,2,FALSE))</f>
        <v/>
      </c>
      <c r="T266" s="55">
        <f>R266+1</f>
        <v>43667</v>
      </c>
      <c r="Z266" s="71">
        <f>Z265</f>
        <v>33</v>
      </c>
      <c r="AA266" s="51" t="str">
        <f>IF(ISNA(VLOOKUP(AB266,Tab_feri,2,FALSE)),"",VLOOKUP(AB266,Tab_feri,2,FALSE))</f>
        <v/>
      </c>
      <c r="AB266" s="52">
        <f>AN248+1</f>
        <v>43689</v>
      </c>
      <c r="AC266" s="51" t="str">
        <f>IF(ISNA(VLOOKUP(AD266,Tab_feri,2,FALSE)),"",VLOOKUP(AD266,Tab_feri,2,FALSE))</f>
        <v/>
      </c>
      <c r="AD266" s="52">
        <f>AB266+1</f>
        <v>43690</v>
      </c>
      <c r="AE266" s="51" t="str">
        <f>IF(ISNA(VLOOKUP(AF266,Tab_feri,2,FALSE)),"",VLOOKUP(AF266,Tab_feri,2,FALSE))</f>
        <v/>
      </c>
      <c r="AF266" s="52">
        <f>AD266+1</f>
        <v>43691</v>
      </c>
      <c r="AG266" s="51" t="str">
        <f>IF(ISNA(VLOOKUP(AH266,Tab_feri,2,FALSE)),"",VLOOKUP(AH266,Tab_feri,2,FALSE))</f>
        <v/>
      </c>
      <c r="AH266" s="52">
        <f>AF266+1</f>
        <v>43692</v>
      </c>
      <c r="AI266" s="51" t="str">
        <f>IF(ISNA(VLOOKUP(AJ266,Tab_feri,2,FALSE)),"",VLOOKUP(AJ266,Tab_feri,2,FALSE))</f>
        <v/>
      </c>
      <c r="AJ266" s="52">
        <f>AH266+1</f>
        <v>43693</v>
      </c>
      <c r="AK266" s="53" t="str">
        <f>IF(ISNA(VLOOKUP(AL266,Tab_feri,2,FALSE)),"",VLOOKUP(AL266,Tab_feri,2,FALSE))</f>
        <v/>
      </c>
      <c r="AL266" s="54">
        <f>AJ266+1</f>
        <v>43694</v>
      </c>
      <c r="AM266" s="53" t="str">
        <f>IF(ISNA(VLOOKUP(AN266,Tab_feri,2,FALSE)),"",VLOOKUP(AN266,Tab_feri,2,FALSE))</f>
        <v/>
      </c>
      <c r="AN266" s="55">
        <f>AL266+1</f>
        <v>43695</v>
      </c>
      <c r="AT266" s="71">
        <f>AT265</f>
        <v>37</v>
      </c>
      <c r="AU266" s="51" t="str">
        <f>IF(ISNA(VLOOKUP(AV266,Tab_feri,2,FALSE)),"",VLOOKUP(AV266,Tab_feri,2,FALSE))</f>
        <v/>
      </c>
      <c r="AV266" s="52">
        <f>BH248+1</f>
        <v>43717</v>
      </c>
      <c r="AW266" s="51" t="str">
        <f>IF(ISNA(VLOOKUP(AX266,Tab_feri,2,FALSE)),"",VLOOKUP(AX266,Tab_feri,2,FALSE))</f>
        <v/>
      </c>
      <c r="AX266" s="52">
        <f>AV266+1</f>
        <v>43718</v>
      </c>
      <c r="AY266" s="51" t="str">
        <f>IF(ISNA(VLOOKUP(AZ266,Tab_feri,2,FALSE)),"",VLOOKUP(AZ266,Tab_feri,2,FALSE))</f>
        <v/>
      </c>
      <c r="AZ266" s="52">
        <f>AX266+1</f>
        <v>43719</v>
      </c>
      <c r="BA266" s="51" t="str">
        <f>IF(ISNA(VLOOKUP(BB266,Tab_feri,2,FALSE)),"",VLOOKUP(BB266,Tab_feri,2,FALSE))</f>
        <v/>
      </c>
      <c r="BB266" s="52">
        <f>AZ266+1</f>
        <v>43720</v>
      </c>
      <c r="BC266" s="51" t="str">
        <f>IF(ISNA(VLOOKUP(BD266,Tab_feri,2,FALSE)),"",VLOOKUP(BD266,Tab_feri,2,FALSE))</f>
        <v/>
      </c>
      <c r="BD266" s="52">
        <f>BB266+1</f>
        <v>43721</v>
      </c>
      <c r="BE266" s="53" t="str">
        <f>IF(ISNA(VLOOKUP(BF266,Tab_feri,2,FALSE)),"",VLOOKUP(BF266,Tab_feri,2,FALSE))</f>
        <v/>
      </c>
      <c r="BF266" s="54">
        <f>BD266+1</f>
        <v>43722</v>
      </c>
      <c r="BG266" s="53" t="str">
        <f>IF(ISNA(VLOOKUP(BH266,Tab_feri,2,FALSE)),"",VLOOKUP(BH266,Tab_feri,2,FALSE))</f>
        <v/>
      </c>
      <c r="BH266" s="55">
        <f>BF266+1</f>
        <v>43723</v>
      </c>
    </row>
    <row r="267" spans="4:60" ht="15" customHeight="1" outlineLevel="1" thickTop="1" thickBot="1" x14ac:dyDescent="0.25">
      <c r="D267" s="87">
        <f>SUM(H267,J267,L267,N267,P267,R267,T267)</f>
        <v>0</v>
      </c>
      <c r="F267" s="105">
        <v>1</v>
      </c>
      <c r="G267" s="80"/>
      <c r="H267" s="57"/>
      <c r="I267" s="80"/>
      <c r="J267" s="57"/>
      <c r="K267" s="80"/>
      <c r="L267" s="57"/>
      <c r="M267" s="80"/>
      <c r="N267" s="57"/>
      <c r="O267" s="80"/>
      <c r="P267" s="58"/>
      <c r="Q267" s="80"/>
      <c r="R267" s="57"/>
      <c r="S267" s="80"/>
      <c r="T267" s="58"/>
      <c r="X267" s="87">
        <f>SUM(AB267,AD267,AF267,AH267,AJ267,AL267,AN267)</f>
        <v>0</v>
      </c>
      <c r="Z267" s="105">
        <v>1</v>
      </c>
      <c r="AA267" s="80"/>
      <c r="AB267" s="57"/>
      <c r="AC267" s="80"/>
      <c r="AD267" s="57"/>
      <c r="AE267" s="80"/>
      <c r="AF267" s="57"/>
      <c r="AG267" s="80"/>
      <c r="AH267" s="57"/>
      <c r="AI267" s="80"/>
      <c r="AJ267" s="58"/>
      <c r="AK267" s="80"/>
      <c r="AL267" s="57"/>
      <c r="AM267" s="80"/>
      <c r="AN267" s="58"/>
      <c r="AR267" s="87">
        <f>SUM(AV267,AX267,AZ267,BB267,BD267,BF267,BH267)</f>
        <v>0</v>
      </c>
      <c r="AT267" s="105">
        <v>1</v>
      </c>
      <c r="AU267" s="80"/>
      <c r="AV267" s="57"/>
      <c r="AW267" s="80"/>
      <c r="AX267" s="57"/>
      <c r="AY267" s="80"/>
      <c r="AZ267" s="57"/>
      <c r="BA267" s="80"/>
      <c r="BB267" s="57"/>
      <c r="BC267" s="80"/>
      <c r="BD267" s="58"/>
      <c r="BE267" s="80"/>
      <c r="BF267" s="57"/>
      <c r="BG267" s="80"/>
      <c r="BH267" s="58"/>
    </row>
    <row r="268" spans="4:60" ht="15" customHeight="1" outlineLevel="1" thickBot="1" x14ac:dyDescent="0.25">
      <c r="D268" s="88">
        <f t="shared" ref="D268:D281" si="51">SUM(H268,J268,L268,N268,P268,R268,T268)</f>
        <v>0</v>
      </c>
      <c r="F268" s="105">
        <v>2</v>
      </c>
      <c r="G268" s="81"/>
      <c r="H268" s="47"/>
      <c r="I268" s="81"/>
      <c r="J268" s="47"/>
      <c r="K268" s="81"/>
      <c r="L268" s="47"/>
      <c r="M268" s="81"/>
      <c r="N268" s="47"/>
      <c r="O268" s="81"/>
      <c r="P268" s="59"/>
      <c r="Q268" s="81"/>
      <c r="R268" s="47"/>
      <c r="S268" s="81"/>
      <c r="T268" s="59"/>
      <c r="X268" s="88">
        <f t="shared" ref="X268:X281" si="52">SUM(AB268,AD268,AF268,AH268,AJ268,AL268,AN268)</f>
        <v>0</v>
      </c>
      <c r="Z268" s="105">
        <v>2</v>
      </c>
      <c r="AA268" s="81"/>
      <c r="AB268" s="47"/>
      <c r="AC268" s="81"/>
      <c r="AD268" s="47"/>
      <c r="AE268" s="81"/>
      <c r="AF268" s="47"/>
      <c r="AG268" s="81"/>
      <c r="AH268" s="47"/>
      <c r="AI268" s="81"/>
      <c r="AJ268" s="59"/>
      <c r="AK268" s="81"/>
      <c r="AL268" s="47"/>
      <c r="AM268" s="81"/>
      <c r="AN268" s="59"/>
      <c r="AR268" s="88">
        <f t="shared" ref="AR268:AR281" si="53">SUM(AV268,AX268,AZ268,BB268,BD268,BF268,BH268)</f>
        <v>0</v>
      </c>
      <c r="AT268" s="105">
        <v>2</v>
      </c>
      <c r="AU268" s="81"/>
      <c r="AV268" s="47"/>
      <c r="AW268" s="81"/>
      <c r="AX268" s="47"/>
      <c r="AY268" s="81"/>
      <c r="AZ268" s="47"/>
      <c r="BA268" s="81"/>
      <c r="BB268" s="47"/>
      <c r="BC268" s="81"/>
      <c r="BD268" s="59"/>
      <c r="BE268" s="81"/>
      <c r="BF268" s="47"/>
      <c r="BG268" s="81"/>
      <c r="BH268" s="59"/>
    </row>
    <row r="269" spans="4:60" ht="15" customHeight="1" outlineLevel="1" thickBot="1" x14ac:dyDescent="0.25">
      <c r="D269" s="88">
        <f t="shared" si="51"/>
        <v>0</v>
      </c>
      <c r="F269" s="105">
        <v>3</v>
      </c>
      <c r="G269" s="81"/>
      <c r="H269" s="47"/>
      <c r="I269" s="81"/>
      <c r="J269" s="47"/>
      <c r="K269" s="81"/>
      <c r="L269" s="47"/>
      <c r="M269" s="81"/>
      <c r="N269" s="47"/>
      <c r="O269" s="81"/>
      <c r="P269" s="59"/>
      <c r="Q269" s="81"/>
      <c r="R269" s="47"/>
      <c r="S269" s="81"/>
      <c r="T269" s="59"/>
      <c r="X269" s="88">
        <f t="shared" si="52"/>
        <v>0</v>
      </c>
      <c r="Z269" s="105">
        <v>3</v>
      </c>
      <c r="AA269" s="81"/>
      <c r="AB269" s="47"/>
      <c r="AC269" s="81"/>
      <c r="AD269" s="47"/>
      <c r="AE269" s="81"/>
      <c r="AF269" s="47"/>
      <c r="AG269" s="81"/>
      <c r="AH269" s="47"/>
      <c r="AI269" s="81"/>
      <c r="AJ269" s="59"/>
      <c r="AK269" s="81"/>
      <c r="AL269" s="47"/>
      <c r="AM269" s="81"/>
      <c r="AN269" s="59"/>
      <c r="AR269" s="88">
        <f t="shared" si="53"/>
        <v>0</v>
      </c>
      <c r="AT269" s="105">
        <v>3</v>
      </c>
      <c r="AU269" s="81"/>
      <c r="AV269" s="47"/>
      <c r="AW269" s="81"/>
      <c r="AX269" s="47"/>
      <c r="AY269" s="81"/>
      <c r="AZ269" s="47"/>
      <c r="BA269" s="81"/>
      <c r="BB269" s="47"/>
      <c r="BC269" s="81"/>
      <c r="BD269" s="59"/>
      <c r="BE269" s="81"/>
      <c r="BF269" s="47"/>
      <c r="BG269" s="81"/>
      <c r="BH269" s="59"/>
    </row>
    <row r="270" spans="4:60" ht="15" customHeight="1" outlineLevel="1" thickBot="1" x14ac:dyDescent="0.25">
      <c r="D270" s="88">
        <f t="shared" si="51"/>
        <v>0</v>
      </c>
      <c r="F270" s="105">
        <v>4</v>
      </c>
      <c r="G270" s="81"/>
      <c r="H270" s="47"/>
      <c r="I270" s="81"/>
      <c r="J270" s="47"/>
      <c r="K270" s="81"/>
      <c r="L270" s="47"/>
      <c r="M270" s="81"/>
      <c r="N270" s="47"/>
      <c r="O270" s="81"/>
      <c r="P270" s="59"/>
      <c r="Q270" s="81"/>
      <c r="R270" s="47"/>
      <c r="S270" s="81"/>
      <c r="T270" s="59"/>
      <c r="X270" s="88">
        <f t="shared" si="52"/>
        <v>0</v>
      </c>
      <c r="Z270" s="105">
        <v>4</v>
      </c>
      <c r="AA270" s="81"/>
      <c r="AB270" s="47"/>
      <c r="AC270" s="81"/>
      <c r="AD270" s="47"/>
      <c r="AE270" s="81"/>
      <c r="AF270" s="47"/>
      <c r="AG270" s="81"/>
      <c r="AH270" s="47"/>
      <c r="AI270" s="81"/>
      <c r="AJ270" s="59"/>
      <c r="AK270" s="81"/>
      <c r="AL270" s="47"/>
      <c r="AM270" s="81"/>
      <c r="AN270" s="59"/>
      <c r="AR270" s="88">
        <f t="shared" si="53"/>
        <v>0</v>
      </c>
      <c r="AT270" s="105">
        <v>4</v>
      </c>
      <c r="AU270" s="81"/>
      <c r="AV270" s="47"/>
      <c r="AW270" s="81"/>
      <c r="AX270" s="47"/>
      <c r="AY270" s="81"/>
      <c r="AZ270" s="47"/>
      <c r="BA270" s="81"/>
      <c r="BB270" s="47"/>
      <c r="BC270" s="81"/>
      <c r="BD270" s="59"/>
      <c r="BE270" s="81"/>
      <c r="BF270" s="47"/>
      <c r="BG270" s="81"/>
      <c r="BH270" s="59"/>
    </row>
    <row r="271" spans="4:60" ht="15" customHeight="1" outlineLevel="1" thickBot="1" x14ac:dyDescent="0.25">
      <c r="D271" s="88">
        <f t="shared" si="51"/>
        <v>0</v>
      </c>
      <c r="F271" s="105">
        <v>5</v>
      </c>
      <c r="G271" s="81"/>
      <c r="H271" s="47"/>
      <c r="I271" s="81"/>
      <c r="J271" s="47"/>
      <c r="K271" s="81"/>
      <c r="L271" s="47"/>
      <c r="M271" s="81"/>
      <c r="N271" s="47"/>
      <c r="O271" s="81"/>
      <c r="P271" s="59"/>
      <c r="Q271" s="81"/>
      <c r="R271" s="47"/>
      <c r="S271" s="81"/>
      <c r="T271" s="59"/>
      <c r="X271" s="88">
        <f t="shared" si="52"/>
        <v>0</v>
      </c>
      <c r="Z271" s="105">
        <v>5</v>
      </c>
      <c r="AA271" s="81"/>
      <c r="AB271" s="47"/>
      <c r="AC271" s="81"/>
      <c r="AD271" s="47"/>
      <c r="AE271" s="81"/>
      <c r="AF271" s="47"/>
      <c r="AG271" s="81"/>
      <c r="AH271" s="47"/>
      <c r="AI271" s="81"/>
      <c r="AJ271" s="59"/>
      <c r="AK271" s="81"/>
      <c r="AL271" s="47"/>
      <c r="AM271" s="81"/>
      <c r="AN271" s="59"/>
      <c r="AR271" s="88">
        <f t="shared" si="53"/>
        <v>0</v>
      </c>
      <c r="AT271" s="105">
        <v>5</v>
      </c>
      <c r="AU271" s="81"/>
      <c r="AV271" s="47"/>
      <c r="AW271" s="81"/>
      <c r="AX271" s="47"/>
      <c r="AY271" s="81"/>
      <c r="AZ271" s="47"/>
      <c r="BA271" s="81"/>
      <c r="BB271" s="47"/>
      <c r="BC271" s="81"/>
      <c r="BD271" s="59"/>
      <c r="BE271" s="81"/>
      <c r="BF271" s="47"/>
      <c r="BG271" s="81"/>
      <c r="BH271" s="59"/>
    </row>
    <row r="272" spans="4:60" ht="15" customHeight="1" outlineLevel="1" thickBot="1" x14ac:dyDescent="0.25">
      <c r="D272" s="88">
        <f t="shared" si="51"/>
        <v>0</v>
      </c>
      <c r="F272" s="105">
        <v>6</v>
      </c>
      <c r="G272" s="81"/>
      <c r="H272" s="47"/>
      <c r="I272" s="81"/>
      <c r="J272" s="47"/>
      <c r="K272" s="81"/>
      <c r="L272" s="47"/>
      <c r="M272" s="81"/>
      <c r="N272" s="47"/>
      <c r="O272" s="81"/>
      <c r="P272" s="59"/>
      <c r="Q272" s="81"/>
      <c r="R272" s="47"/>
      <c r="S272" s="81"/>
      <c r="T272" s="59"/>
      <c r="X272" s="88">
        <f t="shared" si="52"/>
        <v>0</v>
      </c>
      <c r="Z272" s="105">
        <v>6</v>
      </c>
      <c r="AA272" s="81"/>
      <c r="AB272" s="47"/>
      <c r="AC272" s="81"/>
      <c r="AD272" s="47"/>
      <c r="AE272" s="81"/>
      <c r="AF272" s="47"/>
      <c r="AG272" s="81"/>
      <c r="AH272" s="47"/>
      <c r="AI272" s="81"/>
      <c r="AJ272" s="59"/>
      <c r="AK272" s="81"/>
      <c r="AL272" s="47"/>
      <c r="AM272" s="81"/>
      <c r="AN272" s="59"/>
      <c r="AR272" s="88">
        <f t="shared" si="53"/>
        <v>0</v>
      </c>
      <c r="AT272" s="105">
        <v>6</v>
      </c>
      <c r="AU272" s="81"/>
      <c r="AV272" s="47"/>
      <c r="AW272" s="81"/>
      <c r="AX272" s="47"/>
      <c r="AY272" s="81"/>
      <c r="AZ272" s="47"/>
      <c r="BA272" s="81"/>
      <c r="BB272" s="47"/>
      <c r="BC272" s="81"/>
      <c r="BD272" s="59"/>
      <c r="BE272" s="81"/>
      <c r="BF272" s="47"/>
      <c r="BG272" s="81"/>
      <c r="BH272" s="59"/>
    </row>
    <row r="273" spans="4:60" ht="15" customHeight="1" outlineLevel="1" thickBot="1" x14ac:dyDescent="0.25">
      <c r="D273" s="88">
        <f t="shared" si="51"/>
        <v>0</v>
      </c>
      <c r="F273" s="105">
        <v>7</v>
      </c>
      <c r="G273" s="81"/>
      <c r="H273" s="47"/>
      <c r="I273" s="81"/>
      <c r="J273" s="47"/>
      <c r="K273" s="81"/>
      <c r="L273" s="47"/>
      <c r="M273" s="81"/>
      <c r="N273" s="47"/>
      <c r="O273" s="81"/>
      <c r="P273" s="59"/>
      <c r="Q273" s="81"/>
      <c r="R273" s="47"/>
      <c r="S273" s="81"/>
      <c r="T273" s="59"/>
      <c r="X273" s="88">
        <f t="shared" si="52"/>
        <v>0</v>
      </c>
      <c r="Z273" s="105">
        <v>7</v>
      </c>
      <c r="AA273" s="81"/>
      <c r="AB273" s="47"/>
      <c r="AC273" s="81"/>
      <c r="AD273" s="47"/>
      <c r="AE273" s="81"/>
      <c r="AF273" s="47"/>
      <c r="AG273" s="81"/>
      <c r="AH273" s="47"/>
      <c r="AI273" s="81"/>
      <c r="AJ273" s="59"/>
      <c r="AK273" s="81"/>
      <c r="AL273" s="47"/>
      <c r="AM273" s="81"/>
      <c r="AN273" s="59"/>
      <c r="AR273" s="88">
        <f t="shared" si="53"/>
        <v>0</v>
      </c>
      <c r="AT273" s="105">
        <v>7</v>
      </c>
      <c r="AU273" s="81"/>
      <c r="AV273" s="47"/>
      <c r="AW273" s="81"/>
      <c r="AX273" s="47"/>
      <c r="AY273" s="81"/>
      <c r="AZ273" s="47"/>
      <c r="BA273" s="81"/>
      <c r="BB273" s="47"/>
      <c r="BC273" s="81"/>
      <c r="BD273" s="59"/>
      <c r="BE273" s="81"/>
      <c r="BF273" s="47"/>
      <c r="BG273" s="81"/>
      <c r="BH273" s="59"/>
    </row>
    <row r="274" spans="4:60" ht="15" customHeight="1" outlineLevel="1" thickBot="1" x14ac:dyDescent="0.25">
      <c r="D274" s="88">
        <f t="shared" si="51"/>
        <v>0</v>
      </c>
      <c r="F274" s="105">
        <v>8</v>
      </c>
      <c r="G274" s="81"/>
      <c r="H274" s="47"/>
      <c r="I274" s="81"/>
      <c r="J274" s="47"/>
      <c r="K274" s="81"/>
      <c r="L274" s="47"/>
      <c r="M274" s="81"/>
      <c r="N274" s="47"/>
      <c r="O274" s="81"/>
      <c r="P274" s="59"/>
      <c r="Q274" s="81"/>
      <c r="R274" s="47"/>
      <c r="S274" s="81"/>
      <c r="T274" s="59"/>
      <c r="X274" s="88">
        <f t="shared" si="52"/>
        <v>0</v>
      </c>
      <c r="Z274" s="105">
        <v>8</v>
      </c>
      <c r="AA274" s="81"/>
      <c r="AB274" s="47"/>
      <c r="AC274" s="81"/>
      <c r="AD274" s="47"/>
      <c r="AE274" s="81"/>
      <c r="AF274" s="47"/>
      <c r="AG274" s="81"/>
      <c r="AH274" s="47"/>
      <c r="AI274" s="81"/>
      <c r="AJ274" s="59"/>
      <c r="AK274" s="81"/>
      <c r="AL274" s="47"/>
      <c r="AM274" s="81"/>
      <c r="AN274" s="59"/>
      <c r="AR274" s="88">
        <f t="shared" si="53"/>
        <v>0</v>
      </c>
      <c r="AT274" s="105">
        <v>8</v>
      </c>
      <c r="AU274" s="81"/>
      <c r="AV274" s="47"/>
      <c r="AW274" s="81"/>
      <c r="AX274" s="47"/>
      <c r="AY274" s="81"/>
      <c r="AZ274" s="47"/>
      <c r="BA274" s="81"/>
      <c r="BB274" s="47"/>
      <c r="BC274" s="81"/>
      <c r="BD274" s="59"/>
      <c r="BE274" s="81"/>
      <c r="BF274" s="47"/>
      <c r="BG274" s="81"/>
      <c r="BH274" s="59"/>
    </row>
    <row r="275" spans="4:60" ht="15" customHeight="1" outlineLevel="1" thickBot="1" x14ac:dyDescent="0.25">
      <c r="D275" s="88">
        <f t="shared" si="51"/>
        <v>0</v>
      </c>
      <c r="F275" s="105">
        <v>9</v>
      </c>
      <c r="G275" s="81"/>
      <c r="H275" s="47"/>
      <c r="I275" s="81"/>
      <c r="J275" s="47"/>
      <c r="K275" s="81"/>
      <c r="L275" s="47"/>
      <c r="M275" s="81"/>
      <c r="N275" s="47"/>
      <c r="O275" s="81"/>
      <c r="P275" s="59"/>
      <c r="Q275" s="81"/>
      <c r="R275" s="47"/>
      <c r="S275" s="81"/>
      <c r="T275" s="59"/>
      <c r="X275" s="88">
        <f t="shared" si="52"/>
        <v>0</v>
      </c>
      <c r="Z275" s="105">
        <v>9</v>
      </c>
      <c r="AA275" s="81"/>
      <c r="AB275" s="47"/>
      <c r="AC275" s="81"/>
      <c r="AD275" s="47"/>
      <c r="AE275" s="81"/>
      <c r="AF275" s="47"/>
      <c r="AG275" s="81"/>
      <c r="AH275" s="47"/>
      <c r="AI275" s="81"/>
      <c r="AJ275" s="59"/>
      <c r="AK275" s="81"/>
      <c r="AL275" s="47"/>
      <c r="AM275" s="81"/>
      <c r="AN275" s="59"/>
      <c r="AR275" s="88">
        <f t="shared" si="53"/>
        <v>0</v>
      </c>
      <c r="AT275" s="105">
        <v>9</v>
      </c>
      <c r="AU275" s="81"/>
      <c r="AV275" s="47"/>
      <c r="AW275" s="81"/>
      <c r="AX275" s="47"/>
      <c r="AY275" s="81"/>
      <c r="AZ275" s="47"/>
      <c r="BA275" s="81"/>
      <c r="BB275" s="47"/>
      <c r="BC275" s="81"/>
      <c r="BD275" s="59"/>
      <c r="BE275" s="81"/>
      <c r="BF275" s="47"/>
      <c r="BG275" s="81"/>
      <c r="BH275" s="59"/>
    </row>
    <row r="276" spans="4:60" ht="15" customHeight="1" outlineLevel="1" thickBot="1" x14ac:dyDescent="0.25">
      <c r="D276" s="88">
        <f t="shared" si="51"/>
        <v>0</v>
      </c>
      <c r="F276" s="105">
        <v>10</v>
      </c>
      <c r="G276" s="81"/>
      <c r="H276" s="47"/>
      <c r="I276" s="81"/>
      <c r="J276" s="47"/>
      <c r="K276" s="81"/>
      <c r="L276" s="47"/>
      <c r="M276" s="81"/>
      <c r="N276" s="47"/>
      <c r="O276" s="81"/>
      <c r="P276" s="59"/>
      <c r="Q276" s="81"/>
      <c r="R276" s="47"/>
      <c r="S276" s="81"/>
      <c r="T276" s="59"/>
      <c r="X276" s="88">
        <f t="shared" si="52"/>
        <v>0</v>
      </c>
      <c r="Z276" s="105">
        <v>10</v>
      </c>
      <c r="AA276" s="81"/>
      <c r="AB276" s="47"/>
      <c r="AC276" s="81"/>
      <c r="AD276" s="47"/>
      <c r="AE276" s="81"/>
      <c r="AF276" s="47"/>
      <c r="AG276" s="81"/>
      <c r="AH276" s="47"/>
      <c r="AI276" s="81"/>
      <c r="AJ276" s="59"/>
      <c r="AK276" s="81"/>
      <c r="AL276" s="47"/>
      <c r="AM276" s="81"/>
      <c r="AN276" s="59"/>
      <c r="AR276" s="88">
        <f t="shared" si="53"/>
        <v>0</v>
      </c>
      <c r="AT276" s="105">
        <v>10</v>
      </c>
      <c r="AU276" s="81"/>
      <c r="AV276" s="47"/>
      <c r="AW276" s="81"/>
      <c r="AX276" s="47"/>
      <c r="AY276" s="81"/>
      <c r="AZ276" s="47"/>
      <c r="BA276" s="81"/>
      <c r="BB276" s="47"/>
      <c r="BC276" s="81"/>
      <c r="BD276" s="59"/>
      <c r="BE276" s="81"/>
      <c r="BF276" s="47"/>
      <c r="BG276" s="81"/>
      <c r="BH276" s="59"/>
    </row>
    <row r="277" spans="4:60" ht="15" customHeight="1" outlineLevel="1" thickBot="1" x14ac:dyDescent="0.25">
      <c r="D277" s="88">
        <f t="shared" si="51"/>
        <v>0</v>
      </c>
      <c r="F277" s="105">
        <v>11</v>
      </c>
      <c r="G277" s="81"/>
      <c r="H277" s="47"/>
      <c r="I277" s="81"/>
      <c r="J277" s="47"/>
      <c r="K277" s="81"/>
      <c r="L277" s="47"/>
      <c r="M277" s="81"/>
      <c r="N277" s="47"/>
      <c r="O277" s="81"/>
      <c r="P277" s="59"/>
      <c r="Q277" s="81"/>
      <c r="R277" s="47"/>
      <c r="S277" s="81"/>
      <c r="T277" s="59"/>
      <c r="X277" s="88">
        <f t="shared" si="52"/>
        <v>0</v>
      </c>
      <c r="Z277" s="105">
        <v>11</v>
      </c>
      <c r="AA277" s="81"/>
      <c r="AB277" s="47"/>
      <c r="AC277" s="81"/>
      <c r="AD277" s="47"/>
      <c r="AE277" s="81"/>
      <c r="AF277" s="47"/>
      <c r="AG277" s="81"/>
      <c r="AH277" s="47"/>
      <c r="AI277" s="81"/>
      <c r="AJ277" s="59"/>
      <c r="AK277" s="81"/>
      <c r="AL277" s="47"/>
      <c r="AM277" s="81"/>
      <c r="AN277" s="59"/>
      <c r="AR277" s="88">
        <f t="shared" si="53"/>
        <v>0</v>
      </c>
      <c r="AT277" s="105">
        <v>11</v>
      </c>
      <c r="AU277" s="81"/>
      <c r="AV277" s="47"/>
      <c r="AW277" s="81"/>
      <c r="AX277" s="47"/>
      <c r="AY277" s="81"/>
      <c r="AZ277" s="47"/>
      <c r="BA277" s="81"/>
      <c r="BB277" s="47"/>
      <c r="BC277" s="81"/>
      <c r="BD277" s="59"/>
      <c r="BE277" s="81"/>
      <c r="BF277" s="47"/>
      <c r="BG277" s="81"/>
      <c r="BH277" s="59"/>
    </row>
    <row r="278" spans="4:60" ht="15" customHeight="1" outlineLevel="1" thickBot="1" x14ac:dyDescent="0.25">
      <c r="D278" s="88">
        <f t="shared" si="51"/>
        <v>0</v>
      </c>
      <c r="F278" s="105">
        <v>12</v>
      </c>
      <c r="G278" s="81"/>
      <c r="H278" s="47"/>
      <c r="I278" s="81"/>
      <c r="J278" s="47"/>
      <c r="K278" s="81"/>
      <c r="L278" s="47"/>
      <c r="M278" s="81"/>
      <c r="N278" s="47"/>
      <c r="O278" s="81"/>
      <c r="P278" s="59"/>
      <c r="Q278" s="81"/>
      <c r="R278" s="47"/>
      <c r="S278" s="81"/>
      <c r="T278" s="59"/>
      <c r="X278" s="88">
        <f t="shared" si="52"/>
        <v>0</v>
      </c>
      <c r="Z278" s="105">
        <v>12</v>
      </c>
      <c r="AA278" s="81"/>
      <c r="AB278" s="47"/>
      <c r="AC278" s="81"/>
      <c r="AD278" s="47"/>
      <c r="AE278" s="81"/>
      <c r="AF278" s="47"/>
      <c r="AG278" s="81"/>
      <c r="AH278" s="47"/>
      <c r="AI278" s="81"/>
      <c r="AJ278" s="59"/>
      <c r="AK278" s="81"/>
      <c r="AL278" s="47"/>
      <c r="AM278" s="81"/>
      <c r="AN278" s="59"/>
      <c r="AR278" s="88">
        <f t="shared" si="53"/>
        <v>0</v>
      </c>
      <c r="AT278" s="105">
        <v>12</v>
      </c>
      <c r="AU278" s="81"/>
      <c r="AV278" s="47"/>
      <c r="AW278" s="81"/>
      <c r="AX278" s="47"/>
      <c r="AY278" s="81"/>
      <c r="AZ278" s="47"/>
      <c r="BA278" s="81"/>
      <c r="BB278" s="47"/>
      <c r="BC278" s="81"/>
      <c r="BD278" s="59"/>
      <c r="BE278" s="81"/>
      <c r="BF278" s="47"/>
      <c r="BG278" s="81"/>
      <c r="BH278" s="59"/>
    </row>
    <row r="279" spans="4:60" ht="15" customHeight="1" outlineLevel="1" thickBot="1" x14ac:dyDescent="0.25">
      <c r="D279" s="88">
        <f t="shared" si="51"/>
        <v>0</v>
      </c>
      <c r="F279" s="105">
        <v>13</v>
      </c>
      <c r="G279" s="81"/>
      <c r="H279" s="47"/>
      <c r="I279" s="81"/>
      <c r="J279" s="47"/>
      <c r="K279" s="81"/>
      <c r="L279" s="47"/>
      <c r="M279" s="81"/>
      <c r="N279" s="47"/>
      <c r="O279" s="81"/>
      <c r="P279" s="59"/>
      <c r="Q279" s="81"/>
      <c r="R279" s="47"/>
      <c r="S279" s="81"/>
      <c r="T279" s="59"/>
      <c r="X279" s="88">
        <f t="shared" si="52"/>
        <v>0</v>
      </c>
      <c r="Z279" s="105">
        <v>13</v>
      </c>
      <c r="AA279" s="81"/>
      <c r="AB279" s="47"/>
      <c r="AC279" s="81"/>
      <c r="AD279" s="47"/>
      <c r="AE279" s="81"/>
      <c r="AF279" s="47"/>
      <c r="AG279" s="81"/>
      <c r="AH279" s="47"/>
      <c r="AI279" s="81"/>
      <c r="AJ279" s="59"/>
      <c r="AK279" s="81"/>
      <c r="AL279" s="47"/>
      <c r="AM279" s="81"/>
      <c r="AN279" s="59"/>
      <c r="AR279" s="88">
        <f t="shared" si="53"/>
        <v>0</v>
      </c>
      <c r="AT279" s="105">
        <v>13</v>
      </c>
      <c r="AU279" s="81"/>
      <c r="AV279" s="47"/>
      <c r="AW279" s="81"/>
      <c r="AX279" s="47"/>
      <c r="AY279" s="81"/>
      <c r="AZ279" s="47"/>
      <c r="BA279" s="81"/>
      <c r="BB279" s="47"/>
      <c r="BC279" s="81"/>
      <c r="BD279" s="59"/>
      <c r="BE279" s="81"/>
      <c r="BF279" s="47"/>
      <c r="BG279" s="81"/>
      <c r="BH279" s="59"/>
    </row>
    <row r="280" spans="4:60" ht="15" customHeight="1" outlineLevel="1" thickBot="1" x14ac:dyDescent="0.25">
      <c r="D280" s="88">
        <f t="shared" si="51"/>
        <v>0</v>
      </c>
      <c r="F280" s="105">
        <v>14</v>
      </c>
      <c r="G280" s="81"/>
      <c r="H280" s="78"/>
      <c r="I280" s="81"/>
      <c r="J280" s="47"/>
      <c r="K280" s="81"/>
      <c r="L280" s="47"/>
      <c r="M280" s="81"/>
      <c r="N280" s="47"/>
      <c r="O280" s="81"/>
      <c r="P280" s="59"/>
      <c r="Q280" s="81"/>
      <c r="R280" s="47"/>
      <c r="S280" s="81"/>
      <c r="T280" s="59"/>
      <c r="X280" s="88">
        <f t="shared" si="52"/>
        <v>0</v>
      </c>
      <c r="Z280" s="105">
        <v>14</v>
      </c>
      <c r="AA280" s="81"/>
      <c r="AB280" s="78"/>
      <c r="AC280" s="81"/>
      <c r="AD280" s="47"/>
      <c r="AE280" s="81"/>
      <c r="AF280" s="47"/>
      <c r="AG280" s="81"/>
      <c r="AH280" s="47"/>
      <c r="AI280" s="81"/>
      <c r="AJ280" s="59"/>
      <c r="AK280" s="81"/>
      <c r="AL280" s="47"/>
      <c r="AM280" s="81"/>
      <c r="AN280" s="59"/>
      <c r="AR280" s="88">
        <f t="shared" si="53"/>
        <v>0</v>
      </c>
      <c r="AT280" s="105">
        <v>14</v>
      </c>
      <c r="AU280" s="81"/>
      <c r="AV280" s="78"/>
      <c r="AW280" s="81"/>
      <c r="AX280" s="47"/>
      <c r="AY280" s="81"/>
      <c r="AZ280" s="47"/>
      <c r="BA280" s="81"/>
      <c r="BB280" s="47"/>
      <c r="BC280" s="81"/>
      <c r="BD280" s="59"/>
      <c r="BE280" s="81"/>
      <c r="BF280" s="47"/>
      <c r="BG280" s="81"/>
      <c r="BH280" s="59"/>
    </row>
    <row r="281" spans="4:60" ht="15" customHeight="1" outlineLevel="1" thickBot="1" x14ac:dyDescent="0.25">
      <c r="D281" s="89">
        <f t="shared" si="51"/>
        <v>0</v>
      </c>
      <c r="F281" s="105">
        <v>15</v>
      </c>
      <c r="G281" s="82"/>
      <c r="H281" s="60"/>
      <c r="I281" s="82"/>
      <c r="J281" s="60"/>
      <c r="K281" s="82"/>
      <c r="L281" s="60"/>
      <c r="M281" s="82"/>
      <c r="N281" s="60"/>
      <c r="O281" s="82"/>
      <c r="P281" s="61"/>
      <c r="Q281" s="82"/>
      <c r="R281" s="60"/>
      <c r="S281" s="82"/>
      <c r="T281" s="61"/>
      <c r="X281" s="89">
        <f t="shared" si="52"/>
        <v>0</v>
      </c>
      <c r="Z281" s="105">
        <v>15</v>
      </c>
      <c r="AA281" s="82"/>
      <c r="AB281" s="60"/>
      <c r="AC281" s="82"/>
      <c r="AD281" s="60"/>
      <c r="AE281" s="82"/>
      <c r="AF281" s="60"/>
      <c r="AG281" s="82"/>
      <c r="AH281" s="60"/>
      <c r="AI281" s="82"/>
      <c r="AJ281" s="61"/>
      <c r="AK281" s="82"/>
      <c r="AL281" s="60"/>
      <c r="AM281" s="82"/>
      <c r="AN281" s="61"/>
      <c r="AR281" s="89">
        <f t="shared" si="53"/>
        <v>0</v>
      </c>
      <c r="AT281" s="105">
        <v>15</v>
      </c>
      <c r="AU281" s="82"/>
      <c r="AV281" s="60"/>
      <c r="AW281" s="82"/>
      <c r="AX281" s="60"/>
      <c r="AY281" s="82"/>
      <c r="AZ281" s="60"/>
      <c r="BA281" s="82"/>
      <c r="BB281" s="60"/>
      <c r="BC281" s="82"/>
      <c r="BD281" s="61"/>
      <c r="BE281" s="82"/>
      <c r="BF281" s="60"/>
      <c r="BG281" s="82"/>
      <c r="BH281" s="61"/>
    </row>
    <row r="282" spans="4:60" ht="15" customHeight="1" outlineLevel="1" thickTop="1" thickBot="1" x14ac:dyDescent="0.25">
      <c r="F282" s="106"/>
      <c r="G282" s="49" t="s">
        <v>27</v>
      </c>
      <c r="H282" s="49">
        <f>SUM(H267:H281)</f>
        <v>0</v>
      </c>
      <c r="I282" s="49"/>
      <c r="J282" s="49">
        <f>SUM(J267:J281)</f>
        <v>0</v>
      </c>
      <c r="K282" s="49"/>
      <c r="L282" s="49">
        <f>SUM(L267:L281)</f>
        <v>0</v>
      </c>
      <c r="M282" s="49"/>
      <c r="N282" s="49">
        <f>SUM(N267:N281)</f>
        <v>0</v>
      </c>
      <c r="O282" s="49"/>
      <c r="P282" s="49">
        <f>SUM(P267:P281)</f>
        <v>0</v>
      </c>
      <c r="Q282" s="49"/>
      <c r="R282" s="49">
        <f>SUM(R267:R281)</f>
        <v>0</v>
      </c>
      <c r="S282" s="49"/>
      <c r="T282" s="49">
        <f>SUM(T267:T281)</f>
        <v>0</v>
      </c>
      <c r="Z282" s="106"/>
      <c r="AA282" s="49" t="s">
        <v>27</v>
      </c>
      <c r="AB282" s="49">
        <f>SUM(AB267:AB281)</f>
        <v>0</v>
      </c>
      <c r="AC282" s="49"/>
      <c r="AD282" s="49">
        <f>SUM(AD267:AD281)</f>
        <v>0</v>
      </c>
      <c r="AE282" s="49"/>
      <c r="AF282" s="49">
        <f>SUM(AF267:AF281)</f>
        <v>0</v>
      </c>
      <c r="AG282" s="49"/>
      <c r="AH282" s="49">
        <f>SUM(AH267:AH281)</f>
        <v>0</v>
      </c>
      <c r="AI282" s="49"/>
      <c r="AJ282" s="49">
        <f>SUM(AJ267:AJ281)</f>
        <v>0</v>
      </c>
      <c r="AK282" s="49"/>
      <c r="AL282" s="49">
        <f>SUM(AL267:AL281)</f>
        <v>0</v>
      </c>
      <c r="AM282" s="49"/>
      <c r="AN282" s="49">
        <f>SUM(AN267:AN281)</f>
        <v>0</v>
      </c>
      <c r="AT282" s="106"/>
      <c r="AU282" s="49" t="s">
        <v>27</v>
      </c>
      <c r="AV282" s="49">
        <f>SUM(AV267:AV281)</f>
        <v>0</v>
      </c>
      <c r="AW282" s="49"/>
      <c r="AX282" s="49">
        <f>SUM(AX267:AX281)</f>
        <v>0</v>
      </c>
      <c r="AY282" s="49"/>
      <c r="AZ282" s="49">
        <f>SUM(AZ267:AZ281)</f>
        <v>0</v>
      </c>
      <c r="BA282" s="49"/>
      <c r="BB282" s="49">
        <f>SUM(BB267:BB281)</f>
        <v>0</v>
      </c>
      <c r="BC282" s="49"/>
      <c r="BD282" s="49">
        <f>SUM(BD267:BD281)</f>
        <v>0</v>
      </c>
      <c r="BE282" s="49"/>
      <c r="BF282" s="49">
        <f>SUM(BF267:BF281)</f>
        <v>0</v>
      </c>
      <c r="BG282" s="49"/>
      <c r="BH282" s="49">
        <f>SUM(BH267:BH281)</f>
        <v>0</v>
      </c>
    </row>
    <row r="283" spans="4:60" ht="15" hidden="1" customHeight="1" outlineLevel="1" thickBot="1" x14ac:dyDescent="0.25">
      <c r="F283" s="108">
        <f>INT((N284-LOOKUP(N284,DATE(YEAR(N284)+{-1;0;1},1,3)-WEEKDAY(DATE(YEAR(N284)+{-1;0;1},1,3))+2))/7)+1</f>
        <v>30</v>
      </c>
      <c r="G283" s="50"/>
      <c r="H283" s="50"/>
      <c r="I283" s="50"/>
      <c r="J283" s="50"/>
      <c r="K283" s="50"/>
      <c r="L283" s="50"/>
      <c r="M283" s="50"/>
      <c r="N283" s="50"/>
      <c r="O283" s="50"/>
      <c r="P283" s="50"/>
      <c r="Q283" s="50"/>
      <c r="R283" s="50"/>
      <c r="S283" s="50"/>
      <c r="T283" s="50"/>
      <c r="Z283" s="108">
        <f>INT((AH284-LOOKUP(AH284,DATE(YEAR(AH284)+{-1;0;1},1,3)-WEEKDAY(DATE(YEAR(AH284)+{-1;0;1},1,3))+2))/7)+1</f>
        <v>34</v>
      </c>
      <c r="AA283" s="50"/>
      <c r="AB283" s="50"/>
      <c r="AC283" s="50"/>
      <c r="AD283" s="50"/>
      <c r="AE283" s="50"/>
      <c r="AF283" s="50"/>
      <c r="AG283" s="50"/>
      <c r="AH283" s="50"/>
      <c r="AI283" s="50"/>
      <c r="AJ283" s="50"/>
      <c r="AK283" s="50"/>
      <c r="AL283" s="50"/>
      <c r="AM283" s="50"/>
      <c r="AN283" s="50"/>
      <c r="AT283" s="108">
        <f>INT((BB284-LOOKUP(BB284,DATE(YEAR(BB284)+{-1;0;1},1,3)-WEEKDAY(DATE(YEAR(BB284)+{-1;0;1},1,3))+2))/7)+1</f>
        <v>38</v>
      </c>
      <c r="AU283" s="50"/>
      <c r="AV283" s="50"/>
      <c r="AW283" s="50"/>
      <c r="AX283" s="50"/>
      <c r="AY283" s="50"/>
      <c r="AZ283" s="50"/>
      <c r="BA283" s="50"/>
      <c r="BB283" s="50"/>
      <c r="BC283" s="50"/>
      <c r="BD283" s="50"/>
      <c r="BE283" s="50"/>
      <c r="BF283" s="50"/>
      <c r="BG283" s="50"/>
      <c r="BH283" s="50"/>
    </row>
    <row r="284" spans="4:60" ht="39.950000000000003" customHeight="1" thickBot="1" x14ac:dyDescent="0.25">
      <c r="F284" s="71">
        <f>F283</f>
        <v>30</v>
      </c>
      <c r="G284" s="51" t="str">
        <f>IF(ISNA(VLOOKUP(H284,Tab_feri,2,FALSE)),"",VLOOKUP(H284,Tab_feri,2,FALSE))</f>
        <v/>
      </c>
      <c r="H284" s="52">
        <f>T266+1</f>
        <v>43668</v>
      </c>
      <c r="I284" s="51" t="str">
        <f>IF(ISNA(VLOOKUP(J284,Tab_feri,2,FALSE)),"",VLOOKUP(J284,Tab_feri,2,FALSE))</f>
        <v/>
      </c>
      <c r="J284" s="52">
        <f>H284+1</f>
        <v>43669</v>
      </c>
      <c r="K284" s="51" t="str">
        <f>IF(ISNA(VLOOKUP(L284,Tab_feri,2,FALSE)),"",VLOOKUP(L284,Tab_feri,2,FALSE))</f>
        <v/>
      </c>
      <c r="L284" s="52">
        <f>J284+1</f>
        <v>43670</v>
      </c>
      <c r="M284" s="51" t="str">
        <f>IF(ISNA(VLOOKUP(N284,Tab_feri,2,FALSE)),"",VLOOKUP(N284,Tab_feri,2,FALSE))</f>
        <v/>
      </c>
      <c r="N284" s="52">
        <f>L284+1</f>
        <v>43671</v>
      </c>
      <c r="O284" s="51" t="str">
        <f>IF(ISNA(VLOOKUP(P284,Tab_feri,2,FALSE)),"",VLOOKUP(P284,Tab_feri,2,FALSE))</f>
        <v/>
      </c>
      <c r="P284" s="52">
        <f>N284+1</f>
        <v>43672</v>
      </c>
      <c r="Q284" s="53" t="str">
        <f>IF(ISNA(VLOOKUP(R284,Tab_feri,2,FALSE)),"",VLOOKUP(R284,Tab_feri,2,FALSE))</f>
        <v/>
      </c>
      <c r="R284" s="54">
        <f>P284+1</f>
        <v>43673</v>
      </c>
      <c r="S284" s="53" t="str">
        <f>IF(ISNA(VLOOKUP(T284,Tab_feri,2,FALSE)),"",VLOOKUP(T284,Tab_feri,2,FALSE))</f>
        <v/>
      </c>
      <c r="T284" s="55">
        <f>R284+1</f>
        <v>43674</v>
      </c>
      <c r="Z284" s="71">
        <f>Z283</f>
        <v>34</v>
      </c>
      <c r="AA284" s="51" t="str">
        <f>IF(ISNA(VLOOKUP(AB284,Tab_feri,2,FALSE)),"",VLOOKUP(AB284,Tab_feri,2,FALSE))</f>
        <v/>
      </c>
      <c r="AB284" s="52">
        <f>AN266+1</f>
        <v>43696</v>
      </c>
      <c r="AC284" s="51" t="str">
        <f>IF(ISNA(VLOOKUP(AD284,Tab_feri,2,FALSE)),"",VLOOKUP(AD284,Tab_feri,2,FALSE))</f>
        <v/>
      </c>
      <c r="AD284" s="52">
        <f>AB284+1</f>
        <v>43697</v>
      </c>
      <c r="AE284" s="51" t="str">
        <f>IF(ISNA(VLOOKUP(AF284,Tab_feri,2,FALSE)),"",VLOOKUP(AF284,Tab_feri,2,FALSE))</f>
        <v/>
      </c>
      <c r="AF284" s="52">
        <f>AD284+1</f>
        <v>43698</v>
      </c>
      <c r="AG284" s="51" t="str">
        <f>IF(ISNA(VLOOKUP(AH284,Tab_feri,2,FALSE)),"",VLOOKUP(AH284,Tab_feri,2,FALSE))</f>
        <v/>
      </c>
      <c r="AH284" s="52">
        <f>AF284+1</f>
        <v>43699</v>
      </c>
      <c r="AI284" s="51" t="str">
        <f>IF(ISNA(VLOOKUP(AJ284,Tab_feri,2,FALSE)),"",VLOOKUP(AJ284,Tab_feri,2,FALSE))</f>
        <v/>
      </c>
      <c r="AJ284" s="52">
        <f>AH284+1</f>
        <v>43700</v>
      </c>
      <c r="AK284" s="53" t="str">
        <f>IF(ISNA(VLOOKUP(AL284,Tab_feri,2,FALSE)),"",VLOOKUP(AL284,Tab_feri,2,FALSE))</f>
        <v/>
      </c>
      <c r="AL284" s="54">
        <f>AJ284+1</f>
        <v>43701</v>
      </c>
      <c r="AM284" s="53" t="str">
        <f>IF(ISNA(VLOOKUP(AN284,Tab_feri,2,FALSE)),"",VLOOKUP(AN284,Tab_feri,2,FALSE))</f>
        <v/>
      </c>
      <c r="AN284" s="55">
        <f>AL284+1</f>
        <v>43702</v>
      </c>
      <c r="AT284" s="71">
        <f>AT283</f>
        <v>38</v>
      </c>
      <c r="AU284" s="51" t="str">
        <f>IF(ISNA(VLOOKUP(AV284,Tab_feri,2,FALSE)),"",VLOOKUP(AV284,Tab_feri,2,FALSE))</f>
        <v/>
      </c>
      <c r="AV284" s="52">
        <f>BH266+1</f>
        <v>43724</v>
      </c>
      <c r="AW284" s="51" t="str">
        <f>IF(ISNA(VLOOKUP(AX284,Tab_feri,2,FALSE)),"",VLOOKUP(AX284,Tab_feri,2,FALSE))</f>
        <v/>
      </c>
      <c r="AX284" s="52">
        <f>AV284+1</f>
        <v>43725</v>
      </c>
      <c r="AY284" s="51" t="str">
        <f>IF(ISNA(VLOOKUP(AZ284,Tab_feri,2,FALSE)),"",VLOOKUP(AZ284,Tab_feri,2,FALSE))</f>
        <v/>
      </c>
      <c r="AZ284" s="52">
        <f>AX284+1</f>
        <v>43726</v>
      </c>
      <c r="BA284" s="51" t="str">
        <f>IF(ISNA(VLOOKUP(BB284,Tab_feri,2,FALSE)),"",VLOOKUP(BB284,Tab_feri,2,FALSE))</f>
        <v/>
      </c>
      <c r="BB284" s="52">
        <f>AZ284+1</f>
        <v>43727</v>
      </c>
      <c r="BC284" s="51" t="str">
        <f>IF(ISNA(VLOOKUP(BD284,Tab_feri,2,FALSE)),"",VLOOKUP(BD284,Tab_feri,2,FALSE))</f>
        <v/>
      </c>
      <c r="BD284" s="52">
        <f>BB284+1</f>
        <v>43728</v>
      </c>
      <c r="BE284" s="53" t="str">
        <f>IF(ISNA(VLOOKUP(BF284,Tab_feri,2,FALSE)),"",VLOOKUP(BF284,Tab_feri,2,FALSE))</f>
        <v/>
      </c>
      <c r="BF284" s="54">
        <f>BD284+1</f>
        <v>43729</v>
      </c>
      <c r="BG284" s="53" t="str">
        <f>IF(ISNA(VLOOKUP(BH284,Tab_feri,2,FALSE)),"",VLOOKUP(BH284,Tab_feri,2,FALSE))</f>
        <v/>
      </c>
      <c r="BH284" s="55">
        <f>BF284+1</f>
        <v>43730</v>
      </c>
    </row>
    <row r="285" spans="4:60" ht="15" customHeight="1" outlineLevel="1" thickTop="1" thickBot="1" x14ac:dyDescent="0.25">
      <c r="D285" s="87">
        <f>SUM(H285,J285,L285,N285,P285,R285,T285)</f>
        <v>0</v>
      </c>
      <c r="F285" s="105">
        <v>1</v>
      </c>
      <c r="G285" s="80"/>
      <c r="H285" s="57"/>
      <c r="I285" s="80"/>
      <c r="J285" s="57"/>
      <c r="K285" s="80"/>
      <c r="L285" s="57"/>
      <c r="M285" s="80"/>
      <c r="N285" s="57"/>
      <c r="O285" s="80"/>
      <c r="P285" s="58"/>
      <c r="Q285" s="80"/>
      <c r="R285" s="57"/>
      <c r="S285" s="80"/>
      <c r="T285" s="58"/>
      <c r="X285" s="87">
        <f>SUM(AB285,AD285,AF285,AH285,AJ285,AL285,AN285)</f>
        <v>0</v>
      </c>
      <c r="Z285" s="105">
        <v>1</v>
      </c>
      <c r="AA285" s="80"/>
      <c r="AB285" s="57"/>
      <c r="AC285" s="80"/>
      <c r="AD285" s="57"/>
      <c r="AE285" s="80"/>
      <c r="AF285" s="57"/>
      <c r="AG285" s="80"/>
      <c r="AH285" s="57"/>
      <c r="AI285" s="80"/>
      <c r="AJ285" s="58"/>
      <c r="AK285" s="80"/>
      <c r="AL285" s="57"/>
      <c r="AM285" s="80"/>
      <c r="AN285" s="58"/>
      <c r="AR285" s="87">
        <f>SUM(AV285,AX285,AZ285,BB285,BD285,BF285,BH285)</f>
        <v>0</v>
      </c>
      <c r="AT285" s="105">
        <v>1</v>
      </c>
      <c r="AU285" s="80"/>
      <c r="AV285" s="57"/>
      <c r="AW285" s="80"/>
      <c r="AX285" s="57"/>
      <c r="AY285" s="80"/>
      <c r="AZ285" s="57"/>
      <c r="BA285" s="80"/>
      <c r="BB285" s="57"/>
      <c r="BC285" s="80"/>
      <c r="BD285" s="58"/>
      <c r="BE285" s="80"/>
      <c r="BF285" s="57"/>
      <c r="BG285" s="80"/>
      <c r="BH285" s="58"/>
    </row>
    <row r="286" spans="4:60" ht="15" customHeight="1" outlineLevel="1" thickBot="1" x14ac:dyDescent="0.25">
      <c r="D286" s="88">
        <f t="shared" ref="D286:D299" si="54">SUM(H286,J286,L286,N286,P286,R286,T286)</f>
        <v>0</v>
      </c>
      <c r="F286" s="105">
        <v>2</v>
      </c>
      <c r="G286" s="81"/>
      <c r="H286" s="47"/>
      <c r="I286" s="81"/>
      <c r="J286" s="47"/>
      <c r="K286" s="81"/>
      <c r="L286" s="47"/>
      <c r="M286" s="81"/>
      <c r="N286" s="47"/>
      <c r="O286" s="81"/>
      <c r="P286" s="59"/>
      <c r="Q286" s="81"/>
      <c r="R286" s="47"/>
      <c r="S286" s="81"/>
      <c r="T286" s="59"/>
      <c r="X286" s="88">
        <f t="shared" ref="X286:X299" si="55">SUM(AB286,AD286,AF286,AH286,AJ286,AL286,AN286)</f>
        <v>0</v>
      </c>
      <c r="Z286" s="105">
        <v>2</v>
      </c>
      <c r="AA286" s="81"/>
      <c r="AB286" s="47"/>
      <c r="AC286" s="81"/>
      <c r="AD286" s="47"/>
      <c r="AE286" s="81"/>
      <c r="AF286" s="47"/>
      <c r="AG286" s="81"/>
      <c r="AH286" s="47"/>
      <c r="AI286" s="81"/>
      <c r="AJ286" s="59"/>
      <c r="AK286" s="81"/>
      <c r="AL286" s="47"/>
      <c r="AM286" s="81"/>
      <c r="AN286" s="59"/>
      <c r="AR286" s="88">
        <f t="shared" ref="AR286:AR299" si="56">SUM(AV286,AX286,AZ286,BB286,BD286,BF286,BH286)</f>
        <v>0</v>
      </c>
      <c r="AT286" s="105">
        <v>2</v>
      </c>
      <c r="AU286" s="81"/>
      <c r="AV286" s="47"/>
      <c r="AW286" s="81"/>
      <c r="AX286" s="47"/>
      <c r="AY286" s="81"/>
      <c r="AZ286" s="47"/>
      <c r="BA286" s="81"/>
      <c r="BB286" s="47"/>
      <c r="BC286" s="81"/>
      <c r="BD286" s="59"/>
      <c r="BE286" s="81"/>
      <c r="BF286" s="47"/>
      <c r="BG286" s="81"/>
      <c r="BH286" s="59"/>
    </row>
    <row r="287" spans="4:60" ht="15" customHeight="1" outlineLevel="1" thickBot="1" x14ac:dyDescent="0.25">
      <c r="D287" s="88">
        <f t="shared" si="54"/>
        <v>0</v>
      </c>
      <c r="F287" s="105">
        <v>3</v>
      </c>
      <c r="G287" s="81"/>
      <c r="H287" s="47"/>
      <c r="I287" s="81"/>
      <c r="J287" s="47"/>
      <c r="K287" s="81"/>
      <c r="L287" s="47"/>
      <c r="M287" s="81"/>
      <c r="N287" s="47"/>
      <c r="O287" s="81"/>
      <c r="P287" s="59"/>
      <c r="Q287" s="81"/>
      <c r="R287" s="47"/>
      <c r="S287" s="81"/>
      <c r="T287" s="59"/>
      <c r="X287" s="88">
        <f t="shared" si="55"/>
        <v>0</v>
      </c>
      <c r="Z287" s="105">
        <v>3</v>
      </c>
      <c r="AA287" s="81"/>
      <c r="AB287" s="47"/>
      <c r="AC287" s="81"/>
      <c r="AD287" s="47"/>
      <c r="AE287" s="81"/>
      <c r="AF287" s="47"/>
      <c r="AG287" s="81"/>
      <c r="AH287" s="47"/>
      <c r="AI287" s="81"/>
      <c r="AJ287" s="59"/>
      <c r="AK287" s="81"/>
      <c r="AL287" s="47"/>
      <c r="AM287" s="81"/>
      <c r="AN287" s="59"/>
      <c r="AR287" s="88">
        <f t="shared" si="56"/>
        <v>0</v>
      </c>
      <c r="AT287" s="105">
        <v>3</v>
      </c>
      <c r="AU287" s="81"/>
      <c r="AV287" s="47"/>
      <c r="AW287" s="81"/>
      <c r="AX287" s="47"/>
      <c r="AY287" s="81"/>
      <c r="AZ287" s="47"/>
      <c r="BA287" s="81"/>
      <c r="BB287" s="47"/>
      <c r="BC287" s="81"/>
      <c r="BD287" s="59"/>
      <c r="BE287" s="81"/>
      <c r="BF287" s="47"/>
      <c r="BG287" s="81"/>
      <c r="BH287" s="59"/>
    </row>
    <row r="288" spans="4:60" ht="15" customHeight="1" outlineLevel="1" thickBot="1" x14ac:dyDescent="0.25">
      <c r="D288" s="88">
        <f t="shared" si="54"/>
        <v>0</v>
      </c>
      <c r="F288" s="105">
        <v>4</v>
      </c>
      <c r="G288" s="81"/>
      <c r="H288" s="47"/>
      <c r="I288" s="81"/>
      <c r="J288" s="47"/>
      <c r="K288" s="81"/>
      <c r="L288" s="47"/>
      <c r="M288" s="81"/>
      <c r="N288" s="47"/>
      <c r="O288" s="81"/>
      <c r="P288" s="59"/>
      <c r="Q288" s="81"/>
      <c r="R288" s="47"/>
      <c r="S288" s="81"/>
      <c r="T288" s="59"/>
      <c r="X288" s="88">
        <f t="shared" si="55"/>
        <v>0</v>
      </c>
      <c r="Z288" s="105">
        <v>4</v>
      </c>
      <c r="AA288" s="81"/>
      <c r="AB288" s="47"/>
      <c r="AC288" s="81"/>
      <c r="AD288" s="47"/>
      <c r="AE288" s="81"/>
      <c r="AF288" s="47"/>
      <c r="AG288" s="81"/>
      <c r="AH288" s="47"/>
      <c r="AI288" s="81"/>
      <c r="AJ288" s="59"/>
      <c r="AK288" s="81"/>
      <c r="AL288" s="47"/>
      <c r="AM288" s="81"/>
      <c r="AN288" s="59"/>
      <c r="AR288" s="88">
        <f t="shared" si="56"/>
        <v>0</v>
      </c>
      <c r="AT288" s="105">
        <v>4</v>
      </c>
      <c r="AU288" s="81"/>
      <c r="AV288" s="47"/>
      <c r="AW288" s="81"/>
      <c r="AX288" s="47"/>
      <c r="AY288" s="81"/>
      <c r="AZ288" s="47"/>
      <c r="BA288" s="81"/>
      <c r="BB288" s="47"/>
      <c r="BC288" s="81"/>
      <c r="BD288" s="59"/>
      <c r="BE288" s="81"/>
      <c r="BF288" s="47"/>
      <c r="BG288" s="81"/>
      <c r="BH288" s="59"/>
    </row>
    <row r="289" spans="4:60" ht="15" customHeight="1" outlineLevel="1" thickBot="1" x14ac:dyDescent="0.25">
      <c r="D289" s="88">
        <f t="shared" si="54"/>
        <v>0</v>
      </c>
      <c r="F289" s="105">
        <v>5</v>
      </c>
      <c r="G289" s="81"/>
      <c r="H289" s="47"/>
      <c r="I289" s="81"/>
      <c r="J289" s="47"/>
      <c r="K289" s="81"/>
      <c r="L289" s="47"/>
      <c r="M289" s="81"/>
      <c r="N289" s="47"/>
      <c r="O289" s="81"/>
      <c r="P289" s="59"/>
      <c r="Q289" s="81"/>
      <c r="R289" s="47"/>
      <c r="S289" s="81"/>
      <c r="T289" s="59"/>
      <c r="X289" s="88">
        <f t="shared" si="55"/>
        <v>0</v>
      </c>
      <c r="Z289" s="105">
        <v>5</v>
      </c>
      <c r="AA289" s="81"/>
      <c r="AB289" s="47"/>
      <c r="AC289" s="81"/>
      <c r="AD289" s="47"/>
      <c r="AE289" s="81"/>
      <c r="AF289" s="47"/>
      <c r="AG289" s="81"/>
      <c r="AH289" s="47"/>
      <c r="AI289" s="81"/>
      <c r="AJ289" s="59"/>
      <c r="AK289" s="81"/>
      <c r="AL289" s="47"/>
      <c r="AM289" s="81"/>
      <c r="AN289" s="59"/>
      <c r="AR289" s="88">
        <f t="shared" si="56"/>
        <v>0</v>
      </c>
      <c r="AT289" s="105">
        <v>5</v>
      </c>
      <c r="AU289" s="81"/>
      <c r="AV289" s="47"/>
      <c r="AW289" s="81"/>
      <c r="AX289" s="47"/>
      <c r="AY289" s="81"/>
      <c r="AZ289" s="47"/>
      <c r="BA289" s="81"/>
      <c r="BB289" s="47"/>
      <c r="BC289" s="81"/>
      <c r="BD289" s="59"/>
      <c r="BE289" s="81"/>
      <c r="BF289" s="47"/>
      <c r="BG289" s="81"/>
      <c r="BH289" s="59"/>
    </row>
    <row r="290" spans="4:60" ht="15" customHeight="1" outlineLevel="1" thickBot="1" x14ac:dyDescent="0.25">
      <c r="D290" s="88">
        <f t="shared" si="54"/>
        <v>0</v>
      </c>
      <c r="F290" s="105">
        <v>6</v>
      </c>
      <c r="G290" s="81"/>
      <c r="H290" s="47"/>
      <c r="I290" s="81"/>
      <c r="J290" s="47"/>
      <c r="K290" s="81"/>
      <c r="L290" s="47"/>
      <c r="M290" s="81"/>
      <c r="N290" s="47"/>
      <c r="O290" s="81"/>
      <c r="P290" s="59"/>
      <c r="Q290" s="81"/>
      <c r="R290" s="47"/>
      <c r="S290" s="81"/>
      <c r="T290" s="59"/>
      <c r="X290" s="88">
        <f t="shared" si="55"/>
        <v>0</v>
      </c>
      <c r="Z290" s="105">
        <v>6</v>
      </c>
      <c r="AA290" s="81"/>
      <c r="AB290" s="47"/>
      <c r="AC290" s="81"/>
      <c r="AD290" s="47"/>
      <c r="AE290" s="81"/>
      <c r="AF290" s="47"/>
      <c r="AG290" s="81"/>
      <c r="AH290" s="47"/>
      <c r="AI290" s="81"/>
      <c r="AJ290" s="59"/>
      <c r="AK290" s="81"/>
      <c r="AL290" s="47"/>
      <c r="AM290" s="81"/>
      <c r="AN290" s="59"/>
      <c r="AR290" s="88">
        <f t="shared" si="56"/>
        <v>0</v>
      </c>
      <c r="AT290" s="105">
        <v>6</v>
      </c>
      <c r="AU290" s="81"/>
      <c r="AV290" s="47"/>
      <c r="AW290" s="81"/>
      <c r="AX290" s="47"/>
      <c r="AY290" s="81"/>
      <c r="AZ290" s="47"/>
      <c r="BA290" s="81"/>
      <c r="BB290" s="47"/>
      <c r="BC290" s="81"/>
      <c r="BD290" s="59"/>
      <c r="BE290" s="81"/>
      <c r="BF290" s="47"/>
      <c r="BG290" s="81"/>
      <c r="BH290" s="59"/>
    </row>
    <row r="291" spans="4:60" ht="15" customHeight="1" outlineLevel="1" thickBot="1" x14ac:dyDescent="0.25">
      <c r="D291" s="88">
        <f t="shared" si="54"/>
        <v>0</v>
      </c>
      <c r="F291" s="105">
        <v>7</v>
      </c>
      <c r="G291" s="81"/>
      <c r="H291" s="47"/>
      <c r="I291" s="81"/>
      <c r="J291" s="47"/>
      <c r="K291" s="81"/>
      <c r="L291" s="47"/>
      <c r="M291" s="81"/>
      <c r="N291" s="47"/>
      <c r="O291" s="81"/>
      <c r="P291" s="59"/>
      <c r="Q291" s="81"/>
      <c r="R291" s="47"/>
      <c r="S291" s="81"/>
      <c r="T291" s="59"/>
      <c r="X291" s="88">
        <f t="shared" si="55"/>
        <v>0</v>
      </c>
      <c r="Z291" s="105">
        <v>7</v>
      </c>
      <c r="AA291" s="81"/>
      <c r="AB291" s="47"/>
      <c r="AC291" s="81"/>
      <c r="AD291" s="47"/>
      <c r="AE291" s="81"/>
      <c r="AF291" s="47"/>
      <c r="AG291" s="81"/>
      <c r="AH291" s="47"/>
      <c r="AI291" s="81"/>
      <c r="AJ291" s="59"/>
      <c r="AK291" s="81"/>
      <c r="AL291" s="47"/>
      <c r="AM291" s="81"/>
      <c r="AN291" s="59"/>
      <c r="AR291" s="88">
        <f t="shared" si="56"/>
        <v>0</v>
      </c>
      <c r="AT291" s="105">
        <v>7</v>
      </c>
      <c r="AU291" s="81"/>
      <c r="AV291" s="47"/>
      <c r="AW291" s="81"/>
      <c r="AX291" s="47"/>
      <c r="AY291" s="81"/>
      <c r="AZ291" s="47"/>
      <c r="BA291" s="81"/>
      <c r="BB291" s="47"/>
      <c r="BC291" s="81"/>
      <c r="BD291" s="59"/>
      <c r="BE291" s="81"/>
      <c r="BF291" s="47"/>
      <c r="BG291" s="81"/>
      <c r="BH291" s="59"/>
    </row>
    <row r="292" spans="4:60" ht="15" customHeight="1" outlineLevel="1" thickBot="1" x14ac:dyDescent="0.25">
      <c r="D292" s="88">
        <f t="shared" si="54"/>
        <v>0</v>
      </c>
      <c r="F292" s="105">
        <v>8</v>
      </c>
      <c r="G292" s="81"/>
      <c r="H292" s="47"/>
      <c r="I292" s="81"/>
      <c r="J292" s="47"/>
      <c r="K292" s="81"/>
      <c r="L292" s="47"/>
      <c r="M292" s="81"/>
      <c r="N292" s="47"/>
      <c r="O292" s="81"/>
      <c r="P292" s="59"/>
      <c r="Q292" s="81"/>
      <c r="R292" s="47"/>
      <c r="S292" s="81"/>
      <c r="T292" s="59"/>
      <c r="X292" s="88">
        <f t="shared" si="55"/>
        <v>0</v>
      </c>
      <c r="Z292" s="105">
        <v>8</v>
      </c>
      <c r="AA292" s="81"/>
      <c r="AB292" s="47"/>
      <c r="AC292" s="81"/>
      <c r="AD292" s="47"/>
      <c r="AE292" s="81"/>
      <c r="AF292" s="47"/>
      <c r="AG292" s="81"/>
      <c r="AH292" s="47"/>
      <c r="AI292" s="81"/>
      <c r="AJ292" s="59"/>
      <c r="AK292" s="81"/>
      <c r="AL292" s="47"/>
      <c r="AM292" s="81"/>
      <c r="AN292" s="59"/>
      <c r="AR292" s="88">
        <f t="shared" si="56"/>
        <v>0</v>
      </c>
      <c r="AT292" s="105">
        <v>8</v>
      </c>
      <c r="AU292" s="81"/>
      <c r="AV292" s="47"/>
      <c r="AW292" s="81"/>
      <c r="AX292" s="47"/>
      <c r="AY292" s="81"/>
      <c r="AZ292" s="47"/>
      <c r="BA292" s="81"/>
      <c r="BB292" s="47"/>
      <c r="BC292" s="81"/>
      <c r="BD292" s="59"/>
      <c r="BE292" s="81"/>
      <c r="BF292" s="47"/>
      <c r="BG292" s="81"/>
      <c r="BH292" s="59"/>
    </row>
    <row r="293" spans="4:60" ht="15" customHeight="1" outlineLevel="1" thickBot="1" x14ac:dyDescent="0.25">
      <c r="D293" s="88">
        <f t="shared" si="54"/>
        <v>0</v>
      </c>
      <c r="F293" s="105">
        <v>9</v>
      </c>
      <c r="G293" s="81"/>
      <c r="H293" s="47"/>
      <c r="I293" s="81"/>
      <c r="J293" s="47"/>
      <c r="K293" s="81"/>
      <c r="L293" s="47"/>
      <c r="M293" s="81"/>
      <c r="N293" s="47"/>
      <c r="O293" s="81"/>
      <c r="P293" s="59"/>
      <c r="Q293" s="81"/>
      <c r="R293" s="47"/>
      <c r="S293" s="81"/>
      <c r="T293" s="59"/>
      <c r="X293" s="88">
        <f t="shared" si="55"/>
        <v>0</v>
      </c>
      <c r="Z293" s="105">
        <v>9</v>
      </c>
      <c r="AA293" s="81"/>
      <c r="AB293" s="47"/>
      <c r="AC293" s="81"/>
      <c r="AD293" s="47"/>
      <c r="AE293" s="81"/>
      <c r="AF293" s="47"/>
      <c r="AG293" s="81"/>
      <c r="AH293" s="47"/>
      <c r="AI293" s="81"/>
      <c r="AJ293" s="59"/>
      <c r="AK293" s="81"/>
      <c r="AL293" s="47"/>
      <c r="AM293" s="81"/>
      <c r="AN293" s="59"/>
      <c r="AR293" s="88">
        <f t="shared" si="56"/>
        <v>0</v>
      </c>
      <c r="AT293" s="105">
        <v>9</v>
      </c>
      <c r="AU293" s="81"/>
      <c r="AV293" s="47"/>
      <c r="AW293" s="81"/>
      <c r="AX293" s="47"/>
      <c r="AY293" s="81"/>
      <c r="AZ293" s="47"/>
      <c r="BA293" s="81"/>
      <c r="BB293" s="47"/>
      <c r="BC293" s="81"/>
      <c r="BD293" s="59"/>
      <c r="BE293" s="81"/>
      <c r="BF293" s="47"/>
      <c r="BG293" s="81"/>
      <c r="BH293" s="59"/>
    </row>
    <row r="294" spans="4:60" ht="15" customHeight="1" outlineLevel="1" thickBot="1" x14ac:dyDescent="0.25">
      <c r="D294" s="88">
        <f t="shared" si="54"/>
        <v>0</v>
      </c>
      <c r="F294" s="105">
        <v>10</v>
      </c>
      <c r="G294" s="81"/>
      <c r="H294" s="47"/>
      <c r="I294" s="81"/>
      <c r="J294" s="47"/>
      <c r="K294" s="81"/>
      <c r="L294" s="47"/>
      <c r="M294" s="81"/>
      <c r="N294" s="47"/>
      <c r="O294" s="81"/>
      <c r="P294" s="59"/>
      <c r="Q294" s="81"/>
      <c r="R294" s="47"/>
      <c r="S294" s="81"/>
      <c r="T294" s="59"/>
      <c r="X294" s="88">
        <f t="shared" si="55"/>
        <v>0</v>
      </c>
      <c r="Z294" s="105">
        <v>10</v>
      </c>
      <c r="AA294" s="81"/>
      <c r="AB294" s="47"/>
      <c r="AC294" s="81"/>
      <c r="AD294" s="47"/>
      <c r="AE294" s="81"/>
      <c r="AF294" s="47"/>
      <c r="AG294" s="81"/>
      <c r="AH294" s="47"/>
      <c r="AI294" s="81"/>
      <c r="AJ294" s="59"/>
      <c r="AK294" s="81"/>
      <c r="AL294" s="47"/>
      <c r="AM294" s="81"/>
      <c r="AN294" s="59"/>
      <c r="AR294" s="88">
        <f t="shared" si="56"/>
        <v>0</v>
      </c>
      <c r="AT294" s="105">
        <v>10</v>
      </c>
      <c r="AU294" s="81"/>
      <c r="AV294" s="47"/>
      <c r="AW294" s="81"/>
      <c r="AX294" s="47"/>
      <c r="AY294" s="81"/>
      <c r="AZ294" s="47"/>
      <c r="BA294" s="81"/>
      <c r="BB294" s="47"/>
      <c r="BC294" s="81"/>
      <c r="BD294" s="59"/>
      <c r="BE294" s="81"/>
      <c r="BF294" s="47"/>
      <c r="BG294" s="81"/>
      <c r="BH294" s="59"/>
    </row>
    <row r="295" spans="4:60" ht="15" customHeight="1" outlineLevel="1" thickBot="1" x14ac:dyDescent="0.25">
      <c r="D295" s="88">
        <f t="shared" si="54"/>
        <v>0</v>
      </c>
      <c r="F295" s="105">
        <v>11</v>
      </c>
      <c r="G295" s="81"/>
      <c r="H295" s="47"/>
      <c r="I295" s="81"/>
      <c r="J295" s="47"/>
      <c r="K295" s="81"/>
      <c r="L295" s="47"/>
      <c r="M295" s="81"/>
      <c r="N295" s="47"/>
      <c r="O295" s="81"/>
      <c r="P295" s="59"/>
      <c r="Q295" s="81"/>
      <c r="R295" s="47"/>
      <c r="S295" s="81"/>
      <c r="T295" s="59"/>
      <c r="X295" s="88">
        <f t="shared" si="55"/>
        <v>0</v>
      </c>
      <c r="Z295" s="105">
        <v>11</v>
      </c>
      <c r="AA295" s="81"/>
      <c r="AB295" s="47"/>
      <c r="AC295" s="81"/>
      <c r="AD295" s="47"/>
      <c r="AE295" s="81"/>
      <c r="AF295" s="47"/>
      <c r="AG295" s="81"/>
      <c r="AH295" s="47"/>
      <c r="AI295" s="81"/>
      <c r="AJ295" s="59"/>
      <c r="AK295" s="81"/>
      <c r="AL295" s="47"/>
      <c r="AM295" s="81"/>
      <c r="AN295" s="59"/>
      <c r="AR295" s="88">
        <f t="shared" si="56"/>
        <v>0</v>
      </c>
      <c r="AT295" s="105">
        <v>11</v>
      </c>
      <c r="AU295" s="81"/>
      <c r="AV295" s="47"/>
      <c r="AW295" s="81"/>
      <c r="AX295" s="47"/>
      <c r="AY295" s="81"/>
      <c r="AZ295" s="47"/>
      <c r="BA295" s="81"/>
      <c r="BB295" s="47"/>
      <c r="BC295" s="81"/>
      <c r="BD295" s="59"/>
      <c r="BE295" s="81"/>
      <c r="BF295" s="47"/>
      <c r="BG295" s="81"/>
      <c r="BH295" s="59"/>
    </row>
    <row r="296" spans="4:60" ht="15" customHeight="1" outlineLevel="1" thickBot="1" x14ac:dyDescent="0.25">
      <c r="D296" s="88">
        <f t="shared" si="54"/>
        <v>0</v>
      </c>
      <c r="F296" s="105">
        <v>12</v>
      </c>
      <c r="G296" s="81"/>
      <c r="H296" s="47"/>
      <c r="I296" s="81"/>
      <c r="J296" s="47"/>
      <c r="K296" s="81"/>
      <c r="L296" s="47"/>
      <c r="M296" s="81"/>
      <c r="N296" s="47"/>
      <c r="O296" s="81"/>
      <c r="P296" s="59"/>
      <c r="Q296" s="81"/>
      <c r="R296" s="47"/>
      <c r="S296" s="81"/>
      <c r="T296" s="59"/>
      <c r="X296" s="88">
        <f t="shared" si="55"/>
        <v>0</v>
      </c>
      <c r="Z296" s="105">
        <v>12</v>
      </c>
      <c r="AA296" s="81"/>
      <c r="AB296" s="47"/>
      <c r="AC296" s="81"/>
      <c r="AD296" s="47"/>
      <c r="AE296" s="81"/>
      <c r="AF296" s="47"/>
      <c r="AG296" s="81"/>
      <c r="AH296" s="47"/>
      <c r="AI296" s="81"/>
      <c r="AJ296" s="59"/>
      <c r="AK296" s="81"/>
      <c r="AL296" s="47"/>
      <c r="AM296" s="81"/>
      <c r="AN296" s="59"/>
      <c r="AR296" s="88">
        <f t="shared" si="56"/>
        <v>0</v>
      </c>
      <c r="AT296" s="105">
        <v>12</v>
      </c>
      <c r="AU296" s="81"/>
      <c r="AV296" s="47"/>
      <c r="AW296" s="81"/>
      <c r="AX296" s="47"/>
      <c r="AY296" s="81"/>
      <c r="AZ296" s="47"/>
      <c r="BA296" s="81"/>
      <c r="BB296" s="47"/>
      <c r="BC296" s="81"/>
      <c r="BD296" s="59"/>
      <c r="BE296" s="81"/>
      <c r="BF296" s="47"/>
      <c r="BG296" s="81"/>
      <c r="BH296" s="59"/>
    </row>
    <row r="297" spans="4:60" ht="15" customHeight="1" outlineLevel="1" thickBot="1" x14ac:dyDescent="0.25">
      <c r="D297" s="88">
        <f t="shared" si="54"/>
        <v>0</v>
      </c>
      <c r="F297" s="105">
        <v>13</v>
      </c>
      <c r="G297" s="81"/>
      <c r="H297" s="47"/>
      <c r="I297" s="81"/>
      <c r="J297" s="47"/>
      <c r="K297" s="81"/>
      <c r="L297" s="47"/>
      <c r="M297" s="81"/>
      <c r="N297" s="47"/>
      <c r="O297" s="81"/>
      <c r="P297" s="59"/>
      <c r="Q297" s="81"/>
      <c r="R297" s="47"/>
      <c r="S297" s="81"/>
      <c r="T297" s="59"/>
      <c r="X297" s="88">
        <f t="shared" si="55"/>
        <v>0</v>
      </c>
      <c r="Z297" s="105">
        <v>13</v>
      </c>
      <c r="AA297" s="81"/>
      <c r="AB297" s="47"/>
      <c r="AC297" s="81"/>
      <c r="AD297" s="47"/>
      <c r="AE297" s="81"/>
      <c r="AF297" s="47"/>
      <c r="AG297" s="81"/>
      <c r="AH297" s="47"/>
      <c r="AI297" s="81"/>
      <c r="AJ297" s="59"/>
      <c r="AK297" s="81"/>
      <c r="AL297" s="47"/>
      <c r="AM297" s="81"/>
      <c r="AN297" s="59"/>
      <c r="AR297" s="88">
        <f t="shared" si="56"/>
        <v>0</v>
      </c>
      <c r="AT297" s="105">
        <v>13</v>
      </c>
      <c r="AU297" s="81"/>
      <c r="AV297" s="47"/>
      <c r="AW297" s="81"/>
      <c r="AX297" s="47"/>
      <c r="AY297" s="81"/>
      <c r="AZ297" s="47"/>
      <c r="BA297" s="81"/>
      <c r="BB297" s="47"/>
      <c r="BC297" s="81"/>
      <c r="BD297" s="59"/>
      <c r="BE297" s="81"/>
      <c r="BF297" s="47"/>
      <c r="BG297" s="81"/>
      <c r="BH297" s="59"/>
    </row>
    <row r="298" spans="4:60" ht="15" customHeight="1" outlineLevel="1" thickBot="1" x14ac:dyDescent="0.25">
      <c r="D298" s="88">
        <f t="shared" si="54"/>
        <v>0</v>
      </c>
      <c r="F298" s="105">
        <v>14</v>
      </c>
      <c r="G298" s="81"/>
      <c r="H298" s="78"/>
      <c r="I298" s="81"/>
      <c r="J298" s="47"/>
      <c r="K298" s="81"/>
      <c r="L298" s="47"/>
      <c r="M298" s="81"/>
      <c r="N298" s="47"/>
      <c r="O298" s="81"/>
      <c r="P298" s="59"/>
      <c r="Q298" s="81"/>
      <c r="R298" s="47"/>
      <c r="S298" s="81"/>
      <c r="T298" s="59"/>
      <c r="X298" s="88">
        <f t="shared" si="55"/>
        <v>0</v>
      </c>
      <c r="Z298" s="105">
        <v>14</v>
      </c>
      <c r="AA298" s="81"/>
      <c r="AB298" s="78"/>
      <c r="AC298" s="81"/>
      <c r="AD298" s="47"/>
      <c r="AE298" s="81"/>
      <c r="AF298" s="47"/>
      <c r="AG298" s="81"/>
      <c r="AH298" s="47"/>
      <c r="AI298" s="81"/>
      <c r="AJ298" s="59"/>
      <c r="AK298" s="81"/>
      <c r="AL298" s="47"/>
      <c r="AM298" s="81"/>
      <c r="AN298" s="59"/>
      <c r="AR298" s="88">
        <f t="shared" si="56"/>
        <v>0</v>
      </c>
      <c r="AT298" s="105">
        <v>14</v>
      </c>
      <c r="AU298" s="81"/>
      <c r="AV298" s="78"/>
      <c r="AW298" s="81"/>
      <c r="AX298" s="47"/>
      <c r="AY298" s="81"/>
      <c r="AZ298" s="47"/>
      <c r="BA298" s="81"/>
      <c r="BB298" s="47"/>
      <c r="BC298" s="81"/>
      <c r="BD298" s="59"/>
      <c r="BE298" s="81"/>
      <c r="BF298" s="47"/>
      <c r="BG298" s="81"/>
      <c r="BH298" s="59"/>
    </row>
    <row r="299" spans="4:60" ht="15" customHeight="1" outlineLevel="1" thickBot="1" x14ac:dyDescent="0.25">
      <c r="D299" s="89">
        <f t="shared" si="54"/>
        <v>0</v>
      </c>
      <c r="F299" s="105">
        <v>15</v>
      </c>
      <c r="G299" s="82"/>
      <c r="H299" s="60"/>
      <c r="I299" s="82"/>
      <c r="J299" s="60"/>
      <c r="K299" s="82"/>
      <c r="L299" s="60"/>
      <c r="M299" s="82"/>
      <c r="N299" s="60"/>
      <c r="O299" s="82"/>
      <c r="P299" s="61"/>
      <c r="Q299" s="82"/>
      <c r="R299" s="60"/>
      <c r="S299" s="82"/>
      <c r="T299" s="61"/>
      <c r="X299" s="89">
        <f t="shared" si="55"/>
        <v>0</v>
      </c>
      <c r="Z299" s="105">
        <v>15</v>
      </c>
      <c r="AA299" s="82"/>
      <c r="AB299" s="60"/>
      <c r="AC299" s="82"/>
      <c r="AD299" s="60"/>
      <c r="AE299" s="82"/>
      <c r="AF299" s="60"/>
      <c r="AG299" s="82"/>
      <c r="AH299" s="60"/>
      <c r="AI299" s="82"/>
      <c r="AJ299" s="61"/>
      <c r="AK299" s="82"/>
      <c r="AL299" s="60"/>
      <c r="AM299" s="82"/>
      <c r="AN299" s="61"/>
      <c r="AR299" s="89">
        <f t="shared" si="56"/>
        <v>0</v>
      </c>
      <c r="AT299" s="105">
        <v>15</v>
      </c>
      <c r="AU299" s="82"/>
      <c r="AV299" s="60"/>
      <c r="AW299" s="82"/>
      <c r="AX299" s="60"/>
      <c r="AY299" s="82"/>
      <c r="AZ299" s="60"/>
      <c r="BA299" s="82"/>
      <c r="BB299" s="60"/>
      <c r="BC299" s="82"/>
      <c r="BD299" s="61"/>
      <c r="BE299" s="82"/>
      <c r="BF299" s="60"/>
      <c r="BG299" s="82"/>
      <c r="BH299" s="61"/>
    </row>
    <row r="300" spans="4:60" ht="15" customHeight="1" outlineLevel="1" thickTop="1" x14ac:dyDescent="0.2">
      <c r="F300" s="106"/>
      <c r="G300" s="49" t="s">
        <v>27</v>
      </c>
      <c r="H300" s="49">
        <f>SUM(H285:H299)</f>
        <v>0</v>
      </c>
      <c r="I300" s="49"/>
      <c r="J300" s="49">
        <f>SUM(J285:J299)</f>
        <v>0</v>
      </c>
      <c r="K300" s="49"/>
      <c r="L300" s="49">
        <f>SUM(L285:L299)</f>
        <v>0</v>
      </c>
      <c r="M300" s="49"/>
      <c r="N300" s="49">
        <f>SUM(N285:N299)</f>
        <v>0</v>
      </c>
      <c r="O300" s="49"/>
      <c r="P300" s="49">
        <f>SUM(P285:P299)</f>
        <v>0</v>
      </c>
      <c r="Q300" s="49"/>
      <c r="R300" s="49">
        <f>SUM(R285:R299)</f>
        <v>0</v>
      </c>
      <c r="S300" s="49"/>
      <c r="T300" s="49">
        <f>SUM(T285:T299)</f>
        <v>0</v>
      </c>
      <c r="Z300" s="106"/>
      <c r="AA300" s="49" t="s">
        <v>27</v>
      </c>
      <c r="AB300" s="49">
        <f>SUM(AB285:AB299)</f>
        <v>0</v>
      </c>
      <c r="AC300" s="49"/>
      <c r="AD300" s="49">
        <f>SUM(AD285:AD299)</f>
        <v>0</v>
      </c>
      <c r="AE300" s="49"/>
      <c r="AF300" s="49">
        <f>SUM(AF285:AF299)</f>
        <v>0</v>
      </c>
      <c r="AG300" s="49"/>
      <c r="AH300" s="49">
        <f>SUM(AH285:AH299)</f>
        <v>0</v>
      </c>
      <c r="AI300" s="49"/>
      <c r="AJ300" s="49">
        <f>SUM(AJ285:AJ299)</f>
        <v>0</v>
      </c>
      <c r="AK300" s="49"/>
      <c r="AL300" s="49">
        <f>SUM(AL285:AL299)</f>
        <v>0</v>
      </c>
      <c r="AM300" s="49"/>
      <c r="AN300" s="49">
        <f>SUM(AN285:AN299)</f>
        <v>0</v>
      </c>
      <c r="AT300" s="106"/>
      <c r="AU300" s="49" t="s">
        <v>27</v>
      </c>
      <c r="AV300" s="49">
        <f>SUM(AV285:AV299)</f>
        <v>0</v>
      </c>
      <c r="AW300" s="49"/>
      <c r="AX300" s="49">
        <f>SUM(AX285:AX299)</f>
        <v>0</v>
      </c>
      <c r="AY300" s="49"/>
      <c r="AZ300" s="49">
        <f>SUM(AZ285:AZ299)</f>
        <v>0</v>
      </c>
      <c r="BA300" s="49"/>
      <c r="BB300" s="49">
        <f>SUM(BB285:BB299)</f>
        <v>0</v>
      </c>
      <c r="BC300" s="49"/>
      <c r="BD300" s="49">
        <f>SUM(BD285:BD299)</f>
        <v>0</v>
      </c>
      <c r="BE300" s="49"/>
      <c r="BF300" s="49">
        <f>SUM(BF285:BF299)</f>
        <v>0</v>
      </c>
      <c r="BG300" s="49"/>
      <c r="BH300" s="49">
        <f>SUM(BH285:BH299)</f>
        <v>0</v>
      </c>
    </row>
    <row r="301" spans="4:60" ht="1.5" customHeight="1" outlineLevel="1" thickBot="1" x14ac:dyDescent="0.25">
      <c r="F301" s="108" t="e">
        <f>IF(H302&lt;=EOMONTH(H266,0),INT((N302-LOOKUP(N302,DATE(YEAR(N302)+{-1;0;1},1,3)-WEEKDAY(DATE(YEAR(N302)+{-1;0;1},1,3))+2))/7)+1,"")</f>
        <v>#VALUE!</v>
      </c>
      <c r="G301" s="50"/>
      <c r="H301" s="50"/>
      <c r="I301" s="50"/>
      <c r="J301" s="50"/>
      <c r="K301" s="50"/>
      <c r="L301" s="50"/>
      <c r="M301" s="50"/>
      <c r="N301" s="50"/>
      <c r="O301" s="50"/>
      <c r="P301" s="50"/>
      <c r="Q301" s="50"/>
      <c r="R301" s="50"/>
      <c r="S301" s="50"/>
      <c r="T301" s="50"/>
      <c r="Z301" s="108">
        <f>IF(AB302&lt;=EOMONTH(AB266,0),INT((AH302-LOOKUP(AH302,DATE(YEAR(AH302)+{-1;0;1},1,3)-WEEKDAY(DATE(YEAR(AH302)+{-1;0;1},1,3))+2))/7)+1,"")</f>
        <v>35</v>
      </c>
      <c r="AA301" s="50"/>
      <c r="AB301" s="50"/>
      <c r="AC301" s="50"/>
      <c r="AD301" s="50"/>
      <c r="AE301" s="50"/>
      <c r="AF301" s="50"/>
      <c r="AG301" s="50"/>
      <c r="AH301" s="50"/>
      <c r="AI301" s="50"/>
      <c r="AJ301" s="50"/>
      <c r="AK301" s="50"/>
      <c r="AL301" s="50"/>
      <c r="AM301" s="50"/>
      <c r="AN301" s="50"/>
      <c r="AT301" s="108">
        <f>IF(AV302&lt;=EOMONTH(AV266,0),INT((BB302-LOOKUP(BB302,DATE(YEAR(BB302)+{-1;0;1},1,3)-WEEKDAY(DATE(YEAR(BB302)+{-1;0;1},1,3))+2))/7)+1,"")</f>
        <v>39</v>
      </c>
      <c r="AU301" s="50"/>
      <c r="AV301" s="50"/>
      <c r="AW301" s="50"/>
      <c r="AX301" s="50"/>
      <c r="AY301" s="50"/>
      <c r="AZ301" s="50"/>
      <c r="BA301" s="50"/>
      <c r="BB301" s="50"/>
      <c r="BC301" s="50"/>
      <c r="BD301" s="50"/>
      <c r="BE301" s="50"/>
      <c r="BF301" s="50"/>
      <c r="BG301" s="50"/>
      <c r="BH301" s="50"/>
    </row>
    <row r="302" spans="4:60" ht="39.950000000000003" customHeight="1" thickBot="1" x14ac:dyDescent="0.25">
      <c r="F302" s="71" t="e">
        <f>F301</f>
        <v>#VALUE!</v>
      </c>
      <c r="G302" s="51" t="str">
        <f>IF(ISNA(VLOOKUP(H302,Tab_feri,2,FALSE)),"",VLOOKUP(H302,Tab_feri,2,FALSE))</f>
        <v/>
      </c>
      <c r="H302" s="52">
        <f>IF(T284&lt;EOMONTH(F227,0),T284+1,"")</f>
        <v>43675</v>
      </c>
      <c r="I302" s="51" t="str">
        <f>IF(ISNA(VLOOKUP(J302,Tab_feri,2,FALSE)),"",VLOOKUP(J302,Tab_feri,2,FALSE))</f>
        <v/>
      </c>
      <c r="J302" s="52">
        <f>IF(H302&lt;EOMONTH(F227,0),H302+1,"")</f>
        <v>43676</v>
      </c>
      <c r="K302" s="51" t="str">
        <f>IF(ISNA(VLOOKUP(L302,Tab_feri,2,FALSE)),"",VLOOKUP(L302,Tab_feri,2,FALSE))</f>
        <v/>
      </c>
      <c r="L302" s="52">
        <f>IF(J302&lt;EOMONTH(F227,0),J302+1,"")</f>
        <v>43677</v>
      </c>
      <c r="M302" s="51" t="str">
        <f>IF(ISNA(VLOOKUP(N302,Tab_feri,2,FALSE)),"",VLOOKUP(N302,Tab_feri,2,FALSE))</f>
        <v/>
      </c>
      <c r="N302" s="52" t="str">
        <f>IF(L302&lt;EOMONTH(F227,0),L302+1,"")</f>
        <v/>
      </c>
      <c r="O302" s="51" t="str">
        <f>IF(ISNA(VLOOKUP(P302,Tab_feri,2,FALSE)),"",VLOOKUP(P302,Tab_feri,2,FALSE))</f>
        <v/>
      </c>
      <c r="P302" s="52" t="str">
        <f>IF(N302&lt;EOMONTH(F227,0),N302+1,"")</f>
        <v/>
      </c>
      <c r="Q302" s="53" t="str">
        <f>IF(ISNA(VLOOKUP(R302,Tab_feri,2,FALSE)),"",VLOOKUP(R302,Tab_feri,2,FALSE))</f>
        <v/>
      </c>
      <c r="R302" s="54" t="str">
        <f>IF(P302&lt;EOMONTH(F227,0),P302+1,"")</f>
        <v/>
      </c>
      <c r="S302" s="53" t="str">
        <f>IF(ISNA(VLOOKUP(T302,Tab_feri,2,FALSE)),"",VLOOKUP(T302,Tab_feri,2,FALSE))</f>
        <v/>
      </c>
      <c r="T302" s="55" t="str">
        <f>IF(R302&lt;EOMONTH(F227,0),R302+1,"")</f>
        <v/>
      </c>
      <c r="Z302" s="71">
        <f>Z301</f>
        <v>35</v>
      </c>
      <c r="AA302" s="51" t="str">
        <f>IF(ISNA(VLOOKUP(AB302,Tab_feri,2,FALSE)),"",VLOOKUP(AB302,Tab_feri,2,FALSE))</f>
        <v/>
      </c>
      <c r="AB302" s="52">
        <f>IF(AN284&lt;EOMONTH(Z227,0),AN284+1,"")</f>
        <v>43703</v>
      </c>
      <c r="AC302" s="51" t="str">
        <f>IF(ISNA(VLOOKUP(AD302,Tab_feri,2,FALSE)),"",VLOOKUP(AD302,Tab_feri,2,FALSE))</f>
        <v/>
      </c>
      <c r="AD302" s="52">
        <f>IF(AB302&lt;EOMONTH(Z227,0),AB302+1,"")</f>
        <v>43704</v>
      </c>
      <c r="AE302" s="51" t="str">
        <f>IF(ISNA(VLOOKUP(AF302,Tab_feri,2,FALSE)),"",VLOOKUP(AF302,Tab_feri,2,FALSE))</f>
        <v/>
      </c>
      <c r="AF302" s="52">
        <f>IF(AD302&lt;EOMONTH(Z227,0),AD302+1,"")</f>
        <v>43705</v>
      </c>
      <c r="AG302" s="51" t="str">
        <f>IF(ISNA(VLOOKUP(AH302,Tab_feri,2,FALSE)),"",VLOOKUP(AH302,Tab_feri,2,FALSE))</f>
        <v/>
      </c>
      <c r="AH302" s="52">
        <f>IF(AF302&lt;EOMONTH(Z227,0),AF302+1,"")</f>
        <v>43706</v>
      </c>
      <c r="AI302" s="51" t="str">
        <f>IF(ISNA(VLOOKUP(AJ302,Tab_feri,2,FALSE)),"",VLOOKUP(AJ302,Tab_feri,2,FALSE))</f>
        <v/>
      </c>
      <c r="AJ302" s="52">
        <f>IF(AH302&lt;EOMONTH(Z227,0),AH302+1,"")</f>
        <v>43707</v>
      </c>
      <c r="AK302" s="53" t="str">
        <f>IF(ISNA(VLOOKUP(AL302,Tab_feri,2,FALSE)),"",VLOOKUP(AL302,Tab_feri,2,FALSE))</f>
        <v/>
      </c>
      <c r="AL302" s="54">
        <f>IF(AJ302&lt;EOMONTH(Z227,0),AJ302+1,"")</f>
        <v>43708</v>
      </c>
      <c r="AM302" s="53" t="str">
        <f>IF(ISNA(VLOOKUP(AN302,Tab_feri,2,FALSE)),"",VLOOKUP(AN302,Tab_feri,2,FALSE))</f>
        <v/>
      </c>
      <c r="AN302" s="55" t="str">
        <f>IF(AL302&lt;EOMONTH(Z227,0),AL302+1,"")</f>
        <v/>
      </c>
      <c r="AT302" s="71">
        <f>AT301</f>
        <v>39</v>
      </c>
      <c r="AU302" s="51" t="str">
        <f>IF(ISNA(VLOOKUP(AV302,Tab_feri,2,FALSE)),"",VLOOKUP(AV302,Tab_feri,2,FALSE))</f>
        <v/>
      </c>
      <c r="AV302" s="52">
        <f>IF(BH284&lt;EOMONTH(AT227,0),BH284+1,"")</f>
        <v>43731</v>
      </c>
      <c r="AW302" s="51" t="str">
        <f>IF(ISNA(VLOOKUP(AX302,Tab_feri,2,FALSE)),"",VLOOKUP(AX302,Tab_feri,2,FALSE))</f>
        <v/>
      </c>
      <c r="AX302" s="52">
        <f>IF(AV302&lt;EOMONTH(AT227,0),AV302+1,"")</f>
        <v>43732</v>
      </c>
      <c r="AY302" s="51" t="str">
        <f>IF(ISNA(VLOOKUP(AZ302,Tab_feri,2,FALSE)),"",VLOOKUP(AZ302,Tab_feri,2,FALSE))</f>
        <v/>
      </c>
      <c r="AZ302" s="52">
        <f>IF(AX302&lt;EOMONTH(AT227,0),AX302+1,"")</f>
        <v>43733</v>
      </c>
      <c r="BA302" s="51" t="str">
        <f>IF(ISNA(VLOOKUP(BB302,Tab_feri,2,FALSE)),"",VLOOKUP(BB302,Tab_feri,2,FALSE))</f>
        <v/>
      </c>
      <c r="BB302" s="52">
        <f>IF(AZ302&lt;EOMONTH(AT227,0),AZ302+1,"")</f>
        <v>43734</v>
      </c>
      <c r="BC302" s="51" t="str">
        <f>IF(ISNA(VLOOKUP(BD302,Tab_feri,2,FALSE)),"",VLOOKUP(BD302,Tab_feri,2,FALSE))</f>
        <v/>
      </c>
      <c r="BD302" s="52">
        <f>IF(BB302&lt;EOMONTH(AT227,0),BB302+1,"")</f>
        <v>43735</v>
      </c>
      <c r="BE302" s="53" t="str">
        <f>IF(ISNA(VLOOKUP(BF302,Tab_feri,2,FALSE)),"",VLOOKUP(BF302,Tab_feri,2,FALSE))</f>
        <v/>
      </c>
      <c r="BF302" s="54">
        <f>IF(BD302&lt;EOMONTH(AT227,0),BD302+1,"")</f>
        <v>43736</v>
      </c>
      <c r="BG302" s="53" t="str">
        <f>IF(ISNA(VLOOKUP(BH302,Tab_feri,2,FALSE)),"",VLOOKUP(BH302,Tab_feri,2,FALSE))</f>
        <v/>
      </c>
      <c r="BH302" s="55">
        <f>IF(BF302&lt;EOMONTH(AT227,0),BF302+1,"")</f>
        <v>43737</v>
      </c>
    </row>
    <row r="303" spans="4:60" ht="15" customHeight="1" outlineLevel="1" thickTop="1" thickBot="1" x14ac:dyDescent="0.25">
      <c r="D303" s="87">
        <f>SUM(H303,J303,L303,N303,P303,R303,T303)</f>
        <v>0</v>
      </c>
      <c r="F303" s="105">
        <v>1</v>
      </c>
      <c r="G303" s="80"/>
      <c r="H303" s="57"/>
      <c r="I303" s="80"/>
      <c r="J303" s="57"/>
      <c r="K303" s="80"/>
      <c r="L303" s="57"/>
      <c r="M303" s="80"/>
      <c r="N303" s="57"/>
      <c r="O303" s="80"/>
      <c r="P303" s="58"/>
      <c r="Q303" s="80"/>
      <c r="R303" s="57"/>
      <c r="S303" s="80"/>
      <c r="T303" s="58"/>
      <c r="X303" s="87">
        <f>SUM(AB303,AD303,AF303,AH303,AJ303,AL303,AN303)</f>
        <v>0</v>
      </c>
      <c r="Z303" s="105">
        <v>1</v>
      </c>
      <c r="AA303" s="80"/>
      <c r="AB303" s="57"/>
      <c r="AC303" s="80"/>
      <c r="AD303" s="57"/>
      <c r="AE303" s="80"/>
      <c r="AF303" s="57"/>
      <c r="AG303" s="80"/>
      <c r="AH303" s="57"/>
      <c r="AI303" s="80"/>
      <c r="AJ303" s="58"/>
      <c r="AK303" s="80"/>
      <c r="AL303" s="57"/>
      <c r="AM303" s="80"/>
      <c r="AN303" s="58"/>
      <c r="AR303" s="87">
        <f>SUM(AV303,AX303,AZ303,BB303,BD303,BF303,BH303)</f>
        <v>0</v>
      </c>
      <c r="AT303" s="105">
        <v>1</v>
      </c>
      <c r="AU303" s="80"/>
      <c r="AV303" s="57"/>
      <c r="AW303" s="80"/>
      <c r="AX303" s="57"/>
      <c r="AY303" s="80"/>
      <c r="AZ303" s="57"/>
      <c r="BA303" s="80"/>
      <c r="BB303" s="57"/>
      <c r="BC303" s="80"/>
      <c r="BD303" s="58"/>
      <c r="BE303" s="80"/>
      <c r="BF303" s="57"/>
      <c r="BG303" s="80"/>
      <c r="BH303" s="58"/>
    </row>
    <row r="304" spans="4:60" ht="15" customHeight="1" outlineLevel="1" thickBot="1" x14ac:dyDescent="0.25">
      <c r="D304" s="88">
        <f t="shared" ref="D304:D317" si="57">SUM(H304,J304,L304,N304,P304,R304,T304)</f>
        <v>0</v>
      </c>
      <c r="F304" s="105">
        <v>2</v>
      </c>
      <c r="G304" s="81"/>
      <c r="H304" s="47"/>
      <c r="I304" s="81"/>
      <c r="J304" s="47"/>
      <c r="K304" s="81"/>
      <c r="L304" s="47"/>
      <c r="M304" s="81"/>
      <c r="N304" s="47"/>
      <c r="O304" s="81"/>
      <c r="P304" s="59"/>
      <c r="Q304" s="81"/>
      <c r="R304" s="47"/>
      <c r="S304" s="81"/>
      <c r="T304" s="59"/>
      <c r="X304" s="88">
        <f t="shared" ref="X304:X317" si="58">SUM(AB304,AD304,AF304,AH304,AJ304,AL304,AN304)</f>
        <v>0</v>
      </c>
      <c r="Z304" s="105">
        <v>2</v>
      </c>
      <c r="AA304" s="81"/>
      <c r="AB304" s="47"/>
      <c r="AC304" s="81"/>
      <c r="AD304" s="47"/>
      <c r="AE304" s="81"/>
      <c r="AF304" s="47"/>
      <c r="AG304" s="81"/>
      <c r="AH304" s="47"/>
      <c r="AI304" s="81"/>
      <c r="AJ304" s="59"/>
      <c r="AK304" s="81"/>
      <c r="AL304" s="47"/>
      <c r="AM304" s="81"/>
      <c r="AN304" s="59"/>
      <c r="AR304" s="88">
        <f t="shared" ref="AR304:AR317" si="59">SUM(AV304,AX304,AZ304,BB304,BD304,BF304,BH304)</f>
        <v>0</v>
      </c>
      <c r="AT304" s="105">
        <v>2</v>
      </c>
      <c r="AU304" s="81"/>
      <c r="AV304" s="47"/>
      <c r="AW304" s="81"/>
      <c r="AX304" s="47"/>
      <c r="AY304" s="81"/>
      <c r="AZ304" s="47"/>
      <c r="BA304" s="81"/>
      <c r="BB304" s="47"/>
      <c r="BC304" s="81"/>
      <c r="BD304" s="59"/>
      <c r="BE304" s="81"/>
      <c r="BF304" s="47"/>
      <c r="BG304" s="81"/>
      <c r="BH304" s="59"/>
    </row>
    <row r="305" spans="4:60" ht="15" customHeight="1" outlineLevel="1" thickBot="1" x14ac:dyDescent="0.25">
      <c r="D305" s="88">
        <f t="shared" si="57"/>
        <v>0</v>
      </c>
      <c r="F305" s="105">
        <v>3</v>
      </c>
      <c r="G305" s="81"/>
      <c r="H305" s="47"/>
      <c r="I305" s="81"/>
      <c r="J305" s="47"/>
      <c r="K305" s="81"/>
      <c r="L305" s="47"/>
      <c r="M305" s="81"/>
      <c r="N305" s="47"/>
      <c r="O305" s="81"/>
      <c r="P305" s="59"/>
      <c r="Q305" s="81"/>
      <c r="R305" s="47"/>
      <c r="S305" s="81"/>
      <c r="T305" s="59"/>
      <c r="X305" s="88">
        <f t="shared" si="58"/>
        <v>0</v>
      </c>
      <c r="Z305" s="105">
        <v>3</v>
      </c>
      <c r="AA305" s="81"/>
      <c r="AB305" s="47"/>
      <c r="AC305" s="81"/>
      <c r="AD305" s="47"/>
      <c r="AE305" s="81"/>
      <c r="AF305" s="47"/>
      <c r="AG305" s="81"/>
      <c r="AH305" s="47"/>
      <c r="AI305" s="81"/>
      <c r="AJ305" s="59"/>
      <c r="AK305" s="81"/>
      <c r="AL305" s="47"/>
      <c r="AM305" s="81"/>
      <c r="AN305" s="59"/>
      <c r="AR305" s="88">
        <f t="shared" si="59"/>
        <v>0</v>
      </c>
      <c r="AT305" s="105">
        <v>3</v>
      </c>
      <c r="AU305" s="81"/>
      <c r="AV305" s="47"/>
      <c r="AW305" s="81"/>
      <c r="AX305" s="47"/>
      <c r="AY305" s="81"/>
      <c r="AZ305" s="47"/>
      <c r="BA305" s="81"/>
      <c r="BB305" s="47"/>
      <c r="BC305" s="81"/>
      <c r="BD305" s="59"/>
      <c r="BE305" s="81"/>
      <c r="BF305" s="47"/>
      <c r="BG305" s="81"/>
      <c r="BH305" s="59"/>
    </row>
    <row r="306" spans="4:60" ht="15" customHeight="1" outlineLevel="1" thickBot="1" x14ac:dyDescent="0.25">
      <c r="D306" s="88">
        <f t="shared" si="57"/>
        <v>0</v>
      </c>
      <c r="F306" s="105">
        <v>4</v>
      </c>
      <c r="G306" s="81"/>
      <c r="H306" s="47"/>
      <c r="I306" s="81"/>
      <c r="J306" s="47"/>
      <c r="K306" s="81"/>
      <c r="L306" s="47"/>
      <c r="M306" s="81"/>
      <c r="N306" s="47"/>
      <c r="O306" s="81"/>
      <c r="P306" s="59"/>
      <c r="Q306" s="81"/>
      <c r="R306" s="47"/>
      <c r="S306" s="81"/>
      <c r="T306" s="59"/>
      <c r="X306" s="88">
        <f t="shared" si="58"/>
        <v>0</v>
      </c>
      <c r="Z306" s="105">
        <v>4</v>
      </c>
      <c r="AA306" s="81"/>
      <c r="AB306" s="47"/>
      <c r="AC306" s="81"/>
      <c r="AD306" s="47"/>
      <c r="AE306" s="81"/>
      <c r="AF306" s="47"/>
      <c r="AG306" s="81"/>
      <c r="AH306" s="47"/>
      <c r="AI306" s="81"/>
      <c r="AJ306" s="59"/>
      <c r="AK306" s="81"/>
      <c r="AL306" s="47"/>
      <c r="AM306" s="81"/>
      <c r="AN306" s="59"/>
      <c r="AR306" s="88">
        <f t="shared" si="59"/>
        <v>0</v>
      </c>
      <c r="AT306" s="105">
        <v>4</v>
      </c>
      <c r="AU306" s="81"/>
      <c r="AV306" s="47"/>
      <c r="AW306" s="81"/>
      <c r="AX306" s="47"/>
      <c r="AY306" s="81"/>
      <c r="AZ306" s="47"/>
      <c r="BA306" s="81"/>
      <c r="BB306" s="47"/>
      <c r="BC306" s="81"/>
      <c r="BD306" s="59"/>
      <c r="BE306" s="81"/>
      <c r="BF306" s="47"/>
      <c r="BG306" s="81"/>
      <c r="BH306" s="59"/>
    </row>
    <row r="307" spans="4:60" ht="15" customHeight="1" outlineLevel="1" thickBot="1" x14ac:dyDescent="0.25">
      <c r="D307" s="88">
        <f t="shared" si="57"/>
        <v>0</v>
      </c>
      <c r="F307" s="105">
        <v>5</v>
      </c>
      <c r="G307" s="81"/>
      <c r="H307" s="47"/>
      <c r="I307" s="81"/>
      <c r="J307" s="47"/>
      <c r="K307" s="81"/>
      <c r="L307" s="47"/>
      <c r="M307" s="81"/>
      <c r="N307" s="47"/>
      <c r="O307" s="81"/>
      <c r="P307" s="59"/>
      <c r="Q307" s="81"/>
      <c r="R307" s="47"/>
      <c r="S307" s="81"/>
      <c r="T307" s="59"/>
      <c r="X307" s="88">
        <f t="shared" si="58"/>
        <v>0</v>
      </c>
      <c r="Z307" s="105">
        <v>5</v>
      </c>
      <c r="AA307" s="81"/>
      <c r="AB307" s="47"/>
      <c r="AC307" s="81"/>
      <c r="AD307" s="47"/>
      <c r="AE307" s="81"/>
      <c r="AF307" s="47"/>
      <c r="AG307" s="81"/>
      <c r="AH307" s="47"/>
      <c r="AI307" s="81"/>
      <c r="AJ307" s="59"/>
      <c r="AK307" s="81"/>
      <c r="AL307" s="47"/>
      <c r="AM307" s="81"/>
      <c r="AN307" s="59"/>
      <c r="AR307" s="88">
        <f t="shared" si="59"/>
        <v>0</v>
      </c>
      <c r="AT307" s="105">
        <v>5</v>
      </c>
      <c r="AU307" s="81"/>
      <c r="AV307" s="47"/>
      <c r="AW307" s="81"/>
      <c r="AX307" s="47"/>
      <c r="AY307" s="81"/>
      <c r="AZ307" s="47"/>
      <c r="BA307" s="81"/>
      <c r="BB307" s="47"/>
      <c r="BC307" s="81"/>
      <c r="BD307" s="59"/>
      <c r="BE307" s="81"/>
      <c r="BF307" s="47"/>
      <c r="BG307" s="81"/>
      <c r="BH307" s="59"/>
    </row>
    <row r="308" spans="4:60" ht="15" customHeight="1" outlineLevel="1" thickBot="1" x14ac:dyDescent="0.25">
      <c r="D308" s="88">
        <f t="shared" si="57"/>
        <v>0</v>
      </c>
      <c r="F308" s="105">
        <v>6</v>
      </c>
      <c r="G308" s="81"/>
      <c r="H308" s="47"/>
      <c r="I308" s="81"/>
      <c r="J308" s="47"/>
      <c r="K308" s="81"/>
      <c r="L308" s="47"/>
      <c r="M308" s="81"/>
      <c r="N308" s="47"/>
      <c r="O308" s="81"/>
      <c r="P308" s="59"/>
      <c r="Q308" s="81"/>
      <c r="R308" s="47"/>
      <c r="S308" s="81"/>
      <c r="T308" s="59"/>
      <c r="X308" s="88">
        <f t="shared" si="58"/>
        <v>0</v>
      </c>
      <c r="Z308" s="105">
        <v>6</v>
      </c>
      <c r="AA308" s="81"/>
      <c r="AB308" s="47"/>
      <c r="AC308" s="81"/>
      <c r="AD308" s="47"/>
      <c r="AE308" s="81"/>
      <c r="AF308" s="47"/>
      <c r="AG308" s="81"/>
      <c r="AH308" s="47"/>
      <c r="AI308" s="81"/>
      <c r="AJ308" s="59"/>
      <c r="AK308" s="81"/>
      <c r="AL308" s="47"/>
      <c r="AM308" s="81"/>
      <c r="AN308" s="59"/>
      <c r="AR308" s="88">
        <f t="shared" si="59"/>
        <v>0</v>
      </c>
      <c r="AT308" s="105">
        <v>6</v>
      </c>
      <c r="AU308" s="81"/>
      <c r="AV308" s="47"/>
      <c r="AW308" s="81"/>
      <c r="AX308" s="47"/>
      <c r="AY308" s="81"/>
      <c r="AZ308" s="47"/>
      <c r="BA308" s="81"/>
      <c r="BB308" s="47"/>
      <c r="BC308" s="81"/>
      <c r="BD308" s="59"/>
      <c r="BE308" s="81"/>
      <c r="BF308" s="47"/>
      <c r="BG308" s="81"/>
      <c r="BH308" s="59"/>
    </row>
    <row r="309" spans="4:60" ht="15" customHeight="1" outlineLevel="1" thickBot="1" x14ac:dyDescent="0.25">
      <c r="D309" s="88">
        <f t="shared" si="57"/>
        <v>0</v>
      </c>
      <c r="F309" s="105">
        <v>7</v>
      </c>
      <c r="G309" s="81"/>
      <c r="H309" s="47"/>
      <c r="I309" s="81"/>
      <c r="J309" s="47"/>
      <c r="K309" s="81"/>
      <c r="L309" s="47"/>
      <c r="M309" s="81"/>
      <c r="N309" s="47"/>
      <c r="O309" s="81"/>
      <c r="P309" s="59"/>
      <c r="Q309" s="81"/>
      <c r="R309" s="47"/>
      <c r="S309" s="81"/>
      <c r="T309" s="59"/>
      <c r="X309" s="88">
        <f t="shared" si="58"/>
        <v>0</v>
      </c>
      <c r="Z309" s="105">
        <v>7</v>
      </c>
      <c r="AA309" s="81"/>
      <c r="AB309" s="47"/>
      <c r="AC309" s="81"/>
      <c r="AD309" s="47"/>
      <c r="AE309" s="81"/>
      <c r="AF309" s="47"/>
      <c r="AG309" s="81"/>
      <c r="AH309" s="47"/>
      <c r="AI309" s="81"/>
      <c r="AJ309" s="59"/>
      <c r="AK309" s="81"/>
      <c r="AL309" s="47"/>
      <c r="AM309" s="81"/>
      <c r="AN309" s="59"/>
      <c r="AR309" s="88">
        <f t="shared" si="59"/>
        <v>0</v>
      </c>
      <c r="AT309" s="105">
        <v>7</v>
      </c>
      <c r="AU309" s="81"/>
      <c r="AV309" s="47"/>
      <c r="AW309" s="81"/>
      <c r="AX309" s="47"/>
      <c r="AY309" s="81"/>
      <c r="AZ309" s="47"/>
      <c r="BA309" s="81"/>
      <c r="BB309" s="47"/>
      <c r="BC309" s="81"/>
      <c r="BD309" s="59"/>
      <c r="BE309" s="81"/>
      <c r="BF309" s="47"/>
      <c r="BG309" s="81"/>
      <c r="BH309" s="59"/>
    </row>
    <row r="310" spans="4:60" ht="15" customHeight="1" outlineLevel="1" thickBot="1" x14ac:dyDescent="0.25">
      <c r="D310" s="88">
        <f t="shared" si="57"/>
        <v>0</v>
      </c>
      <c r="F310" s="105">
        <v>8</v>
      </c>
      <c r="G310" s="81"/>
      <c r="H310" s="47"/>
      <c r="I310" s="81"/>
      <c r="J310" s="47"/>
      <c r="K310" s="81"/>
      <c r="L310" s="47"/>
      <c r="M310" s="81"/>
      <c r="N310" s="47"/>
      <c r="O310" s="81"/>
      <c r="P310" s="59"/>
      <c r="Q310" s="81"/>
      <c r="R310" s="47"/>
      <c r="S310" s="81"/>
      <c r="T310" s="59"/>
      <c r="X310" s="88">
        <f t="shared" si="58"/>
        <v>0</v>
      </c>
      <c r="Z310" s="105">
        <v>8</v>
      </c>
      <c r="AA310" s="81"/>
      <c r="AB310" s="47"/>
      <c r="AC310" s="81"/>
      <c r="AD310" s="47"/>
      <c r="AE310" s="81"/>
      <c r="AF310" s="47"/>
      <c r="AG310" s="81"/>
      <c r="AH310" s="47"/>
      <c r="AI310" s="81"/>
      <c r="AJ310" s="59"/>
      <c r="AK310" s="81"/>
      <c r="AL310" s="47"/>
      <c r="AM310" s="81"/>
      <c r="AN310" s="59"/>
      <c r="AR310" s="88">
        <f t="shared" si="59"/>
        <v>0</v>
      </c>
      <c r="AT310" s="105">
        <v>8</v>
      </c>
      <c r="AU310" s="81"/>
      <c r="AV310" s="47"/>
      <c r="AW310" s="81"/>
      <c r="AX310" s="47"/>
      <c r="AY310" s="81"/>
      <c r="AZ310" s="47"/>
      <c r="BA310" s="81"/>
      <c r="BB310" s="47"/>
      <c r="BC310" s="81"/>
      <c r="BD310" s="59"/>
      <c r="BE310" s="81"/>
      <c r="BF310" s="47"/>
      <c r="BG310" s="81"/>
      <c r="BH310" s="59"/>
    </row>
    <row r="311" spans="4:60" ht="15" customHeight="1" outlineLevel="1" thickBot="1" x14ac:dyDescent="0.25">
      <c r="D311" s="88">
        <f t="shared" si="57"/>
        <v>0</v>
      </c>
      <c r="F311" s="105">
        <v>9</v>
      </c>
      <c r="G311" s="81"/>
      <c r="H311" s="47"/>
      <c r="I311" s="81"/>
      <c r="J311" s="47"/>
      <c r="K311" s="81"/>
      <c r="L311" s="47"/>
      <c r="M311" s="81"/>
      <c r="N311" s="47"/>
      <c r="O311" s="81"/>
      <c r="P311" s="59"/>
      <c r="Q311" s="81"/>
      <c r="R311" s="47"/>
      <c r="S311" s="81"/>
      <c r="T311" s="59"/>
      <c r="X311" s="88">
        <f t="shared" si="58"/>
        <v>0</v>
      </c>
      <c r="Z311" s="105">
        <v>9</v>
      </c>
      <c r="AA311" s="81"/>
      <c r="AB311" s="47"/>
      <c r="AC311" s="81"/>
      <c r="AD311" s="47"/>
      <c r="AE311" s="81"/>
      <c r="AF311" s="47"/>
      <c r="AG311" s="81"/>
      <c r="AH311" s="47"/>
      <c r="AI311" s="81"/>
      <c r="AJ311" s="59"/>
      <c r="AK311" s="81"/>
      <c r="AL311" s="47"/>
      <c r="AM311" s="81"/>
      <c r="AN311" s="59"/>
      <c r="AR311" s="88">
        <f t="shared" si="59"/>
        <v>0</v>
      </c>
      <c r="AT311" s="105">
        <v>9</v>
      </c>
      <c r="AU311" s="81"/>
      <c r="AV311" s="47"/>
      <c r="AW311" s="81"/>
      <c r="AX311" s="47"/>
      <c r="AY311" s="81"/>
      <c r="AZ311" s="47"/>
      <c r="BA311" s="81"/>
      <c r="BB311" s="47"/>
      <c r="BC311" s="81"/>
      <c r="BD311" s="59"/>
      <c r="BE311" s="81"/>
      <c r="BF311" s="47"/>
      <c r="BG311" s="81"/>
      <c r="BH311" s="59"/>
    </row>
    <row r="312" spans="4:60" ht="15" customHeight="1" outlineLevel="1" thickBot="1" x14ac:dyDescent="0.25">
      <c r="D312" s="88">
        <f t="shared" si="57"/>
        <v>0</v>
      </c>
      <c r="F312" s="105">
        <v>10</v>
      </c>
      <c r="G312" s="81"/>
      <c r="H312" s="47"/>
      <c r="I312" s="81"/>
      <c r="J312" s="47"/>
      <c r="K312" s="81"/>
      <c r="L312" s="47"/>
      <c r="M312" s="81"/>
      <c r="N312" s="47"/>
      <c r="O312" s="81"/>
      <c r="P312" s="59"/>
      <c r="Q312" s="81"/>
      <c r="R312" s="47"/>
      <c r="S312" s="81"/>
      <c r="T312" s="59"/>
      <c r="X312" s="88">
        <f t="shared" si="58"/>
        <v>0</v>
      </c>
      <c r="Z312" s="105">
        <v>10</v>
      </c>
      <c r="AA312" s="81"/>
      <c r="AB312" s="47"/>
      <c r="AC312" s="81"/>
      <c r="AD312" s="47"/>
      <c r="AE312" s="81"/>
      <c r="AF312" s="47"/>
      <c r="AG312" s="81"/>
      <c r="AH312" s="47"/>
      <c r="AI312" s="81"/>
      <c r="AJ312" s="59"/>
      <c r="AK312" s="81"/>
      <c r="AL312" s="47"/>
      <c r="AM312" s="81"/>
      <c r="AN312" s="59"/>
      <c r="AR312" s="88">
        <f t="shared" si="59"/>
        <v>0</v>
      </c>
      <c r="AT312" s="105">
        <v>10</v>
      </c>
      <c r="AU312" s="81"/>
      <c r="AV312" s="47"/>
      <c r="AW312" s="81"/>
      <c r="AX312" s="47"/>
      <c r="AY312" s="81"/>
      <c r="AZ312" s="47"/>
      <c r="BA312" s="81"/>
      <c r="BB312" s="47"/>
      <c r="BC312" s="81"/>
      <c r="BD312" s="59"/>
      <c r="BE312" s="81"/>
      <c r="BF312" s="47"/>
      <c r="BG312" s="81"/>
      <c r="BH312" s="59"/>
    </row>
    <row r="313" spans="4:60" ht="15" customHeight="1" outlineLevel="1" thickBot="1" x14ac:dyDescent="0.25">
      <c r="D313" s="88">
        <f t="shared" si="57"/>
        <v>0</v>
      </c>
      <c r="F313" s="105">
        <v>11</v>
      </c>
      <c r="G313" s="81"/>
      <c r="H313" s="47"/>
      <c r="I313" s="81"/>
      <c r="J313" s="47"/>
      <c r="K313" s="81"/>
      <c r="L313" s="47"/>
      <c r="M313" s="81"/>
      <c r="N313" s="47"/>
      <c r="O313" s="81"/>
      <c r="P313" s="59"/>
      <c r="Q313" s="81"/>
      <c r="R313" s="47"/>
      <c r="S313" s="81"/>
      <c r="T313" s="59"/>
      <c r="X313" s="88">
        <f t="shared" si="58"/>
        <v>0</v>
      </c>
      <c r="Z313" s="105">
        <v>11</v>
      </c>
      <c r="AA313" s="81"/>
      <c r="AB313" s="47"/>
      <c r="AC313" s="81"/>
      <c r="AD313" s="47"/>
      <c r="AE313" s="81"/>
      <c r="AF313" s="47"/>
      <c r="AG313" s="81"/>
      <c r="AH313" s="47"/>
      <c r="AI313" s="81"/>
      <c r="AJ313" s="59"/>
      <c r="AK313" s="81"/>
      <c r="AL313" s="47"/>
      <c r="AM313" s="81"/>
      <c r="AN313" s="59"/>
      <c r="AR313" s="88">
        <f t="shared" si="59"/>
        <v>0</v>
      </c>
      <c r="AT313" s="105">
        <v>11</v>
      </c>
      <c r="AU313" s="81"/>
      <c r="AV313" s="47"/>
      <c r="AW313" s="81"/>
      <c r="AX313" s="47"/>
      <c r="AY313" s="81"/>
      <c r="AZ313" s="47"/>
      <c r="BA313" s="81"/>
      <c r="BB313" s="47"/>
      <c r="BC313" s="81"/>
      <c r="BD313" s="59"/>
      <c r="BE313" s="81"/>
      <c r="BF313" s="47"/>
      <c r="BG313" s="81"/>
      <c r="BH313" s="59"/>
    </row>
    <row r="314" spans="4:60" ht="15" customHeight="1" outlineLevel="1" thickBot="1" x14ac:dyDescent="0.25">
      <c r="D314" s="88">
        <f t="shared" si="57"/>
        <v>0</v>
      </c>
      <c r="F314" s="105">
        <v>12</v>
      </c>
      <c r="G314" s="81"/>
      <c r="H314" s="47"/>
      <c r="I314" s="81"/>
      <c r="J314" s="47"/>
      <c r="K314" s="81"/>
      <c r="L314" s="47"/>
      <c r="M314" s="81"/>
      <c r="N314" s="47"/>
      <c r="O314" s="81"/>
      <c r="P314" s="59"/>
      <c r="Q314" s="81"/>
      <c r="R314" s="47"/>
      <c r="S314" s="81"/>
      <c r="T314" s="59"/>
      <c r="X314" s="88">
        <f t="shared" si="58"/>
        <v>0</v>
      </c>
      <c r="Z314" s="105">
        <v>12</v>
      </c>
      <c r="AA314" s="81"/>
      <c r="AB314" s="47"/>
      <c r="AC314" s="81"/>
      <c r="AD314" s="47"/>
      <c r="AE314" s="81"/>
      <c r="AF314" s="47"/>
      <c r="AG314" s="81"/>
      <c r="AH314" s="47"/>
      <c r="AI314" s="81"/>
      <c r="AJ314" s="59"/>
      <c r="AK314" s="81"/>
      <c r="AL314" s="47"/>
      <c r="AM314" s="81"/>
      <c r="AN314" s="59"/>
      <c r="AR314" s="88">
        <f t="shared" si="59"/>
        <v>0</v>
      </c>
      <c r="AT314" s="105">
        <v>12</v>
      </c>
      <c r="AU314" s="81"/>
      <c r="AV314" s="47"/>
      <c r="AW314" s="81"/>
      <c r="AX314" s="47"/>
      <c r="AY314" s="81"/>
      <c r="AZ314" s="47"/>
      <c r="BA314" s="81"/>
      <c r="BB314" s="47"/>
      <c r="BC314" s="81"/>
      <c r="BD314" s="59"/>
      <c r="BE314" s="81"/>
      <c r="BF314" s="47"/>
      <c r="BG314" s="81"/>
      <c r="BH314" s="59"/>
    </row>
    <row r="315" spans="4:60" ht="15" customHeight="1" outlineLevel="1" thickBot="1" x14ac:dyDescent="0.25">
      <c r="D315" s="88">
        <f t="shared" si="57"/>
        <v>0</v>
      </c>
      <c r="F315" s="105">
        <v>13</v>
      </c>
      <c r="G315" s="81"/>
      <c r="H315" s="47"/>
      <c r="I315" s="81"/>
      <c r="J315" s="47"/>
      <c r="K315" s="81"/>
      <c r="L315" s="47"/>
      <c r="M315" s="81"/>
      <c r="N315" s="47"/>
      <c r="O315" s="81"/>
      <c r="P315" s="59"/>
      <c r="Q315" s="81"/>
      <c r="R315" s="47"/>
      <c r="S315" s="81"/>
      <c r="T315" s="59"/>
      <c r="X315" s="88">
        <f t="shared" si="58"/>
        <v>0</v>
      </c>
      <c r="Z315" s="105">
        <v>13</v>
      </c>
      <c r="AA315" s="81"/>
      <c r="AB315" s="47"/>
      <c r="AC315" s="81"/>
      <c r="AD315" s="47"/>
      <c r="AE315" s="81"/>
      <c r="AF315" s="47"/>
      <c r="AG315" s="81"/>
      <c r="AH315" s="47"/>
      <c r="AI315" s="81"/>
      <c r="AJ315" s="59"/>
      <c r="AK315" s="81"/>
      <c r="AL315" s="47"/>
      <c r="AM315" s="81"/>
      <c r="AN315" s="59"/>
      <c r="AR315" s="88">
        <f t="shared" si="59"/>
        <v>0</v>
      </c>
      <c r="AT315" s="105">
        <v>13</v>
      </c>
      <c r="AU315" s="81"/>
      <c r="AV315" s="47"/>
      <c r="AW315" s="81"/>
      <c r="AX315" s="47"/>
      <c r="AY315" s="81"/>
      <c r="AZ315" s="47"/>
      <c r="BA315" s="81"/>
      <c r="BB315" s="47"/>
      <c r="BC315" s="81"/>
      <c r="BD315" s="59"/>
      <c r="BE315" s="81"/>
      <c r="BF315" s="47"/>
      <c r="BG315" s="81"/>
      <c r="BH315" s="59"/>
    </row>
    <row r="316" spans="4:60" ht="15" customHeight="1" outlineLevel="1" thickBot="1" x14ac:dyDescent="0.25">
      <c r="D316" s="88">
        <f t="shared" si="57"/>
        <v>0</v>
      </c>
      <c r="F316" s="105">
        <v>14</v>
      </c>
      <c r="G316" s="81"/>
      <c r="H316" s="78"/>
      <c r="I316" s="81"/>
      <c r="J316" s="47"/>
      <c r="K316" s="81"/>
      <c r="L316" s="47"/>
      <c r="M316" s="81"/>
      <c r="N316" s="47"/>
      <c r="O316" s="81"/>
      <c r="P316" s="59"/>
      <c r="Q316" s="81"/>
      <c r="R316" s="47"/>
      <c r="S316" s="81"/>
      <c r="T316" s="59"/>
      <c r="X316" s="88">
        <f t="shared" si="58"/>
        <v>0</v>
      </c>
      <c r="Z316" s="105">
        <v>14</v>
      </c>
      <c r="AA316" s="81"/>
      <c r="AB316" s="78"/>
      <c r="AC316" s="81"/>
      <c r="AD316" s="47"/>
      <c r="AE316" s="81"/>
      <c r="AF316" s="47"/>
      <c r="AG316" s="81"/>
      <c r="AH316" s="47"/>
      <c r="AI316" s="81"/>
      <c r="AJ316" s="59"/>
      <c r="AK316" s="81"/>
      <c r="AL316" s="47"/>
      <c r="AM316" s="81"/>
      <c r="AN316" s="59"/>
      <c r="AR316" s="88">
        <f t="shared" si="59"/>
        <v>0</v>
      </c>
      <c r="AT316" s="105">
        <v>14</v>
      </c>
      <c r="AU316" s="81"/>
      <c r="AV316" s="78"/>
      <c r="AW316" s="81"/>
      <c r="AX316" s="47"/>
      <c r="AY316" s="81"/>
      <c r="AZ316" s="47"/>
      <c r="BA316" s="81"/>
      <c r="BB316" s="47"/>
      <c r="BC316" s="81"/>
      <c r="BD316" s="59"/>
      <c r="BE316" s="81"/>
      <c r="BF316" s="47"/>
      <c r="BG316" s="81"/>
      <c r="BH316" s="59"/>
    </row>
    <row r="317" spans="4:60" ht="15" customHeight="1" outlineLevel="1" thickBot="1" x14ac:dyDescent="0.25">
      <c r="D317" s="89">
        <f t="shared" si="57"/>
        <v>0</v>
      </c>
      <c r="F317" s="105">
        <v>15</v>
      </c>
      <c r="G317" s="82"/>
      <c r="H317" s="60"/>
      <c r="I317" s="82"/>
      <c r="J317" s="60"/>
      <c r="K317" s="82"/>
      <c r="L317" s="60"/>
      <c r="M317" s="82"/>
      <c r="N317" s="60"/>
      <c r="O317" s="82"/>
      <c r="P317" s="61"/>
      <c r="Q317" s="82"/>
      <c r="R317" s="60"/>
      <c r="S317" s="82"/>
      <c r="T317" s="61"/>
      <c r="X317" s="89">
        <f t="shared" si="58"/>
        <v>0</v>
      </c>
      <c r="Z317" s="105">
        <v>15</v>
      </c>
      <c r="AA317" s="82"/>
      <c r="AB317" s="60"/>
      <c r="AC317" s="82"/>
      <c r="AD317" s="60"/>
      <c r="AE317" s="82"/>
      <c r="AF317" s="60"/>
      <c r="AG317" s="82"/>
      <c r="AH317" s="60"/>
      <c r="AI317" s="82"/>
      <c r="AJ317" s="61"/>
      <c r="AK317" s="82"/>
      <c r="AL317" s="60"/>
      <c r="AM317" s="82"/>
      <c r="AN317" s="61"/>
      <c r="AR317" s="89">
        <f t="shared" si="59"/>
        <v>0</v>
      </c>
      <c r="AT317" s="105">
        <v>15</v>
      </c>
      <c r="AU317" s="82"/>
      <c r="AV317" s="60"/>
      <c r="AW317" s="82"/>
      <c r="AX317" s="60"/>
      <c r="AY317" s="82"/>
      <c r="AZ317" s="60"/>
      <c r="BA317" s="82"/>
      <c r="BB317" s="60"/>
      <c r="BC317" s="82"/>
      <c r="BD317" s="61"/>
      <c r="BE317" s="82"/>
      <c r="BF317" s="60"/>
      <c r="BG317" s="82"/>
      <c r="BH317" s="61"/>
    </row>
    <row r="318" spans="4:60" ht="15" customHeight="1" outlineLevel="1" thickTop="1" thickBot="1" x14ac:dyDescent="0.25">
      <c r="F318" s="106"/>
      <c r="G318" s="49" t="s">
        <v>27</v>
      </c>
      <c r="H318" s="49">
        <f>SUM(H303:H317)</f>
        <v>0</v>
      </c>
      <c r="I318" s="49"/>
      <c r="J318" s="49">
        <f>SUM(J303:J317)</f>
        <v>0</v>
      </c>
      <c r="K318" s="49"/>
      <c r="L318" s="49">
        <f>SUM(L303:L317)</f>
        <v>0</v>
      </c>
      <c r="M318" s="49"/>
      <c r="N318" s="49">
        <f>SUM(N303:N317)</f>
        <v>0</v>
      </c>
      <c r="O318" s="49"/>
      <c r="P318" s="49">
        <f>SUM(P303:P317)</f>
        <v>0</v>
      </c>
      <c r="Q318" s="49"/>
      <c r="R318" s="49">
        <f>SUM(R303:R317)</f>
        <v>0</v>
      </c>
      <c r="S318" s="49"/>
      <c r="T318" s="49">
        <f>SUM(T303:T317)</f>
        <v>0</v>
      </c>
      <c r="Z318" s="106"/>
      <c r="AA318" s="49" t="s">
        <v>27</v>
      </c>
      <c r="AB318" s="49">
        <f>SUM(AB303:AB317)</f>
        <v>0</v>
      </c>
      <c r="AC318" s="49"/>
      <c r="AD318" s="49">
        <f>SUM(AD303:AD317)</f>
        <v>0</v>
      </c>
      <c r="AE318" s="49"/>
      <c r="AF318" s="49">
        <f>SUM(AF303:AF317)</f>
        <v>0</v>
      </c>
      <c r="AG318" s="49"/>
      <c r="AH318" s="49">
        <f>SUM(AH303:AH317)</f>
        <v>0</v>
      </c>
      <c r="AI318" s="49"/>
      <c r="AJ318" s="49">
        <f>SUM(AJ303:AJ317)</f>
        <v>0</v>
      </c>
      <c r="AK318" s="49"/>
      <c r="AL318" s="49">
        <f>SUM(AL303:AL317)</f>
        <v>0</v>
      </c>
      <c r="AM318" s="49"/>
      <c r="AN318" s="49">
        <f>SUM(AN303:AN317)</f>
        <v>0</v>
      </c>
      <c r="AT318" s="106"/>
      <c r="AU318" s="49" t="s">
        <v>27</v>
      </c>
      <c r="AV318" s="49">
        <f>SUM(AV303:AV317)</f>
        <v>0</v>
      </c>
      <c r="AW318" s="49"/>
      <c r="AX318" s="49">
        <f>SUM(AX303:AX317)</f>
        <v>0</v>
      </c>
      <c r="AY318" s="49"/>
      <c r="AZ318" s="49">
        <f>SUM(AZ303:AZ317)</f>
        <v>0</v>
      </c>
      <c r="BA318" s="49"/>
      <c r="BB318" s="49">
        <f>SUM(BB303:BB317)</f>
        <v>0</v>
      </c>
      <c r="BC318" s="49"/>
      <c r="BD318" s="49">
        <f>SUM(BD303:BD317)</f>
        <v>0</v>
      </c>
      <c r="BE318" s="49"/>
      <c r="BF318" s="49">
        <f>SUM(BF303:BF317)</f>
        <v>0</v>
      </c>
      <c r="BG318" s="49"/>
      <c r="BH318" s="49">
        <f>SUM(BH303:BH317)</f>
        <v>0</v>
      </c>
    </row>
    <row r="319" spans="4:60" ht="15" hidden="1" customHeight="1" outlineLevel="1" thickBot="1" x14ac:dyDescent="0.25">
      <c r="F319" s="108" t="str">
        <f>IF(H320&lt;=EOMONTH(H284,0),INT((N320-LOOKUP(N320,DATE(YEAR(N320)+{-1;0;1},1,3)-WEEKDAY(DATE(YEAR(N320)+{-1;0;1},1,3))+2))/7)+1,"")</f>
        <v/>
      </c>
      <c r="G319" s="50"/>
      <c r="H319" s="50"/>
      <c r="I319" s="50"/>
      <c r="J319" s="50"/>
      <c r="K319" s="50"/>
      <c r="L319" s="50"/>
      <c r="M319" s="50"/>
      <c r="N319" s="50"/>
      <c r="O319" s="50"/>
      <c r="P319" s="50"/>
      <c r="Q319" s="50"/>
      <c r="R319" s="50"/>
      <c r="S319" s="50"/>
      <c r="T319" s="50"/>
      <c r="Z319" s="108" t="str">
        <f>IF(AB320&lt;=EOMONTH(AB284,0),INT((AH320-LOOKUP(AH320,DATE(YEAR(AH320)+{-1;0;1},1,3)-WEEKDAY(DATE(YEAR(AH320)+{-1;0;1},1,3))+2))/7)+1,"")</f>
        <v/>
      </c>
      <c r="AA319" s="50"/>
      <c r="AB319" s="50"/>
      <c r="AC319" s="50"/>
      <c r="AD319" s="50"/>
      <c r="AE319" s="50"/>
      <c r="AF319" s="50"/>
      <c r="AG319" s="50"/>
      <c r="AH319" s="50"/>
      <c r="AI319" s="50"/>
      <c r="AJ319" s="50"/>
      <c r="AK319" s="50"/>
      <c r="AL319" s="50"/>
      <c r="AM319" s="50"/>
      <c r="AN319" s="50"/>
      <c r="AT319" s="108" t="e">
        <f>IF(AV320&lt;=EOMONTH(AV284,0),INT((BB320-LOOKUP(BB320,DATE(YEAR(BB320)+{-1;0;1},1,3)-WEEKDAY(DATE(YEAR(BB320)+{-1;0;1},1,3))+2))/7)+1,"")</f>
        <v>#VALUE!</v>
      </c>
      <c r="AU319" s="50"/>
      <c r="AV319" s="50"/>
      <c r="AW319" s="50"/>
      <c r="AX319" s="50"/>
      <c r="AY319" s="50"/>
      <c r="AZ319" s="50"/>
      <c r="BA319" s="50"/>
      <c r="BB319" s="50"/>
      <c r="BC319" s="50"/>
      <c r="BD319" s="50"/>
      <c r="BE319" s="50"/>
      <c r="BF319" s="50"/>
      <c r="BG319" s="50"/>
      <c r="BH319" s="50"/>
    </row>
    <row r="320" spans="4:60" ht="39.950000000000003" customHeight="1" thickBot="1" x14ac:dyDescent="0.25">
      <c r="F320" s="71" t="str">
        <f>F319</f>
        <v/>
      </c>
      <c r="G320" s="51" t="str">
        <f>IF(ISNA(VLOOKUP(H320,Tab_feri,2,FALSE)),"",VLOOKUP(H320,Tab_feri,2,FALSE))</f>
        <v/>
      </c>
      <c r="H320" s="52" t="str">
        <f>IF(T302&lt;EOMONTH(F227,0),T302+1,"")</f>
        <v/>
      </c>
      <c r="I320" s="51" t="str">
        <f>IF(ISNA(VLOOKUP(J320,Tab_feri,2,FALSE)),"",VLOOKUP(J320,Tab_feri,2,FALSE))</f>
        <v/>
      </c>
      <c r="J320" s="52" t="str">
        <f>IF(H320&lt;EOMONTH(F227,0),H320+1,"")</f>
        <v/>
      </c>
      <c r="K320" s="51" t="str">
        <f>IF(ISNA(VLOOKUP(L320,Tab_feri,2,FALSE)),"",VLOOKUP(L320,Tab_feri,2,FALSE))</f>
        <v/>
      </c>
      <c r="L320" s="52" t="str">
        <f>IF(J320&lt;EOMONTH(F227,0),J320+1,"")</f>
        <v/>
      </c>
      <c r="M320" s="51" t="str">
        <f>IF(ISNA(VLOOKUP(N320,Tab_feri,2,FALSE)),"",VLOOKUP(N320,Tab_feri,2,FALSE))</f>
        <v/>
      </c>
      <c r="N320" s="52" t="str">
        <f>IF(L320&lt;EOMONTH(F227,0),L320+1,"")</f>
        <v/>
      </c>
      <c r="O320" s="51" t="str">
        <f>IF(ISNA(VLOOKUP(P320,Tab_feri,2,FALSE)),"",VLOOKUP(P320,Tab_feri,2,FALSE))</f>
        <v/>
      </c>
      <c r="P320" s="52" t="str">
        <f>IF(N320&lt;EOMONTH(F227,0),N320+1,"")</f>
        <v/>
      </c>
      <c r="Q320" s="53" t="str">
        <f>IF(ISNA(VLOOKUP(R320,Tab_feri,2,FALSE)),"",VLOOKUP(R320,Tab_feri,2,FALSE))</f>
        <v/>
      </c>
      <c r="R320" s="54" t="str">
        <f>IF(P320&lt;EOMONTH(F227,0),P320+1,"")</f>
        <v/>
      </c>
      <c r="S320" s="53" t="str">
        <f>IF(ISNA(VLOOKUP(T320,Tab_feri,2,FALSE)),"",VLOOKUP(T320,Tab_feri,2,FALSE))</f>
        <v/>
      </c>
      <c r="T320" s="55" t="str">
        <f>IF(R320&lt;EOMONTH(F227,0),R320+1,"")</f>
        <v/>
      </c>
      <c r="Z320" s="71" t="str">
        <f>Z319</f>
        <v/>
      </c>
      <c r="AA320" s="51" t="str">
        <f>IF(ISNA(VLOOKUP(AB320,Tab_feri,2,FALSE)),"",VLOOKUP(AB320,Tab_feri,2,FALSE))</f>
        <v/>
      </c>
      <c r="AB320" s="52" t="str">
        <f>IF(AN302&lt;EOMONTH(Z227,0),AN302+1,"")</f>
        <v/>
      </c>
      <c r="AC320" s="51" t="str">
        <f>IF(ISNA(VLOOKUP(AD320,Tab_feri,2,FALSE)),"",VLOOKUP(AD320,Tab_feri,2,FALSE))</f>
        <v/>
      </c>
      <c r="AD320" s="52" t="str">
        <f>IF(AB320&lt;EOMONTH(Z227,0),AB320+1,"")</f>
        <v/>
      </c>
      <c r="AE320" s="51" t="str">
        <f>IF(ISNA(VLOOKUP(AF320,Tab_feri,2,FALSE)),"",VLOOKUP(AF320,Tab_feri,2,FALSE))</f>
        <v/>
      </c>
      <c r="AF320" s="52" t="str">
        <f>IF(AD320&lt;EOMONTH(Z227,0),AD320+1,"")</f>
        <v/>
      </c>
      <c r="AG320" s="51" t="str">
        <f>IF(ISNA(VLOOKUP(AH320,Tab_feri,2,FALSE)),"",VLOOKUP(AH320,Tab_feri,2,FALSE))</f>
        <v/>
      </c>
      <c r="AH320" s="52" t="str">
        <f>IF(AF320&lt;EOMONTH(Z227,0),AF320+1,"")</f>
        <v/>
      </c>
      <c r="AI320" s="51" t="str">
        <f>IF(ISNA(VLOOKUP(AJ320,Tab_feri,2,FALSE)),"",VLOOKUP(AJ320,Tab_feri,2,FALSE))</f>
        <v/>
      </c>
      <c r="AJ320" s="52" t="str">
        <f>IF(AH320&lt;EOMONTH(Z227,0),AH320+1,"")</f>
        <v/>
      </c>
      <c r="AK320" s="53" t="str">
        <f>IF(ISNA(VLOOKUP(AL320,Tab_feri,2,FALSE)),"",VLOOKUP(AL320,Tab_feri,2,FALSE))</f>
        <v/>
      </c>
      <c r="AL320" s="54" t="str">
        <f>IF(AJ320&lt;EOMONTH(Z227,0),AJ320+1,"")</f>
        <v/>
      </c>
      <c r="AM320" s="53" t="str">
        <f>IF(ISNA(VLOOKUP(AN320,Tab_feri,2,FALSE)),"",VLOOKUP(AN320,Tab_feri,2,FALSE))</f>
        <v/>
      </c>
      <c r="AN320" s="55" t="str">
        <f>IF(AL320&lt;EOMONTH(Z227,0),AL320+1,"")</f>
        <v/>
      </c>
      <c r="AT320" s="71" t="e">
        <f>AT319</f>
        <v>#VALUE!</v>
      </c>
      <c r="AU320" s="51" t="str">
        <f>IF(ISNA(VLOOKUP(AV320,Tab_feri,2,FALSE)),"",VLOOKUP(AV320,Tab_feri,2,FALSE))</f>
        <v/>
      </c>
      <c r="AV320" s="52">
        <f>IF(BH302&lt;EOMONTH(AT227,0),BH302+1,"")</f>
        <v>43738</v>
      </c>
      <c r="AW320" s="51" t="str">
        <f>IF(ISNA(VLOOKUP(AX320,Tab_feri,2,FALSE)),"",VLOOKUP(AX320,Tab_feri,2,FALSE))</f>
        <v/>
      </c>
      <c r="AX320" s="52" t="str">
        <f>IF(AV320&lt;EOMONTH(AT227,0),AV320+1,"")</f>
        <v/>
      </c>
      <c r="AY320" s="51" t="str">
        <f>IF(ISNA(VLOOKUP(AZ320,Tab_feri,2,FALSE)),"",VLOOKUP(AZ320,Tab_feri,2,FALSE))</f>
        <v/>
      </c>
      <c r="AZ320" s="52" t="str">
        <f>IF(AX320&lt;EOMONTH(AT227,0),AX320+1,"")</f>
        <v/>
      </c>
      <c r="BA320" s="51" t="str">
        <f>IF(ISNA(VLOOKUP(BB320,Tab_feri,2,FALSE)),"",VLOOKUP(BB320,Tab_feri,2,FALSE))</f>
        <v/>
      </c>
      <c r="BB320" s="52" t="str">
        <f>IF(AZ320&lt;EOMONTH(AT227,0),AZ320+1,"")</f>
        <v/>
      </c>
      <c r="BC320" s="51" t="str">
        <f>IF(ISNA(VLOOKUP(BD320,Tab_feri,2,FALSE)),"",VLOOKUP(BD320,Tab_feri,2,FALSE))</f>
        <v/>
      </c>
      <c r="BD320" s="52" t="str">
        <f>IF(BB320&lt;EOMONTH(AT227,0),BB320+1,"")</f>
        <v/>
      </c>
      <c r="BE320" s="53" t="str">
        <f>IF(ISNA(VLOOKUP(BF320,Tab_feri,2,FALSE)),"",VLOOKUP(BF320,Tab_feri,2,FALSE))</f>
        <v/>
      </c>
      <c r="BF320" s="54" t="str">
        <f>IF(BD320&lt;EOMONTH(AT227,0),BD320+1,"")</f>
        <v/>
      </c>
      <c r="BG320" s="53" t="str">
        <f>IF(ISNA(VLOOKUP(BH320,Tab_feri,2,FALSE)),"",VLOOKUP(BH320,Tab_feri,2,FALSE))</f>
        <v/>
      </c>
      <c r="BH320" s="55" t="str">
        <f>IF(BF320&lt;EOMONTH(AT227,0),BF320+1,"")</f>
        <v/>
      </c>
    </row>
    <row r="321" spans="4:60" ht="16.5" outlineLevel="1" thickTop="1" thickBot="1" x14ac:dyDescent="0.25">
      <c r="D321" s="87">
        <f>SUM(H321,J321,L321,N321,P321,R321,T321)</f>
        <v>0</v>
      </c>
      <c r="F321" s="105">
        <v>1</v>
      </c>
      <c r="G321" s="80"/>
      <c r="H321" s="57"/>
      <c r="I321" s="80"/>
      <c r="J321" s="57"/>
      <c r="K321" s="80"/>
      <c r="L321" s="57"/>
      <c r="M321" s="80"/>
      <c r="N321" s="57"/>
      <c r="O321" s="80"/>
      <c r="P321" s="58"/>
      <c r="Q321" s="80"/>
      <c r="R321" s="57"/>
      <c r="S321" s="80"/>
      <c r="T321" s="58"/>
      <c r="X321" s="87">
        <f>SUM(AB321,AD321,AF321,AH321,AJ321,AL321,AN321)</f>
        <v>0</v>
      </c>
      <c r="Z321" s="105">
        <v>1</v>
      </c>
      <c r="AA321" s="80"/>
      <c r="AB321" s="57"/>
      <c r="AC321" s="80"/>
      <c r="AD321" s="57"/>
      <c r="AE321" s="80"/>
      <c r="AF321" s="57"/>
      <c r="AG321" s="80"/>
      <c r="AH321" s="57"/>
      <c r="AI321" s="80"/>
      <c r="AJ321" s="58"/>
      <c r="AK321" s="80"/>
      <c r="AL321" s="57"/>
      <c r="AM321" s="80"/>
      <c r="AN321" s="58"/>
      <c r="AR321" s="87">
        <f>SUM(AV321,AX321,AZ321,BB321,BD321,BF321,BH321)</f>
        <v>0</v>
      </c>
      <c r="AT321" s="105">
        <v>1</v>
      </c>
      <c r="AU321" s="80"/>
      <c r="AV321" s="57"/>
      <c r="AW321" s="80"/>
      <c r="AX321" s="57"/>
      <c r="AY321" s="80"/>
      <c r="AZ321" s="57"/>
      <c r="BA321" s="80"/>
      <c r="BB321" s="57"/>
      <c r="BC321" s="80"/>
      <c r="BD321" s="58"/>
      <c r="BE321" s="80"/>
      <c r="BF321" s="57"/>
      <c r="BG321" s="80"/>
      <c r="BH321" s="58"/>
    </row>
    <row r="322" spans="4:60" ht="15.75" outlineLevel="1" thickBot="1" x14ac:dyDescent="0.25">
      <c r="D322" s="88">
        <f t="shared" ref="D322:D335" si="60">SUM(H322,J322,L322,N322,P322,R322,T322)</f>
        <v>0</v>
      </c>
      <c r="F322" s="105">
        <v>2</v>
      </c>
      <c r="G322" s="81"/>
      <c r="H322" s="47"/>
      <c r="I322" s="81"/>
      <c r="J322" s="47"/>
      <c r="K322" s="81"/>
      <c r="L322" s="47"/>
      <c r="M322" s="81"/>
      <c r="N322" s="47"/>
      <c r="O322" s="81"/>
      <c r="P322" s="59"/>
      <c r="Q322" s="81"/>
      <c r="R322" s="47"/>
      <c r="S322" s="81"/>
      <c r="T322" s="59"/>
      <c r="X322" s="88">
        <f t="shared" ref="X322:X335" si="61">SUM(AB322,AD322,AF322,AH322,AJ322,AL322,AN322)</f>
        <v>0</v>
      </c>
      <c r="Z322" s="105">
        <v>2</v>
      </c>
      <c r="AA322" s="81"/>
      <c r="AB322" s="47"/>
      <c r="AC322" s="81"/>
      <c r="AD322" s="47"/>
      <c r="AE322" s="81"/>
      <c r="AF322" s="47"/>
      <c r="AG322" s="81"/>
      <c r="AH322" s="47"/>
      <c r="AI322" s="81"/>
      <c r="AJ322" s="59"/>
      <c r="AK322" s="81"/>
      <c r="AL322" s="47"/>
      <c r="AM322" s="81"/>
      <c r="AN322" s="59"/>
      <c r="AR322" s="88">
        <f t="shared" ref="AR322:AR335" si="62">SUM(AV322,AX322,AZ322,BB322,BD322,BF322,BH322)</f>
        <v>0</v>
      </c>
      <c r="AT322" s="105">
        <v>2</v>
      </c>
      <c r="AU322" s="81"/>
      <c r="AV322" s="47"/>
      <c r="AW322" s="81"/>
      <c r="AX322" s="47"/>
      <c r="AY322" s="81"/>
      <c r="AZ322" s="47"/>
      <c r="BA322" s="81"/>
      <c r="BB322" s="47"/>
      <c r="BC322" s="81"/>
      <c r="BD322" s="59"/>
      <c r="BE322" s="81"/>
      <c r="BF322" s="47"/>
      <c r="BG322" s="81"/>
      <c r="BH322" s="59"/>
    </row>
    <row r="323" spans="4:60" ht="15.75" outlineLevel="1" thickBot="1" x14ac:dyDescent="0.25">
      <c r="D323" s="88">
        <f t="shared" si="60"/>
        <v>0</v>
      </c>
      <c r="F323" s="105">
        <v>3</v>
      </c>
      <c r="G323" s="81"/>
      <c r="H323" s="47"/>
      <c r="I323" s="81"/>
      <c r="J323" s="47"/>
      <c r="K323" s="81"/>
      <c r="L323" s="47"/>
      <c r="M323" s="81"/>
      <c r="N323" s="47"/>
      <c r="O323" s="81"/>
      <c r="P323" s="59"/>
      <c r="Q323" s="81"/>
      <c r="R323" s="47"/>
      <c r="S323" s="81"/>
      <c r="T323" s="59"/>
      <c r="X323" s="88">
        <f t="shared" si="61"/>
        <v>0</v>
      </c>
      <c r="Z323" s="105">
        <v>3</v>
      </c>
      <c r="AA323" s="81"/>
      <c r="AB323" s="47"/>
      <c r="AC323" s="81"/>
      <c r="AD323" s="47"/>
      <c r="AE323" s="81"/>
      <c r="AF323" s="47"/>
      <c r="AG323" s="81"/>
      <c r="AH323" s="47"/>
      <c r="AI323" s="81"/>
      <c r="AJ323" s="59"/>
      <c r="AK323" s="81"/>
      <c r="AL323" s="47"/>
      <c r="AM323" s="81"/>
      <c r="AN323" s="59"/>
      <c r="AR323" s="88">
        <f t="shared" si="62"/>
        <v>0</v>
      </c>
      <c r="AT323" s="105">
        <v>3</v>
      </c>
      <c r="AU323" s="81"/>
      <c r="AV323" s="47"/>
      <c r="AW323" s="81"/>
      <c r="AX323" s="47"/>
      <c r="AY323" s="81"/>
      <c r="AZ323" s="47"/>
      <c r="BA323" s="81"/>
      <c r="BB323" s="47"/>
      <c r="BC323" s="81"/>
      <c r="BD323" s="59"/>
      <c r="BE323" s="81"/>
      <c r="BF323" s="47"/>
      <c r="BG323" s="81"/>
      <c r="BH323" s="59"/>
    </row>
    <row r="324" spans="4:60" ht="15.75" outlineLevel="1" thickBot="1" x14ac:dyDescent="0.25">
      <c r="D324" s="88">
        <f t="shared" si="60"/>
        <v>0</v>
      </c>
      <c r="F324" s="105">
        <v>4</v>
      </c>
      <c r="G324" s="81"/>
      <c r="H324" s="47"/>
      <c r="I324" s="81"/>
      <c r="J324" s="47"/>
      <c r="K324" s="81"/>
      <c r="L324" s="47"/>
      <c r="M324" s="81"/>
      <c r="N324" s="47"/>
      <c r="O324" s="81"/>
      <c r="P324" s="59"/>
      <c r="Q324" s="81"/>
      <c r="R324" s="47"/>
      <c r="S324" s="81"/>
      <c r="T324" s="59"/>
      <c r="X324" s="88">
        <f t="shared" si="61"/>
        <v>0</v>
      </c>
      <c r="Z324" s="105">
        <v>4</v>
      </c>
      <c r="AA324" s="81"/>
      <c r="AB324" s="47"/>
      <c r="AC324" s="81"/>
      <c r="AD324" s="47"/>
      <c r="AE324" s="81"/>
      <c r="AF324" s="47"/>
      <c r="AG324" s="81"/>
      <c r="AH324" s="47"/>
      <c r="AI324" s="81"/>
      <c r="AJ324" s="59"/>
      <c r="AK324" s="81"/>
      <c r="AL324" s="47"/>
      <c r="AM324" s="81"/>
      <c r="AN324" s="59"/>
      <c r="AR324" s="88">
        <f t="shared" si="62"/>
        <v>0</v>
      </c>
      <c r="AT324" s="105">
        <v>4</v>
      </c>
      <c r="AU324" s="81"/>
      <c r="AV324" s="47"/>
      <c r="AW324" s="81"/>
      <c r="AX324" s="47"/>
      <c r="AY324" s="81"/>
      <c r="AZ324" s="47"/>
      <c r="BA324" s="81"/>
      <c r="BB324" s="47"/>
      <c r="BC324" s="81"/>
      <c r="BD324" s="59"/>
      <c r="BE324" s="81"/>
      <c r="BF324" s="47"/>
      <c r="BG324" s="81"/>
      <c r="BH324" s="59"/>
    </row>
    <row r="325" spans="4:60" ht="15.75" outlineLevel="1" thickBot="1" x14ac:dyDescent="0.25">
      <c r="D325" s="88">
        <f t="shared" si="60"/>
        <v>0</v>
      </c>
      <c r="F325" s="105">
        <v>5</v>
      </c>
      <c r="G325" s="81"/>
      <c r="H325" s="47"/>
      <c r="I325" s="81"/>
      <c r="J325" s="47"/>
      <c r="K325" s="81"/>
      <c r="L325" s="47"/>
      <c r="M325" s="81"/>
      <c r="N325" s="47"/>
      <c r="O325" s="81"/>
      <c r="P325" s="59"/>
      <c r="Q325" s="81"/>
      <c r="R325" s="47"/>
      <c r="S325" s="81"/>
      <c r="T325" s="59"/>
      <c r="X325" s="88">
        <f t="shared" si="61"/>
        <v>0</v>
      </c>
      <c r="Z325" s="105">
        <v>5</v>
      </c>
      <c r="AA325" s="81"/>
      <c r="AB325" s="47"/>
      <c r="AC325" s="81"/>
      <c r="AD325" s="47"/>
      <c r="AE325" s="81"/>
      <c r="AF325" s="47"/>
      <c r="AG325" s="81"/>
      <c r="AH325" s="47"/>
      <c r="AI325" s="81"/>
      <c r="AJ325" s="59"/>
      <c r="AK325" s="81"/>
      <c r="AL325" s="47"/>
      <c r="AM325" s="81"/>
      <c r="AN325" s="59"/>
      <c r="AR325" s="88">
        <f t="shared" si="62"/>
        <v>0</v>
      </c>
      <c r="AT325" s="105">
        <v>5</v>
      </c>
      <c r="AU325" s="81"/>
      <c r="AV325" s="47"/>
      <c r="AW325" s="81"/>
      <c r="AX325" s="47"/>
      <c r="AY325" s="81"/>
      <c r="AZ325" s="47"/>
      <c r="BA325" s="81"/>
      <c r="BB325" s="47"/>
      <c r="BC325" s="81"/>
      <c r="BD325" s="59"/>
      <c r="BE325" s="81"/>
      <c r="BF325" s="47"/>
      <c r="BG325" s="81"/>
      <c r="BH325" s="59"/>
    </row>
    <row r="326" spans="4:60" ht="15.75" outlineLevel="1" thickBot="1" x14ac:dyDescent="0.25">
      <c r="D326" s="88">
        <f t="shared" si="60"/>
        <v>0</v>
      </c>
      <c r="F326" s="105">
        <v>6</v>
      </c>
      <c r="G326" s="81"/>
      <c r="H326" s="47"/>
      <c r="I326" s="81"/>
      <c r="J326" s="47"/>
      <c r="K326" s="81"/>
      <c r="L326" s="47"/>
      <c r="M326" s="81"/>
      <c r="N326" s="47"/>
      <c r="O326" s="81"/>
      <c r="P326" s="59"/>
      <c r="Q326" s="81"/>
      <c r="R326" s="47"/>
      <c r="S326" s="81"/>
      <c r="T326" s="59"/>
      <c r="X326" s="88">
        <f t="shared" si="61"/>
        <v>0</v>
      </c>
      <c r="Z326" s="105">
        <v>6</v>
      </c>
      <c r="AA326" s="81"/>
      <c r="AB326" s="47"/>
      <c r="AC326" s="81"/>
      <c r="AD326" s="47"/>
      <c r="AE326" s="81"/>
      <c r="AF326" s="47"/>
      <c r="AG326" s="81"/>
      <c r="AH326" s="47"/>
      <c r="AI326" s="81"/>
      <c r="AJ326" s="59"/>
      <c r="AK326" s="81"/>
      <c r="AL326" s="47"/>
      <c r="AM326" s="81"/>
      <c r="AN326" s="59"/>
      <c r="AR326" s="88">
        <f t="shared" si="62"/>
        <v>0</v>
      </c>
      <c r="AT326" s="105">
        <v>6</v>
      </c>
      <c r="AU326" s="81"/>
      <c r="AV326" s="47"/>
      <c r="AW326" s="81"/>
      <c r="AX326" s="47"/>
      <c r="AY326" s="81"/>
      <c r="AZ326" s="47"/>
      <c r="BA326" s="81"/>
      <c r="BB326" s="47"/>
      <c r="BC326" s="81"/>
      <c r="BD326" s="59"/>
      <c r="BE326" s="81"/>
      <c r="BF326" s="47"/>
      <c r="BG326" s="81"/>
      <c r="BH326" s="59"/>
    </row>
    <row r="327" spans="4:60" ht="15.75" outlineLevel="1" thickBot="1" x14ac:dyDescent="0.25">
      <c r="D327" s="88">
        <f t="shared" si="60"/>
        <v>0</v>
      </c>
      <c r="F327" s="105">
        <v>7</v>
      </c>
      <c r="G327" s="81"/>
      <c r="H327" s="47"/>
      <c r="I327" s="81"/>
      <c r="J327" s="47"/>
      <c r="K327" s="81"/>
      <c r="L327" s="47"/>
      <c r="M327" s="81"/>
      <c r="N327" s="47"/>
      <c r="O327" s="81"/>
      <c r="P327" s="59"/>
      <c r="Q327" s="81"/>
      <c r="R327" s="47"/>
      <c r="S327" s="81"/>
      <c r="T327" s="59"/>
      <c r="X327" s="88">
        <f t="shared" si="61"/>
        <v>0</v>
      </c>
      <c r="Z327" s="105">
        <v>7</v>
      </c>
      <c r="AA327" s="81"/>
      <c r="AB327" s="47"/>
      <c r="AC327" s="81"/>
      <c r="AD327" s="47"/>
      <c r="AE327" s="81"/>
      <c r="AF327" s="47"/>
      <c r="AG327" s="81"/>
      <c r="AH327" s="47"/>
      <c r="AI327" s="81"/>
      <c r="AJ327" s="59"/>
      <c r="AK327" s="81"/>
      <c r="AL327" s="47"/>
      <c r="AM327" s="81"/>
      <c r="AN327" s="59"/>
      <c r="AR327" s="88">
        <f t="shared" si="62"/>
        <v>0</v>
      </c>
      <c r="AT327" s="105">
        <v>7</v>
      </c>
      <c r="AU327" s="81"/>
      <c r="AV327" s="47"/>
      <c r="AW327" s="81"/>
      <c r="AX327" s="47"/>
      <c r="AY327" s="81"/>
      <c r="AZ327" s="47"/>
      <c r="BA327" s="81"/>
      <c r="BB327" s="47"/>
      <c r="BC327" s="81"/>
      <c r="BD327" s="59"/>
      <c r="BE327" s="81"/>
      <c r="BF327" s="47"/>
      <c r="BG327" s="81"/>
      <c r="BH327" s="59"/>
    </row>
    <row r="328" spans="4:60" ht="15.75" outlineLevel="1" thickBot="1" x14ac:dyDescent="0.25">
      <c r="D328" s="88">
        <f t="shared" si="60"/>
        <v>0</v>
      </c>
      <c r="F328" s="105">
        <v>8</v>
      </c>
      <c r="G328" s="81"/>
      <c r="H328" s="47"/>
      <c r="I328" s="81"/>
      <c r="J328" s="47"/>
      <c r="K328" s="81"/>
      <c r="L328" s="47"/>
      <c r="M328" s="81"/>
      <c r="N328" s="47"/>
      <c r="O328" s="81"/>
      <c r="P328" s="59"/>
      <c r="Q328" s="81"/>
      <c r="R328" s="47"/>
      <c r="S328" s="81"/>
      <c r="T328" s="59"/>
      <c r="X328" s="88">
        <f t="shared" si="61"/>
        <v>0</v>
      </c>
      <c r="Z328" s="105">
        <v>8</v>
      </c>
      <c r="AA328" s="81"/>
      <c r="AB328" s="47"/>
      <c r="AC328" s="81"/>
      <c r="AD328" s="47"/>
      <c r="AE328" s="81"/>
      <c r="AF328" s="47"/>
      <c r="AG328" s="81"/>
      <c r="AH328" s="47"/>
      <c r="AI328" s="81"/>
      <c r="AJ328" s="59"/>
      <c r="AK328" s="81"/>
      <c r="AL328" s="47"/>
      <c r="AM328" s="81"/>
      <c r="AN328" s="59"/>
      <c r="AR328" s="88">
        <f t="shared" si="62"/>
        <v>0</v>
      </c>
      <c r="AT328" s="105">
        <v>8</v>
      </c>
      <c r="AU328" s="81"/>
      <c r="AV328" s="47"/>
      <c r="AW328" s="81"/>
      <c r="AX328" s="47"/>
      <c r="AY328" s="81"/>
      <c r="AZ328" s="47"/>
      <c r="BA328" s="81"/>
      <c r="BB328" s="47"/>
      <c r="BC328" s="81"/>
      <c r="BD328" s="59"/>
      <c r="BE328" s="81"/>
      <c r="BF328" s="47"/>
      <c r="BG328" s="81"/>
      <c r="BH328" s="59"/>
    </row>
    <row r="329" spans="4:60" ht="15.75" outlineLevel="1" thickBot="1" x14ac:dyDescent="0.25">
      <c r="D329" s="88">
        <f t="shared" si="60"/>
        <v>0</v>
      </c>
      <c r="F329" s="105">
        <v>9</v>
      </c>
      <c r="G329" s="81"/>
      <c r="H329" s="47"/>
      <c r="I329" s="81"/>
      <c r="J329" s="47"/>
      <c r="K329" s="81"/>
      <c r="L329" s="47"/>
      <c r="M329" s="81"/>
      <c r="N329" s="47"/>
      <c r="O329" s="81"/>
      <c r="P329" s="59"/>
      <c r="Q329" s="81"/>
      <c r="R329" s="47"/>
      <c r="S329" s="81"/>
      <c r="T329" s="59"/>
      <c r="X329" s="88">
        <f t="shared" si="61"/>
        <v>0</v>
      </c>
      <c r="Z329" s="105">
        <v>9</v>
      </c>
      <c r="AA329" s="81"/>
      <c r="AB329" s="47"/>
      <c r="AC329" s="81"/>
      <c r="AD329" s="47"/>
      <c r="AE329" s="81"/>
      <c r="AF329" s="47"/>
      <c r="AG329" s="81"/>
      <c r="AH329" s="47"/>
      <c r="AI329" s="81"/>
      <c r="AJ329" s="59"/>
      <c r="AK329" s="81"/>
      <c r="AL329" s="47"/>
      <c r="AM329" s="81"/>
      <c r="AN329" s="59"/>
      <c r="AR329" s="88">
        <f t="shared" si="62"/>
        <v>0</v>
      </c>
      <c r="AT329" s="105">
        <v>9</v>
      </c>
      <c r="AU329" s="81"/>
      <c r="AV329" s="47"/>
      <c r="AW329" s="81"/>
      <c r="AX329" s="47"/>
      <c r="AY329" s="81"/>
      <c r="AZ329" s="47"/>
      <c r="BA329" s="81"/>
      <c r="BB329" s="47"/>
      <c r="BC329" s="81"/>
      <c r="BD329" s="59"/>
      <c r="BE329" s="81"/>
      <c r="BF329" s="47"/>
      <c r="BG329" s="81"/>
      <c r="BH329" s="59"/>
    </row>
    <row r="330" spans="4:60" ht="15.75" outlineLevel="1" thickBot="1" x14ac:dyDescent="0.25">
      <c r="D330" s="88">
        <f t="shared" si="60"/>
        <v>0</v>
      </c>
      <c r="F330" s="105">
        <v>10</v>
      </c>
      <c r="G330" s="81"/>
      <c r="H330" s="47"/>
      <c r="I330" s="81"/>
      <c r="J330" s="47"/>
      <c r="K330" s="81"/>
      <c r="L330" s="47"/>
      <c r="M330" s="81"/>
      <c r="N330" s="47"/>
      <c r="O330" s="81"/>
      <c r="P330" s="59"/>
      <c r="Q330" s="81"/>
      <c r="R330" s="47"/>
      <c r="S330" s="81"/>
      <c r="T330" s="59"/>
      <c r="X330" s="88">
        <f t="shared" si="61"/>
        <v>0</v>
      </c>
      <c r="Z330" s="105">
        <v>10</v>
      </c>
      <c r="AA330" s="81"/>
      <c r="AB330" s="47"/>
      <c r="AC330" s="81"/>
      <c r="AD330" s="47"/>
      <c r="AE330" s="81"/>
      <c r="AF330" s="47"/>
      <c r="AG330" s="81"/>
      <c r="AH330" s="47"/>
      <c r="AI330" s="81"/>
      <c r="AJ330" s="59"/>
      <c r="AK330" s="81"/>
      <c r="AL330" s="47"/>
      <c r="AM330" s="81"/>
      <c r="AN330" s="59"/>
      <c r="AR330" s="88">
        <f t="shared" si="62"/>
        <v>0</v>
      </c>
      <c r="AT330" s="105">
        <v>10</v>
      </c>
      <c r="AU330" s="81"/>
      <c r="AV330" s="47"/>
      <c r="AW330" s="81"/>
      <c r="AX330" s="47"/>
      <c r="AY330" s="81"/>
      <c r="AZ330" s="47"/>
      <c r="BA330" s="81"/>
      <c r="BB330" s="47"/>
      <c r="BC330" s="81"/>
      <c r="BD330" s="59"/>
      <c r="BE330" s="81"/>
      <c r="BF330" s="47"/>
      <c r="BG330" s="81"/>
      <c r="BH330" s="59"/>
    </row>
    <row r="331" spans="4:60" ht="15.75" outlineLevel="1" thickBot="1" x14ac:dyDescent="0.25">
      <c r="D331" s="88">
        <f t="shared" si="60"/>
        <v>0</v>
      </c>
      <c r="F331" s="105">
        <v>11</v>
      </c>
      <c r="G331" s="81"/>
      <c r="H331" s="47"/>
      <c r="I331" s="81"/>
      <c r="J331" s="47"/>
      <c r="K331" s="81"/>
      <c r="L331" s="47"/>
      <c r="M331" s="81"/>
      <c r="N331" s="47"/>
      <c r="O331" s="81"/>
      <c r="P331" s="59"/>
      <c r="Q331" s="81"/>
      <c r="R331" s="47"/>
      <c r="S331" s="81"/>
      <c r="T331" s="59"/>
      <c r="X331" s="88">
        <f t="shared" si="61"/>
        <v>0</v>
      </c>
      <c r="Z331" s="105">
        <v>11</v>
      </c>
      <c r="AA331" s="81"/>
      <c r="AB331" s="47"/>
      <c r="AC331" s="81"/>
      <c r="AD331" s="47"/>
      <c r="AE331" s="81"/>
      <c r="AF331" s="47"/>
      <c r="AG331" s="81"/>
      <c r="AH331" s="47"/>
      <c r="AI331" s="81"/>
      <c r="AJ331" s="59"/>
      <c r="AK331" s="81"/>
      <c r="AL331" s="47"/>
      <c r="AM331" s="81"/>
      <c r="AN331" s="59"/>
      <c r="AR331" s="88">
        <f t="shared" si="62"/>
        <v>0</v>
      </c>
      <c r="AT331" s="105">
        <v>11</v>
      </c>
      <c r="AU331" s="81"/>
      <c r="AV331" s="47"/>
      <c r="AW331" s="81"/>
      <c r="AX331" s="47"/>
      <c r="AY331" s="81"/>
      <c r="AZ331" s="47"/>
      <c r="BA331" s="81"/>
      <c r="BB331" s="47"/>
      <c r="BC331" s="81"/>
      <c r="BD331" s="59"/>
      <c r="BE331" s="81"/>
      <c r="BF331" s="47"/>
      <c r="BG331" s="81"/>
      <c r="BH331" s="59"/>
    </row>
    <row r="332" spans="4:60" ht="15.75" outlineLevel="1" thickBot="1" x14ac:dyDescent="0.25">
      <c r="D332" s="88">
        <f t="shared" si="60"/>
        <v>0</v>
      </c>
      <c r="F332" s="105">
        <v>12</v>
      </c>
      <c r="G332" s="81"/>
      <c r="H332" s="47"/>
      <c r="I332" s="81"/>
      <c r="J332" s="47"/>
      <c r="K332" s="81"/>
      <c r="L332" s="47"/>
      <c r="M332" s="81"/>
      <c r="N332" s="47"/>
      <c r="O332" s="81"/>
      <c r="P332" s="59"/>
      <c r="Q332" s="81"/>
      <c r="R332" s="47"/>
      <c r="S332" s="81"/>
      <c r="T332" s="59"/>
      <c r="X332" s="88">
        <f t="shared" si="61"/>
        <v>0</v>
      </c>
      <c r="Z332" s="105">
        <v>12</v>
      </c>
      <c r="AA332" s="81"/>
      <c r="AB332" s="47"/>
      <c r="AC332" s="81"/>
      <c r="AD332" s="47"/>
      <c r="AE332" s="81"/>
      <c r="AF332" s="47"/>
      <c r="AG332" s="81"/>
      <c r="AH332" s="47"/>
      <c r="AI332" s="81"/>
      <c r="AJ332" s="59"/>
      <c r="AK332" s="81"/>
      <c r="AL332" s="47"/>
      <c r="AM332" s="81"/>
      <c r="AN332" s="59"/>
      <c r="AR332" s="88">
        <f t="shared" si="62"/>
        <v>0</v>
      </c>
      <c r="AT332" s="105">
        <v>12</v>
      </c>
      <c r="AU332" s="81"/>
      <c r="AV332" s="47"/>
      <c r="AW332" s="81"/>
      <c r="AX332" s="47"/>
      <c r="AY332" s="81"/>
      <c r="AZ332" s="47"/>
      <c r="BA332" s="81"/>
      <c r="BB332" s="47"/>
      <c r="BC332" s="81"/>
      <c r="BD332" s="59"/>
      <c r="BE332" s="81"/>
      <c r="BF332" s="47"/>
      <c r="BG332" s="81"/>
      <c r="BH332" s="59"/>
    </row>
    <row r="333" spans="4:60" ht="15.75" outlineLevel="1" thickBot="1" x14ac:dyDescent="0.25">
      <c r="D333" s="88">
        <f t="shared" si="60"/>
        <v>0</v>
      </c>
      <c r="F333" s="105">
        <v>13</v>
      </c>
      <c r="G333" s="81"/>
      <c r="H333" s="47"/>
      <c r="I333" s="81"/>
      <c r="J333" s="47"/>
      <c r="K333" s="81"/>
      <c r="L333" s="47"/>
      <c r="M333" s="81"/>
      <c r="N333" s="47"/>
      <c r="O333" s="81"/>
      <c r="P333" s="59"/>
      <c r="Q333" s="81"/>
      <c r="R333" s="47"/>
      <c r="S333" s="81"/>
      <c r="T333" s="59"/>
      <c r="X333" s="88">
        <f t="shared" si="61"/>
        <v>0</v>
      </c>
      <c r="Z333" s="105">
        <v>13</v>
      </c>
      <c r="AA333" s="81"/>
      <c r="AB333" s="47"/>
      <c r="AC333" s="81"/>
      <c r="AD333" s="47"/>
      <c r="AE333" s="81"/>
      <c r="AF333" s="47"/>
      <c r="AG333" s="81"/>
      <c r="AH333" s="47"/>
      <c r="AI333" s="81"/>
      <c r="AJ333" s="59"/>
      <c r="AK333" s="81"/>
      <c r="AL333" s="47"/>
      <c r="AM333" s="81"/>
      <c r="AN333" s="59"/>
      <c r="AR333" s="88">
        <f t="shared" si="62"/>
        <v>0</v>
      </c>
      <c r="AT333" s="105">
        <v>13</v>
      </c>
      <c r="AU333" s="81"/>
      <c r="AV333" s="47"/>
      <c r="AW333" s="81"/>
      <c r="AX333" s="47"/>
      <c r="AY333" s="81"/>
      <c r="AZ333" s="47"/>
      <c r="BA333" s="81"/>
      <c r="BB333" s="47"/>
      <c r="BC333" s="81"/>
      <c r="BD333" s="59"/>
      <c r="BE333" s="81"/>
      <c r="BF333" s="47"/>
      <c r="BG333" s="81"/>
      <c r="BH333" s="59"/>
    </row>
    <row r="334" spans="4:60" ht="15.75" outlineLevel="1" thickBot="1" x14ac:dyDescent="0.25">
      <c r="D334" s="88">
        <f t="shared" si="60"/>
        <v>0</v>
      </c>
      <c r="F334" s="105">
        <v>14</v>
      </c>
      <c r="G334" s="81"/>
      <c r="H334" s="78"/>
      <c r="I334" s="81"/>
      <c r="J334" s="47"/>
      <c r="K334" s="81"/>
      <c r="L334" s="47"/>
      <c r="M334" s="81"/>
      <c r="N334" s="47"/>
      <c r="O334" s="81"/>
      <c r="P334" s="59"/>
      <c r="Q334" s="81"/>
      <c r="R334" s="47"/>
      <c r="S334" s="81"/>
      <c r="T334" s="59"/>
      <c r="X334" s="88">
        <f t="shared" si="61"/>
        <v>0</v>
      </c>
      <c r="Z334" s="105">
        <v>14</v>
      </c>
      <c r="AA334" s="81"/>
      <c r="AB334" s="78"/>
      <c r="AC334" s="81"/>
      <c r="AD334" s="47"/>
      <c r="AE334" s="81"/>
      <c r="AF334" s="47"/>
      <c r="AG334" s="81"/>
      <c r="AH334" s="47"/>
      <c r="AI334" s="81"/>
      <c r="AJ334" s="59"/>
      <c r="AK334" s="81"/>
      <c r="AL334" s="47"/>
      <c r="AM334" s="81"/>
      <c r="AN334" s="59"/>
      <c r="AR334" s="88">
        <f t="shared" si="62"/>
        <v>0</v>
      </c>
      <c r="AT334" s="105">
        <v>14</v>
      </c>
      <c r="AU334" s="81"/>
      <c r="AV334" s="78"/>
      <c r="AW334" s="81"/>
      <c r="AX334" s="47"/>
      <c r="AY334" s="81"/>
      <c r="AZ334" s="47"/>
      <c r="BA334" s="81"/>
      <c r="BB334" s="47"/>
      <c r="BC334" s="81"/>
      <c r="BD334" s="59"/>
      <c r="BE334" s="81"/>
      <c r="BF334" s="47"/>
      <c r="BG334" s="81"/>
      <c r="BH334" s="59"/>
    </row>
    <row r="335" spans="4:60" ht="15.75" outlineLevel="1" thickBot="1" x14ac:dyDescent="0.25">
      <c r="D335" s="89">
        <f t="shared" si="60"/>
        <v>0</v>
      </c>
      <c r="F335" s="105">
        <v>15</v>
      </c>
      <c r="G335" s="82"/>
      <c r="H335" s="60"/>
      <c r="I335" s="82"/>
      <c r="J335" s="60"/>
      <c r="K335" s="82"/>
      <c r="L335" s="60"/>
      <c r="M335" s="82"/>
      <c r="N335" s="60"/>
      <c r="O335" s="82"/>
      <c r="P335" s="61"/>
      <c r="Q335" s="82"/>
      <c r="R335" s="60"/>
      <c r="S335" s="82"/>
      <c r="T335" s="61"/>
      <c r="X335" s="89">
        <f t="shared" si="61"/>
        <v>0</v>
      </c>
      <c r="Z335" s="105">
        <v>15</v>
      </c>
      <c r="AA335" s="82"/>
      <c r="AB335" s="60"/>
      <c r="AC335" s="82"/>
      <c r="AD335" s="60"/>
      <c r="AE335" s="82"/>
      <c r="AF335" s="60"/>
      <c r="AG335" s="82"/>
      <c r="AH335" s="60"/>
      <c r="AI335" s="82"/>
      <c r="AJ335" s="61"/>
      <c r="AK335" s="82"/>
      <c r="AL335" s="60"/>
      <c r="AM335" s="82"/>
      <c r="AN335" s="61"/>
      <c r="AR335" s="89">
        <f t="shared" si="62"/>
        <v>0</v>
      </c>
      <c r="AT335" s="105">
        <v>15</v>
      </c>
      <c r="AU335" s="82"/>
      <c r="AV335" s="60"/>
      <c r="AW335" s="82"/>
      <c r="AX335" s="60"/>
      <c r="AY335" s="82"/>
      <c r="AZ335" s="60"/>
      <c r="BA335" s="82"/>
      <c r="BB335" s="60"/>
      <c r="BC335" s="82"/>
      <c r="BD335" s="61"/>
      <c r="BE335" s="82"/>
      <c r="BF335" s="60"/>
      <c r="BG335" s="82"/>
      <c r="BH335" s="61"/>
    </row>
    <row r="336" spans="4:60" ht="15.75" outlineLevel="1" thickTop="1" x14ac:dyDescent="0.2">
      <c r="F336" s="106"/>
      <c r="G336" s="49" t="s">
        <v>27</v>
      </c>
      <c r="H336" s="49">
        <f>SUM(H321:H335)</f>
        <v>0</v>
      </c>
      <c r="I336" s="49"/>
      <c r="J336" s="49">
        <f>SUM(J321:J335)</f>
        <v>0</v>
      </c>
      <c r="K336" s="49"/>
      <c r="L336" s="49">
        <f>SUM(L321:L335)</f>
        <v>0</v>
      </c>
      <c r="M336" s="49"/>
      <c r="N336" s="49">
        <f>SUM(N321:N335)</f>
        <v>0</v>
      </c>
      <c r="O336" s="49"/>
      <c r="P336" s="49">
        <f>SUM(P321:P335)</f>
        <v>0</v>
      </c>
      <c r="Q336" s="49"/>
      <c r="R336" s="49">
        <f>SUM(R321:R335)</f>
        <v>0</v>
      </c>
      <c r="S336" s="49"/>
      <c r="T336" s="49">
        <f>SUM(T321:T335)</f>
        <v>0</v>
      </c>
      <c r="Z336" s="106"/>
      <c r="AA336" s="49" t="s">
        <v>27</v>
      </c>
      <c r="AB336" s="49">
        <f>SUM(AB321:AB335)</f>
        <v>0</v>
      </c>
      <c r="AC336" s="49"/>
      <c r="AD336" s="49">
        <f>SUM(AD321:AD335)</f>
        <v>0</v>
      </c>
      <c r="AE336" s="49"/>
      <c r="AF336" s="49">
        <f>SUM(AF321:AF335)</f>
        <v>0</v>
      </c>
      <c r="AG336" s="49"/>
      <c r="AH336" s="49">
        <f>SUM(AH321:AH335)</f>
        <v>0</v>
      </c>
      <c r="AI336" s="49"/>
      <c r="AJ336" s="49">
        <f>SUM(AJ321:AJ335)</f>
        <v>0</v>
      </c>
      <c r="AK336" s="49"/>
      <c r="AL336" s="49">
        <f>SUM(AL321:AL335)</f>
        <v>0</v>
      </c>
      <c r="AM336" s="49"/>
      <c r="AN336" s="49">
        <f>SUM(AN321:AN335)</f>
        <v>0</v>
      </c>
      <c r="AT336" s="106"/>
      <c r="AU336" s="49" t="s">
        <v>27</v>
      </c>
      <c r="AV336" s="49">
        <f>SUM(AV321:AV335)</f>
        <v>0</v>
      </c>
      <c r="AW336" s="49"/>
      <c r="AX336" s="49">
        <f>SUM(AX321:AX335)</f>
        <v>0</v>
      </c>
      <c r="AY336" s="49"/>
      <c r="AZ336" s="49">
        <f>SUM(AZ321:AZ335)</f>
        <v>0</v>
      </c>
      <c r="BA336" s="49"/>
      <c r="BB336" s="49">
        <f>SUM(BB321:BB335)</f>
        <v>0</v>
      </c>
      <c r="BC336" s="49"/>
      <c r="BD336" s="49">
        <f>SUM(BD321:BD335)</f>
        <v>0</v>
      </c>
      <c r="BE336" s="49"/>
      <c r="BF336" s="49">
        <f>SUM(BF321:BF335)</f>
        <v>0</v>
      </c>
      <c r="BG336" s="49"/>
      <c r="BH336" s="49">
        <f>SUM(BH321:BH335)</f>
        <v>0</v>
      </c>
    </row>
    <row r="337" spans="2:60" ht="12" customHeight="1" x14ac:dyDescent="0.2"/>
    <row r="338" spans="2:60" ht="36.950000000000003" customHeight="1" x14ac:dyDescent="0.2">
      <c r="F338" s="217">
        <f>EDATE(DATE(An_ref,1,1),9)</f>
        <v>43739</v>
      </c>
      <c r="G338" s="217"/>
      <c r="H338" s="217"/>
      <c r="I338" s="217"/>
      <c r="J338" s="217"/>
      <c r="K338" s="84"/>
      <c r="L338" s="84"/>
      <c r="M338" s="90">
        <f>SUM(B342:B356)</f>
        <v>0</v>
      </c>
      <c r="N338" s="84"/>
      <c r="O338" s="84"/>
      <c r="P338" s="84"/>
      <c r="Q338" s="83"/>
      <c r="R338" s="83"/>
      <c r="S338" s="83"/>
      <c r="T338" s="83"/>
      <c r="Z338" s="217">
        <f>EDATE(DATE(An_ref,1,1),10)</f>
        <v>43770</v>
      </c>
      <c r="AA338" s="217"/>
      <c r="AB338" s="217"/>
      <c r="AC338" s="217"/>
      <c r="AD338" s="217"/>
      <c r="AE338" s="84"/>
      <c r="AF338" s="84"/>
      <c r="AG338" s="90">
        <f>SUM(V342:V356)</f>
        <v>0</v>
      </c>
      <c r="AH338" s="84"/>
      <c r="AI338" s="84"/>
      <c r="AJ338" s="84"/>
      <c r="AK338" s="83"/>
      <c r="AL338" s="83"/>
      <c r="AM338" s="83"/>
      <c r="AN338" s="83"/>
      <c r="AT338" s="217">
        <f>EDATE(DATE(An_ref,1,1),11)</f>
        <v>43800</v>
      </c>
      <c r="AU338" s="217"/>
      <c r="AV338" s="217"/>
      <c r="AW338" s="217"/>
      <c r="AX338" s="217"/>
      <c r="AY338" s="84"/>
      <c r="AZ338" s="84"/>
      <c r="BA338" s="90">
        <f>SUM(AP342:AP356)</f>
        <v>0</v>
      </c>
      <c r="BB338" s="84"/>
      <c r="BC338" s="84"/>
      <c r="BD338" s="84"/>
      <c r="BE338" s="83"/>
      <c r="BF338" s="83"/>
      <c r="BG338" s="83"/>
      <c r="BH338" s="83"/>
    </row>
    <row r="339" spans="2:60" s="17" customFormat="1" ht="22.5" customHeight="1" thickBot="1" x14ac:dyDescent="0.25">
      <c r="F339" s="7"/>
      <c r="G339" s="220" t="str">
        <f>UPPER(TEXT(H359,"jjjj"))</f>
        <v>LUNDI</v>
      </c>
      <c r="H339" s="220"/>
      <c r="I339" s="220" t="str">
        <f>UPPER(TEXT(J359,"jjjj"))</f>
        <v>MARDI</v>
      </c>
      <c r="J339" s="220"/>
      <c r="K339" s="220" t="str">
        <f>UPPER(TEXT(L359,"jjjj"))</f>
        <v>MERCREDI</v>
      </c>
      <c r="L339" s="220"/>
      <c r="M339" s="220" t="str">
        <f>UPPER(TEXT(N359,"jjjj"))</f>
        <v>JEUDI</v>
      </c>
      <c r="N339" s="220"/>
      <c r="O339" s="220" t="str">
        <f>UPPER(TEXT(P359,"jjjj"))</f>
        <v>VENDREDI</v>
      </c>
      <c r="P339" s="220"/>
      <c r="Q339" s="221" t="str">
        <f>UPPER(TEXT(R359,"jjjj"))</f>
        <v>SAMEDI</v>
      </c>
      <c r="R339" s="221"/>
      <c r="S339" s="221" t="str">
        <f>UPPER(TEXT(T359,"jjjj"))</f>
        <v>DIMANCHE</v>
      </c>
      <c r="T339" s="221"/>
      <c r="Z339" s="7"/>
      <c r="AA339" s="220" t="str">
        <f>UPPER(TEXT(AB359,"jjjj"))</f>
        <v>LUNDI</v>
      </c>
      <c r="AB339" s="220"/>
      <c r="AC339" s="220" t="str">
        <f>UPPER(TEXT(AD359,"jjjj"))</f>
        <v>MARDI</v>
      </c>
      <c r="AD339" s="220"/>
      <c r="AE339" s="220" t="str">
        <f>UPPER(TEXT(AF359,"jjjj"))</f>
        <v>MERCREDI</v>
      </c>
      <c r="AF339" s="220"/>
      <c r="AG339" s="220" t="str">
        <f>UPPER(TEXT(AH359,"jjjj"))</f>
        <v>JEUDI</v>
      </c>
      <c r="AH339" s="220"/>
      <c r="AI339" s="220" t="str">
        <f>UPPER(TEXT(AJ359,"jjjj"))</f>
        <v>VENDREDI</v>
      </c>
      <c r="AJ339" s="220"/>
      <c r="AK339" s="221" t="str">
        <f>UPPER(TEXT(AL359,"jjjj"))</f>
        <v>SAMEDI</v>
      </c>
      <c r="AL339" s="221"/>
      <c r="AM339" s="221" t="str">
        <f>UPPER(TEXT(AN359,"jjjj"))</f>
        <v>DIMANCHE</v>
      </c>
      <c r="AN339" s="221"/>
      <c r="AT339" s="7"/>
      <c r="AU339" s="220" t="str">
        <f>UPPER(TEXT(AV359,"jjjj"))</f>
        <v>LUNDI</v>
      </c>
      <c r="AV339" s="220"/>
      <c r="AW339" s="220" t="str">
        <f>UPPER(TEXT(AX359,"jjjj"))</f>
        <v>MARDI</v>
      </c>
      <c r="AX339" s="220"/>
      <c r="AY339" s="220" t="str">
        <f>UPPER(TEXT(AZ359,"jjjj"))</f>
        <v>MERCREDI</v>
      </c>
      <c r="AZ339" s="220"/>
      <c r="BA339" s="220" t="str">
        <f>UPPER(TEXT(BB359,"jjjj"))</f>
        <v>JEUDI</v>
      </c>
      <c r="BB339" s="220"/>
      <c r="BC339" s="220" t="str">
        <f>UPPER(TEXT(BD359,"jjjj"))</f>
        <v>VENDREDI</v>
      </c>
      <c r="BD339" s="220"/>
      <c r="BE339" s="221" t="str">
        <f>UPPER(TEXT(BF359,"jjjj"))</f>
        <v>SAMEDI</v>
      </c>
      <c r="BF339" s="221"/>
      <c r="BG339" s="221" t="str">
        <f>UPPER(TEXT(BH359,"jjjj"))</f>
        <v>DIMANCHE</v>
      </c>
      <c r="BH339" s="221"/>
    </row>
    <row r="340" spans="2:60" ht="15" hidden="1" customHeight="1" x14ac:dyDescent="0.2">
      <c r="F340" s="48">
        <f>INT((N341-LOOKUP(N341,DATE(YEAR(N341)+{-1;0;1},1,3)-WEEKDAY(DATE(YEAR(N341)+{-1;0;1},1,3))+2))/7)+1</f>
        <v>40</v>
      </c>
      <c r="G340" s="50"/>
      <c r="H340" s="50"/>
      <c r="I340" s="50"/>
      <c r="J340" s="50"/>
      <c r="K340" s="50"/>
      <c r="L340" s="50"/>
      <c r="M340" s="50"/>
      <c r="N340" s="50"/>
      <c r="O340" s="50"/>
      <c r="P340" s="50"/>
      <c r="Q340" s="50"/>
      <c r="R340" s="50"/>
      <c r="S340" s="50"/>
      <c r="T340" s="50"/>
      <c r="Z340" s="48" t="e">
        <f>INT((AH341-LOOKUP(AH341,DATE(YEAR(AH341)+{-1;0;1},1,3)-WEEKDAY(DATE(YEAR(AH341)+{-1;0;1},1,3))+2))/7)+1</f>
        <v>#VALUE!</v>
      </c>
      <c r="AA340" s="50"/>
      <c r="AB340" s="50"/>
      <c r="AC340" s="50"/>
      <c r="AD340" s="50"/>
      <c r="AE340" s="50"/>
      <c r="AF340" s="50"/>
      <c r="AG340" s="50"/>
      <c r="AH340" s="50"/>
      <c r="AI340" s="50"/>
      <c r="AJ340" s="50"/>
      <c r="AK340" s="50"/>
      <c r="AL340" s="50"/>
      <c r="AM340" s="50"/>
      <c r="AN340" s="50"/>
      <c r="AT340" s="48" t="e">
        <f>INT((BB341-LOOKUP(BB341,DATE(YEAR(BB341)+{-1;0;1},1,3)-WEEKDAY(DATE(YEAR(BB341)+{-1;0;1},1,3))+2))/7)+1</f>
        <v>#VALUE!</v>
      </c>
      <c r="AU340" s="50"/>
      <c r="AV340" s="50"/>
      <c r="AW340" s="50"/>
      <c r="AX340" s="50"/>
      <c r="AY340" s="50"/>
      <c r="AZ340" s="50"/>
      <c r="BA340" s="50"/>
      <c r="BB340" s="50"/>
      <c r="BC340" s="50"/>
      <c r="BD340" s="50"/>
      <c r="BE340" s="50"/>
      <c r="BF340" s="50"/>
      <c r="BG340" s="50"/>
      <c r="BH340" s="50"/>
    </row>
    <row r="341" spans="2:60" ht="39.950000000000003" customHeight="1" thickBot="1" x14ac:dyDescent="0.25">
      <c r="F341" s="71">
        <f>F340</f>
        <v>40</v>
      </c>
      <c r="G341" s="51" t="str">
        <f>IF(ISNA(VLOOKUP(H341,Tab_feri,2,FALSE)),"",VLOOKUP(H341,Tab_feri,2,FALSE))</f>
        <v/>
      </c>
      <c r="H341" s="52" t="str">
        <f>IF(WEEKDAY(F338)=2,F338,"")</f>
        <v/>
      </c>
      <c r="I341" s="51" t="str">
        <f>IF(ISNA(VLOOKUP(J341,Tab_feri,2,FALSE)),"",VLOOKUP(J341,Tab_feri,2,FALSE))</f>
        <v/>
      </c>
      <c r="J341" s="52">
        <f>IF(H341&lt;&gt;"",H341+1,IF(WEEKDAY(F338)=3,F338,""))</f>
        <v>43739</v>
      </c>
      <c r="K341" s="51" t="str">
        <f>IF(ISNA(VLOOKUP(L341,Tab_feri,2,FALSE)),"",VLOOKUP(L341,Tab_feri,2,FALSE))</f>
        <v/>
      </c>
      <c r="L341" s="52">
        <f>IF(J341&lt;&gt;"",J341+1,IF(WEEKDAY(F338)=4,F338,""))</f>
        <v>43740</v>
      </c>
      <c r="M341" s="51" t="str">
        <f>IF(ISNA(VLOOKUP(N341,Tab_feri,2,FALSE)),"",VLOOKUP(N341,Tab_feri,2,FALSE))</f>
        <v/>
      </c>
      <c r="N341" s="52">
        <f>IF(L341&lt;&gt;"",L341+1,IF(WEEKDAY(F338)=5,F338,""))</f>
        <v>43741</v>
      </c>
      <c r="O341" s="51" t="str">
        <f>IF(ISNA(VLOOKUP(P341,Tab_feri,2,FALSE)),"",VLOOKUP(P341,Tab_feri,2,FALSE))</f>
        <v/>
      </c>
      <c r="P341" s="52">
        <f>IF(N341&lt;&gt;"",N341+1,IF(WEEKDAY(F338)=6,F338,""))</f>
        <v>43742</v>
      </c>
      <c r="Q341" s="53" t="str">
        <f>IF(ISNA(VLOOKUP(R341,Tab_feri,2,FALSE)),"",VLOOKUP(R341,Tab_feri,2,FALSE))</f>
        <v/>
      </c>
      <c r="R341" s="54">
        <f>IF(P341&lt;&gt;"",P341+1,IF(WEEKDAY(F338)=7,F338,""))</f>
        <v>43743</v>
      </c>
      <c r="S341" s="53" t="str">
        <f>IF(ISNA(VLOOKUP(T341,Tab_feri,2,FALSE)),"",VLOOKUP(T341,Tab_feri,2,FALSE))</f>
        <v/>
      </c>
      <c r="T341" s="55">
        <f>IF(R341&lt;&gt;"",R341+1,IF(WEEKDAY(F338)=1,F338,""))</f>
        <v>43744</v>
      </c>
      <c r="Z341" s="71" t="e">
        <f>Z340</f>
        <v>#VALUE!</v>
      </c>
      <c r="AA341" s="51" t="str">
        <f>IF(ISNA(VLOOKUP(AB341,Tab_feri,2,FALSE)),"",VLOOKUP(AB341,Tab_feri,2,FALSE))</f>
        <v/>
      </c>
      <c r="AB341" s="52" t="str">
        <f>IF(WEEKDAY(Z338)=2,Z338,"")</f>
        <v/>
      </c>
      <c r="AC341" s="51" t="str">
        <f>IF(ISNA(VLOOKUP(AD341,Tab_feri,2,FALSE)),"",VLOOKUP(AD341,Tab_feri,2,FALSE))</f>
        <v/>
      </c>
      <c r="AD341" s="52" t="str">
        <f>IF(AB341&lt;&gt;"",AB341+1,IF(WEEKDAY(Z338)=3,Z338,""))</f>
        <v/>
      </c>
      <c r="AE341" s="51" t="str">
        <f>IF(ISNA(VLOOKUP(AF341,Tab_feri,2,FALSE)),"",VLOOKUP(AF341,Tab_feri,2,FALSE))</f>
        <v/>
      </c>
      <c r="AF341" s="52" t="str">
        <f>IF(AD341&lt;&gt;"",AD341+1,IF(WEEKDAY(Z338)=4,Z338,""))</f>
        <v/>
      </c>
      <c r="AG341" s="51" t="str">
        <f>IF(ISNA(VLOOKUP(AH341,Tab_feri,2,FALSE)),"",VLOOKUP(AH341,Tab_feri,2,FALSE))</f>
        <v/>
      </c>
      <c r="AH341" s="52" t="str">
        <f>IF(AF341&lt;&gt;"",AF341+1,IF(WEEKDAY(Z338)=5,Z338,""))</f>
        <v/>
      </c>
      <c r="AI341" s="101" t="str">
        <f>IF(ISNA(VLOOKUP(AJ341,Tab_feri,2,FALSE)),"",VLOOKUP(AJ341,Tab_feri,2,FALSE))</f>
        <v/>
      </c>
      <c r="AJ341" s="52">
        <f>IF(AH341&lt;&gt;"",AH341+1,IF(WEEKDAY(Z338)=6,Z338,""))</f>
        <v>43770</v>
      </c>
      <c r="AK341" s="53" t="str">
        <f>IF(ISNA(VLOOKUP(AL341,Tab_feri,2,FALSE)),"",VLOOKUP(AL341,Tab_feri,2,FALSE))</f>
        <v/>
      </c>
      <c r="AL341" s="54">
        <f>IF(AJ341&lt;&gt;"",AJ341+1,IF(WEEKDAY(Z338)=7,Z338,""))</f>
        <v>43771</v>
      </c>
      <c r="AM341" s="53" t="str">
        <f>IF(ISNA(VLOOKUP(AN341,Tab_feri,2,FALSE)),"",VLOOKUP(AN341,Tab_feri,2,FALSE))</f>
        <v/>
      </c>
      <c r="AN341" s="55">
        <f>IF(AL341&lt;&gt;"",AL341+1,IF(WEEKDAY(Z338)=1,Z338,""))</f>
        <v>43772</v>
      </c>
      <c r="AT341" s="125" t="e">
        <f>AT340</f>
        <v>#VALUE!</v>
      </c>
      <c r="AU341" s="112" t="str">
        <f>IF(ISNA(VLOOKUP(AV341,Tab_feri,2,FALSE)),"",VLOOKUP(AV341,Tab_feri,2,FALSE))</f>
        <v/>
      </c>
      <c r="AV341" s="113" t="str">
        <f>IF(WEEKDAY(AT338)=2,AT338,"")</f>
        <v/>
      </c>
      <c r="AW341" s="112" t="str">
        <f>IF(ISNA(VLOOKUP(AX341,Tab_feri,2,FALSE)),"",VLOOKUP(AX341,Tab_feri,2,FALSE))</f>
        <v/>
      </c>
      <c r="AX341" s="113" t="str">
        <f>IF(AV341&lt;&gt;"",AV341+1,IF(WEEKDAY(AT338)=3,AT338,""))</f>
        <v/>
      </c>
      <c r="AY341" s="112" t="str">
        <f>IF(ISNA(VLOOKUP(AZ341,Tab_feri,2,FALSE)),"",VLOOKUP(AZ341,Tab_feri,2,FALSE))</f>
        <v/>
      </c>
      <c r="AZ341" s="113" t="str">
        <f>IF(AX341&lt;&gt;"",AX341+1,IF(WEEKDAY(AT338)=4,AT338,""))</f>
        <v/>
      </c>
      <c r="BA341" s="112" t="str">
        <f>IF(ISNA(VLOOKUP(BB341,Tab_feri,2,FALSE)),"",VLOOKUP(BB341,Tab_feri,2,FALSE))</f>
        <v/>
      </c>
      <c r="BB341" s="113" t="str">
        <f>IF(AZ341&lt;&gt;"",AZ341+1,IF(WEEKDAY(AT338)=5,AT338,""))</f>
        <v/>
      </c>
      <c r="BC341" s="112" t="str">
        <f>IF(ISNA(VLOOKUP(BD341,Tab_feri,2,FALSE)),"",VLOOKUP(BD341,Tab_feri,2,FALSE))</f>
        <v/>
      </c>
      <c r="BD341" s="113" t="str">
        <f>IF(BB341&lt;&gt;"",BB341+1,IF(WEEKDAY(AT338)=6,AT338,""))</f>
        <v/>
      </c>
      <c r="BE341" s="114" t="str">
        <f>IF(ISNA(VLOOKUP(BF341,Tab_feri,2,FALSE)),"",VLOOKUP(BF341,Tab_feri,2,FALSE))</f>
        <v/>
      </c>
      <c r="BF341" s="115" t="str">
        <f>IF(BD341&lt;&gt;"",BD341+1,IF(WEEKDAY(AT338)=7,AT338,""))</f>
        <v/>
      </c>
      <c r="BG341" s="114" t="str">
        <f>IF(ISNA(VLOOKUP(BH341,Tab_feri,2,FALSE)),"",VLOOKUP(BH341,Tab_feri,2,FALSE))</f>
        <v/>
      </c>
      <c r="BH341" s="116">
        <f>IF(BF341&lt;&gt;"",BF341+1,IF(WEEKDAY(AT338)=1,AT338,""))</f>
        <v>43800</v>
      </c>
    </row>
    <row r="342" spans="2:60" ht="15" customHeight="1" outlineLevel="1" thickTop="1" thickBot="1" x14ac:dyDescent="0.25">
      <c r="B342" s="73">
        <f>SUM(D342,D360,D378,D396,D414,D432)</f>
        <v>0</v>
      </c>
      <c r="D342" s="87">
        <f>SUM(H342,J342,L342,N342,P342,R342,T342)</f>
        <v>0</v>
      </c>
      <c r="F342" s="105">
        <v>1</v>
      </c>
      <c r="G342" s="80"/>
      <c r="H342" s="57"/>
      <c r="I342" s="80"/>
      <c r="J342" s="57"/>
      <c r="K342" s="80"/>
      <c r="L342" s="57"/>
      <c r="M342" s="80"/>
      <c r="N342" s="57"/>
      <c r="O342" s="80"/>
      <c r="P342" s="58"/>
      <c r="Q342" s="80"/>
      <c r="R342" s="57"/>
      <c r="S342" s="80"/>
      <c r="T342" s="58"/>
      <c r="V342" s="73">
        <f>SUM(X342,X360,X378,X396,X414,X432)</f>
        <v>0</v>
      </c>
      <c r="X342" s="87">
        <f>SUM(AB342,AD342,AF342,AH342,AJ342,AL342,AN342)</f>
        <v>0</v>
      </c>
      <c r="Z342" s="105">
        <v>1</v>
      </c>
      <c r="AA342" s="80"/>
      <c r="AB342" s="57"/>
      <c r="AC342" s="80"/>
      <c r="AD342" s="57"/>
      <c r="AE342" s="80"/>
      <c r="AF342" s="57"/>
      <c r="AG342" s="80"/>
      <c r="AH342" s="57"/>
      <c r="AI342" s="80"/>
      <c r="AJ342" s="58"/>
      <c r="AK342" s="80"/>
      <c r="AL342" s="57"/>
      <c r="AM342" s="80"/>
      <c r="AN342" s="58"/>
      <c r="AP342" s="73">
        <f>SUM(AR342,AR360,AR378,AR396,AR414,AR432)</f>
        <v>0</v>
      </c>
      <c r="AR342" s="87">
        <f>SUM(AV342,AX342,AZ342,BB342,BD342,BF342,BH342)</f>
        <v>0</v>
      </c>
      <c r="AT342" s="105">
        <v>1</v>
      </c>
      <c r="AU342" s="80"/>
      <c r="AV342" s="57"/>
      <c r="AW342" s="80"/>
      <c r="AX342" s="57"/>
      <c r="AY342" s="80"/>
      <c r="AZ342" s="57"/>
      <c r="BA342" s="80"/>
      <c r="BB342" s="57"/>
      <c r="BC342" s="80"/>
      <c r="BD342" s="58"/>
      <c r="BE342" s="80"/>
      <c r="BF342" s="57"/>
      <c r="BG342" s="80"/>
      <c r="BH342" s="58"/>
    </row>
    <row r="343" spans="2:60" ht="15" customHeight="1" outlineLevel="1" thickBot="1" x14ac:dyDescent="0.25">
      <c r="B343" s="74">
        <f t="shared" ref="B343:B356" si="63">SUM(D343,D361,D379,D397,D415,D433)</f>
        <v>0</v>
      </c>
      <c r="D343" s="88">
        <f t="shared" ref="D343:D356" si="64">SUM(H343,J343,L343,N343,P343,R343,T343)</f>
        <v>0</v>
      </c>
      <c r="F343" s="105">
        <v>2</v>
      </c>
      <c r="G343" s="81"/>
      <c r="H343" s="47"/>
      <c r="I343" s="81"/>
      <c r="J343" s="47"/>
      <c r="K343" s="81"/>
      <c r="L343" s="47"/>
      <c r="M343" s="81"/>
      <c r="N343" s="47"/>
      <c r="O343" s="81"/>
      <c r="P343" s="59"/>
      <c r="Q343" s="81"/>
      <c r="R343" s="47"/>
      <c r="S343" s="81"/>
      <c r="T343" s="59"/>
      <c r="V343" s="74">
        <f t="shared" ref="V343:V356" si="65">SUM(X343,X361,X379,X397,X415,X433)</f>
        <v>0</v>
      </c>
      <c r="X343" s="88">
        <f t="shared" ref="X343:X356" si="66">SUM(AB343,AD343,AF343,AH343,AJ343,AL343,AN343)</f>
        <v>0</v>
      </c>
      <c r="Z343" s="105">
        <v>2</v>
      </c>
      <c r="AA343" s="81"/>
      <c r="AB343" s="47"/>
      <c r="AC343" s="81"/>
      <c r="AD343" s="47"/>
      <c r="AE343" s="81"/>
      <c r="AF343" s="47"/>
      <c r="AG343" s="81"/>
      <c r="AH343" s="47"/>
      <c r="AI343" s="81"/>
      <c r="AJ343" s="59"/>
      <c r="AK343" s="81"/>
      <c r="AL343" s="47"/>
      <c r="AM343" s="81"/>
      <c r="AN343" s="59"/>
      <c r="AP343" s="74">
        <f t="shared" ref="AP343:AP356" si="67">SUM(AR343,AR361,AR379,AR397,AR415,AR433)</f>
        <v>0</v>
      </c>
      <c r="AR343" s="88">
        <f t="shared" ref="AR343:AR356" si="68">SUM(AV343,AX343,AZ343,BB343,BD343,BF343,BH343)</f>
        <v>0</v>
      </c>
      <c r="AT343" s="105">
        <v>2</v>
      </c>
      <c r="AU343" s="81"/>
      <c r="AV343" s="47"/>
      <c r="AW343" s="81"/>
      <c r="AX343" s="47"/>
      <c r="AY343" s="81"/>
      <c r="AZ343" s="47"/>
      <c r="BA343" s="81"/>
      <c r="BB343" s="47"/>
      <c r="BC343" s="81"/>
      <c r="BD343" s="59"/>
      <c r="BE343" s="81"/>
      <c r="BF343" s="47"/>
      <c r="BG343" s="81"/>
      <c r="BH343" s="59"/>
    </row>
    <row r="344" spans="2:60" ht="15" customHeight="1" outlineLevel="1" thickBot="1" x14ac:dyDescent="0.25">
      <c r="B344" s="74">
        <f t="shared" si="63"/>
        <v>0</v>
      </c>
      <c r="D344" s="88">
        <f t="shared" si="64"/>
        <v>0</v>
      </c>
      <c r="F344" s="105">
        <v>3</v>
      </c>
      <c r="G344" s="81"/>
      <c r="H344" s="47"/>
      <c r="I344" s="81"/>
      <c r="J344" s="47"/>
      <c r="K344" s="81"/>
      <c r="L344" s="47"/>
      <c r="M344" s="81"/>
      <c r="N344" s="47"/>
      <c r="O344" s="81"/>
      <c r="P344" s="59"/>
      <c r="Q344" s="81"/>
      <c r="R344" s="47"/>
      <c r="S344" s="81"/>
      <c r="T344" s="59"/>
      <c r="V344" s="74">
        <f t="shared" si="65"/>
        <v>0</v>
      </c>
      <c r="X344" s="88">
        <f t="shared" si="66"/>
        <v>0</v>
      </c>
      <c r="Z344" s="105">
        <v>3</v>
      </c>
      <c r="AA344" s="81"/>
      <c r="AB344" s="47"/>
      <c r="AC344" s="81"/>
      <c r="AD344" s="47"/>
      <c r="AE344" s="81"/>
      <c r="AF344" s="47"/>
      <c r="AG344" s="81"/>
      <c r="AH344" s="47"/>
      <c r="AI344" s="81"/>
      <c r="AJ344" s="59"/>
      <c r="AK344" s="81"/>
      <c r="AL344" s="47"/>
      <c r="AM344" s="81"/>
      <c r="AN344" s="59"/>
      <c r="AP344" s="74">
        <f t="shared" si="67"/>
        <v>0</v>
      </c>
      <c r="AR344" s="88">
        <f t="shared" si="68"/>
        <v>0</v>
      </c>
      <c r="AT344" s="105">
        <v>3</v>
      </c>
      <c r="AU344" s="81"/>
      <c r="AV344" s="47"/>
      <c r="AW344" s="81"/>
      <c r="AX344" s="47"/>
      <c r="AY344" s="81"/>
      <c r="AZ344" s="47"/>
      <c r="BA344" s="81"/>
      <c r="BB344" s="47"/>
      <c r="BC344" s="81"/>
      <c r="BD344" s="59"/>
      <c r="BE344" s="81"/>
      <c r="BF344" s="47"/>
      <c r="BG344" s="81"/>
      <c r="BH344" s="59"/>
    </row>
    <row r="345" spans="2:60" ht="15" customHeight="1" outlineLevel="1" thickBot="1" x14ac:dyDescent="0.25">
      <c r="B345" s="74">
        <f t="shared" si="63"/>
        <v>0</v>
      </c>
      <c r="D345" s="88">
        <f t="shared" si="64"/>
        <v>0</v>
      </c>
      <c r="F345" s="105">
        <v>4</v>
      </c>
      <c r="G345" s="81"/>
      <c r="H345" s="47"/>
      <c r="I345" s="81"/>
      <c r="J345" s="47"/>
      <c r="K345" s="81"/>
      <c r="L345" s="47"/>
      <c r="M345" s="81"/>
      <c r="N345" s="47"/>
      <c r="O345" s="81"/>
      <c r="P345" s="59"/>
      <c r="Q345" s="81"/>
      <c r="R345" s="47"/>
      <c r="S345" s="81"/>
      <c r="T345" s="59"/>
      <c r="V345" s="74">
        <f t="shared" si="65"/>
        <v>0</v>
      </c>
      <c r="X345" s="88">
        <f t="shared" si="66"/>
        <v>0</v>
      </c>
      <c r="Z345" s="105">
        <v>4</v>
      </c>
      <c r="AA345" s="81"/>
      <c r="AB345" s="47"/>
      <c r="AC345" s="81"/>
      <c r="AD345" s="47"/>
      <c r="AE345" s="81"/>
      <c r="AF345" s="47"/>
      <c r="AG345" s="81"/>
      <c r="AH345" s="47"/>
      <c r="AI345" s="81"/>
      <c r="AJ345" s="59"/>
      <c r="AK345" s="81"/>
      <c r="AL345" s="47"/>
      <c r="AM345" s="81"/>
      <c r="AN345" s="59"/>
      <c r="AP345" s="74">
        <f t="shared" si="67"/>
        <v>0</v>
      </c>
      <c r="AR345" s="88">
        <f t="shared" si="68"/>
        <v>0</v>
      </c>
      <c r="AT345" s="105">
        <v>4</v>
      </c>
      <c r="AU345" s="81"/>
      <c r="AV345" s="47"/>
      <c r="AW345" s="81"/>
      <c r="AX345" s="47"/>
      <c r="AY345" s="81"/>
      <c r="AZ345" s="47"/>
      <c r="BA345" s="81"/>
      <c r="BB345" s="47"/>
      <c r="BC345" s="81"/>
      <c r="BD345" s="59"/>
      <c r="BE345" s="81"/>
      <c r="BF345" s="47"/>
      <c r="BG345" s="81"/>
      <c r="BH345" s="59"/>
    </row>
    <row r="346" spans="2:60" ht="15" customHeight="1" outlineLevel="1" thickBot="1" x14ac:dyDescent="0.25">
      <c r="B346" s="74">
        <f t="shared" si="63"/>
        <v>0</v>
      </c>
      <c r="D346" s="88">
        <f t="shared" si="64"/>
        <v>0</v>
      </c>
      <c r="F346" s="105">
        <v>5</v>
      </c>
      <c r="G346" s="81"/>
      <c r="H346" s="47"/>
      <c r="I346" s="81"/>
      <c r="J346" s="47"/>
      <c r="K346" s="81"/>
      <c r="L346" s="47"/>
      <c r="M346" s="81"/>
      <c r="N346" s="47"/>
      <c r="O346" s="81"/>
      <c r="P346" s="59"/>
      <c r="Q346" s="81"/>
      <c r="R346" s="47"/>
      <c r="S346" s="81"/>
      <c r="T346" s="59"/>
      <c r="V346" s="74">
        <f t="shared" si="65"/>
        <v>0</v>
      </c>
      <c r="X346" s="88">
        <f t="shared" si="66"/>
        <v>0</v>
      </c>
      <c r="Z346" s="105">
        <v>5</v>
      </c>
      <c r="AA346" s="81"/>
      <c r="AB346" s="47"/>
      <c r="AC346" s="81"/>
      <c r="AD346" s="47"/>
      <c r="AE346" s="81"/>
      <c r="AF346" s="47"/>
      <c r="AG346" s="81"/>
      <c r="AH346" s="47"/>
      <c r="AI346" s="81"/>
      <c r="AJ346" s="59"/>
      <c r="AK346" s="81"/>
      <c r="AL346" s="47"/>
      <c r="AM346" s="81"/>
      <c r="AN346" s="59"/>
      <c r="AP346" s="74">
        <f t="shared" si="67"/>
        <v>0</v>
      </c>
      <c r="AR346" s="88">
        <f t="shared" si="68"/>
        <v>0</v>
      </c>
      <c r="AT346" s="105">
        <v>5</v>
      </c>
      <c r="AU346" s="81"/>
      <c r="AV346" s="47"/>
      <c r="AW346" s="81"/>
      <c r="AX346" s="47"/>
      <c r="AY346" s="81"/>
      <c r="AZ346" s="47"/>
      <c r="BA346" s="81"/>
      <c r="BB346" s="47"/>
      <c r="BC346" s="81"/>
      <c r="BD346" s="59"/>
      <c r="BE346" s="81"/>
      <c r="BF346" s="47"/>
      <c r="BG346" s="81"/>
      <c r="BH346" s="59"/>
    </row>
    <row r="347" spans="2:60" ht="15" customHeight="1" outlineLevel="1" thickBot="1" x14ac:dyDescent="0.25">
      <c r="B347" s="74">
        <f t="shared" si="63"/>
        <v>0</v>
      </c>
      <c r="D347" s="88">
        <f t="shared" si="64"/>
        <v>0</v>
      </c>
      <c r="F347" s="105">
        <v>6</v>
      </c>
      <c r="G347" s="81"/>
      <c r="H347" s="47"/>
      <c r="I347" s="81"/>
      <c r="J347" s="47"/>
      <c r="K347" s="81"/>
      <c r="L347" s="47"/>
      <c r="M347" s="81"/>
      <c r="N347" s="47"/>
      <c r="O347" s="81"/>
      <c r="P347" s="59"/>
      <c r="Q347" s="81"/>
      <c r="R347" s="47"/>
      <c r="S347" s="81"/>
      <c r="T347" s="59"/>
      <c r="V347" s="74">
        <f t="shared" si="65"/>
        <v>0</v>
      </c>
      <c r="X347" s="88">
        <f t="shared" si="66"/>
        <v>0</v>
      </c>
      <c r="Z347" s="105">
        <v>6</v>
      </c>
      <c r="AA347" s="81"/>
      <c r="AB347" s="47"/>
      <c r="AC347" s="81"/>
      <c r="AD347" s="47"/>
      <c r="AE347" s="81"/>
      <c r="AF347" s="47"/>
      <c r="AG347" s="81"/>
      <c r="AH347" s="47"/>
      <c r="AI347" s="81"/>
      <c r="AJ347" s="59"/>
      <c r="AK347" s="81"/>
      <c r="AL347" s="47"/>
      <c r="AM347" s="81"/>
      <c r="AN347" s="59"/>
      <c r="AP347" s="74">
        <f t="shared" si="67"/>
        <v>0</v>
      </c>
      <c r="AR347" s="88">
        <f t="shared" si="68"/>
        <v>0</v>
      </c>
      <c r="AT347" s="105">
        <v>6</v>
      </c>
      <c r="AU347" s="81"/>
      <c r="AV347" s="47"/>
      <c r="AW347" s="81"/>
      <c r="AX347" s="47"/>
      <c r="AY347" s="81"/>
      <c r="AZ347" s="47"/>
      <c r="BA347" s="81"/>
      <c r="BB347" s="47"/>
      <c r="BC347" s="81"/>
      <c r="BD347" s="59"/>
      <c r="BE347" s="81"/>
      <c r="BF347" s="47"/>
      <c r="BG347" s="81"/>
      <c r="BH347" s="59"/>
    </row>
    <row r="348" spans="2:60" ht="15" customHeight="1" outlineLevel="1" thickBot="1" x14ac:dyDescent="0.25">
      <c r="B348" s="74">
        <f t="shared" si="63"/>
        <v>0</v>
      </c>
      <c r="D348" s="88">
        <f t="shared" si="64"/>
        <v>0</v>
      </c>
      <c r="F348" s="105">
        <v>7</v>
      </c>
      <c r="G348" s="81"/>
      <c r="H348" s="47"/>
      <c r="I348" s="81"/>
      <c r="J348" s="47"/>
      <c r="K348" s="81"/>
      <c r="L348" s="47"/>
      <c r="M348" s="81"/>
      <c r="N348" s="47"/>
      <c r="O348" s="81"/>
      <c r="P348" s="59"/>
      <c r="Q348" s="81"/>
      <c r="R348" s="47"/>
      <c r="S348" s="81"/>
      <c r="T348" s="59"/>
      <c r="V348" s="74">
        <f t="shared" si="65"/>
        <v>0</v>
      </c>
      <c r="X348" s="88">
        <f t="shared" si="66"/>
        <v>0</v>
      </c>
      <c r="Z348" s="105">
        <v>7</v>
      </c>
      <c r="AA348" s="81"/>
      <c r="AB348" s="47"/>
      <c r="AC348" s="81"/>
      <c r="AD348" s="47"/>
      <c r="AE348" s="81"/>
      <c r="AF348" s="47"/>
      <c r="AG348" s="81"/>
      <c r="AH348" s="47"/>
      <c r="AI348" s="81"/>
      <c r="AJ348" s="59"/>
      <c r="AK348" s="81"/>
      <c r="AL348" s="47"/>
      <c r="AM348" s="81"/>
      <c r="AN348" s="59"/>
      <c r="AP348" s="74">
        <f t="shared" si="67"/>
        <v>0</v>
      </c>
      <c r="AR348" s="88">
        <f t="shared" si="68"/>
        <v>0</v>
      </c>
      <c r="AT348" s="105">
        <v>7</v>
      </c>
      <c r="AU348" s="81"/>
      <c r="AV348" s="47"/>
      <c r="AW348" s="81"/>
      <c r="AX348" s="47"/>
      <c r="AY348" s="81"/>
      <c r="AZ348" s="47"/>
      <c r="BA348" s="81"/>
      <c r="BB348" s="47"/>
      <c r="BC348" s="81"/>
      <c r="BD348" s="59"/>
      <c r="BE348" s="81"/>
      <c r="BF348" s="47"/>
      <c r="BG348" s="81"/>
      <c r="BH348" s="59"/>
    </row>
    <row r="349" spans="2:60" ht="15" customHeight="1" outlineLevel="1" thickBot="1" x14ac:dyDescent="0.25">
      <c r="B349" s="74">
        <f t="shared" si="63"/>
        <v>0</v>
      </c>
      <c r="D349" s="88">
        <f t="shared" si="64"/>
        <v>0</v>
      </c>
      <c r="F349" s="105">
        <v>8</v>
      </c>
      <c r="G349" s="81"/>
      <c r="H349" s="47"/>
      <c r="I349" s="81"/>
      <c r="J349" s="47"/>
      <c r="K349" s="81"/>
      <c r="L349" s="47"/>
      <c r="M349" s="81"/>
      <c r="N349" s="47"/>
      <c r="O349" s="81"/>
      <c r="P349" s="59"/>
      <c r="Q349" s="81"/>
      <c r="R349" s="47"/>
      <c r="S349" s="81"/>
      <c r="T349" s="59"/>
      <c r="V349" s="74">
        <f t="shared" si="65"/>
        <v>0</v>
      </c>
      <c r="X349" s="88">
        <f t="shared" si="66"/>
        <v>0</v>
      </c>
      <c r="Z349" s="105">
        <v>8</v>
      </c>
      <c r="AA349" s="81"/>
      <c r="AB349" s="47"/>
      <c r="AC349" s="81"/>
      <c r="AD349" s="47"/>
      <c r="AE349" s="81"/>
      <c r="AF349" s="47"/>
      <c r="AG349" s="81"/>
      <c r="AH349" s="47"/>
      <c r="AI349" s="81"/>
      <c r="AJ349" s="59"/>
      <c r="AK349" s="81"/>
      <c r="AL349" s="47"/>
      <c r="AM349" s="81"/>
      <c r="AN349" s="59"/>
      <c r="AP349" s="74">
        <f t="shared" si="67"/>
        <v>0</v>
      </c>
      <c r="AR349" s="88">
        <f t="shared" si="68"/>
        <v>0</v>
      </c>
      <c r="AT349" s="105">
        <v>8</v>
      </c>
      <c r="AU349" s="81"/>
      <c r="AV349" s="47"/>
      <c r="AW349" s="81"/>
      <c r="AX349" s="47"/>
      <c r="AY349" s="81"/>
      <c r="AZ349" s="47"/>
      <c r="BA349" s="81"/>
      <c r="BB349" s="47"/>
      <c r="BC349" s="81"/>
      <c r="BD349" s="59"/>
      <c r="BE349" s="81"/>
      <c r="BF349" s="47"/>
      <c r="BG349" s="81"/>
      <c r="BH349" s="59"/>
    </row>
    <row r="350" spans="2:60" ht="15" customHeight="1" outlineLevel="1" thickBot="1" x14ac:dyDescent="0.25">
      <c r="B350" s="74">
        <f t="shared" si="63"/>
        <v>0</v>
      </c>
      <c r="D350" s="88">
        <f t="shared" si="64"/>
        <v>0</v>
      </c>
      <c r="F350" s="105">
        <v>9</v>
      </c>
      <c r="G350" s="81"/>
      <c r="H350" s="47"/>
      <c r="I350" s="81"/>
      <c r="J350" s="47"/>
      <c r="K350" s="81"/>
      <c r="L350" s="47"/>
      <c r="M350" s="81"/>
      <c r="N350" s="47"/>
      <c r="O350" s="81"/>
      <c r="P350" s="59"/>
      <c r="Q350" s="81"/>
      <c r="R350" s="47"/>
      <c r="S350" s="81"/>
      <c r="T350" s="59"/>
      <c r="V350" s="74">
        <f t="shared" si="65"/>
        <v>0</v>
      </c>
      <c r="X350" s="88">
        <f t="shared" si="66"/>
        <v>0</v>
      </c>
      <c r="Z350" s="105">
        <v>9</v>
      </c>
      <c r="AA350" s="81"/>
      <c r="AB350" s="47"/>
      <c r="AC350" s="81"/>
      <c r="AD350" s="47"/>
      <c r="AE350" s="81"/>
      <c r="AF350" s="47"/>
      <c r="AG350" s="81"/>
      <c r="AH350" s="47"/>
      <c r="AI350" s="81"/>
      <c r="AJ350" s="59"/>
      <c r="AK350" s="81"/>
      <c r="AL350" s="47"/>
      <c r="AM350" s="81"/>
      <c r="AN350" s="59"/>
      <c r="AP350" s="74">
        <f t="shared" si="67"/>
        <v>0</v>
      </c>
      <c r="AR350" s="88">
        <f t="shared" si="68"/>
        <v>0</v>
      </c>
      <c r="AT350" s="105">
        <v>9</v>
      </c>
      <c r="AU350" s="81"/>
      <c r="AV350" s="47"/>
      <c r="AW350" s="81"/>
      <c r="AX350" s="47"/>
      <c r="AY350" s="81"/>
      <c r="AZ350" s="47"/>
      <c r="BA350" s="81"/>
      <c r="BB350" s="47"/>
      <c r="BC350" s="81"/>
      <c r="BD350" s="59"/>
      <c r="BE350" s="81"/>
      <c r="BF350" s="47"/>
      <c r="BG350" s="81"/>
      <c r="BH350" s="59"/>
    </row>
    <row r="351" spans="2:60" ht="15" customHeight="1" outlineLevel="1" thickBot="1" x14ac:dyDescent="0.25">
      <c r="B351" s="74">
        <f t="shared" si="63"/>
        <v>0</v>
      </c>
      <c r="D351" s="88">
        <f t="shared" si="64"/>
        <v>0</v>
      </c>
      <c r="F351" s="105">
        <v>10</v>
      </c>
      <c r="G351" s="81"/>
      <c r="H351" s="47"/>
      <c r="I351" s="81"/>
      <c r="J351" s="47"/>
      <c r="K351" s="81"/>
      <c r="L351" s="47"/>
      <c r="M351" s="81"/>
      <c r="N351" s="47"/>
      <c r="O351" s="81"/>
      <c r="P351" s="59"/>
      <c r="Q351" s="81"/>
      <c r="R351" s="47"/>
      <c r="S351" s="81"/>
      <c r="T351" s="59"/>
      <c r="V351" s="74">
        <f t="shared" si="65"/>
        <v>0</v>
      </c>
      <c r="X351" s="88">
        <f t="shared" si="66"/>
        <v>0</v>
      </c>
      <c r="Z351" s="105">
        <v>10</v>
      </c>
      <c r="AA351" s="81"/>
      <c r="AB351" s="47"/>
      <c r="AC351" s="81"/>
      <c r="AD351" s="47"/>
      <c r="AE351" s="81"/>
      <c r="AF351" s="47"/>
      <c r="AG351" s="81"/>
      <c r="AH351" s="47"/>
      <c r="AI351" s="81"/>
      <c r="AJ351" s="59"/>
      <c r="AK351" s="81"/>
      <c r="AL351" s="47"/>
      <c r="AM351" s="81"/>
      <c r="AN351" s="59"/>
      <c r="AP351" s="74">
        <f t="shared" si="67"/>
        <v>0</v>
      </c>
      <c r="AR351" s="88">
        <f t="shared" si="68"/>
        <v>0</v>
      </c>
      <c r="AT351" s="105">
        <v>10</v>
      </c>
      <c r="AU351" s="81"/>
      <c r="AV351" s="47"/>
      <c r="AW351" s="81"/>
      <c r="AX351" s="47"/>
      <c r="AY351" s="81"/>
      <c r="AZ351" s="47"/>
      <c r="BA351" s="81"/>
      <c r="BB351" s="47"/>
      <c r="BC351" s="81"/>
      <c r="BD351" s="59"/>
      <c r="BE351" s="81"/>
      <c r="BF351" s="47"/>
      <c r="BG351" s="81"/>
      <c r="BH351" s="59"/>
    </row>
    <row r="352" spans="2:60" ht="15" customHeight="1" outlineLevel="1" thickBot="1" x14ac:dyDescent="0.25">
      <c r="B352" s="74">
        <f t="shared" si="63"/>
        <v>0</v>
      </c>
      <c r="D352" s="88">
        <f t="shared" si="64"/>
        <v>0</v>
      </c>
      <c r="F352" s="105">
        <v>11</v>
      </c>
      <c r="G352" s="81"/>
      <c r="H352" s="47"/>
      <c r="I352" s="81"/>
      <c r="J352" s="47"/>
      <c r="K352" s="81"/>
      <c r="L352" s="47"/>
      <c r="M352" s="81"/>
      <c r="N352" s="47"/>
      <c r="O352" s="81"/>
      <c r="P352" s="59"/>
      <c r="Q352" s="81"/>
      <c r="R352" s="47"/>
      <c r="S352" s="81"/>
      <c r="T352" s="59"/>
      <c r="V352" s="74">
        <f t="shared" si="65"/>
        <v>0</v>
      </c>
      <c r="X352" s="88">
        <f t="shared" si="66"/>
        <v>0</v>
      </c>
      <c r="Z352" s="105">
        <v>11</v>
      </c>
      <c r="AA352" s="81"/>
      <c r="AB352" s="47"/>
      <c r="AC352" s="81"/>
      <c r="AD352" s="47"/>
      <c r="AE352" s="81"/>
      <c r="AF352" s="47"/>
      <c r="AG352" s="81"/>
      <c r="AH352" s="47"/>
      <c r="AI352" s="81"/>
      <c r="AJ352" s="59"/>
      <c r="AK352" s="81"/>
      <c r="AL352" s="47"/>
      <c r="AM352" s="81"/>
      <c r="AN352" s="59"/>
      <c r="AP352" s="74">
        <f t="shared" si="67"/>
        <v>0</v>
      </c>
      <c r="AR352" s="88">
        <f t="shared" si="68"/>
        <v>0</v>
      </c>
      <c r="AT352" s="105">
        <v>11</v>
      </c>
      <c r="AU352" s="81"/>
      <c r="AV352" s="47"/>
      <c r="AW352" s="81"/>
      <c r="AX352" s="47"/>
      <c r="AY352" s="81"/>
      <c r="AZ352" s="47"/>
      <c r="BA352" s="81"/>
      <c r="BB352" s="47"/>
      <c r="BC352" s="81"/>
      <c r="BD352" s="59"/>
      <c r="BE352" s="81"/>
      <c r="BF352" s="47"/>
      <c r="BG352" s="81"/>
      <c r="BH352" s="59"/>
    </row>
    <row r="353" spans="2:60" ht="15" customHeight="1" outlineLevel="1" thickBot="1" x14ac:dyDescent="0.25">
      <c r="B353" s="74">
        <f t="shared" si="63"/>
        <v>0</v>
      </c>
      <c r="D353" s="88">
        <f t="shared" si="64"/>
        <v>0</v>
      </c>
      <c r="F353" s="105">
        <v>12</v>
      </c>
      <c r="G353" s="81"/>
      <c r="H353" s="47"/>
      <c r="I353" s="81"/>
      <c r="J353" s="47"/>
      <c r="K353" s="81"/>
      <c r="L353" s="47"/>
      <c r="M353" s="81"/>
      <c r="N353" s="47"/>
      <c r="O353" s="81"/>
      <c r="P353" s="59"/>
      <c r="Q353" s="81"/>
      <c r="R353" s="47"/>
      <c r="S353" s="81"/>
      <c r="T353" s="59"/>
      <c r="V353" s="74">
        <f t="shared" si="65"/>
        <v>0</v>
      </c>
      <c r="X353" s="88">
        <f t="shared" si="66"/>
        <v>0</v>
      </c>
      <c r="Z353" s="105">
        <v>12</v>
      </c>
      <c r="AA353" s="81"/>
      <c r="AB353" s="47"/>
      <c r="AC353" s="81"/>
      <c r="AD353" s="47"/>
      <c r="AE353" s="81"/>
      <c r="AF353" s="47"/>
      <c r="AG353" s="81"/>
      <c r="AH353" s="47"/>
      <c r="AI353" s="81"/>
      <c r="AJ353" s="59"/>
      <c r="AK353" s="81"/>
      <c r="AL353" s="47"/>
      <c r="AM353" s="81"/>
      <c r="AN353" s="59"/>
      <c r="AP353" s="74">
        <f t="shared" si="67"/>
        <v>0</v>
      </c>
      <c r="AR353" s="88">
        <f t="shared" si="68"/>
        <v>0</v>
      </c>
      <c r="AT353" s="105">
        <v>12</v>
      </c>
      <c r="AU353" s="81"/>
      <c r="AV353" s="47"/>
      <c r="AW353" s="81"/>
      <c r="AX353" s="47"/>
      <c r="AY353" s="81"/>
      <c r="AZ353" s="47"/>
      <c r="BA353" s="81"/>
      <c r="BB353" s="47"/>
      <c r="BC353" s="81"/>
      <c r="BD353" s="59"/>
      <c r="BE353" s="81"/>
      <c r="BF353" s="47"/>
      <c r="BG353" s="81"/>
      <c r="BH353" s="59"/>
    </row>
    <row r="354" spans="2:60" ht="15" customHeight="1" outlineLevel="1" thickBot="1" x14ac:dyDescent="0.25">
      <c r="B354" s="74">
        <f t="shared" si="63"/>
        <v>0</v>
      </c>
      <c r="D354" s="88">
        <f t="shared" si="64"/>
        <v>0</v>
      </c>
      <c r="F354" s="105">
        <v>13</v>
      </c>
      <c r="G354" s="81"/>
      <c r="H354" s="47"/>
      <c r="I354" s="81"/>
      <c r="J354" s="47"/>
      <c r="K354" s="81"/>
      <c r="L354" s="47"/>
      <c r="M354" s="81"/>
      <c r="N354" s="47"/>
      <c r="O354" s="81"/>
      <c r="P354" s="59"/>
      <c r="Q354" s="81"/>
      <c r="R354" s="47"/>
      <c r="S354" s="81"/>
      <c r="T354" s="59"/>
      <c r="V354" s="74">
        <f t="shared" si="65"/>
        <v>0</v>
      </c>
      <c r="X354" s="88">
        <f t="shared" si="66"/>
        <v>0</v>
      </c>
      <c r="Z354" s="105">
        <v>13</v>
      </c>
      <c r="AA354" s="81"/>
      <c r="AB354" s="47"/>
      <c r="AC354" s="81"/>
      <c r="AD354" s="47"/>
      <c r="AE354" s="81"/>
      <c r="AF354" s="47"/>
      <c r="AG354" s="81"/>
      <c r="AH354" s="47"/>
      <c r="AI354" s="81"/>
      <c r="AJ354" s="59"/>
      <c r="AK354" s="81"/>
      <c r="AL354" s="47"/>
      <c r="AM354" s="81"/>
      <c r="AN354" s="59"/>
      <c r="AP354" s="74">
        <f t="shared" si="67"/>
        <v>0</v>
      </c>
      <c r="AR354" s="88">
        <f t="shared" si="68"/>
        <v>0</v>
      </c>
      <c r="AT354" s="105">
        <v>13</v>
      </c>
      <c r="AU354" s="81"/>
      <c r="AV354" s="47"/>
      <c r="AW354" s="81"/>
      <c r="AX354" s="47"/>
      <c r="AY354" s="81"/>
      <c r="AZ354" s="47"/>
      <c r="BA354" s="81"/>
      <c r="BB354" s="47"/>
      <c r="BC354" s="81"/>
      <c r="BD354" s="59"/>
      <c r="BE354" s="81"/>
      <c r="BF354" s="47"/>
      <c r="BG354" s="81"/>
      <c r="BH354" s="59"/>
    </row>
    <row r="355" spans="2:60" ht="15" customHeight="1" outlineLevel="1" thickBot="1" x14ac:dyDescent="0.25">
      <c r="B355" s="74">
        <f t="shared" si="63"/>
        <v>0</v>
      </c>
      <c r="D355" s="88">
        <f t="shared" si="64"/>
        <v>0</v>
      </c>
      <c r="F355" s="105">
        <v>14</v>
      </c>
      <c r="G355" s="81"/>
      <c r="H355" s="78"/>
      <c r="I355" s="81"/>
      <c r="J355" s="47"/>
      <c r="K355" s="81"/>
      <c r="L355" s="47"/>
      <c r="M355" s="81"/>
      <c r="N355" s="47"/>
      <c r="O355" s="81"/>
      <c r="P355" s="59"/>
      <c r="Q355" s="81"/>
      <c r="R355" s="47"/>
      <c r="S355" s="81"/>
      <c r="T355" s="59"/>
      <c r="V355" s="74">
        <f t="shared" si="65"/>
        <v>0</v>
      </c>
      <c r="X355" s="88">
        <f t="shared" si="66"/>
        <v>0</v>
      </c>
      <c r="Z355" s="105">
        <v>14</v>
      </c>
      <c r="AA355" s="81"/>
      <c r="AB355" s="78"/>
      <c r="AC355" s="81"/>
      <c r="AD355" s="47"/>
      <c r="AE355" s="81"/>
      <c r="AF355" s="47"/>
      <c r="AG355" s="81"/>
      <c r="AH355" s="47"/>
      <c r="AI355" s="81"/>
      <c r="AJ355" s="59"/>
      <c r="AK355" s="81"/>
      <c r="AL355" s="47"/>
      <c r="AM355" s="81"/>
      <c r="AN355" s="59"/>
      <c r="AP355" s="74">
        <f t="shared" si="67"/>
        <v>0</v>
      </c>
      <c r="AR355" s="88">
        <f t="shared" si="68"/>
        <v>0</v>
      </c>
      <c r="AT355" s="105">
        <v>14</v>
      </c>
      <c r="AU355" s="81"/>
      <c r="AV355" s="78"/>
      <c r="AW355" s="81"/>
      <c r="AX355" s="47"/>
      <c r="AY355" s="81"/>
      <c r="AZ355" s="47"/>
      <c r="BA355" s="81"/>
      <c r="BB355" s="47"/>
      <c r="BC355" s="81"/>
      <c r="BD355" s="59"/>
      <c r="BE355" s="81"/>
      <c r="BF355" s="47"/>
      <c r="BG355" s="81"/>
      <c r="BH355" s="59"/>
    </row>
    <row r="356" spans="2:60" ht="15" customHeight="1" outlineLevel="1" thickBot="1" x14ac:dyDescent="0.25">
      <c r="B356" s="75">
        <f t="shared" si="63"/>
        <v>0</v>
      </c>
      <c r="D356" s="89">
        <f t="shared" si="64"/>
        <v>0</v>
      </c>
      <c r="F356" s="105">
        <v>15</v>
      </c>
      <c r="G356" s="82"/>
      <c r="H356" s="60"/>
      <c r="I356" s="82"/>
      <c r="J356" s="60"/>
      <c r="K356" s="82"/>
      <c r="L356" s="60"/>
      <c r="M356" s="82"/>
      <c r="N356" s="60"/>
      <c r="O356" s="82"/>
      <c r="P356" s="61"/>
      <c r="Q356" s="82"/>
      <c r="R356" s="60"/>
      <c r="S356" s="82"/>
      <c r="T356" s="61"/>
      <c r="V356" s="75">
        <f t="shared" si="65"/>
        <v>0</v>
      </c>
      <c r="X356" s="89">
        <f t="shared" si="66"/>
        <v>0</v>
      </c>
      <c r="Z356" s="105">
        <v>15</v>
      </c>
      <c r="AA356" s="82"/>
      <c r="AB356" s="60"/>
      <c r="AC356" s="82"/>
      <c r="AD356" s="60"/>
      <c r="AE356" s="82"/>
      <c r="AF356" s="60"/>
      <c r="AG356" s="82"/>
      <c r="AH356" s="60"/>
      <c r="AI356" s="82"/>
      <c r="AJ356" s="61"/>
      <c r="AK356" s="82"/>
      <c r="AL356" s="60"/>
      <c r="AM356" s="82"/>
      <c r="AN356" s="61"/>
      <c r="AP356" s="75">
        <f t="shared" si="67"/>
        <v>0</v>
      </c>
      <c r="AR356" s="89">
        <f t="shared" si="68"/>
        <v>0</v>
      </c>
      <c r="AT356" s="105">
        <v>15</v>
      </c>
      <c r="AU356" s="82"/>
      <c r="AV356" s="60"/>
      <c r="AW356" s="82"/>
      <c r="AX356" s="60"/>
      <c r="AY356" s="82"/>
      <c r="AZ356" s="60"/>
      <c r="BA356" s="82"/>
      <c r="BB356" s="60"/>
      <c r="BC356" s="82"/>
      <c r="BD356" s="61"/>
      <c r="BE356" s="82"/>
      <c r="BF356" s="60"/>
      <c r="BG356" s="82"/>
      <c r="BH356" s="61"/>
    </row>
    <row r="357" spans="2:60" ht="14.25" customHeight="1" outlineLevel="1" thickTop="1" x14ac:dyDescent="0.2">
      <c r="F357" s="106"/>
      <c r="G357" s="49" t="s">
        <v>27</v>
      </c>
      <c r="H357" s="49">
        <f>SUM(H342:H356)</f>
        <v>0</v>
      </c>
      <c r="I357" s="49"/>
      <c r="J357" s="49">
        <f>SUM(J342:J356)</f>
        <v>0</v>
      </c>
      <c r="K357" s="49"/>
      <c r="L357" s="49">
        <f>SUM(L342:L356)</f>
        <v>0</v>
      </c>
      <c r="M357" s="49"/>
      <c r="N357" s="49">
        <f>SUM(N342:N356)</f>
        <v>0</v>
      </c>
      <c r="O357" s="49"/>
      <c r="P357" s="49">
        <f>SUM(P342:P356)</f>
        <v>0</v>
      </c>
      <c r="Q357" s="49"/>
      <c r="R357" s="49">
        <f>SUM(R342:R356)</f>
        <v>0</v>
      </c>
      <c r="S357" s="49"/>
      <c r="T357" s="49">
        <f>SUM(T342:T356)</f>
        <v>0</v>
      </c>
      <c r="Z357" s="106"/>
      <c r="AA357" s="49" t="s">
        <v>27</v>
      </c>
      <c r="AB357" s="49">
        <f>SUM(AB342:AB356)</f>
        <v>0</v>
      </c>
      <c r="AC357" s="49"/>
      <c r="AD357" s="49">
        <f>SUM(AD342:AD356)</f>
        <v>0</v>
      </c>
      <c r="AE357" s="49"/>
      <c r="AF357" s="49">
        <f>SUM(AF342:AF356)</f>
        <v>0</v>
      </c>
      <c r="AG357" s="49"/>
      <c r="AH357" s="49">
        <f>SUM(AH342:AH356)</f>
        <v>0</v>
      </c>
      <c r="AI357" s="49"/>
      <c r="AJ357" s="49">
        <f>SUM(AJ342:AJ356)</f>
        <v>0</v>
      </c>
      <c r="AK357" s="49"/>
      <c r="AL357" s="49">
        <f>SUM(AL342:AL356)</f>
        <v>0</v>
      </c>
      <c r="AM357" s="49"/>
      <c r="AN357" s="49">
        <f>SUM(AN342:AN356)</f>
        <v>0</v>
      </c>
      <c r="AT357" s="106"/>
      <c r="AU357" s="49" t="s">
        <v>27</v>
      </c>
      <c r="AV357" s="49">
        <f>SUM(AV342:AV356)</f>
        <v>0</v>
      </c>
      <c r="AW357" s="49"/>
      <c r="AX357" s="49">
        <f>SUM(AX342:AX356)</f>
        <v>0</v>
      </c>
      <c r="AY357" s="49"/>
      <c r="AZ357" s="49">
        <f>SUM(AZ342:AZ356)</f>
        <v>0</v>
      </c>
      <c r="BA357" s="49"/>
      <c r="BB357" s="49">
        <f>SUM(BB342:BB356)</f>
        <v>0</v>
      </c>
      <c r="BC357" s="49"/>
      <c r="BD357" s="49">
        <f>SUM(BD342:BD356)</f>
        <v>0</v>
      </c>
      <c r="BE357" s="49"/>
      <c r="BF357" s="49">
        <f>SUM(BF342:BF356)</f>
        <v>0</v>
      </c>
      <c r="BG357" s="49"/>
      <c r="BH357" s="49">
        <f>SUM(BH342:BH356)</f>
        <v>0</v>
      </c>
    </row>
    <row r="358" spans="2:60" ht="1.5" customHeight="1" outlineLevel="1" thickBot="1" x14ac:dyDescent="0.25">
      <c r="F358" s="108">
        <f>INT((N359-LOOKUP(N359,DATE(YEAR(N359)+{-1;0;1},1,3)-WEEKDAY(DATE(YEAR(N359)+{-1;0;1},1,3))+2))/7)+1</f>
        <v>41</v>
      </c>
      <c r="G358" s="50"/>
      <c r="H358" s="50"/>
      <c r="I358" s="50"/>
      <c r="J358" s="50"/>
      <c r="K358" s="50"/>
      <c r="L358" s="50"/>
      <c r="M358" s="50"/>
      <c r="N358" s="50"/>
      <c r="O358" s="50"/>
      <c r="P358" s="50"/>
      <c r="Q358" s="50"/>
      <c r="R358" s="50"/>
      <c r="S358" s="50"/>
      <c r="T358" s="50"/>
      <c r="Z358" s="108">
        <f>INT((AH359-LOOKUP(AH359,DATE(YEAR(AH359)+{-1;0;1},1,3)-WEEKDAY(DATE(YEAR(AH359)+{-1;0;1},1,3))+2))/7)+1</f>
        <v>45</v>
      </c>
      <c r="AA358" s="50"/>
      <c r="AB358" s="50"/>
      <c r="AC358" s="50"/>
      <c r="AD358" s="50"/>
      <c r="AE358" s="50"/>
      <c r="AF358" s="50"/>
      <c r="AG358" s="50"/>
      <c r="AH358" s="50"/>
      <c r="AI358" s="50"/>
      <c r="AJ358" s="50"/>
      <c r="AK358" s="50"/>
      <c r="AL358" s="50"/>
      <c r="AM358" s="50"/>
      <c r="AN358" s="50"/>
      <c r="AT358" s="108">
        <f>INT((BB359-LOOKUP(BB359,DATE(YEAR(BB359)+{-1;0;1},1,3)-WEEKDAY(DATE(YEAR(BB359)+{-1;0;1},1,3))+2))/7)+1</f>
        <v>49</v>
      </c>
      <c r="AU358" s="50"/>
      <c r="AV358" s="50"/>
      <c r="AW358" s="50"/>
      <c r="AX358" s="50"/>
      <c r="AY358" s="50"/>
      <c r="AZ358" s="50"/>
      <c r="BA358" s="50"/>
      <c r="BB358" s="50"/>
      <c r="BC358" s="50"/>
      <c r="BD358" s="50"/>
      <c r="BE358" s="50"/>
      <c r="BF358" s="50"/>
      <c r="BG358" s="50"/>
      <c r="BH358" s="50"/>
    </row>
    <row r="359" spans="2:60" ht="39.950000000000003" customHeight="1" thickBot="1" x14ac:dyDescent="0.25">
      <c r="F359" s="71">
        <f>F358</f>
        <v>41</v>
      </c>
      <c r="G359" s="51" t="str">
        <f>IF(ISNA(VLOOKUP(H359,Tab_feri,2,FALSE)),"",VLOOKUP(H359,Tab_feri,2,FALSE))</f>
        <v/>
      </c>
      <c r="H359" s="52">
        <f>T341+1</f>
        <v>43745</v>
      </c>
      <c r="I359" s="51" t="str">
        <f>IF(ISNA(VLOOKUP(J359,Tab_feri,2,FALSE)),"",VLOOKUP(J359,Tab_feri,2,FALSE))</f>
        <v/>
      </c>
      <c r="J359" s="52">
        <f>H359+1</f>
        <v>43746</v>
      </c>
      <c r="K359" s="51" t="str">
        <f>IF(ISNA(VLOOKUP(L359,Tab_feri,2,FALSE)),"",VLOOKUP(L359,Tab_feri,2,FALSE))</f>
        <v/>
      </c>
      <c r="L359" s="52">
        <f>J359+1</f>
        <v>43747</v>
      </c>
      <c r="M359" s="51" t="str">
        <f>IF(ISNA(VLOOKUP(N359,Tab_feri,2,FALSE)),"",VLOOKUP(N359,Tab_feri,2,FALSE))</f>
        <v/>
      </c>
      <c r="N359" s="52">
        <f>L359+1</f>
        <v>43748</v>
      </c>
      <c r="O359" s="51" t="str">
        <f>IF(ISNA(VLOOKUP(P359,Tab_feri,2,FALSE)),"",VLOOKUP(P359,Tab_feri,2,FALSE))</f>
        <v/>
      </c>
      <c r="P359" s="52">
        <f>N359+1</f>
        <v>43749</v>
      </c>
      <c r="Q359" s="53" t="str">
        <f>IF(ISNA(VLOOKUP(R359,Tab_feri,2,FALSE)),"",VLOOKUP(R359,Tab_feri,2,FALSE))</f>
        <v/>
      </c>
      <c r="R359" s="54">
        <f>P359+1</f>
        <v>43750</v>
      </c>
      <c r="S359" s="53" t="str">
        <f>IF(ISNA(VLOOKUP(T359,Tab_feri,2,FALSE)),"",VLOOKUP(T359,Tab_feri,2,FALSE))</f>
        <v/>
      </c>
      <c r="T359" s="55">
        <f>R359+1</f>
        <v>43751</v>
      </c>
      <c r="Z359" s="71">
        <f>Z358</f>
        <v>45</v>
      </c>
      <c r="AA359" s="51" t="str">
        <f>IF(ISNA(VLOOKUP(AB359,Tab_feri,2,FALSE)),"",VLOOKUP(AB359,Tab_feri,2,FALSE))</f>
        <v/>
      </c>
      <c r="AB359" s="52">
        <f>AN341+1</f>
        <v>43773</v>
      </c>
      <c r="AC359" s="51" t="str">
        <f>IF(ISNA(VLOOKUP(AD359,Tab_feri,2,FALSE)),"",VLOOKUP(AD359,Tab_feri,2,FALSE))</f>
        <v/>
      </c>
      <c r="AD359" s="52">
        <f>AB359+1</f>
        <v>43774</v>
      </c>
      <c r="AE359" s="51" t="str">
        <f>IF(ISNA(VLOOKUP(AF359,Tab_feri,2,FALSE)),"",VLOOKUP(AF359,Tab_feri,2,FALSE))</f>
        <v/>
      </c>
      <c r="AF359" s="52">
        <f>AD359+1</f>
        <v>43775</v>
      </c>
      <c r="AG359" s="51" t="str">
        <f>IF(ISNA(VLOOKUP(AH359,Tab_feri,2,FALSE)),"",VLOOKUP(AH359,Tab_feri,2,FALSE))</f>
        <v/>
      </c>
      <c r="AH359" s="52">
        <f>AF359+1</f>
        <v>43776</v>
      </c>
      <c r="AI359" s="51" t="str">
        <f>IF(ISNA(VLOOKUP(AJ359,Tab_feri,2,FALSE)),"",VLOOKUP(AJ359,Tab_feri,2,FALSE))</f>
        <v/>
      </c>
      <c r="AJ359" s="52">
        <f>AH359+1</f>
        <v>43777</v>
      </c>
      <c r="AK359" s="53" t="str">
        <f>IF(ISNA(VLOOKUP(AL359,Tab_feri,2,FALSE)),"",VLOOKUP(AL359,Tab_feri,2,FALSE))</f>
        <v/>
      </c>
      <c r="AL359" s="54">
        <f>AJ359+1</f>
        <v>43778</v>
      </c>
      <c r="AM359" s="53" t="str">
        <f>IF(ISNA(VLOOKUP(AN359,Tab_feri,2,FALSE)),"",VLOOKUP(AN359,Tab_feri,2,FALSE))</f>
        <v/>
      </c>
      <c r="AN359" s="55">
        <f>AL359+1</f>
        <v>43779</v>
      </c>
      <c r="AT359" s="71">
        <f>AT358</f>
        <v>49</v>
      </c>
      <c r="AU359" s="51" t="str">
        <f>IF(ISNA(VLOOKUP(AV359,Tab_feri,2,FALSE)),"",VLOOKUP(AV359,Tab_feri,2,FALSE))</f>
        <v/>
      </c>
      <c r="AV359" s="52">
        <f>BH341+1</f>
        <v>43801</v>
      </c>
      <c r="AW359" s="51" t="str">
        <f>IF(ISNA(VLOOKUP(AX359,Tab_feri,2,FALSE)),"",VLOOKUP(AX359,Tab_feri,2,FALSE))</f>
        <v/>
      </c>
      <c r="AX359" s="52">
        <f>AV359+1</f>
        <v>43802</v>
      </c>
      <c r="AY359" s="51" t="str">
        <f>IF(ISNA(VLOOKUP(AZ359,Tab_feri,2,FALSE)),"",VLOOKUP(AZ359,Tab_feri,2,FALSE))</f>
        <v/>
      </c>
      <c r="AZ359" s="52">
        <f>AX359+1</f>
        <v>43803</v>
      </c>
      <c r="BA359" s="51" t="str">
        <f>IF(ISNA(VLOOKUP(BB359,Tab_feri,2,FALSE)),"",VLOOKUP(BB359,Tab_feri,2,FALSE))</f>
        <v/>
      </c>
      <c r="BB359" s="52">
        <f>AZ359+1</f>
        <v>43804</v>
      </c>
      <c r="BC359" s="51" t="str">
        <f>IF(ISNA(VLOOKUP(BD359,Tab_feri,2,FALSE)),"",VLOOKUP(BD359,Tab_feri,2,FALSE))</f>
        <v/>
      </c>
      <c r="BD359" s="52">
        <f>BB359+1</f>
        <v>43805</v>
      </c>
      <c r="BE359" s="53" t="str">
        <f>IF(ISNA(VLOOKUP(BF359,Tab_feri,2,FALSE)),"",VLOOKUP(BF359,Tab_feri,2,FALSE))</f>
        <v/>
      </c>
      <c r="BF359" s="54">
        <f>BD359+1</f>
        <v>43806</v>
      </c>
      <c r="BG359" s="53" t="str">
        <f>IF(ISNA(VLOOKUP(BH359,Tab_feri,2,FALSE)),"",VLOOKUP(BH359,Tab_feri,2,FALSE))</f>
        <v/>
      </c>
      <c r="BH359" s="55">
        <f>BF359+1</f>
        <v>43807</v>
      </c>
    </row>
    <row r="360" spans="2:60" ht="15" customHeight="1" outlineLevel="1" thickTop="1" thickBot="1" x14ac:dyDescent="0.25">
      <c r="D360" s="87">
        <f>SUM(H360,J360,L360,N360,P360,R360,T360)</f>
        <v>0</v>
      </c>
      <c r="F360" s="105">
        <v>1</v>
      </c>
      <c r="G360" s="80"/>
      <c r="H360" s="57"/>
      <c r="I360" s="80"/>
      <c r="J360" s="57"/>
      <c r="K360" s="80"/>
      <c r="L360" s="57"/>
      <c r="M360" s="80"/>
      <c r="N360" s="57"/>
      <c r="O360" s="80"/>
      <c r="P360" s="58"/>
      <c r="Q360" s="80"/>
      <c r="R360" s="57"/>
      <c r="S360" s="80"/>
      <c r="T360" s="58"/>
      <c r="X360" s="87">
        <f>SUM(AB360,AD360,AF360,AH360,AJ360,AL360,AN360)</f>
        <v>0</v>
      </c>
      <c r="Z360" s="105">
        <v>1</v>
      </c>
      <c r="AA360" s="80"/>
      <c r="AB360" s="57"/>
      <c r="AC360" s="80"/>
      <c r="AD360" s="57"/>
      <c r="AE360" s="80"/>
      <c r="AF360" s="57"/>
      <c r="AG360" s="80"/>
      <c r="AH360" s="57"/>
      <c r="AI360" s="80"/>
      <c r="AJ360" s="58"/>
      <c r="AK360" s="80"/>
      <c r="AL360" s="57"/>
      <c r="AM360" s="80"/>
      <c r="AN360" s="58"/>
      <c r="AR360" s="87">
        <f>SUM(AV360,AX360,AZ360,BB360,BD360,BF360,BH360)</f>
        <v>0</v>
      </c>
      <c r="AT360" s="105">
        <v>1</v>
      </c>
      <c r="AU360" s="80"/>
      <c r="AV360" s="57"/>
      <c r="AW360" s="80"/>
      <c r="AX360" s="57"/>
      <c r="AY360" s="80"/>
      <c r="AZ360" s="57"/>
      <c r="BA360" s="80"/>
      <c r="BB360" s="57"/>
      <c r="BC360" s="80"/>
      <c r="BD360" s="58"/>
      <c r="BE360" s="80"/>
      <c r="BF360" s="57"/>
      <c r="BG360" s="80"/>
      <c r="BH360" s="58"/>
    </row>
    <row r="361" spans="2:60" ht="15" customHeight="1" outlineLevel="1" thickBot="1" x14ac:dyDescent="0.25">
      <c r="D361" s="88">
        <f t="shared" ref="D361:D374" si="69">SUM(H361,J361,L361,N361,P361,R361,T361)</f>
        <v>0</v>
      </c>
      <c r="F361" s="105">
        <v>2</v>
      </c>
      <c r="G361" s="81"/>
      <c r="H361" s="47"/>
      <c r="I361" s="81"/>
      <c r="J361" s="47"/>
      <c r="K361" s="81"/>
      <c r="L361" s="47"/>
      <c r="M361" s="81"/>
      <c r="N361" s="47"/>
      <c r="O361" s="81"/>
      <c r="P361" s="59"/>
      <c r="Q361" s="81"/>
      <c r="R361" s="47"/>
      <c r="S361" s="81"/>
      <c r="T361" s="59"/>
      <c r="X361" s="88">
        <f t="shared" ref="X361:X374" si="70">SUM(AB361,AD361,AF361,AH361,AJ361,AL361,AN361)</f>
        <v>0</v>
      </c>
      <c r="Z361" s="105">
        <v>2</v>
      </c>
      <c r="AA361" s="81"/>
      <c r="AB361" s="47"/>
      <c r="AC361" s="81"/>
      <c r="AD361" s="47"/>
      <c r="AE361" s="81"/>
      <c r="AF361" s="47"/>
      <c r="AG361" s="81"/>
      <c r="AH361" s="47"/>
      <c r="AI361" s="81"/>
      <c r="AJ361" s="59"/>
      <c r="AK361" s="81"/>
      <c r="AL361" s="47"/>
      <c r="AM361" s="81"/>
      <c r="AN361" s="59"/>
      <c r="AR361" s="88">
        <f t="shared" ref="AR361:AR374" si="71">SUM(AV361,AX361,AZ361,BB361,BD361,BF361,BH361)</f>
        <v>0</v>
      </c>
      <c r="AT361" s="105">
        <v>2</v>
      </c>
      <c r="AU361" s="81"/>
      <c r="AV361" s="47"/>
      <c r="AW361" s="81"/>
      <c r="AX361" s="47"/>
      <c r="AY361" s="81"/>
      <c r="AZ361" s="47"/>
      <c r="BA361" s="81"/>
      <c r="BB361" s="47"/>
      <c r="BC361" s="81"/>
      <c r="BD361" s="59"/>
      <c r="BE361" s="81"/>
      <c r="BF361" s="47"/>
      <c r="BG361" s="81"/>
      <c r="BH361" s="59"/>
    </row>
    <row r="362" spans="2:60" ht="15" customHeight="1" outlineLevel="1" thickBot="1" x14ac:dyDescent="0.25">
      <c r="D362" s="88">
        <f t="shared" si="69"/>
        <v>0</v>
      </c>
      <c r="F362" s="105">
        <v>3</v>
      </c>
      <c r="G362" s="81"/>
      <c r="H362" s="47"/>
      <c r="I362" s="81"/>
      <c r="J362" s="47"/>
      <c r="K362" s="81"/>
      <c r="L362" s="47"/>
      <c r="M362" s="81"/>
      <c r="N362" s="47"/>
      <c r="O362" s="81"/>
      <c r="P362" s="59"/>
      <c r="Q362" s="81"/>
      <c r="R362" s="47"/>
      <c r="S362" s="81"/>
      <c r="T362" s="59"/>
      <c r="X362" s="88">
        <f t="shared" si="70"/>
        <v>0</v>
      </c>
      <c r="Z362" s="105">
        <v>3</v>
      </c>
      <c r="AA362" s="81"/>
      <c r="AB362" s="47"/>
      <c r="AC362" s="81"/>
      <c r="AD362" s="47"/>
      <c r="AE362" s="81"/>
      <c r="AF362" s="47"/>
      <c r="AG362" s="81"/>
      <c r="AH362" s="47"/>
      <c r="AI362" s="81"/>
      <c r="AJ362" s="59"/>
      <c r="AK362" s="81"/>
      <c r="AL362" s="47"/>
      <c r="AM362" s="81"/>
      <c r="AN362" s="59"/>
      <c r="AR362" s="88">
        <f t="shared" si="71"/>
        <v>0</v>
      </c>
      <c r="AT362" s="105">
        <v>3</v>
      </c>
      <c r="AU362" s="81"/>
      <c r="AV362" s="47"/>
      <c r="AW362" s="81"/>
      <c r="AX362" s="47"/>
      <c r="AY362" s="81"/>
      <c r="AZ362" s="47"/>
      <c r="BA362" s="81"/>
      <c r="BB362" s="47"/>
      <c r="BC362" s="81"/>
      <c r="BD362" s="59"/>
      <c r="BE362" s="81"/>
      <c r="BF362" s="47"/>
      <c r="BG362" s="81"/>
      <c r="BH362" s="59"/>
    </row>
    <row r="363" spans="2:60" ht="15" customHeight="1" outlineLevel="1" thickBot="1" x14ac:dyDescent="0.25">
      <c r="D363" s="88">
        <f t="shared" si="69"/>
        <v>0</v>
      </c>
      <c r="F363" s="105">
        <v>4</v>
      </c>
      <c r="G363" s="81"/>
      <c r="H363" s="47"/>
      <c r="I363" s="81"/>
      <c r="J363" s="47"/>
      <c r="K363" s="81"/>
      <c r="L363" s="47"/>
      <c r="M363" s="81"/>
      <c r="N363" s="47"/>
      <c r="O363" s="81"/>
      <c r="P363" s="59"/>
      <c r="Q363" s="81"/>
      <c r="R363" s="47"/>
      <c r="S363" s="81"/>
      <c r="T363" s="59"/>
      <c r="X363" s="88">
        <f t="shared" si="70"/>
        <v>0</v>
      </c>
      <c r="Z363" s="105">
        <v>4</v>
      </c>
      <c r="AA363" s="81"/>
      <c r="AB363" s="47"/>
      <c r="AC363" s="81"/>
      <c r="AD363" s="47"/>
      <c r="AE363" s="81"/>
      <c r="AF363" s="47"/>
      <c r="AG363" s="81"/>
      <c r="AH363" s="47"/>
      <c r="AI363" s="81"/>
      <c r="AJ363" s="59"/>
      <c r="AK363" s="81"/>
      <c r="AL363" s="47"/>
      <c r="AM363" s="81"/>
      <c r="AN363" s="59"/>
      <c r="AR363" s="88">
        <f t="shared" si="71"/>
        <v>0</v>
      </c>
      <c r="AT363" s="105">
        <v>4</v>
      </c>
      <c r="AU363" s="81"/>
      <c r="AV363" s="47"/>
      <c r="AW363" s="81"/>
      <c r="AX363" s="47"/>
      <c r="AY363" s="81"/>
      <c r="AZ363" s="47"/>
      <c r="BA363" s="81"/>
      <c r="BB363" s="47"/>
      <c r="BC363" s="81"/>
      <c r="BD363" s="59"/>
      <c r="BE363" s="81"/>
      <c r="BF363" s="47"/>
      <c r="BG363" s="81"/>
      <c r="BH363" s="59"/>
    </row>
    <row r="364" spans="2:60" ht="15" customHeight="1" outlineLevel="1" thickBot="1" x14ac:dyDescent="0.25">
      <c r="D364" s="88">
        <f t="shared" si="69"/>
        <v>0</v>
      </c>
      <c r="F364" s="105">
        <v>5</v>
      </c>
      <c r="G364" s="81"/>
      <c r="H364" s="47"/>
      <c r="I364" s="81"/>
      <c r="J364" s="47"/>
      <c r="K364" s="81"/>
      <c r="L364" s="47"/>
      <c r="M364" s="81"/>
      <c r="N364" s="47"/>
      <c r="O364" s="81"/>
      <c r="P364" s="59"/>
      <c r="Q364" s="81"/>
      <c r="R364" s="47"/>
      <c r="S364" s="81"/>
      <c r="T364" s="59"/>
      <c r="X364" s="88">
        <f t="shared" si="70"/>
        <v>0</v>
      </c>
      <c r="Z364" s="105">
        <v>5</v>
      </c>
      <c r="AA364" s="81"/>
      <c r="AB364" s="47"/>
      <c r="AC364" s="81"/>
      <c r="AD364" s="47"/>
      <c r="AE364" s="81"/>
      <c r="AF364" s="47"/>
      <c r="AG364" s="81"/>
      <c r="AH364" s="47"/>
      <c r="AI364" s="81"/>
      <c r="AJ364" s="59"/>
      <c r="AK364" s="81"/>
      <c r="AL364" s="47"/>
      <c r="AM364" s="81"/>
      <c r="AN364" s="59"/>
      <c r="AR364" s="88">
        <f t="shared" si="71"/>
        <v>0</v>
      </c>
      <c r="AT364" s="105">
        <v>5</v>
      </c>
      <c r="AU364" s="81"/>
      <c r="AV364" s="47"/>
      <c r="AW364" s="81"/>
      <c r="AX364" s="47"/>
      <c r="AY364" s="81"/>
      <c r="AZ364" s="47"/>
      <c r="BA364" s="81"/>
      <c r="BB364" s="47"/>
      <c r="BC364" s="81"/>
      <c r="BD364" s="59"/>
      <c r="BE364" s="81"/>
      <c r="BF364" s="47"/>
      <c r="BG364" s="81"/>
      <c r="BH364" s="59"/>
    </row>
    <row r="365" spans="2:60" ht="15" customHeight="1" outlineLevel="1" thickBot="1" x14ac:dyDescent="0.25">
      <c r="D365" s="88">
        <f t="shared" si="69"/>
        <v>0</v>
      </c>
      <c r="F365" s="105">
        <v>6</v>
      </c>
      <c r="G365" s="81"/>
      <c r="H365" s="47"/>
      <c r="I365" s="81"/>
      <c r="J365" s="47"/>
      <c r="K365" s="81"/>
      <c r="L365" s="47"/>
      <c r="M365" s="81"/>
      <c r="N365" s="47"/>
      <c r="O365" s="81"/>
      <c r="P365" s="59"/>
      <c r="Q365" s="81"/>
      <c r="R365" s="47"/>
      <c r="S365" s="81"/>
      <c r="T365" s="59"/>
      <c r="X365" s="88">
        <f t="shared" si="70"/>
        <v>0</v>
      </c>
      <c r="Z365" s="105">
        <v>6</v>
      </c>
      <c r="AA365" s="81"/>
      <c r="AB365" s="47"/>
      <c r="AC365" s="81"/>
      <c r="AD365" s="47"/>
      <c r="AE365" s="81"/>
      <c r="AF365" s="47"/>
      <c r="AG365" s="81"/>
      <c r="AH365" s="47"/>
      <c r="AI365" s="81"/>
      <c r="AJ365" s="59"/>
      <c r="AK365" s="81"/>
      <c r="AL365" s="47"/>
      <c r="AM365" s="81"/>
      <c r="AN365" s="59"/>
      <c r="AR365" s="88">
        <f t="shared" si="71"/>
        <v>0</v>
      </c>
      <c r="AT365" s="105">
        <v>6</v>
      </c>
      <c r="AU365" s="81"/>
      <c r="AV365" s="47"/>
      <c r="AW365" s="81"/>
      <c r="AX365" s="47"/>
      <c r="AY365" s="81"/>
      <c r="AZ365" s="47"/>
      <c r="BA365" s="81"/>
      <c r="BB365" s="47"/>
      <c r="BC365" s="81"/>
      <c r="BD365" s="59"/>
      <c r="BE365" s="81"/>
      <c r="BF365" s="47"/>
      <c r="BG365" s="81"/>
      <c r="BH365" s="59"/>
    </row>
    <row r="366" spans="2:60" ht="15" customHeight="1" outlineLevel="1" thickBot="1" x14ac:dyDescent="0.25">
      <c r="D366" s="88">
        <f t="shared" si="69"/>
        <v>0</v>
      </c>
      <c r="F366" s="105">
        <v>7</v>
      </c>
      <c r="G366" s="81"/>
      <c r="H366" s="47"/>
      <c r="I366" s="81"/>
      <c r="J366" s="47"/>
      <c r="K366" s="81"/>
      <c r="L366" s="47"/>
      <c r="M366" s="81"/>
      <c r="N366" s="47"/>
      <c r="O366" s="81"/>
      <c r="P366" s="59"/>
      <c r="Q366" s="81"/>
      <c r="R366" s="47"/>
      <c r="S366" s="81"/>
      <c r="T366" s="59"/>
      <c r="X366" s="88">
        <f t="shared" si="70"/>
        <v>0</v>
      </c>
      <c r="Z366" s="105">
        <v>7</v>
      </c>
      <c r="AA366" s="81"/>
      <c r="AB366" s="47"/>
      <c r="AC366" s="81"/>
      <c r="AD366" s="47"/>
      <c r="AE366" s="81"/>
      <c r="AF366" s="47"/>
      <c r="AG366" s="81"/>
      <c r="AH366" s="47"/>
      <c r="AI366" s="81"/>
      <c r="AJ366" s="59"/>
      <c r="AK366" s="81"/>
      <c r="AL366" s="47"/>
      <c r="AM366" s="81"/>
      <c r="AN366" s="59"/>
      <c r="AR366" s="88">
        <f t="shared" si="71"/>
        <v>0</v>
      </c>
      <c r="AT366" s="105">
        <v>7</v>
      </c>
      <c r="AU366" s="81"/>
      <c r="AV366" s="47"/>
      <c r="AW366" s="81"/>
      <c r="AX366" s="47"/>
      <c r="AY366" s="81"/>
      <c r="AZ366" s="47"/>
      <c r="BA366" s="81"/>
      <c r="BB366" s="47"/>
      <c r="BC366" s="81"/>
      <c r="BD366" s="59"/>
      <c r="BE366" s="81"/>
      <c r="BF366" s="47"/>
      <c r="BG366" s="81"/>
      <c r="BH366" s="59"/>
    </row>
    <row r="367" spans="2:60" ht="15" customHeight="1" outlineLevel="1" thickBot="1" x14ac:dyDescent="0.25">
      <c r="D367" s="88">
        <f t="shared" si="69"/>
        <v>0</v>
      </c>
      <c r="F367" s="105">
        <v>8</v>
      </c>
      <c r="G367" s="81"/>
      <c r="H367" s="47"/>
      <c r="I367" s="81"/>
      <c r="J367" s="47"/>
      <c r="K367" s="81"/>
      <c r="L367" s="47"/>
      <c r="M367" s="81"/>
      <c r="N367" s="47"/>
      <c r="O367" s="81"/>
      <c r="P367" s="59"/>
      <c r="Q367" s="81"/>
      <c r="R367" s="47"/>
      <c r="S367" s="81"/>
      <c r="T367" s="59"/>
      <c r="X367" s="88">
        <f t="shared" si="70"/>
        <v>0</v>
      </c>
      <c r="Z367" s="105">
        <v>8</v>
      </c>
      <c r="AA367" s="81"/>
      <c r="AB367" s="47"/>
      <c r="AC367" s="81"/>
      <c r="AD367" s="47"/>
      <c r="AE367" s="81"/>
      <c r="AF367" s="47"/>
      <c r="AG367" s="81"/>
      <c r="AH367" s="47"/>
      <c r="AI367" s="81"/>
      <c r="AJ367" s="59"/>
      <c r="AK367" s="81"/>
      <c r="AL367" s="47"/>
      <c r="AM367" s="81"/>
      <c r="AN367" s="59"/>
      <c r="AR367" s="88">
        <f t="shared" si="71"/>
        <v>0</v>
      </c>
      <c r="AT367" s="105">
        <v>8</v>
      </c>
      <c r="AU367" s="81"/>
      <c r="AV367" s="47"/>
      <c r="AW367" s="81"/>
      <c r="AX367" s="47"/>
      <c r="AY367" s="81"/>
      <c r="AZ367" s="47"/>
      <c r="BA367" s="81"/>
      <c r="BB367" s="47"/>
      <c r="BC367" s="81"/>
      <c r="BD367" s="59"/>
      <c r="BE367" s="81"/>
      <c r="BF367" s="47"/>
      <c r="BG367" s="81"/>
      <c r="BH367" s="59"/>
    </row>
    <row r="368" spans="2:60" ht="15" customHeight="1" outlineLevel="1" thickBot="1" x14ac:dyDescent="0.25">
      <c r="D368" s="88">
        <f t="shared" si="69"/>
        <v>0</v>
      </c>
      <c r="F368" s="105">
        <v>9</v>
      </c>
      <c r="G368" s="81"/>
      <c r="H368" s="47"/>
      <c r="I368" s="81"/>
      <c r="J368" s="47"/>
      <c r="K368" s="81"/>
      <c r="L368" s="47"/>
      <c r="M368" s="81"/>
      <c r="N368" s="47"/>
      <c r="O368" s="81"/>
      <c r="P368" s="59"/>
      <c r="Q368" s="81"/>
      <c r="R368" s="47"/>
      <c r="S368" s="81"/>
      <c r="T368" s="59"/>
      <c r="X368" s="88">
        <f t="shared" si="70"/>
        <v>0</v>
      </c>
      <c r="Z368" s="105">
        <v>9</v>
      </c>
      <c r="AA368" s="81"/>
      <c r="AB368" s="47"/>
      <c r="AC368" s="81"/>
      <c r="AD368" s="47"/>
      <c r="AE368" s="81"/>
      <c r="AF368" s="47"/>
      <c r="AG368" s="81"/>
      <c r="AH368" s="47"/>
      <c r="AI368" s="81"/>
      <c r="AJ368" s="59"/>
      <c r="AK368" s="81"/>
      <c r="AL368" s="47"/>
      <c r="AM368" s="81"/>
      <c r="AN368" s="59"/>
      <c r="AR368" s="88">
        <f t="shared" si="71"/>
        <v>0</v>
      </c>
      <c r="AT368" s="105">
        <v>9</v>
      </c>
      <c r="AU368" s="81"/>
      <c r="AV368" s="47"/>
      <c r="AW368" s="81"/>
      <c r="AX368" s="47"/>
      <c r="AY368" s="81"/>
      <c r="AZ368" s="47"/>
      <c r="BA368" s="81"/>
      <c r="BB368" s="47"/>
      <c r="BC368" s="81"/>
      <c r="BD368" s="59"/>
      <c r="BE368" s="81"/>
      <c r="BF368" s="47"/>
      <c r="BG368" s="81"/>
      <c r="BH368" s="59"/>
    </row>
    <row r="369" spans="4:60" ht="15" customHeight="1" outlineLevel="1" thickBot="1" x14ac:dyDescent="0.25">
      <c r="D369" s="88">
        <f t="shared" si="69"/>
        <v>0</v>
      </c>
      <c r="F369" s="105">
        <v>10</v>
      </c>
      <c r="G369" s="81"/>
      <c r="H369" s="47"/>
      <c r="I369" s="81"/>
      <c r="J369" s="47"/>
      <c r="K369" s="81"/>
      <c r="L369" s="47"/>
      <c r="M369" s="81"/>
      <c r="N369" s="47"/>
      <c r="O369" s="81"/>
      <c r="P369" s="59"/>
      <c r="Q369" s="81"/>
      <c r="R369" s="47"/>
      <c r="S369" s="81"/>
      <c r="T369" s="59"/>
      <c r="X369" s="88">
        <f t="shared" si="70"/>
        <v>0</v>
      </c>
      <c r="Z369" s="105">
        <v>10</v>
      </c>
      <c r="AA369" s="81"/>
      <c r="AB369" s="47"/>
      <c r="AC369" s="81"/>
      <c r="AD369" s="47"/>
      <c r="AE369" s="81"/>
      <c r="AF369" s="47"/>
      <c r="AG369" s="81"/>
      <c r="AH369" s="47"/>
      <c r="AI369" s="81"/>
      <c r="AJ369" s="59"/>
      <c r="AK369" s="81"/>
      <c r="AL369" s="47"/>
      <c r="AM369" s="81"/>
      <c r="AN369" s="59"/>
      <c r="AR369" s="88">
        <f t="shared" si="71"/>
        <v>0</v>
      </c>
      <c r="AT369" s="105">
        <v>10</v>
      </c>
      <c r="AU369" s="81"/>
      <c r="AV369" s="47"/>
      <c r="AW369" s="81"/>
      <c r="AX369" s="47"/>
      <c r="AY369" s="81"/>
      <c r="AZ369" s="47"/>
      <c r="BA369" s="81"/>
      <c r="BB369" s="47"/>
      <c r="BC369" s="81"/>
      <c r="BD369" s="59"/>
      <c r="BE369" s="81"/>
      <c r="BF369" s="47"/>
      <c r="BG369" s="81"/>
      <c r="BH369" s="59"/>
    </row>
    <row r="370" spans="4:60" ht="15" customHeight="1" outlineLevel="1" thickBot="1" x14ac:dyDescent="0.25">
      <c r="D370" s="88">
        <f t="shared" si="69"/>
        <v>0</v>
      </c>
      <c r="F370" s="105">
        <v>11</v>
      </c>
      <c r="G370" s="81"/>
      <c r="H370" s="47"/>
      <c r="I370" s="81"/>
      <c r="J370" s="47"/>
      <c r="K370" s="81"/>
      <c r="L370" s="47"/>
      <c r="M370" s="81"/>
      <c r="N370" s="47"/>
      <c r="O370" s="81"/>
      <c r="P370" s="59"/>
      <c r="Q370" s="81"/>
      <c r="R370" s="47"/>
      <c r="S370" s="81"/>
      <c r="T370" s="59"/>
      <c r="X370" s="88">
        <f t="shared" si="70"/>
        <v>0</v>
      </c>
      <c r="Z370" s="105">
        <v>11</v>
      </c>
      <c r="AA370" s="81"/>
      <c r="AB370" s="47"/>
      <c r="AC370" s="81"/>
      <c r="AD370" s="47"/>
      <c r="AE370" s="81"/>
      <c r="AF370" s="47"/>
      <c r="AG370" s="81"/>
      <c r="AH370" s="47"/>
      <c r="AI370" s="81"/>
      <c r="AJ370" s="59"/>
      <c r="AK370" s="81"/>
      <c r="AL370" s="47"/>
      <c r="AM370" s="81"/>
      <c r="AN370" s="59"/>
      <c r="AR370" s="88">
        <f t="shared" si="71"/>
        <v>0</v>
      </c>
      <c r="AT370" s="105">
        <v>11</v>
      </c>
      <c r="AU370" s="81"/>
      <c r="AV370" s="47"/>
      <c r="AW370" s="81"/>
      <c r="AX370" s="47"/>
      <c r="AY370" s="81"/>
      <c r="AZ370" s="47"/>
      <c r="BA370" s="81"/>
      <c r="BB370" s="47"/>
      <c r="BC370" s="81"/>
      <c r="BD370" s="59"/>
      <c r="BE370" s="81"/>
      <c r="BF370" s="47"/>
      <c r="BG370" s="81"/>
      <c r="BH370" s="59"/>
    </row>
    <row r="371" spans="4:60" ht="15" customHeight="1" outlineLevel="1" thickBot="1" x14ac:dyDescent="0.25">
      <c r="D371" s="88">
        <f t="shared" si="69"/>
        <v>0</v>
      </c>
      <c r="F371" s="105">
        <v>12</v>
      </c>
      <c r="G371" s="81"/>
      <c r="H371" s="47"/>
      <c r="I371" s="81"/>
      <c r="J371" s="47"/>
      <c r="K371" s="81"/>
      <c r="L371" s="47"/>
      <c r="M371" s="81"/>
      <c r="N371" s="47"/>
      <c r="O371" s="81"/>
      <c r="P371" s="59"/>
      <c r="Q371" s="81"/>
      <c r="R371" s="47"/>
      <c r="S371" s="81"/>
      <c r="T371" s="59"/>
      <c r="X371" s="88">
        <f t="shared" si="70"/>
        <v>0</v>
      </c>
      <c r="Z371" s="105">
        <v>12</v>
      </c>
      <c r="AA371" s="81"/>
      <c r="AB371" s="47"/>
      <c r="AC371" s="81"/>
      <c r="AD371" s="47"/>
      <c r="AE371" s="81"/>
      <c r="AF371" s="47"/>
      <c r="AG371" s="81"/>
      <c r="AH371" s="47"/>
      <c r="AI371" s="81"/>
      <c r="AJ371" s="59"/>
      <c r="AK371" s="81"/>
      <c r="AL371" s="47"/>
      <c r="AM371" s="81"/>
      <c r="AN371" s="59"/>
      <c r="AR371" s="88">
        <f t="shared" si="71"/>
        <v>0</v>
      </c>
      <c r="AT371" s="105">
        <v>12</v>
      </c>
      <c r="AU371" s="81"/>
      <c r="AV371" s="47"/>
      <c r="AW371" s="81"/>
      <c r="AX371" s="47"/>
      <c r="AY371" s="81"/>
      <c r="AZ371" s="47"/>
      <c r="BA371" s="81"/>
      <c r="BB371" s="47"/>
      <c r="BC371" s="81"/>
      <c r="BD371" s="59"/>
      <c r="BE371" s="81"/>
      <c r="BF371" s="47"/>
      <c r="BG371" s="81"/>
      <c r="BH371" s="59"/>
    </row>
    <row r="372" spans="4:60" ht="15" customHeight="1" outlineLevel="1" thickBot="1" x14ac:dyDescent="0.25">
      <c r="D372" s="88">
        <f t="shared" si="69"/>
        <v>0</v>
      </c>
      <c r="F372" s="105">
        <v>13</v>
      </c>
      <c r="G372" s="81"/>
      <c r="H372" s="47"/>
      <c r="I372" s="81"/>
      <c r="J372" s="47"/>
      <c r="K372" s="81"/>
      <c r="L372" s="47"/>
      <c r="M372" s="81"/>
      <c r="N372" s="47"/>
      <c r="O372" s="81"/>
      <c r="P372" s="59"/>
      <c r="Q372" s="81"/>
      <c r="R372" s="47"/>
      <c r="S372" s="81"/>
      <c r="T372" s="59"/>
      <c r="X372" s="88">
        <f t="shared" si="70"/>
        <v>0</v>
      </c>
      <c r="Z372" s="105">
        <v>13</v>
      </c>
      <c r="AA372" s="81"/>
      <c r="AB372" s="47"/>
      <c r="AC372" s="81"/>
      <c r="AD372" s="47"/>
      <c r="AE372" s="81"/>
      <c r="AF372" s="47"/>
      <c r="AG372" s="81"/>
      <c r="AH372" s="47"/>
      <c r="AI372" s="81"/>
      <c r="AJ372" s="59"/>
      <c r="AK372" s="81"/>
      <c r="AL372" s="47"/>
      <c r="AM372" s="81"/>
      <c r="AN372" s="59"/>
      <c r="AR372" s="88">
        <f t="shared" si="71"/>
        <v>0</v>
      </c>
      <c r="AT372" s="105">
        <v>13</v>
      </c>
      <c r="AU372" s="81"/>
      <c r="AV372" s="47"/>
      <c r="AW372" s="81"/>
      <c r="AX372" s="47"/>
      <c r="AY372" s="81"/>
      <c r="AZ372" s="47"/>
      <c r="BA372" s="81"/>
      <c r="BB372" s="47"/>
      <c r="BC372" s="81"/>
      <c r="BD372" s="59"/>
      <c r="BE372" s="81"/>
      <c r="BF372" s="47"/>
      <c r="BG372" s="81"/>
      <c r="BH372" s="59"/>
    </row>
    <row r="373" spans="4:60" ht="15" customHeight="1" outlineLevel="1" thickBot="1" x14ac:dyDescent="0.25">
      <c r="D373" s="88">
        <f t="shared" si="69"/>
        <v>0</v>
      </c>
      <c r="F373" s="105">
        <v>14</v>
      </c>
      <c r="G373" s="81"/>
      <c r="H373" s="78"/>
      <c r="I373" s="81"/>
      <c r="J373" s="47"/>
      <c r="K373" s="81"/>
      <c r="L373" s="47"/>
      <c r="M373" s="81"/>
      <c r="N373" s="47"/>
      <c r="O373" s="81"/>
      <c r="P373" s="59"/>
      <c r="Q373" s="81"/>
      <c r="R373" s="47"/>
      <c r="S373" s="81"/>
      <c r="T373" s="59"/>
      <c r="X373" s="88">
        <f t="shared" si="70"/>
        <v>0</v>
      </c>
      <c r="Z373" s="105">
        <v>14</v>
      </c>
      <c r="AA373" s="81"/>
      <c r="AB373" s="78"/>
      <c r="AC373" s="81"/>
      <c r="AD373" s="47"/>
      <c r="AE373" s="81"/>
      <c r="AF373" s="47"/>
      <c r="AG373" s="81"/>
      <c r="AH373" s="47"/>
      <c r="AI373" s="81"/>
      <c r="AJ373" s="59"/>
      <c r="AK373" s="81"/>
      <c r="AL373" s="47"/>
      <c r="AM373" s="81"/>
      <c r="AN373" s="59"/>
      <c r="AR373" s="88">
        <f t="shared" si="71"/>
        <v>0</v>
      </c>
      <c r="AT373" s="105">
        <v>14</v>
      </c>
      <c r="AU373" s="81"/>
      <c r="AV373" s="78"/>
      <c r="AW373" s="81"/>
      <c r="AX373" s="47"/>
      <c r="AY373" s="81"/>
      <c r="AZ373" s="47"/>
      <c r="BA373" s="81"/>
      <c r="BB373" s="47"/>
      <c r="BC373" s="81"/>
      <c r="BD373" s="59"/>
      <c r="BE373" s="81"/>
      <c r="BF373" s="47"/>
      <c r="BG373" s="81"/>
      <c r="BH373" s="59"/>
    </row>
    <row r="374" spans="4:60" ht="15" customHeight="1" outlineLevel="1" thickBot="1" x14ac:dyDescent="0.25">
      <c r="D374" s="89">
        <f t="shared" si="69"/>
        <v>0</v>
      </c>
      <c r="F374" s="105">
        <v>15</v>
      </c>
      <c r="G374" s="82"/>
      <c r="H374" s="60"/>
      <c r="I374" s="82"/>
      <c r="J374" s="60"/>
      <c r="K374" s="82"/>
      <c r="L374" s="60"/>
      <c r="M374" s="82"/>
      <c r="N374" s="60"/>
      <c r="O374" s="82"/>
      <c r="P374" s="61"/>
      <c r="Q374" s="82"/>
      <c r="R374" s="60"/>
      <c r="S374" s="82"/>
      <c r="T374" s="61"/>
      <c r="X374" s="89">
        <f t="shared" si="70"/>
        <v>0</v>
      </c>
      <c r="Z374" s="105">
        <v>15</v>
      </c>
      <c r="AA374" s="82"/>
      <c r="AB374" s="60"/>
      <c r="AC374" s="82"/>
      <c r="AD374" s="60"/>
      <c r="AE374" s="82"/>
      <c r="AF374" s="60"/>
      <c r="AG374" s="82"/>
      <c r="AH374" s="60"/>
      <c r="AI374" s="82"/>
      <c r="AJ374" s="61"/>
      <c r="AK374" s="82"/>
      <c r="AL374" s="60"/>
      <c r="AM374" s="82"/>
      <c r="AN374" s="61"/>
      <c r="AR374" s="89">
        <f t="shared" si="71"/>
        <v>0</v>
      </c>
      <c r="AT374" s="105">
        <v>15</v>
      </c>
      <c r="AU374" s="82"/>
      <c r="AV374" s="60"/>
      <c r="AW374" s="82"/>
      <c r="AX374" s="60"/>
      <c r="AY374" s="82"/>
      <c r="AZ374" s="60"/>
      <c r="BA374" s="82"/>
      <c r="BB374" s="60"/>
      <c r="BC374" s="82"/>
      <c r="BD374" s="61"/>
      <c r="BE374" s="82"/>
      <c r="BF374" s="60"/>
      <c r="BG374" s="82"/>
      <c r="BH374" s="61"/>
    </row>
    <row r="375" spans="4:60" ht="15" customHeight="1" outlineLevel="1" thickTop="1" thickBot="1" x14ac:dyDescent="0.25">
      <c r="F375" s="106"/>
      <c r="G375" s="49" t="s">
        <v>27</v>
      </c>
      <c r="H375" s="49">
        <f>SUM(H360:H374)</f>
        <v>0</v>
      </c>
      <c r="I375" s="49"/>
      <c r="J375" s="49">
        <f>SUM(J360:J374)</f>
        <v>0</v>
      </c>
      <c r="K375" s="49"/>
      <c r="L375" s="49">
        <f>SUM(L360:L374)</f>
        <v>0</v>
      </c>
      <c r="M375" s="49"/>
      <c r="N375" s="49">
        <f>SUM(N360:N374)</f>
        <v>0</v>
      </c>
      <c r="O375" s="49"/>
      <c r="P375" s="49">
        <f>SUM(P360:P374)</f>
        <v>0</v>
      </c>
      <c r="Q375" s="49"/>
      <c r="R375" s="49">
        <f>SUM(R360:R374)</f>
        <v>0</v>
      </c>
      <c r="S375" s="49"/>
      <c r="T375" s="49">
        <f>SUM(T360:T374)</f>
        <v>0</v>
      </c>
      <c r="Z375" s="106"/>
      <c r="AA375" s="49" t="s">
        <v>27</v>
      </c>
      <c r="AB375" s="49">
        <f>SUM(AB360:AB374)</f>
        <v>0</v>
      </c>
      <c r="AC375" s="49"/>
      <c r="AD375" s="49">
        <f>SUM(AD360:AD374)</f>
        <v>0</v>
      </c>
      <c r="AE375" s="49"/>
      <c r="AF375" s="49">
        <f>SUM(AF360:AF374)</f>
        <v>0</v>
      </c>
      <c r="AG375" s="49"/>
      <c r="AH375" s="49">
        <f>SUM(AH360:AH374)</f>
        <v>0</v>
      </c>
      <c r="AI375" s="49"/>
      <c r="AJ375" s="49">
        <f>SUM(AJ360:AJ374)</f>
        <v>0</v>
      </c>
      <c r="AK375" s="49"/>
      <c r="AL375" s="49">
        <f>SUM(AL360:AL374)</f>
        <v>0</v>
      </c>
      <c r="AM375" s="49"/>
      <c r="AN375" s="49">
        <f>SUM(AN360:AN374)</f>
        <v>0</v>
      </c>
      <c r="AT375" s="106"/>
      <c r="AU375" s="49" t="s">
        <v>27</v>
      </c>
      <c r="AV375" s="49">
        <f>SUM(AV360:AV374)</f>
        <v>0</v>
      </c>
      <c r="AW375" s="49"/>
      <c r="AX375" s="49">
        <f>SUM(AX360:AX374)</f>
        <v>0</v>
      </c>
      <c r="AY375" s="49"/>
      <c r="AZ375" s="49">
        <f>SUM(AZ360:AZ374)</f>
        <v>0</v>
      </c>
      <c r="BA375" s="49"/>
      <c r="BB375" s="49">
        <f>SUM(BB360:BB374)</f>
        <v>0</v>
      </c>
      <c r="BC375" s="49"/>
      <c r="BD375" s="49">
        <f>SUM(BD360:BD374)</f>
        <v>0</v>
      </c>
      <c r="BE375" s="49"/>
      <c r="BF375" s="49">
        <f>SUM(BF360:BF374)</f>
        <v>0</v>
      </c>
      <c r="BG375" s="49"/>
      <c r="BH375" s="49">
        <f>SUM(BH360:BH374)</f>
        <v>0</v>
      </c>
    </row>
    <row r="376" spans="4:60" ht="15" hidden="1" customHeight="1" outlineLevel="1" thickBot="1" x14ac:dyDescent="0.25">
      <c r="F376" s="108">
        <f>INT((N377-LOOKUP(N377,DATE(YEAR(N377)+{-1;0;1},1,3)-WEEKDAY(DATE(YEAR(N377)+{-1;0;1},1,3))+2))/7)+1</f>
        <v>42</v>
      </c>
      <c r="G376" s="50"/>
      <c r="H376" s="50"/>
      <c r="I376" s="50"/>
      <c r="J376" s="50"/>
      <c r="K376" s="50"/>
      <c r="L376" s="50"/>
      <c r="M376" s="50"/>
      <c r="N376" s="50"/>
      <c r="O376" s="50"/>
      <c r="P376" s="50"/>
      <c r="Q376" s="50"/>
      <c r="R376" s="50"/>
      <c r="S376" s="50"/>
      <c r="T376" s="50"/>
      <c r="Z376" s="108">
        <f>INT((AH377-LOOKUP(AH377,DATE(YEAR(AH377)+{-1;0;1},1,3)-WEEKDAY(DATE(YEAR(AH377)+{-1;0;1},1,3))+2))/7)+1</f>
        <v>46</v>
      </c>
      <c r="AA376" s="50"/>
      <c r="AB376" s="50"/>
      <c r="AC376" s="50"/>
      <c r="AD376" s="50"/>
      <c r="AE376" s="50"/>
      <c r="AF376" s="50"/>
      <c r="AG376" s="50"/>
      <c r="AH376" s="50"/>
      <c r="AI376" s="50"/>
      <c r="AJ376" s="50"/>
      <c r="AK376" s="50"/>
      <c r="AL376" s="50"/>
      <c r="AM376" s="50"/>
      <c r="AN376" s="50"/>
      <c r="AT376" s="108">
        <f>INT((BB377-LOOKUP(BB377,DATE(YEAR(BB377)+{-1;0;1},1,3)-WEEKDAY(DATE(YEAR(BB377)+{-1;0;1},1,3))+2))/7)+1</f>
        <v>50</v>
      </c>
      <c r="AU376" s="50"/>
      <c r="AV376" s="50"/>
      <c r="AW376" s="50"/>
      <c r="AX376" s="50"/>
      <c r="AY376" s="50"/>
      <c r="AZ376" s="50"/>
      <c r="BA376" s="50"/>
      <c r="BB376" s="50"/>
      <c r="BC376" s="50"/>
      <c r="BD376" s="50"/>
      <c r="BE376" s="50"/>
      <c r="BF376" s="50"/>
      <c r="BG376" s="50"/>
      <c r="BH376" s="50"/>
    </row>
    <row r="377" spans="4:60" ht="39.950000000000003" customHeight="1" thickBot="1" x14ac:dyDescent="0.25">
      <c r="F377" s="71">
        <f>F376</f>
        <v>42</v>
      </c>
      <c r="G377" s="51" t="str">
        <f>IF(ISNA(VLOOKUP(H377,Tab_feri,2,FALSE)),"",VLOOKUP(H377,Tab_feri,2,FALSE))</f>
        <v/>
      </c>
      <c r="H377" s="52">
        <f>T359+1</f>
        <v>43752</v>
      </c>
      <c r="I377" s="51" t="str">
        <f>IF(ISNA(VLOOKUP(J377,Tab_feri,2,FALSE)),"",VLOOKUP(J377,Tab_feri,2,FALSE))</f>
        <v/>
      </c>
      <c r="J377" s="52">
        <f>H377+1</f>
        <v>43753</v>
      </c>
      <c r="K377" s="51" t="str">
        <f>IF(ISNA(VLOOKUP(L377,Tab_feri,2,FALSE)),"",VLOOKUP(L377,Tab_feri,2,FALSE))</f>
        <v/>
      </c>
      <c r="L377" s="52">
        <f>J377+1</f>
        <v>43754</v>
      </c>
      <c r="M377" s="51" t="str">
        <f>IF(ISNA(VLOOKUP(N377,Tab_feri,2,FALSE)),"",VLOOKUP(N377,Tab_feri,2,FALSE))</f>
        <v/>
      </c>
      <c r="N377" s="52">
        <f>L377+1</f>
        <v>43755</v>
      </c>
      <c r="O377" s="51" t="str">
        <f>IF(ISNA(VLOOKUP(P377,Tab_feri,2,FALSE)),"",VLOOKUP(P377,Tab_feri,2,FALSE))</f>
        <v/>
      </c>
      <c r="P377" s="52">
        <f>N377+1</f>
        <v>43756</v>
      </c>
      <c r="Q377" s="53" t="str">
        <f>IF(ISNA(VLOOKUP(R377,Tab_feri,2,FALSE)),"",VLOOKUP(R377,Tab_feri,2,FALSE))</f>
        <v/>
      </c>
      <c r="R377" s="54">
        <f>P377+1</f>
        <v>43757</v>
      </c>
      <c r="S377" s="53" t="str">
        <f>IF(ISNA(VLOOKUP(T377,Tab_feri,2,FALSE)),"",VLOOKUP(T377,Tab_feri,2,FALSE))</f>
        <v/>
      </c>
      <c r="T377" s="55">
        <f>R377+1</f>
        <v>43758</v>
      </c>
      <c r="Z377" s="71">
        <f>Z376</f>
        <v>46</v>
      </c>
      <c r="AA377" s="101" t="str">
        <f>IF(ISNA(VLOOKUP(AB377,Tab_feri,2,FALSE)),"",VLOOKUP(AB377,Tab_feri,2,FALSE))</f>
        <v/>
      </c>
      <c r="AB377" s="52">
        <f>AN359+1</f>
        <v>43780</v>
      </c>
      <c r="AC377" s="51" t="str">
        <f>IF(ISNA(VLOOKUP(AD377,Tab_feri,2,FALSE)),"",VLOOKUP(AD377,Tab_feri,2,FALSE))</f>
        <v/>
      </c>
      <c r="AD377" s="52">
        <f>AB377+1</f>
        <v>43781</v>
      </c>
      <c r="AE377" s="51" t="str">
        <f>IF(ISNA(VLOOKUP(AF377,Tab_feri,2,FALSE)),"",VLOOKUP(AF377,Tab_feri,2,FALSE))</f>
        <v/>
      </c>
      <c r="AF377" s="52">
        <f>AD377+1</f>
        <v>43782</v>
      </c>
      <c r="AG377" s="51" t="str">
        <f>IF(ISNA(VLOOKUP(AH377,Tab_feri,2,FALSE)),"",VLOOKUP(AH377,Tab_feri,2,FALSE))</f>
        <v/>
      </c>
      <c r="AH377" s="52">
        <f>AF377+1</f>
        <v>43783</v>
      </c>
      <c r="AI377" s="51" t="str">
        <f>IF(ISNA(VLOOKUP(AJ377,Tab_feri,2,FALSE)),"",VLOOKUP(AJ377,Tab_feri,2,FALSE))</f>
        <v/>
      </c>
      <c r="AJ377" s="52">
        <f>AH377+1</f>
        <v>43784</v>
      </c>
      <c r="AK377" s="53" t="str">
        <f>IF(ISNA(VLOOKUP(AL377,Tab_feri,2,FALSE)),"",VLOOKUP(AL377,Tab_feri,2,FALSE))</f>
        <v/>
      </c>
      <c r="AL377" s="54">
        <f>AJ377+1</f>
        <v>43785</v>
      </c>
      <c r="AM377" s="53" t="str">
        <f>IF(ISNA(VLOOKUP(AN377,Tab_feri,2,FALSE)),"",VLOOKUP(AN377,Tab_feri,2,FALSE))</f>
        <v/>
      </c>
      <c r="AN377" s="55">
        <f>AL377+1</f>
        <v>43786</v>
      </c>
      <c r="AT377" s="71">
        <f>AT376</f>
        <v>50</v>
      </c>
      <c r="AU377" s="51" t="str">
        <f>IF(ISNA(VLOOKUP(AV377,Tab_feri,2,FALSE)),"",VLOOKUP(AV377,Tab_feri,2,FALSE))</f>
        <v/>
      </c>
      <c r="AV377" s="52">
        <f>BH359+1</f>
        <v>43808</v>
      </c>
      <c r="AW377" s="51" t="str">
        <f>IF(ISNA(VLOOKUP(AX377,Tab_feri,2,FALSE)),"",VLOOKUP(AX377,Tab_feri,2,FALSE))</f>
        <v/>
      </c>
      <c r="AX377" s="52">
        <f>AV377+1</f>
        <v>43809</v>
      </c>
      <c r="AY377" s="51" t="str">
        <f>IF(ISNA(VLOOKUP(AZ377,Tab_feri,2,FALSE)),"",VLOOKUP(AZ377,Tab_feri,2,FALSE))</f>
        <v/>
      </c>
      <c r="AZ377" s="52">
        <f>AX377+1</f>
        <v>43810</v>
      </c>
      <c r="BA377" s="51" t="str">
        <f>IF(ISNA(VLOOKUP(BB377,Tab_feri,2,FALSE)),"",VLOOKUP(BB377,Tab_feri,2,FALSE))</f>
        <v/>
      </c>
      <c r="BB377" s="52">
        <f>AZ377+1</f>
        <v>43811</v>
      </c>
      <c r="BC377" s="51" t="str">
        <f>IF(ISNA(VLOOKUP(BD377,Tab_feri,2,FALSE)),"",VLOOKUP(BD377,Tab_feri,2,FALSE))</f>
        <v/>
      </c>
      <c r="BD377" s="52">
        <f>BB377+1</f>
        <v>43812</v>
      </c>
      <c r="BE377" s="53" t="str">
        <f>IF(ISNA(VLOOKUP(BF377,Tab_feri,2,FALSE)),"",VLOOKUP(BF377,Tab_feri,2,FALSE))</f>
        <v/>
      </c>
      <c r="BF377" s="54">
        <f>BD377+1</f>
        <v>43813</v>
      </c>
      <c r="BG377" s="53" t="str">
        <f>IF(ISNA(VLOOKUP(BH377,Tab_feri,2,FALSE)),"",VLOOKUP(BH377,Tab_feri,2,FALSE))</f>
        <v/>
      </c>
      <c r="BH377" s="55">
        <f>BF377+1</f>
        <v>43814</v>
      </c>
    </row>
    <row r="378" spans="4:60" ht="15" customHeight="1" outlineLevel="1" thickTop="1" thickBot="1" x14ac:dyDescent="0.25">
      <c r="D378" s="87">
        <f>SUM(H378,J378,L378,N378,P378,R378,T378)</f>
        <v>0</v>
      </c>
      <c r="F378" s="105">
        <v>1</v>
      </c>
      <c r="G378" s="80"/>
      <c r="H378" s="57"/>
      <c r="I378" s="80"/>
      <c r="J378" s="57"/>
      <c r="K378" s="80"/>
      <c r="L378" s="57"/>
      <c r="M378" s="80"/>
      <c r="N378" s="57"/>
      <c r="O378" s="80"/>
      <c r="P378" s="58"/>
      <c r="Q378" s="80"/>
      <c r="R378" s="57"/>
      <c r="S378" s="80"/>
      <c r="T378" s="58"/>
      <c r="X378" s="87">
        <f>SUM(AB378,AD378,AF378,AH378,AJ378,AL378,AN378)</f>
        <v>0</v>
      </c>
      <c r="Z378" s="105">
        <v>1</v>
      </c>
      <c r="AA378" s="80"/>
      <c r="AB378" s="57"/>
      <c r="AC378" s="80"/>
      <c r="AD378" s="57"/>
      <c r="AE378" s="80"/>
      <c r="AF378" s="57"/>
      <c r="AG378" s="80"/>
      <c r="AH378" s="57"/>
      <c r="AI378" s="80"/>
      <c r="AJ378" s="58"/>
      <c r="AK378" s="80"/>
      <c r="AL378" s="57"/>
      <c r="AM378" s="80"/>
      <c r="AN378" s="58"/>
      <c r="AR378" s="87">
        <f>SUM(AV378,AX378,AZ378,BB378,BD378,BF378,BH378)</f>
        <v>0</v>
      </c>
      <c r="AT378" s="105">
        <v>1</v>
      </c>
      <c r="AU378" s="80"/>
      <c r="AV378" s="57"/>
      <c r="AW378" s="80"/>
      <c r="AX378" s="57"/>
      <c r="AY378" s="80"/>
      <c r="AZ378" s="57"/>
      <c r="BA378" s="80"/>
      <c r="BB378" s="57"/>
      <c r="BC378" s="80"/>
      <c r="BD378" s="58"/>
      <c r="BE378" s="80"/>
      <c r="BF378" s="57"/>
      <c r="BG378" s="80"/>
      <c r="BH378" s="58"/>
    </row>
    <row r="379" spans="4:60" ht="15" customHeight="1" outlineLevel="1" thickBot="1" x14ac:dyDescent="0.25">
      <c r="D379" s="88">
        <f t="shared" ref="D379:D392" si="72">SUM(H379,J379,L379,N379,P379,R379,T379)</f>
        <v>0</v>
      </c>
      <c r="F379" s="105">
        <v>2</v>
      </c>
      <c r="G379" s="81"/>
      <c r="H379" s="47"/>
      <c r="I379" s="81"/>
      <c r="J379" s="47"/>
      <c r="K379" s="81"/>
      <c r="L379" s="47"/>
      <c r="M379" s="81"/>
      <c r="N379" s="47"/>
      <c r="O379" s="81"/>
      <c r="P379" s="59"/>
      <c r="Q379" s="81"/>
      <c r="R379" s="47"/>
      <c r="S379" s="81"/>
      <c r="T379" s="59"/>
      <c r="X379" s="88">
        <f t="shared" ref="X379:X392" si="73">SUM(AB379,AD379,AF379,AH379,AJ379,AL379,AN379)</f>
        <v>0</v>
      </c>
      <c r="Z379" s="105">
        <v>2</v>
      </c>
      <c r="AA379" s="81"/>
      <c r="AB379" s="47"/>
      <c r="AC379" s="81"/>
      <c r="AD379" s="47"/>
      <c r="AE379" s="81"/>
      <c r="AF379" s="47"/>
      <c r="AG379" s="81"/>
      <c r="AH379" s="47"/>
      <c r="AI379" s="81"/>
      <c r="AJ379" s="59"/>
      <c r="AK379" s="81"/>
      <c r="AL379" s="47"/>
      <c r="AM379" s="81"/>
      <c r="AN379" s="59"/>
      <c r="AR379" s="88">
        <f t="shared" ref="AR379:AR392" si="74">SUM(AV379,AX379,AZ379,BB379,BD379,BF379,BH379)</f>
        <v>0</v>
      </c>
      <c r="AT379" s="105">
        <v>2</v>
      </c>
      <c r="AU379" s="81"/>
      <c r="AV379" s="47"/>
      <c r="AW379" s="81"/>
      <c r="AX379" s="47"/>
      <c r="AY379" s="81"/>
      <c r="AZ379" s="47"/>
      <c r="BA379" s="81"/>
      <c r="BB379" s="47"/>
      <c r="BC379" s="81"/>
      <c r="BD379" s="59"/>
      <c r="BE379" s="81"/>
      <c r="BF379" s="47"/>
      <c r="BG379" s="81"/>
      <c r="BH379" s="59"/>
    </row>
    <row r="380" spans="4:60" ht="15" customHeight="1" outlineLevel="1" thickBot="1" x14ac:dyDescent="0.25">
      <c r="D380" s="88">
        <f t="shared" si="72"/>
        <v>0</v>
      </c>
      <c r="F380" s="105">
        <v>3</v>
      </c>
      <c r="G380" s="81"/>
      <c r="H380" s="47"/>
      <c r="I380" s="81"/>
      <c r="J380" s="47"/>
      <c r="K380" s="81"/>
      <c r="L380" s="47"/>
      <c r="M380" s="81"/>
      <c r="N380" s="47"/>
      <c r="O380" s="81"/>
      <c r="P380" s="59"/>
      <c r="Q380" s="81"/>
      <c r="R380" s="47"/>
      <c r="S380" s="81"/>
      <c r="T380" s="59"/>
      <c r="X380" s="88">
        <f t="shared" si="73"/>
        <v>0</v>
      </c>
      <c r="Z380" s="105">
        <v>3</v>
      </c>
      <c r="AA380" s="81"/>
      <c r="AB380" s="47"/>
      <c r="AC380" s="81"/>
      <c r="AD380" s="47"/>
      <c r="AE380" s="81"/>
      <c r="AF380" s="47"/>
      <c r="AG380" s="81"/>
      <c r="AH380" s="47"/>
      <c r="AI380" s="81"/>
      <c r="AJ380" s="59"/>
      <c r="AK380" s="81"/>
      <c r="AL380" s="47"/>
      <c r="AM380" s="81"/>
      <c r="AN380" s="59"/>
      <c r="AR380" s="88">
        <f t="shared" si="74"/>
        <v>0</v>
      </c>
      <c r="AT380" s="105">
        <v>3</v>
      </c>
      <c r="AU380" s="81"/>
      <c r="AV380" s="47"/>
      <c r="AW380" s="81"/>
      <c r="AX380" s="47"/>
      <c r="AY380" s="81"/>
      <c r="AZ380" s="47"/>
      <c r="BA380" s="81"/>
      <c r="BB380" s="47"/>
      <c r="BC380" s="81"/>
      <c r="BD380" s="59"/>
      <c r="BE380" s="81"/>
      <c r="BF380" s="47"/>
      <c r="BG380" s="81"/>
      <c r="BH380" s="59"/>
    </row>
    <row r="381" spans="4:60" ht="15" customHeight="1" outlineLevel="1" thickBot="1" x14ac:dyDescent="0.25">
      <c r="D381" s="88">
        <f t="shared" si="72"/>
        <v>0</v>
      </c>
      <c r="F381" s="105">
        <v>4</v>
      </c>
      <c r="G381" s="81"/>
      <c r="H381" s="47"/>
      <c r="I381" s="81"/>
      <c r="J381" s="47"/>
      <c r="K381" s="81"/>
      <c r="L381" s="47"/>
      <c r="M381" s="81"/>
      <c r="N381" s="47"/>
      <c r="O381" s="81"/>
      <c r="P381" s="59"/>
      <c r="Q381" s="81"/>
      <c r="R381" s="47"/>
      <c r="S381" s="81"/>
      <c r="T381" s="59"/>
      <c r="X381" s="88">
        <f t="shared" si="73"/>
        <v>0</v>
      </c>
      <c r="Z381" s="105">
        <v>4</v>
      </c>
      <c r="AA381" s="81"/>
      <c r="AB381" s="47"/>
      <c r="AC381" s="81"/>
      <c r="AD381" s="47"/>
      <c r="AE381" s="81"/>
      <c r="AF381" s="47"/>
      <c r="AG381" s="81"/>
      <c r="AH381" s="47"/>
      <c r="AI381" s="81"/>
      <c r="AJ381" s="59"/>
      <c r="AK381" s="81"/>
      <c r="AL381" s="47"/>
      <c r="AM381" s="81"/>
      <c r="AN381" s="59"/>
      <c r="AR381" s="88">
        <f t="shared" si="74"/>
        <v>0</v>
      </c>
      <c r="AT381" s="105">
        <v>4</v>
      </c>
      <c r="AU381" s="81"/>
      <c r="AV381" s="47"/>
      <c r="AW381" s="81"/>
      <c r="AX381" s="47"/>
      <c r="AY381" s="81"/>
      <c r="AZ381" s="47"/>
      <c r="BA381" s="81"/>
      <c r="BB381" s="47"/>
      <c r="BC381" s="81"/>
      <c r="BD381" s="59"/>
      <c r="BE381" s="81"/>
      <c r="BF381" s="47"/>
      <c r="BG381" s="81"/>
      <c r="BH381" s="59"/>
    </row>
    <row r="382" spans="4:60" ht="15" customHeight="1" outlineLevel="1" thickBot="1" x14ac:dyDescent="0.25">
      <c r="D382" s="88">
        <f t="shared" si="72"/>
        <v>0</v>
      </c>
      <c r="F382" s="105">
        <v>5</v>
      </c>
      <c r="G382" s="81"/>
      <c r="H382" s="47"/>
      <c r="I382" s="81"/>
      <c r="J382" s="47"/>
      <c r="K382" s="81"/>
      <c r="L382" s="47"/>
      <c r="M382" s="81"/>
      <c r="N382" s="47"/>
      <c r="O382" s="81"/>
      <c r="P382" s="59"/>
      <c r="Q382" s="81"/>
      <c r="R382" s="47"/>
      <c r="S382" s="81"/>
      <c r="T382" s="59"/>
      <c r="X382" s="88">
        <f t="shared" si="73"/>
        <v>0</v>
      </c>
      <c r="Z382" s="105">
        <v>5</v>
      </c>
      <c r="AA382" s="81"/>
      <c r="AB382" s="47"/>
      <c r="AC382" s="81"/>
      <c r="AD382" s="47"/>
      <c r="AE382" s="81"/>
      <c r="AF382" s="47"/>
      <c r="AG382" s="81"/>
      <c r="AH382" s="47"/>
      <c r="AI382" s="81"/>
      <c r="AJ382" s="59"/>
      <c r="AK382" s="81"/>
      <c r="AL382" s="47"/>
      <c r="AM382" s="81"/>
      <c r="AN382" s="59"/>
      <c r="AR382" s="88">
        <f t="shared" si="74"/>
        <v>0</v>
      </c>
      <c r="AT382" s="105">
        <v>5</v>
      </c>
      <c r="AU382" s="81"/>
      <c r="AV382" s="47"/>
      <c r="AW382" s="81"/>
      <c r="AX382" s="47"/>
      <c r="AY382" s="81"/>
      <c r="AZ382" s="47"/>
      <c r="BA382" s="81"/>
      <c r="BB382" s="47"/>
      <c r="BC382" s="81"/>
      <c r="BD382" s="59"/>
      <c r="BE382" s="81"/>
      <c r="BF382" s="47"/>
      <c r="BG382" s="81"/>
      <c r="BH382" s="59"/>
    </row>
    <row r="383" spans="4:60" ht="15" customHeight="1" outlineLevel="1" thickBot="1" x14ac:dyDescent="0.25">
      <c r="D383" s="88">
        <f t="shared" si="72"/>
        <v>0</v>
      </c>
      <c r="F383" s="105">
        <v>6</v>
      </c>
      <c r="G383" s="81"/>
      <c r="H383" s="47"/>
      <c r="I383" s="81"/>
      <c r="J383" s="47"/>
      <c r="K383" s="81"/>
      <c r="L383" s="47"/>
      <c r="M383" s="81"/>
      <c r="N383" s="47"/>
      <c r="O383" s="81"/>
      <c r="P383" s="59"/>
      <c r="Q383" s="81"/>
      <c r="R383" s="47"/>
      <c r="S383" s="81"/>
      <c r="T383" s="59"/>
      <c r="X383" s="88">
        <f t="shared" si="73"/>
        <v>0</v>
      </c>
      <c r="Z383" s="105">
        <v>6</v>
      </c>
      <c r="AA383" s="81"/>
      <c r="AB383" s="47"/>
      <c r="AC383" s="81"/>
      <c r="AD383" s="47"/>
      <c r="AE383" s="81"/>
      <c r="AF383" s="47"/>
      <c r="AG383" s="81"/>
      <c r="AH383" s="47"/>
      <c r="AI383" s="81"/>
      <c r="AJ383" s="59"/>
      <c r="AK383" s="81"/>
      <c r="AL383" s="47"/>
      <c r="AM383" s="81"/>
      <c r="AN383" s="59"/>
      <c r="AR383" s="88">
        <f t="shared" si="74"/>
        <v>0</v>
      </c>
      <c r="AT383" s="105">
        <v>6</v>
      </c>
      <c r="AU383" s="81"/>
      <c r="AV383" s="47"/>
      <c r="AW383" s="81"/>
      <c r="AX383" s="47"/>
      <c r="AY383" s="81"/>
      <c r="AZ383" s="47"/>
      <c r="BA383" s="81"/>
      <c r="BB383" s="47"/>
      <c r="BC383" s="81"/>
      <c r="BD383" s="59"/>
      <c r="BE383" s="81"/>
      <c r="BF383" s="47"/>
      <c r="BG383" s="81"/>
      <c r="BH383" s="59"/>
    </row>
    <row r="384" spans="4:60" ht="15" customHeight="1" outlineLevel="1" thickBot="1" x14ac:dyDescent="0.25">
      <c r="D384" s="88">
        <f t="shared" si="72"/>
        <v>0</v>
      </c>
      <c r="F384" s="105">
        <v>7</v>
      </c>
      <c r="G384" s="81"/>
      <c r="H384" s="47"/>
      <c r="I384" s="81"/>
      <c r="J384" s="47"/>
      <c r="K384" s="81"/>
      <c r="L384" s="47"/>
      <c r="M384" s="81"/>
      <c r="N384" s="47"/>
      <c r="O384" s="81"/>
      <c r="P384" s="59"/>
      <c r="Q384" s="81"/>
      <c r="R384" s="47"/>
      <c r="S384" s="81"/>
      <c r="T384" s="59"/>
      <c r="X384" s="88">
        <f t="shared" si="73"/>
        <v>0</v>
      </c>
      <c r="Z384" s="105">
        <v>7</v>
      </c>
      <c r="AA384" s="81"/>
      <c r="AB384" s="47"/>
      <c r="AC384" s="81"/>
      <c r="AD384" s="47"/>
      <c r="AE384" s="81"/>
      <c r="AF384" s="47"/>
      <c r="AG384" s="81"/>
      <c r="AH384" s="47"/>
      <c r="AI384" s="81"/>
      <c r="AJ384" s="59"/>
      <c r="AK384" s="81"/>
      <c r="AL384" s="47"/>
      <c r="AM384" s="81"/>
      <c r="AN384" s="59"/>
      <c r="AR384" s="88">
        <f t="shared" si="74"/>
        <v>0</v>
      </c>
      <c r="AT384" s="105">
        <v>7</v>
      </c>
      <c r="AU384" s="81"/>
      <c r="AV384" s="47"/>
      <c r="AW384" s="81"/>
      <c r="AX384" s="47"/>
      <c r="AY384" s="81"/>
      <c r="AZ384" s="47"/>
      <c r="BA384" s="81"/>
      <c r="BB384" s="47"/>
      <c r="BC384" s="81"/>
      <c r="BD384" s="59"/>
      <c r="BE384" s="81"/>
      <c r="BF384" s="47"/>
      <c r="BG384" s="81"/>
      <c r="BH384" s="59"/>
    </row>
    <row r="385" spans="4:60" ht="15" customHeight="1" outlineLevel="1" thickBot="1" x14ac:dyDescent="0.25">
      <c r="D385" s="88">
        <f t="shared" si="72"/>
        <v>0</v>
      </c>
      <c r="F385" s="105">
        <v>8</v>
      </c>
      <c r="G385" s="81"/>
      <c r="H385" s="47"/>
      <c r="I385" s="81"/>
      <c r="J385" s="47"/>
      <c r="K385" s="81"/>
      <c r="L385" s="47"/>
      <c r="M385" s="81"/>
      <c r="N385" s="47"/>
      <c r="O385" s="81"/>
      <c r="P385" s="59"/>
      <c r="Q385" s="81"/>
      <c r="R385" s="47"/>
      <c r="S385" s="81"/>
      <c r="T385" s="59"/>
      <c r="X385" s="88">
        <f t="shared" si="73"/>
        <v>0</v>
      </c>
      <c r="Z385" s="105">
        <v>8</v>
      </c>
      <c r="AA385" s="81"/>
      <c r="AB385" s="47"/>
      <c r="AC385" s="81"/>
      <c r="AD385" s="47"/>
      <c r="AE385" s="81"/>
      <c r="AF385" s="47"/>
      <c r="AG385" s="81"/>
      <c r="AH385" s="47"/>
      <c r="AI385" s="81"/>
      <c r="AJ385" s="59"/>
      <c r="AK385" s="81"/>
      <c r="AL385" s="47"/>
      <c r="AM385" s="81"/>
      <c r="AN385" s="59"/>
      <c r="AR385" s="88">
        <f t="shared" si="74"/>
        <v>0</v>
      </c>
      <c r="AT385" s="105">
        <v>8</v>
      </c>
      <c r="AU385" s="81"/>
      <c r="AV385" s="47"/>
      <c r="AW385" s="81"/>
      <c r="AX385" s="47"/>
      <c r="AY385" s="81"/>
      <c r="AZ385" s="47"/>
      <c r="BA385" s="81"/>
      <c r="BB385" s="47"/>
      <c r="BC385" s="81"/>
      <c r="BD385" s="59"/>
      <c r="BE385" s="81"/>
      <c r="BF385" s="47"/>
      <c r="BG385" s="81"/>
      <c r="BH385" s="59"/>
    </row>
    <row r="386" spans="4:60" ht="15" customHeight="1" outlineLevel="1" thickBot="1" x14ac:dyDescent="0.25">
      <c r="D386" s="88">
        <f t="shared" si="72"/>
        <v>0</v>
      </c>
      <c r="F386" s="105">
        <v>9</v>
      </c>
      <c r="G386" s="81"/>
      <c r="H386" s="47"/>
      <c r="I386" s="81"/>
      <c r="J386" s="47"/>
      <c r="K386" s="81"/>
      <c r="L386" s="47"/>
      <c r="M386" s="81"/>
      <c r="N386" s="47"/>
      <c r="O386" s="81"/>
      <c r="P386" s="59"/>
      <c r="Q386" s="81"/>
      <c r="R386" s="47"/>
      <c r="S386" s="81"/>
      <c r="T386" s="59"/>
      <c r="X386" s="88">
        <f t="shared" si="73"/>
        <v>0</v>
      </c>
      <c r="Z386" s="105">
        <v>9</v>
      </c>
      <c r="AA386" s="81"/>
      <c r="AB386" s="47"/>
      <c r="AC386" s="81"/>
      <c r="AD386" s="47"/>
      <c r="AE386" s="81"/>
      <c r="AF386" s="47"/>
      <c r="AG386" s="81"/>
      <c r="AH386" s="47"/>
      <c r="AI386" s="81"/>
      <c r="AJ386" s="59"/>
      <c r="AK386" s="81"/>
      <c r="AL386" s="47"/>
      <c r="AM386" s="81"/>
      <c r="AN386" s="59"/>
      <c r="AR386" s="88">
        <f t="shared" si="74"/>
        <v>0</v>
      </c>
      <c r="AT386" s="105">
        <v>9</v>
      </c>
      <c r="AU386" s="81"/>
      <c r="AV386" s="47"/>
      <c r="AW386" s="81"/>
      <c r="AX386" s="47"/>
      <c r="AY386" s="81"/>
      <c r="AZ386" s="47"/>
      <c r="BA386" s="81"/>
      <c r="BB386" s="47"/>
      <c r="BC386" s="81"/>
      <c r="BD386" s="59"/>
      <c r="BE386" s="81"/>
      <c r="BF386" s="47"/>
      <c r="BG386" s="81"/>
      <c r="BH386" s="59"/>
    </row>
    <row r="387" spans="4:60" ht="15" customHeight="1" outlineLevel="1" thickBot="1" x14ac:dyDescent="0.25">
      <c r="D387" s="88">
        <f t="shared" si="72"/>
        <v>0</v>
      </c>
      <c r="F387" s="105">
        <v>10</v>
      </c>
      <c r="G387" s="81"/>
      <c r="H387" s="47"/>
      <c r="I387" s="81"/>
      <c r="J387" s="47"/>
      <c r="K387" s="81"/>
      <c r="L387" s="47"/>
      <c r="M387" s="81"/>
      <c r="N387" s="47"/>
      <c r="O387" s="81"/>
      <c r="P387" s="59"/>
      <c r="Q387" s="81"/>
      <c r="R387" s="47"/>
      <c r="S387" s="81"/>
      <c r="T387" s="59"/>
      <c r="X387" s="88">
        <f t="shared" si="73"/>
        <v>0</v>
      </c>
      <c r="Z387" s="105">
        <v>10</v>
      </c>
      <c r="AA387" s="81"/>
      <c r="AB387" s="47"/>
      <c r="AC387" s="81"/>
      <c r="AD387" s="47"/>
      <c r="AE387" s="81"/>
      <c r="AF387" s="47"/>
      <c r="AG387" s="81"/>
      <c r="AH387" s="47"/>
      <c r="AI387" s="81"/>
      <c r="AJ387" s="59"/>
      <c r="AK387" s="81"/>
      <c r="AL387" s="47"/>
      <c r="AM387" s="81"/>
      <c r="AN387" s="59"/>
      <c r="AR387" s="88">
        <f t="shared" si="74"/>
        <v>0</v>
      </c>
      <c r="AT387" s="105">
        <v>10</v>
      </c>
      <c r="AU387" s="81"/>
      <c r="AV387" s="47"/>
      <c r="AW387" s="81"/>
      <c r="AX387" s="47"/>
      <c r="AY387" s="81"/>
      <c r="AZ387" s="47"/>
      <c r="BA387" s="81"/>
      <c r="BB387" s="47"/>
      <c r="BC387" s="81"/>
      <c r="BD387" s="59"/>
      <c r="BE387" s="81"/>
      <c r="BF387" s="47"/>
      <c r="BG387" s="81"/>
      <c r="BH387" s="59"/>
    </row>
    <row r="388" spans="4:60" ht="15" customHeight="1" outlineLevel="1" thickBot="1" x14ac:dyDescent="0.25">
      <c r="D388" s="88">
        <f t="shared" si="72"/>
        <v>0</v>
      </c>
      <c r="F388" s="105">
        <v>11</v>
      </c>
      <c r="G388" s="81"/>
      <c r="H388" s="47"/>
      <c r="I388" s="81"/>
      <c r="J388" s="47"/>
      <c r="K388" s="81"/>
      <c r="L388" s="47"/>
      <c r="M388" s="81"/>
      <c r="N388" s="47"/>
      <c r="O388" s="81"/>
      <c r="P388" s="59"/>
      <c r="Q388" s="81"/>
      <c r="R388" s="47"/>
      <c r="S388" s="81"/>
      <c r="T388" s="59"/>
      <c r="X388" s="88">
        <f t="shared" si="73"/>
        <v>0</v>
      </c>
      <c r="Z388" s="105">
        <v>11</v>
      </c>
      <c r="AA388" s="81"/>
      <c r="AB388" s="47"/>
      <c r="AC388" s="81"/>
      <c r="AD388" s="47"/>
      <c r="AE388" s="81"/>
      <c r="AF388" s="47"/>
      <c r="AG388" s="81"/>
      <c r="AH388" s="47"/>
      <c r="AI388" s="81"/>
      <c r="AJ388" s="59"/>
      <c r="AK388" s="81"/>
      <c r="AL388" s="47"/>
      <c r="AM388" s="81"/>
      <c r="AN388" s="59"/>
      <c r="AR388" s="88">
        <f t="shared" si="74"/>
        <v>0</v>
      </c>
      <c r="AT388" s="105">
        <v>11</v>
      </c>
      <c r="AU388" s="81"/>
      <c r="AV388" s="47"/>
      <c r="AW388" s="81"/>
      <c r="AX388" s="47"/>
      <c r="AY388" s="81"/>
      <c r="AZ388" s="47"/>
      <c r="BA388" s="81"/>
      <c r="BB388" s="47"/>
      <c r="BC388" s="81"/>
      <c r="BD388" s="59"/>
      <c r="BE388" s="81"/>
      <c r="BF388" s="47"/>
      <c r="BG388" s="81"/>
      <c r="BH388" s="59"/>
    </row>
    <row r="389" spans="4:60" ht="15" customHeight="1" outlineLevel="1" thickBot="1" x14ac:dyDescent="0.25">
      <c r="D389" s="88">
        <f t="shared" si="72"/>
        <v>0</v>
      </c>
      <c r="F389" s="105">
        <v>12</v>
      </c>
      <c r="G389" s="81"/>
      <c r="H389" s="47"/>
      <c r="I389" s="81"/>
      <c r="J389" s="47"/>
      <c r="K389" s="81"/>
      <c r="L389" s="47"/>
      <c r="M389" s="81"/>
      <c r="N389" s="47"/>
      <c r="O389" s="81"/>
      <c r="P389" s="59"/>
      <c r="Q389" s="81"/>
      <c r="R389" s="47"/>
      <c r="S389" s="81"/>
      <c r="T389" s="59"/>
      <c r="X389" s="88">
        <f t="shared" si="73"/>
        <v>0</v>
      </c>
      <c r="Z389" s="105">
        <v>12</v>
      </c>
      <c r="AA389" s="81"/>
      <c r="AB389" s="47"/>
      <c r="AC389" s="81"/>
      <c r="AD389" s="47"/>
      <c r="AE389" s="81"/>
      <c r="AF389" s="47"/>
      <c r="AG389" s="81"/>
      <c r="AH389" s="47"/>
      <c r="AI389" s="81"/>
      <c r="AJ389" s="59"/>
      <c r="AK389" s="81"/>
      <c r="AL389" s="47"/>
      <c r="AM389" s="81"/>
      <c r="AN389" s="59"/>
      <c r="AR389" s="88">
        <f t="shared" si="74"/>
        <v>0</v>
      </c>
      <c r="AT389" s="105">
        <v>12</v>
      </c>
      <c r="AU389" s="81"/>
      <c r="AV389" s="47"/>
      <c r="AW389" s="81"/>
      <c r="AX389" s="47"/>
      <c r="AY389" s="81"/>
      <c r="AZ389" s="47"/>
      <c r="BA389" s="81"/>
      <c r="BB389" s="47"/>
      <c r="BC389" s="81"/>
      <c r="BD389" s="59"/>
      <c r="BE389" s="81"/>
      <c r="BF389" s="47"/>
      <c r="BG389" s="81"/>
      <c r="BH389" s="59"/>
    </row>
    <row r="390" spans="4:60" ht="15" customHeight="1" outlineLevel="1" thickBot="1" x14ac:dyDescent="0.25">
      <c r="D390" s="88">
        <f t="shared" si="72"/>
        <v>0</v>
      </c>
      <c r="F390" s="105">
        <v>13</v>
      </c>
      <c r="G390" s="81"/>
      <c r="H390" s="47"/>
      <c r="I390" s="81"/>
      <c r="J390" s="47"/>
      <c r="K390" s="81"/>
      <c r="L390" s="47"/>
      <c r="M390" s="81"/>
      <c r="N390" s="47"/>
      <c r="O390" s="81"/>
      <c r="P390" s="59"/>
      <c r="Q390" s="81"/>
      <c r="R390" s="47"/>
      <c r="S390" s="81"/>
      <c r="T390" s="59"/>
      <c r="X390" s="88">
        <f t="shared" si="73"/>
        <v>0</v>
      </c>
      <c r="Z390" s="105">
        <v>13</v>
      </c>
      <c r="AA390" s="81"/>
      <c r="AB390" s="47"/>
      <c r="AC390" s="81"/>
      <c r="AD390" s="47"/>
      <c r="AE390" s="81"/>
      <c r="AF390" s="47"/>
      <c r="AG390" s="81"/>
      <c r="AH390" s="47"/>
      <c r="AI390" s="81"/>
      <c r="AJ390" s="59"/>
      <c r="AK390" s="81"/>
      <c r="AL390" s="47"/>
      <c r="AM390" s="81"/>
      <c r="AN390" s="59"/>
      <c r="AR390" s="88">
        <f t="shared" si="74"/>
        <v>0</v>
      </c>
      <c r="AT390" s="105">
        <v>13</v>
      </c>
      <c r="AU390" s="81"/>
      <c r="AV390" s="47"/>
      <c r="AW390" s="81"/>
      <c r="AX390" s="47"/>
      <c r="AY390" s="81"/>
      <c r="AZ390" s="47"/>
      <c r="BA390" s="81"/>
      <c r="BB390" s="47"/>
      <c r="BC390" s="81"/>
      <c r="BD390" s="59"/>
      <c r="BE390" s="81"/>
      <c r="BF390" s="47"/>
      <c r="BG390" s="81"/>
      <c r="BH390" s="59"/>
    </row>
    <row r="391" spans="4:60" ht="15" customHeight="1" outlineLevel="1" thickBot="1" x14ac:dyDescent="0.25">
      <c r="D391" s="88">
        <f t="shared" si="72"/>
        <v>0</v>
      </c>
      <c r="F391" s="105">
        <v>14</v>
      </c>
      <c r="G391" s="81"/>
      <c r="H391" s="78"/>
      <c r="I391" s="81"/>
      <c r="J391" s="47"/>
      <c r="K391" s="81"/>
      <c r="L391" s="47"/>
      <c r="M391" s="81"/>
      <c r="N391" s="47"/>
      <c r="O391" s="81"/>
      <c r="P391" s="59"/>
      <c r="Q391" s="81"/>
      <c r="R391" s="47"/>
      <c r="S391" s="81"/>
      <c r="T391" s="59"/>
      <c r="X391" s="88">
        <f t="shared" si="73"/>
        <v>0</v>
      </c>
      <c r="Z391" s="105">
        <v>14</v>
      </c>
      <c r="AA391" s="81"/>
      <c r="AB391" s="78"/>
      <c r="AC391" s="81"/>
      <c r="AD391" s="47"/>
      <c r="AE391" s="81"/>
      <c r="AF391" s="47"/>
      <c r="AG391" s="81"/>
      <c r="AH391" s="47"/>
      <c r="AI391" s="81"/>
      <c r="AJ391" s="59"/>
      <c r="AK391" s="81"/>
      <c r="AL391" s="47"/>
      <c r="AM391" s="81"/>
      <c r="AN391" s="59"/>
      <c r="AR391" s="88">
        <f t="shared" si="74"/>
        <v>0</v>
      </c>
      <c r="AT391" s="105">
        <v>14</v>
      </c>
      <c r="AU391" s="81"/>
      <c r="AV391" s="78"/>
      <c r="AW391" s="81"/>
      <c r="AX391" s="47"/>
      <c r="AY391" s="81"/>
      <c r="AZ391" s="47"/>
      <c r="BA391" s="81"/>
      <c r="BB391" s="47"/>
      <c r="BC391" s="81"/>
      <c r="BD391" s="59"/>
      <c r="BE391" s="81"/>
      <c r="BF391" s="47"/>
      <c r="BG391" s="81"/>
      <c r="BH391" s="59"/>
    </row>
    <row r="392" spans="4:60" ht="15" customHeight="1" outlineLevel="1" thickBot="1" x14ac:dyDescent="0.25">
      <c r="D392" s="89">
        <f t="shared" si="72"/>
        <v>0</v>
      </c>
      <c r="F392" s="105">
        <v>15</v>
      </c>
      <c r="G392" s="82"/>
      <c r="H392" s="60"/>
      <c r="I392" s="82"/>
      <c r="J392" s="60"/>
      <c r="K392" s="82"/>
      <c r="L392" s="60"/>
      <c r="M392" s="82"/>
      <c r="N392" s="60"/>
      <c r="O392" s="82"/>
      <c r="P392" s="61"/>
      <c r="Q392" s="82"/>
      <c r="R392" s="60"/>
      <c r="S392" s="82"/>
      <c r="T392" s="61"/>
      <c r="X392" s="89">
        <f t="shared" si="73"/>
        <v>0</v>
      </c>
      <c r="Z392" s="105">
        <v>15</v>
      </c>
      <c r="AA392" s="82"/>
      <c r="AB392" s="60"/>
      <c r="AC392" s="82"/>
      <c r="AD392" s="60"/>
      <c r="AE392" s="82"/>
      <c r="AF392" s="60"/>
      <c r="AG392" s="82"/>
      <c r="AH392" s="60"/>
      <c r="AI392" s="82"/>
      <c r="AJ392" s="61"/>
      <c r="AK392" s="82"/>
      <c r="AL392" s="60"/>
      <c r="AM392" s="82"/>
      <c r="AN392" s="61"/>
      <c r="AR392" s="89">
        <f t="shared" si="74"/>
        <v>0</v>
      </c>
      <c r="AT392" s="105">
        <v>15</v>
      </c>
      <c r="AU392" s="82"/>
      <c r="AV392" s="60"/>
      <c r="AW392" s="82"/>
      <c r="AX392" s="60"/>
      <c r="AY392" s="82"/>
      <c r="AZ392" s="60"/>
      <c r="BA392" s="82"/>
      <c r="BB392" s="60"/>
      <c r="BC392" s="82"/>
      <c r="BD392" s="61"/>
      <c r="BE392" s="82"/>
      <c r="BF392" s="60"/>
      <c r="BG392" s="82"/>
      <c r="BH392" s="61"/>
    </row>
    <row r="393" spans="4:60" ht="15" customHeight="1" outlineLevel="1" thickTop="1" x14ac:dyDescent="0.2">
      <c r="F393" s="106"/>
      <c r="G393" s="49" t="s">
        <v>27</v>
      </c>
      <c r="H393" s="49">
        <f>SUM(H378:H392)</f>
        <v>0</v>
      </c>
      <c r="I393" s="49"/>
      <c r="J393" s="49">
        <f>SUM(J378:J392)</f>
        <v>0</v>
      </c>
      <c r="K393" s="49"/>
      <c r="L393" s="49">
        <f>SUM(L378:L392)</f>
        <v>0</v>
      </c>
      <c r="M393" s="49"/>
      <c r="N393" s="49">
        <f>SUM(N378:N392)</f>
        <v>0</v>
      </c>
      <c r="O393" s="49"/>
      <c r="P393" s="49">
        <f>SUM(P378:P392)</f>
        <v>0</v>
      </c>
      <c r="Q393" s="49"/>
      <c r="R393" s="49">
        <f>SUM(R378:R392)</f>
        <v>0</v>
      </c>
      <c r="S393" s="49"/>
      <c r="T393" s="49">
        <f>SUM(T378:T392)</f>
        <v>0</v>
      </c>
      <c r="Z393" s="106"/>
      <c r="AA393" s="49" t="s">
        <v>27</v>
      </c>
      <c r="AB393" s="49">
        <f>SUM(AB378:AB392)</f>
        <v>0</v>
      </c>
      <c r="AC393" s="49"/>
      <c r="AD393" s="49">
        <f>SUM(AD378:AD392)</f>
        <v>0</v>
      </c>
      <c r="AE393" s="49"/>
      <c r="AF393" s="49">
        <f>SUM(AF378:AF392)</f>
        <v>0</v>
      </c>
      <c r="AG393" s="49"/>
      <c r="AH393" s="49">
        <f>SUM(AH378:AH392)</f>
        <v>0</v>
      </c>
      <c r="AI393" s="49"/>
      <c r="AJ393" s="49">
        <f>SUM(AJ378:AJ392)</f>
        <v>0</v>
      </c>
      <c r="AK393" s="49"/>
      <c r="AL393" s="49">
        <f>SUM(AL378:AL392)</f>
        <v>0</v>
      </c>
      <c r="AM393" s="49"/>
      <c r="AN393" s="49">
        <f>SUM(AN378:AN392)</f>
        <v>0</v>
      </c>
      <c r="AT393" s="106"/>
      <c r="AU393" s="49" t="s">
        <v>27</v>
      </c>
      <c r="AV393" s="49">
        <f>SUM(AV378:AV392)</f>
        <v>0</v>
      </c>
      <c r="AW393" s="49"/>
      <c r="AX393" s="49">
        <f>SUM(AX378:AX392)</f>
        <v>0</v>
      </c>
      <c r="AY393" s="49"/>
      <c r="AZ393" s="49">
        <f>SUM(AZ378:AZ392)</f>
        <v>0</v>
      </c>
      <c r="BA393" s="49"/>
      <c r="BB393" s="49">
        <f>SUM(BB378:BB392)</f>
        <v>0</v>
      </c>
      <c r="BC393" s="49"/>
      <c r="BD393" s="49">
        <f>SUM(BD378:BD392)</f>
        <v>0</v>
      </c>
      <c r="BE393" s="49"/>
      <c r="BF393" s="49">
        <f>SUM(BF378:BF392)</f>
        <v>0</v>
      </c>
      <c r="BG393" s="49"/>
      <c r="BH393" s="49">
        <f>SUM(BH378:BH392)</f>
        <v>0</v>
      </c>
    </row>
    <row r="394" spans="4:60" ht="1.5" customHeight="1" outlineLevel="1" thickBot="1" x14ac:dyDescent="0.25">
      <c r="F394" s="108">
        <f>INT((N395-LOOKUP(N395,DATE(YEAR(N395)+{-1;0;1},1,3)-WEEKDAY(DATE(YEAR(N395)+{-1;0;1},1,3))+2))/7)+1</f>
        <v>43</v>
      </c>
      <c r="G394" s="50"/>
      <c r="H394" s="50"/>
      <c r="I394" s="50"/>
      <c r="J394" s="50"/>
      <c r="K394" s="50"/>
      <c r="L394" s="50"/>
      <c r="M394" s="50"/>
      <c r="N394" s="50"/>
      <c r="O394" s="50"/>
      <c r="P394" s="50"/>
      <c r="Q394" s="50"/>
      <c r="R394" s="50"/>
      <c r="S394" s="50"/>
      <c r="T394" s="50"/>
      <c r="Z394" s="108">
        <f>INT((AH395-LOOKUP(AH395,DATE(YEAR(AH395)+{-1;0;1},1,3)-WEEKDAY(DATE(YEAR(AH395)+{-1;0;1},1,3))+2))/7)+1</f>
        <v>47</v>
      </c>
      <c r="AA394" s="50"/>
      <c r="AB394" s="50"/>
      <c r="AC394" s="50"/>
      <c r="AD394" s="50"/>
      <c r="AE394" s="50"/>
      <c r="AF394" s="50"/>
      <c r="AG394" s="50"/>
      <c r="AH394" s="50"/>
      <c r="AI394" s="50"/>
      <c r="AJ394" s="50"/>
      <c r="AK394" s="50"/>
      <c r="AL394" s="50"/>
      <c r="AM394" s="50"/>
      <c r="AN394" s="50"/>
      <c r="AT394" s="108">
        <f>INT((BB395-LOOKUP(BB395,DATE(YEAR(BB395)+{-1;0;1},1,3)-WEEKDAY(DATE(YEAR(BB395)+{-1;0;1},1,3))+2))/7)+1</f>
        <v>51</v>
      </c>
      <c r="AU394" s="50"/>
      <c r="AV394" s="50"/>
      <c r="AW394" s="50"/>
      <c r="AX394" s="50"/>
      <c r="AY394" s="50"/>
      <c r="AZ394" s="50"/>
      <c r="BA394" s="50"/>
      <c r="BB394" s="50"/>
      <c r="BC394" s="50"/>
      <c r="BD394" s="50"/>
      <c r="BE394" s="50"/>
      <c r="BF394" s="50"/>
      <c r="BG394" s="50"/>
      <c r="BH394" s="50"/>
    </row>
    <row r="395" spans="4:60" ht="39.950000000000003" customHeight="1" thickBot="1" x14ac:dyDescent="0.25">
      <c r="F395" s="71">
        <f>F394</f>
        <v>43</v>
      </c>
      <c r="G395" s="51" t="str">
        <f>IF(ISNA(VLOOKUP(H395,Tab_feri,2,FALSE)),"",VLOOKUP(H395,Tab_feri,2,FALSE))</f>
        <v/>
      </c>
      <c r="H395" s="52">
        <f>T377+1</f>
        <v>43759</v>
      </c>
      <c r="I395" s="51" t="str">
        <f>IF(ISNA(VLOOKUP(J395,Tab_feri,2,FALSE)),"",VLOOKUP(J395,Tab_feri,2,FALSE))</f>
        <v/>
      </c>
      <c r="J395" s="52">
        <f>H395+1</f>
        <v>43760</v>
      </c>
      <c r="K395" s="51" t="str">
        <f>IF(ISNA(VLOOKUP(L395,Tab_feri,2,FALSE)),"",VLOOKUP(L395,Tab_feri,2,FALSE))</f>
        <v/>
      </c>
      <c r="L395" s="52">
        <f>J395+1</f>
        <v>43761</v>
      </c>
      <c r="M395" s="51" t="str">
        <f>IF(ISNA(VLOOKUP(N395,Tab_feri,2,FALSE)),"",VLOOKUP(N395,Tab_feri,2,FALSE))</f>
        <v/>
      </c>
      <c r="N395" s="52">
        <f>L395+1</f>
        <v>43762</v>
      </c>
      <c r="O395" s="51" t="str">
        <f>IF(ISNA(VLOOKUP(P395,Tab_feri,2,FALSE)),"",VLOOKUP(P395,Tab_feri,2,FALSE))</f>
        <v/>
      </c>
      <c r="P395" s="52">
        <f>N395+1</f>
        <v>43763</v>
      </c>
      <c r="Q395" s="53" t="str">
        <f>IF(ISNA(VLOOKUP(R395,Tab_feri,2,FALSE)),"",VLOOKUP(R395,Tab_feri,2,FALSE))</f>
        <v/>
      </c>
      <c r="R395" s="54">
        <f>P395+1</f>
        <v>43764</v>
      </c>
      <c r="S395" s="53" t="str">
        <f>IF(ISNA(VLOOKUP(T395,Tab_feri,2,FALSE)),"",VLOOKUP(T395,Tab_feri,2,FALSE))</f>
        <v/>
      </c>
      <c r="T395" s="55">
        <f>R395+1</f>
        <v>43765</v>
      </c>
      <c r="Z395" s="71">
        <f>Z394</f>
        <v>47</v>
      </c>
      <c r="AA395" s="51" t="str">
        <f>IF(ISNA(VLOOKUP(AB395,Tab_feri,2,FALSE)),"",VLOOKUP(AB395,Tab_feri,2,FALSE))</f>
        <v/>
      </c>
      <c r="AB395" s="52">
        <f>AN377+1</f>
        <v>43787</v>
      </c>
      <c r="AC395" s="51" t="str">
        <f>IF(ISNA(VLOOKUP(AD395,Tab_feri,2,FALSE)),"",VLOOKUP(AD395,Tab_feri,2,FALSE))</f>
        <v/>
      </c>
      <c r="AD395" s="52">
        <f>AB395+1</f>
        <v>43788</v>
      </c>
      <c r="AE395" s="51" t="str">
        <f>IF(ISNA(VLOOKUP(AF395,Tab_feri,2,FALSE)),"",VLOOKUP(AF395,Tab_feri,2,FALSE))</f>
        <v/>
      </c>
      <c r="AF395" s="52">
        <f>AD395+1</f>
        <v>43789</v>
      </c>
      <c r="AG395" s="51" t="str">
        <f>IF(ISNA(VLOOKUP(AH395,Tab_feri,2,FALSE)),"",VLOOKUP(AH395,Tab_feri,2,FALSE))</f>
        <v/>
      </c>
      <c r="AH395" s="52">
        <f>AF395+1</f>
        <v>43790</v>
      </c>
      <c r="AI395" s="51" t="str">
        <f>IF(ISNA(VLOOKUP(AJ395,Tab_feri,2,FALSE)),"",VLOOKUP(AJ395,Tab_feri,2,FALSE))</f>
        <v/>
      </c>
      <c r="AJ395" s="52">
        <f>AH395+1</f>
        <v>43791</v>
      </c>
      <c r="AK395" s="53" t="str">
        <f>IF(ISNA(VLOOKUP(AL395,Tab_feri,2,FALSE)),"",VLOOKUP(AL395,Tab_feri,2,FALSE))</f>
        <v/>
      </c>
      <c r="AL395" s="54">
        <f>AJ395+1</f>
        <v>43792</v>
      </c>
      <c r="AM395" s="53" t="str">
        <f>IF(ISNA(VLOOKUP(AN395,Tab_feri,2,FALSE)),"",VLOOKUP(AN395,Tab_feri,2,FALSE))</f>
        <v/>
      </c>
      <c r="AN395" s="55">
        <f>AL395+1</f>
        <v>43793</v>
      </c>
      <c r="AT395" s="71">
        <f>AT394</f>
        <v>51</v>
      </c>
      <c r="AU395" s="51" t="str">
        <f>IF(ISNA(VLOOKUP(AV395,Tab_feri,2,FALSE)),"",VLOOKUP(AV395,Tab_feri,2,FALSE))</f>
        <v/>
      </c>
      <c r="AV395" s="52">
        <f>BH377+1</f>
        <v>43815</v>
      </c>
      <c r="AW395" s="51" t="str">
        <f>IF(ISNA(VLOOKUP(AX395,Tab_feri,2,FALSE)),"",VLOOKUP(AX395,Tab_feri,2,FALSE))</f>
        <v/>
      </c>
      <c r="AX395" s="52">
        <f>AV395+1</f>
        <v>43816</v>
      </c>
      <c r="AY395" s="51" t="str">
        <f>IF(ISNA(VLOOKUP(AZ395,Tab_feri,2,FALSE)),"",VLOOKUP(AZ395,Tab_feri,2,FALSE))</f>
        <v/>
      </c>
      <c r="AZ395" s="52">
        <f>AX395+1</f>
        <v>43817</v>
      </c>
      <c r="BA395" s="51" t="str">
        <f>IF(ISNA(VLOOKUP(BB395,Tab_feri,2,FALSE)),"",VLOOKUP(BB395,Tab_feri,2,FALSE))</f>
        <v/>
      </c>
      <c r="BB395" s="52">
        <f>AZ395+1</f>
        <v>43818</v>
      </c>
      <c r="BC395" s="51" t="str">
        <f>IF(ISNA(VLOOKUP(BD395,Tab_feri,2,FALSE)),"",VLOOKUP(BD395,Tab_feri,2,FALSE))</f>
        <v/>
      </c>
      <c r="BD395" s="52">
        <f>BB395+1</f>
        <v>43819</v>
      </c>
      <c r="BE395" s="53" t="str">
        <f>IF(ISNA(VLOOKUP(BF395,Tab_feri,2,FALSE)),"",VLOOKUP(BF395,Tab_feri,2,FALSE))</f>
        <v/>
      </c>
      <c r="BF395" s="54">
        <f>BD395+1</f>
        <v>43820</v>
      </c>
      <c r="BG395" s="53" t="str">
        <f>IF(ISNA(VLOOKUP(BH395,Tab_feri,2,FALSE)),"",VLOOKUP(BH395,Tab_feri,2,FALSE))</f>
        <v/>
      </c>
      <c r="BH395" s="55">
        <f>BF395+1</f>
        <v>43821</v>
      </c>
    </row>
    <row r="396" spans="4:60" ht="15" customHeight="1" outlineLevel="1" thickTop="1" thickBot="1" x14ac:dyDescent="0.25">
      <c r="D396" s="87">
        <f>SUM(H396,J396,L396,N396,P396,R396,T396)</f>
        <v>0</v>
      </c>
      <c r="F396" s="105">
        <v>1</v>
      </c>
      <c r="G396" s="80"/>
      <c r="H396" s="57"/>
      <c r="I396" s="80"/>
      <c r="J396" s="57"/>
      <c r="K396" s="80"/>
      <c r="L396" s="57"/>
      <c r="M396" s="80"/>
      <c r="N396" s="57"/>
      <c r="O396" s="80"/>
      <c r="P396" s="58"/>
      <c r="Q396" s="80"/>
      <c r="R396" s="57"/>
      <c r="S396" s="80"/>
      <c r="T396" s="58"/>
      <c r="X396" s="87">
        <f>SUM(AB396,AD396,AF396,AH396,AJ396,AL396,AN396)</f>
        <v>0</v>
      </c>
      <c r="Z396" s="105">
        <v>1</v>
      </c>
      <c r="AA396" s="80"/>
      <c r="AB396" s="57"/>
      <c r="AC396" s="80"/>
      <c r="AD396" s="57"/>
      <c r="AE396" s="80"/>
      <c r="AF396" s="57"/>
      <c r="AG396" s="80"/>
      <c r="AH396" s="57"/>
      <c r="AI396" s="80"/>
      <c r="AJ396" s="58"/>
      <c r="AK396" s="80"/>
      <c r="AL396" s="57"/>
      <c r="AM396" s="80"/>
      <c r="AN396" s="58"/>
      <c r="AR396" s="87">
        <f>SUM(AV396,AX396,AZ396,BB396,BD396,BF396,BH396)</f>
        <v>0</v>
      </c>
      <c r="AT396" s="105">
        <v>1</v>
      </c>
      <c r="AU396" s="80"/>
      <c r="AV396" s="57"/>
      <c r="AW396" s="80"/>
      <c r="AX396" s="57"/>
      <c r="AY396" s="80"/>
      <c r="AZ396" s="57"/>
      <c r="BA396" s="80"/>
      <c r="BB396" s="57"/>
      <c r="BC396" s="80"/>
      <c r="BD396" s="58"/>
      <c r="BE396" s="80"/>
      <c r="BF396" s="57"/>
      <c r="BG396" s="80"/>
      <c r="BH396" s="58"/>
    </row>
    <row r="397" spans="4:60" ht="15" customHeight="1" outlineLevel="1" thickBot="1" x14ac:dyDescent="0.25">
      <c r="D397" s="88">
        <f t="shared" ref="D397:D410" si="75">SUM(H397,J397,L397,N397,P397,R397,T397)</f>
        <v>0</v>
      </c>
      <c r="F397" s="105">
        <v>2</v>
      </c>
      <c r="G397" s="81"/>
      <c r="H397" s="47"/>
      <c r="I397" s="81"/>
      <c r="J397" s="47"/>
      <c r="K397" s="81"/>
      <c r="L397" s="47"/>
      <c r="M397" s="81"/>
      <c r="N397" s="47"/>
      <c r="O397" s="81"/>
      <c r="P397" s="59"/>
      <c r="Q397" s="81"/>
      <c r="R397" s="47"/>
      <c r="S397" s="81"/>
      <c r="T397" s="59"/>
      <c r="X397" s="88">
        <f t="shared" ref="X397:X410" si="76">SUM(AB397,AD397,AF397,AH397,AJ397,AL397,AN397)</f>
        <v>0</v>
      </c>
      <c r="Z397" s="105">
        <v>2</v>
      </c>
      <c r="AA397" s="81"/>
      <c r="AB397" s="47"/>
      <c r="AC397" s="81"/>
      <c r="AD397" s="47"/>
      <c r="AE397" s="81"/>
      <c r="AF397" s="47"/>
      <c r="AG397" s="81"/>
      <c r="AH397" s="47"/>
      <c r="AI397" s="81"/>
      <c r="AJ397" s="59"/>
      <c r="AK397" s="81"/>
      <c r="AL397" s="47"/>
      <c r="AM397" s="81"/>
      <c r="AN397" s="59"/>
      <c r="AR397" s="88">
        <f t="shared" ref="AR397:AR410" si="77">SUM(AV397,AX397,AZ397,BB397,BD397,BF397,BH397)</f>
        <v>0</v>
      </c>
      <c r="AT397" s="105">
        <v>2</v>
      </c>
      <c r="AU397" s="81"/>
      <c r="AV397" s="47"/>
      <c r="AW397" s="81"/>
      <c r="AX397" s="47"/>
      <c r="AY397" s="81"/>
      <c r="AZ397" s="47"/>
      <c r="BA397" s="81"/>
      <c r="BB397" s="47"/>
      <c r="BC397" s="81"/>
      <c r="BD397" s="59"/>
      <c r="BE397" s="81"/>
      <c r="BF397" s="47"/>
      <c r="BG397" s="81"/>
      <c r="BH397" s="59"/>
    </row>
    <row r="398" spans="4:60" ht="15" customHeight="1" outlineLevel="1" thickBot="1" x14ac:dyDescent="0.25">
      <c r="D398" s="88">
        <f t="shared" si="75"/>
        <v>0</v>
      </c>
      <c r="F398" s="105">
        <v>3</v>
      </c>
      <c r="G398" s="81"/>
      <c r="H398" s="47"/>
      <c r="I398" s="81"/>
      <c r="J398" s="47"/>
      <c r="K398" s="81"/>
      <c r="L398" s="47"/>
      <c r="M398" s="81"/>
      <c r="N398" s="47"/>
      <c r="O398" s="81"/>
      <c r="P398" s="59"/>
      <c r="Q398" s="81"/>
      <c r="R398" s="47"/>
      <c r="S398" s="81"/>
      <c r="T398" s="59"/>
      <c r="X398" s="88">
        <f t="shared" si="76"/>
        <v>0</v>
      </c>
      <c r="Z398" s="105">
        <v>3</v>
      </c>
      <c r="AA398" s="81"/>
      <c r="AB398" s="47"/>
      <c r="AC398" s="81"/>
      <c r="AD398" s="47"/>
      <c r="AE398" s="81"/>
      <c r="AF398" s="47"/>
      <c r="AG398" s="81"/>
      <c r="AH398" s="47"/>
      <c r="AI398" s="81"/>
      <c r="AJ398" s="59"/>
      <c r="AK398" s="81"/>
      <c r="AL398" s="47"/>
      <c r="AM398" s="81"/>
      <c r="AN398" s="59"/>
      <c r="AR398" s="88">
        <f t="shared" si="77"/>
        <v>0</v>
      </c>
      <c r="AT398" s="105">
        <v>3</v>
      </c>
      <c r="AU398" s="81"/>
      <c r="AV398" s="47"/>
      <c r="AW398" s="81"/>
      <c r="AX398" s="47"/>
      <c r="AY398" s="81"/>
      <c r="AZ398" s="47"/>
      <c r="BA398" s="81"/>
      <c r="BB398" s="47"/>
      <c r="BC398" s="81"/>
      <c r="BD398" s="59"/>
      <c r="BE398" s="81"/>
      <c r="BF398" s="47"/>
      <c r="BG398" s="81"/>
      <c r="BH398" s="59"/>
    </row>
    <row r="399" spans="4:60" ht="15" customHeight="1" outlineLevel="1" thickBot="1" x14ac:dyDescent="0.25">
      <c r="D399" s="88">
        <f t="shared" si="75"/>
        <v>0</v>
      </c>
      <c r="F399" s="105">
        <v>4</v>
      </c>
      <c r="G399" s="81"/>
      <c r="H399" s="47"/>
      <c r="I399" s="81"/>
      <c r="J399" s="47"/>
      <c r="K399" s="81"/>
      <c r="L399" s="47"/>
      <c r="M399" s="81"/>
      <c r="N399" s="47"/>
      <c r="O399" s="81"/>
      <c r="P399" s="59"/>
      <c r="Q399" s="81"/>
      <c r="R399" s="47"/>
      <c r="S399" s="81"/>
      <c r="T399" s="59"/>
      <c r="X399" s="88">
        <f t="shared" si="76"/>
        <v>0</v>
      </c>
      <c r="Z399" s="105">
        <v>4</v>
      </c>
      <c r="AA399" s="81"/>
      <c r="AB399" s="47"/>
      <c r="AC399" s="81"/>
      <c r="AD399" s="47"/>
      <c r="AE399" s="81"/>
      <c r="AF399" s="47"/>
      <c r="AG399" s="81"/>
      <c r="AH399" s="47"/>
      <c r="AI399" s="81"/>
      <c r="AJ399" s="59"/>
      <c r="AK399" s="81"/>
      <c r="AL399" s="47"/>
      <c r="AM399" s="81"/>
      <c r="AN399" s="59"/>
      <c r="AR399" s="88">
        <f t="shared" si="77"/>
        <v>0</v>
      </c>
      <c r="AT399" s="105">
        <v>4</v>
      </c>
      <c r="AU399" s="81"/>
      <c r="AV399" s="47"/>
      <c r="AW399" s="81"/>
      <c r="AX399" s="47"/>
      <c r="AY399" s="81"/>
      <c r="AZ399" s="47"/>
      <c r="BA399" s="81"/>
      <c r="BB399" s="47"/>
      <c r="BC399" s="81"/>
      <c r="BD399" s="59"/>
      <c r="BE399" s="81"/>
      <c r="BF399" s="47"/>
      <c r="BG399" s="81"/>
      <c r="BH399" s="59"/>
    </row>
    <row r="400" spans="4:60" ht="15" customHeight="1" outlineLevel="1" thickBot="1" x14ac:dyDescent="0.25">
      <c r="D400" s="88">
        <f t="shared" si="75"/>
        <v>0</v>
      </c>
      <c r="F400" s="105">
        <v>5</v>
      </c>
      <c r="G400" s="81"/>
      <c r="H400" s="47"/>
      <c r="I400" s="81"/>
      <c r="J400" s="47"/>
      <c r="K400" s="81"/>
      <c r="L400" s="47"/>
      <c r="M400" s="81"/>
      <c r="N400" s="47"/>
      <c r="O400" s="81"/>
      <c r="P400" s="59"/>
      <c r="Q400" s="81"/>
      <c r="R400" s="47"/>
      <c r="S400" s="81"/>
      <c r="T400" s="59"/>
      <c r="X400" s="88">
        <f t="shared" si="76"/>
        <v>0</v>
      </c>
      <c r="Z400" s="105">
        <v>5</v>
      </c>
      <c r="AA400" s="81"/>
      <c r="AB400" s="47"/>
      <c r="AC400" s="81"/>
      <c r="AD400" s="47"/>
      <c r="AE400" s="81"/>
      <c r="AF400" s="47"/>
      <c r="AG400" s="81"/>
      <c r="AH400" s="47"/>
      <c r="AI400" s="81"/>
      <c r="AJ400" s="59"/>
      <c r="AK400" s="81"/>
      <c r="AL400" s="47"/>
      <c r="AM400" s="81"/>
      <c r="AN400" s="59"/>
      <c r="AR400" s="88">
        <f t="shared" si="77"/>
        <v>0</v>
      </c>
      <c r="AT400" s="105">
        <v>5</v>
      </c>
      <c r="AU400" s="81"/>
      <c r="AV400" s="47"/>
      <c r="AW400" s="81"/>
      <c r="AX400" s="47"/>
      <c r="AY400" s="81"/>
      <c r="AZ400" s="47"/>
      <c r="BA400" s="81"/>
      <c r="BB400" s="47"/>
      <c r="BC400" s="81"/>
      <c r="BD400" s="59"/>
      <c r="BE400" s="81"/>
      <c r="BF400" s="47"/>
      <c r="BG400" s="81"/>
      <c r="BH400" s="59"/>
    </row>
    <row r="401" spans="4:60" ht="15" customHeight="1" outlineLevel="1" thickBot="1" x14ac:dyDescent="0.25">
      <c r="D401" s="88">
        <f t="shared" si="75"/>
        <v>0</v>
      </c>
      <c r="F401" s="105">
        <v>6</v>
      </c>
      <c r="G401" s="81"/>
      <c r="H401" s="47"/>
      <c r="I401" s="81"/>
      <c r="J401" s="47"/>
      <c r="K401" s="81"/>
      <c r="L401" s="47"/>
      <c r="M401" s="81"/>
      <c r="N401" s="47"/>
      <c r="O401" s="81"/>
      <c r="P401" s="59"/>
      <c r="Q401" s="81"/>
      <c r="R401" s="47"/>
      <c r="S401" s="81"/>
      <c r="T401" s="59"/>
      <c r="X401" s="88">
        <f t="shared" si="76"/>
        <v>0</v>
      </c>
      <c r="Z401" s="105">
        <v>6</v>
      </c>
      <c r="AA401" s="81"/>
      <c r="AB401" s="47"/>
      <c r="AC401" s="81"/>
      <c r="AD401" s="47"/>
      <c r="AE401" s="81"/>
      <c r="AF401" s="47"/>
      <c r="AG401" s="81"/>
      <c r="AH401" s="47"/>
      <c r="AI401" s="81"/>
      <c r="AJ401" s="59"/>
      <c r="AK401" s="81"/>
      <c r="AL401" s="47"/>
      <c r="AM401" s="81"/>
      <c r="AN401" s="59"/>
      <c r="AR401" s="88">
        <f t="shared" si="77"/>
        <v>0</v>
      </c>
      <c r="AT401" s="105">
        <v>6</v>
      </c>
      <c r="AU401" s="81"/>
      <c r="AV401" s="47"/>
      <c r="AW401" s="81"/>
      <c r="AX401" s="47"/>
      <c r="AY401" s="81"/>
      <c r="AZ401" s="47"/>
      <c r="BA401" s="81"/>
      <c r="BB401" s="47"/>
      <c r="BC401" s="81"/>
      <c r="BD401" s="59"/>
      <c r="BE401" s="81"/>
      <c r="BF401" s="47"/>
      <c r="BG401" s="81"/>
      <c r="BH401" s="59"/>
    </row>
    <row r="402" spans="4:60" ht="15" customHeight="1" outlineLevel="1" thickBot="1" x14ac:dyDescent="0.25">
      <c r="D402" s="88">
        <f t="shared" si="75"/>
        <v>0</v>
      </c>
      <c r="F402" s="105">
        <v>7</v>
      </c>
      <c r="G402" s="81"/>
      <c r="H402" s="47"/>
      <c r="I402" s="81"/>
      <c r="J402" s="47"/>
      <c r="K402" s="81"/>
      <c r="L402" s="47"/>
      <c r="M402" s="81"/>
      <c r="N402" s="47"/>
      <c r="O402" s="81"/>
      <c r="P402" s="59"/>
      <c r="Q402" s="81"/>
      <c r="R402" s="47"/>
      <c r="S402" s="81"/>
      <c r="T402" s="59"/>
      <c r="X402" s="88">
        <f t="shared" si="76"/>
        <v>0</v>
      </c>
      <c r="Z402" s="105">
        <v>7</v>
      </c>
      <c r="AA402" s="81"/>
      <c r="AB402" s="47"/>
      <c r="AC402" s="81"/>
      <c r="AD402" s="47"/>
      <c r="AE402" s="81"/>
      <c r="AF402" s="47"/>
      <c r="AG402" s="81"/>
      <c r="AH402" s="47"/>
      <c r="AI402" s="81"/>
      <c r="AJ402" s="59"/>
      <c r="AK402" s="81"/>
      <c r="AL402" s="47"/>
      <c r="AM402" s="81"/>
      <c r="AN402" s="59"/>
      <c r="AR402" s="88">
        <f t="shared" si="77"/>
        <v>0</v>
      </c>
      <c r="AT402" s="105">
        <v>7</v>
      </c>
      <c r="AU402" s="81"/>
      <c r="AV402" s="47"/>
      <c r="AW402" s="81"/>
      <c r="AX402" s="47"/>
      <c r="AY402" s="81"/>
      <c r="AZ402" s="47"/>
      <c r="BA402" s="81"/>
      <c r="BB402" s="47"/>
      <c r="BC402" s="81"/>
      <c r="BD402" s="59"/>
      <c r="BE402" s="81"/>
      <c r="BF402" s="47"/>
      <c r="BG402" s="81"/>
      <c r="BH402" s="59"/>
    </row>
    <row r="403" spans="4:60" ht="15" customHeight="1" outlineLevel="1" thickBot="1" x14ac:dyDescent="0.25">
      <c r="D403" s="88">
        <f t="shared" si="75"/>
        <v>0</v>
      </c>
      <c r="F403" s="105">
        <v>8</v>
      </c>
      <c r="G403" s="81"/>
      <c r="H403" s="47"/>
      <c r="I403" s="81"/>
      <c r="J403" s="47"/>
      <c r="K403" s="81"/>
      <c r="L403" s="47"/>
      <c r="M403" s="81"/>
      <c r="N403" s="47"/>
      <c r="O403" s="81"/>
      <c r="P403" s="59"/>
      <c r="Q403" s="81"/>
      <c r="R403" s="47"/>
      <c r="S403" s="81"/>
      <c r="T403" s="59"/>
      <c r="X403" s="88">
        <f t="shared" si="76"/>
        <v>0</v>
      </c>
      <c r="Z403" s="105">
        <v>8</v>
      </c>
      <c r="AA403" s="81"/>
      <c r="AB403" s="47"/>
      <c r="AC403" s="81"/>
      <c r="AD403" s="47"/>
      <c r="AE403" s="81"/>
      <c r="AF403" s="47"/>
      <c r="AG403" s="81"/>
      <c r="AH403" s="47"/>
      <c r="AI403" s="81"/>
      <c r="AJ403" s="59"/>
      <c r="AK403" s="81"/>
      <c r="AL403" s="47"/>
      <c r="AM403" s="81"/>
      <c r="AN403" s="59"/>
      <c r="AR403" s="88">
        <f t="shared" si="77"/>
        <v>0</v>
      </c>
      <c r="AT403" s="105">
        <v>8</v>
      </c>
      <c r="AU403" s="81"/>
      <c r="AV403" s="47"/>
      <c r="AW403" s="81"/>
      <c r="AX403" s="47"/>
      <c r="AY403" s="81"/>
      <c r="AZ403" s="47"/>
      <c r="BA403" s="81"/>
      <c r="BB403" s="47"/>
      <c r="BC403" s="81"/>
      <c r="BD403" s="59"/>
      <c r="BE403" s="81"/>
      <c r="BF403" s="47"/>
      <c r="BG403" s="81"/>
      <c r="BH403" s="59"/>
    </row>
    <row r="404" spans="4:60" ht="15" customHeight="1" outlineLevel="1" thickBot="1" x14ac:dyDescent="0.25">
      <c r="D404" s="88">
        <f t="shared" si="75"/>
        <v>0</v>
      </c>
      <c r="F404" s="105">
        <v>9</v>
      </c>
      <c r="G404" s="81"/>
      <c r="H404" s="47"/>
      <c r="I404" s="81"/>
      <c r="J404" s="47"/>
      <c r="K404" s="81"/>
      <c r="L404" s="47"/>
      <c r="M404" s="81"/>
      <c r="N404" s="47"/>
      <c r="O404" s="81"/>
      <c r="P404" s="59"/>
      <c r="Q404" s="81"/>
      <c r="R404" s="47"/>
      <c r="S404" s="81"/>
      <c r="T404" s="59"/>
      <c r="X404" s="88">
        <f t="shared" si="76"/>
        <v>0</v>
      </c>
      <c r="Z404" s="105">
        <v>9</v>
      </c>
      <c r="AA404" s="81"/>
      <c r="AB404" s="47"/>
      <c r="AC404" s="81"/>
      <c r="AD404" s="47"/>
      <c r="AE404" s="81"/>
      <c r="AF404" s="47"/>
      <c r="AG404" s="81"/>
      <c r="AH404" s="47"/>
      <c r="AI404" s="81"/>
      <c r="AJ404" s="59"/>
      <c r="AK404" s="81"/>
      <c r="AL404" s="47"/>
      <c r="AM404" s="81"/>
      <c r="AN404" s="59"/>
      <c r="AR404" s="88">
        <f t="shared" si="77"/>
        <v>0</v>
      </c>
      <c r="AT404" s="105">
        <v>9</v>
      </c>
      <c r="AU404" s="81"/>
      <c r="AV404" s="47"/>
      <c r="AW404" s="81"/>
      <c r="AX404" s="47"/>
      <c r="AY404" s="81"/>
      <c r="AZ404" s="47"/>
      <c r="BA404" s="81"/>
      <c r="BB404" s="47"/>
      <c r="BC404" s="81"/>
      <c r="BD404" s="59"/>
      <c r="BE404" s="81"/>
      <c r="BF404" s="47"/>
      <c r="BG404" s="81"/>
      <c r="BH404" s="59"/>
    </row>
    <row r="405" spans="4:60" ht="15" customHeight="1" outlineLevel="1" thickBot="1" x14ac:dyDescent="0.25">
      <c r="D405" s="88">
        <f t="shared" si="75"/>
        <v>0</v>
      </c>
      <c r="F405" s="105">
        <v>10</v>
      </c>
      <c r="G405" s="81"/>
      <c r="H405" s="47"/>
      <c r="I405" s="81"/>
      <c r="J405" s="47"/>
      <c r="K405" s="81"/>
      <c r="L405" s="47"/>
      <c r="M405" s="81"/>
      <c r="N405" s="47"/>
      <c r="O405" s="81"/>
      <c r="P405" s="59"/>
      <c r="Q405" s="81"/>
      <c r="R405" s="47"/>
      <c r="S405" s="81"/>
      <c r="T405" s="59"/>
      <c r="X405" s="88">
        <f t="shared" si="76"/>
        <v>0</v>
      </c>
      <c r="Z405" s="105">
        <v>10</v>
      </c>
      <c r="AA405" s="81"/>
      <c r="AB405" s="47"/>
      <c r="AC405" s="81"/>
      <c r="AD405" s="47"/>
      <c r="AE405" s="81"/>
      <c r="AF405" s="47"/>
      <c r="AG405" s="81"/>
      <c r="AH405" s="47"/>
      <c r="AI405" s="81"/>
      <c r="AJ405" s="59"/>
      <c r="AK405" s="81"/>
      <c r="AL405" s="47"/>
      <c r="AM405" s="81"/>
      <c r="AN405" s="59"/>
      <c r="AR405" s="88">
        <f t="shared" si="77"/>
        <v>0</v>
      </c>
      <c r="AT405" s="105">
        <v>10</v>
      </c>
      <c r="AU405" s="81"/>
      <c r="AV405" s="47"/>
      <c r="AW405" s="81"/>
      <c r="AX405" s="47"/>
      <c r="AY405" s="81"/>
      <c r="AZ405" s="47"/>
      <c r="BA405" s="81"/>
      <c r="BB405" s="47"/>
      <c r="BC405" s="81"/>
      <c r="BD405" s="59"/>
      <c r="BE405" s="81"/>
      <c r="BF405" s="47"/>
      <c r="BG405" s="81"/>
      <c r="BH405" s="59"/>
    </row>
    <row r="406" spans="4:60" ht="15" customHeight="1" outlineLevel="1" thickBot="1" x14ac:dyDescent="0.25">
      <c r="D406" s="88">
        <f t="shared" si="75"/>
        <v>0</v>
      </c>
      <c r="F406" s="105">
        <v>11</v>
      </c>
      <c r="G406" s="81"/>
      <c r="H406" s="47"/>
      <c r="I406" s="81"/>
      <c r="J406" s="47"/>
      <c r="K406" s="81"/>
      <c r="L406" s="47"/>
      <c r="M406" s="81"/>
      <c r="N406" s="47"/>
      <c r="O406" s="81"/>
      <c r="P406" s="59"/>
      <c r="Q406" s="81"/>
      <c r="R406" s="47"/>
      <c r="S406" s="81"/>
      <c r="T406" s="59"/>
      <c r="X406" s="88">
        <f t="shared" si="76"/>
        <v>0</v>
      </c>
      <c r="Z406" s="105">
        <v>11</v>
      </c>
      <c r="AA406" s="81"/>
      <c r="AB406" s="47"/>
      <c r="AC406" s="81"/>
      <c r="AD406" s="47"/>
      <c r="AE406" s="81"/>
      <c r="AF406" s="47"/>
      <c r="AG406" s="81"/>
      <c r="AH406" s="47"/>
      <c r="AI406" s="81"/>
      <c r="AJ406" s="59"/>
      <c r="AK406" s="81"/>
      <c r="AL406" s="47"/>
      <c r="AM406" s="81"/>
      <c r="AN406" s="59"/>
      <c r="AR406" s="88">
        <f t="shared" si="77"/>
        <v>0</v>
      </c>
      <c r="AT406" s="105">
        <v>11</v>
      </c>
      <c r="AU406" s="81"/>
      <c r="AV406" s="47"/>
      <c r="AW406" s="81"/>
      <c r="AX406" s="47"/>
      <c r="AY406" s="81"/>
      <c r="AZ406" s="47"/>
      <c r="BA406" s="81"/>
      <c r="BB406" s="47"/>
      <c r="BC406" s="81"/>
      <c r="BD406" s="59"/>
      <c r="BE406" s="81"/>
      <c r="BF406" s="47"/>
      <c r="BG406" s="81"/>
      <c r="BH406" s="59"/>
    </row>
    <row r="407" spans="4:60" ht="15" customHeight="1" outlineLevel="1" thickBot="1" x14ac:dyDescent="0.25">
      <c r="D407" s="88">
        <f t="shared" si="75"/>
        <v>0</v>
      </c>
      <c r="F407" s="105">
        <v>12</v>
      </c>
      <c r="G407" s="81"/>
      <c r="H407" s="47"/>
      <c r="I407" s="81"/>
      <c r="J407" s="47"/>
      <c r="K407" s="81"/>
      <c r="L407" s="47"/>
      <c r="M407" s="81"/>
      <c r="N407" s="47"/>
      <c r="O407" s="81"/>
      <c r="P407" s="59"/>
      <c r="Q407" s="81"/>
      <c r="R407" s="47"/>
      <c r="S407" s="81"/>
      <c r="T407" s="59"/>
      <c r="X407" s="88">
        <f t="shared" si="76"/>
        <v>0</v>
      </c>
      <c r="Z407" s="105">
        <v>12</v>
      </c>
      <c r="AA407" s="81"/>
      <c r="AB407" s="47"/>
      <c r="AC407" s="81"/>
      <c r="AD407" s="47"/>
      <c r="AE407" s="81"/>
      <c r="AF407" s="47"/>
      <c r="AG407" s="81"/>
      <c r="AH407" s="47"/>
      <c r="AI407" s="81"/>
      <c r="AJ407" s="59"/>
      <c r="AK407" s="81"/>
      <c r="AL407" s="47"/>
      <c r="AM407" s="81"/>
      <c r="AN407" s="59"/>
      <c r="AR407" s="88">
        <f t="shared" si="77"/>
        <v>0</v>
      </c>
      <c r="AT407" s="105">
        <v>12</v>
      </c>
      <c r="AU407" s="81"/>
      <c r="AV407" s="47"/>
      <c r="AW407" s="81"/>
      <c r="AX407" s="47"/>
      <c r="AY407" s="81"/>
      <c r="AZ407" s="47"/>
      <c r="BA407" s="81"/>
      <c r="BB407" s="47"/>
      <c r="BC407" s="81"/>
      <c r="BD407" s="59"/>
      <c r="BE407" s="81"/>
      <c r="BF407" s="47"/>
      <c r="BG407" s="81"/>
      <c r="BH407" s="59"/>
    </row>
    <row r="408" spans="4:60" ht="15" customHeight="1" outlineLevel="1" thickBot="1" x14ac:dyDescent="0.25">
      <c r="D408" s="88">
        <f t="shared" si="75"/>
        <v>0</v>
      </c>
      <c r="F408" s="105">
        <v>13</v>
      </c>
      <c r="G408" s="81"/>
      <c r="H408" s="47"/>
      <c r="I408" s="81"/>
      <c r="J408" s="47"/>
      <c r="K408" s="81"/>
      <c r="L408" s="47"/>
      <c r="M408" s="81"/>
      <c r="N408" s="47"/>
      <c r="O408" s="81"/>
      <c r="P408" s="59"/>
      <c r="Q408" s="81"/>
      <c r="R408" s="47"/>
      <c r="S408" s="81"/>
      <c r="T408" s="59"/>
      <c r="X408" s="88">
        <f t="shared" si="76"/>
        <v>0</v>
      </c>
      <c r="Z408" s="105">
        <v>13</v>
      </c>
      <c r="AA408" s="81"/>
      <c r="AB408" s="47"/>
      <c r="AC408" s="81"/>
      <c r="AD408" s="47"/>
      <c r="AE408" s="81"/>
      <c r="AF408" s="47"/>
      <c r="AG408" s="81"/>
      <c r="AH408" s="47"/>
      <c r="AI408" s="81"/>
      <c r="AJ408" s="59"/>
      <c r="AK408" s="81"/>
      <c r="AL408" s="47"/>
      <c r="AM408" s="81"/>
      <c r="AN408" s="59"/>
      <c r="AR408" s="88">
        <f t="shared" si="77"/>
        <v>0</v>
      </c>
      <c r="AT408" s="105">
        <v>13</v>
      </c>
      <c r="AU408" s="81"/>
      <c r="AV408" s="47"/>
      <c r="AW408" s="81"/>
      <c r="AX408" s="47"/>
      <c r="AY408" s="81"/>
      <c r="AZ408" s="47"/>
      <c r="BA408" s="81"/>
      <c r="BB408" s="47"/>
      <c r="BC408" s="81"/>
      <c r="BD408" s="59"/>
      <c r="BE408" s="81"/>
      <c r="BF408" s="47"/>
      <c r="BG408" s="81"/>
      <c r="BH408" s="59"/>
    </row>
    <row r="409" spans="4:60" ht="15" customHeight="1" outlineLevel="1" thickBot="1" x14ac:dyDescent="0.25">
      <c r="D409" s="88">
        <f t="shared" si="75"/>
        <v>0</v>
      </c>
      <c r="F409" s="105">
        <v>14</v>
      </c>
      <c r="G409" s="81"/>
      <c r="H409" s="78"/>
      <c r="I409" s="81"/>
      <c r="J409" s="47"/>
      <c r="K409" s="81"/>
      <c r="L409" s="47"/>
      <c r="M409" s="81"/>
      <c r="N409" s="47"/>
      <c r="O409" s="81"/>
      <c r="P409" s="59"/>
      <c r="Q409" s="81"/>
      <c r="R409" s="47"/>
      <c r="S409" s="81"/>
      <c r="T409" s="59"/>
      <c r="X409" s="88">
        <f t="shared" si="76"/>
        <v>0</v>
      </c>
      <c r="Z409" s="105">
        <v>14</v>
      </c>
      <c r="AA409" s="81"/>
      <c r="AB409" s="78"/>
      <c r="AC409" s="81"/>
      <c r="AD409" s="47"/>
      <c r="AE409" s="81"/>
      <c r="AF409" s="47"/>
      <c r="AG409" s="81"/>
      <c r="AH409" s="47"/>
      <c r="AI409" s="81"/>
      <c r="AJ409" s="59"/>
      <c r="AK409" s="81"/>
      <c r="AL409" s="47"/>
      <c r="AM409" s="81"/>
      <c r="AN409" s="59"/>
      <c r="AR409" s="88">
        <f t="shared" si="77"/>
        <v>0</v>
      </c>
      <c r="AT409" s="105">
        <v>14</v>
      </c>
      <c r="AU409" s="81"/>
      <c r="AV409" s="78"/>
      <c r="AW409" s="81"/>
      <c r="AX409" s="47"/>
      <c r="AY409" s="81"/>
      <c r="AZ409" s="47"/>
      <c r="BA409" s="81"/>
      <c r="BB409" s="47"/>
      <c r="BC409" s="81"/>
      <c r="BD409" s="59"/>
      <c r="BE409" s="81"/>
      <c r="BF409" s="47"/>
      <c r="BG409" s="81"/>
      <c r="BH409" s="59"/>
    </row>
    <row r="410" spans="4:60" ht="15" customHeight="1" outlineLevel="1" thickBot="1" x14ac:dyDescent="0.25">
      <c r="D410" s="89">
        <f t="shared" si="75"/>
        <v>0</v>
      </c>
      <c r="F410" s="105">
        <v>15</v>
      </c>
      <c r="G410" s="82"/>
      <c r="H410" s="60"/>
      <c r="I410" s="82"/>
      <c r="J410" s="60"/>
      <c r="K410" s="82"/>
      <c r="L410" s="60"/>
      <c r="M410" s="82"/>
      <c r="N410" s="60"/>
      <c r="O410" s="82"/>
      <c r="P410" s="61"/>
      <c r="Q410" s="82"/>
      <c r="R410" s="60"/>
      <c r="S410" s="82"/>
      <c r="T410" s="61"/>
      <c r="X410" s="89">
        <f t="shared" si="76"/>
        <v>0</v>
      </c>
      <c r="Z410" s="105">
        <v>15</v>
      </c>
      <c r="AA410" s="82"/>
      <c r="AB410" s="60"/>
      <c r="AC410" s="82"/>
      <c r="AD410" s="60"/>
      <c r="AE410" s="82"/>
      <c r="AF410" s="60"/>
      <c r="AG410" s="82"/>
      <c r="AH410" s="60"/>
      <c r="AI410" s="82"/>
      <c r="AJ410" s="61"/>
      <c r="AK410" s="82"/>
      <c r="AL410" s="60"/>
      <c r="AM410" s="82"/>
      <c r="AN410" s="61"/>
      <c r="AR410" s="89">
        <f t="shared" si="77"/>
        <v>0</v>
      </c>
      <c r="AT410" s="105">
        <v>15</v>
      </c>
      <c r="AU410" s="82"/>
      <c r="AV410" s="60"/>
      <c r="AW410" s="82"/>
      <c r="AX410" s="60"/>
      <c r="AY410" s="82"/>
      <c r="AZ410" s="60"/>
      <c r="BA410" s="82"/>
      <c r="BB410" s="60"/>
      <c r="BC410" s="82"/>
      <c r="BD410" s="61"/>
      <c r="BE410" s="82"/>
      <c r="BF410" s="60"/>
      <c r="BG410" s="82"/>
      <c r="BH410" s="61"/>
    </row>
    <row r="411" spans="4:60" ht="14.25" customHeight="1" outlineLevel="1" thickTop="1" x14ac:dyDescent="0.2">
      <c r="F411" s="117"/>
      <c r="G411" s="49" t="s">
        <v>27</v>
      </c>
      <c r="H411" s="49">
        <f>SUM(H396:H410)</f>
        <v>0</v>
      </c>
      <c r="I411" s="49"/>
      <c r="J411" s="49">
        <f>SUM(J396:J410)</f>
        <v>0</v>
      </c>
      <c r="K411" s="49"/>
      <c r="L411" s="49">
        <f>SUM(L396:L410)</f>
        <v>0</v>
      </c>
      <c r="M411" s="49"/>
      <c r="N411" s="49">
        <f>SUM(N396:N410)</f>
        <v>0</v>
      </c>
      <c r="O411" s="49"/>
      <c r="P411" s="49">
        <f>SUM(P396:P410)</f>
        <v>0</v>
      </c>
      <c r="Q411" s="49"/>
      <c r="R411" s="49">
        <f>SUM(R396:R410)</f>
        <v>0</v>
      </c>
      <c r="S411" s="49"/>
      <c r="T411" s="49">
        <f>SUM(T396:T410)</f>
        <v>0</v>
      </c>
      <c r="Z411" s="106"/>
      <c r="AA411" s="49" t="s">
        <v>27</v>
      </c>
      <c r="AB411" s="49">
        <f>SUM(AB396:AB410)</f>
        <v>0</v>
      </c>
      <c r="AC411" s="49"/>
      <c r="AD411" s="49">
        <f>SUM(AD396:AD410)</f>
        <v>0</v>
      </c>
      <c r="AE411" s="49"/>
      <c r="AF411" s="49">
        <f>SUM(AF396:AF410)</f>
        <v>0</v>
      </c>
      <c r="AG411" s="49"/>
      <c r="AH411" s="49">
        <f>SUM(AH396:AH410)</f>
        <v>0</v>
      </c>
      <c r="AI411" s="49"/>
      <c r="AJ411" s="49">
        <f>SUM(AJ396:AJ410)</f>
        <v>0</v>
      </c>
      <c r="AK411" s="49"/>
      <c r="AL411" s="49">
        <f>SUM(AL396:AL410)</f>
        <v>0</v>
      </c>
      <c r="AM411" s="49"/>
      <c r="AN411" s="49">
        <f>SUM(AN396:AN410)</f>
        <v>0</v>
      </c>
      <c r="AT411" s="106"/>
      <c r="AU411" s="49" t="s">
        <v>27</v>
      </c>
      <c r="AV411" s="49">
        <f>SUM(AV396:AV410)</f>
        <v>0</v>
      </c>
      <c r="AW411" s="49"/>
      <c r="AX411" s="49">
        <f>SUM(AX396:AX410)</f>
        <v>0</v>
      </c>
      <c r="AY411" s="49"/>
      <c r="AZ411" s="49">
        <f>SUM(AZ396:AZ410)</f>
        <v>0</v>
      </c>
      <c r="BA411" s="49"/>
      <c r="BB411" s="49">
        <f>SUM(BB396:BB410)</f>
        <v>0</v>
      </c>
      <c r="BC411" s="49"/>
      <c r="BD411" s="49">
        <f>SUM(BD396:BD410)</f>
        <v>0</v>
      </c>
      <c r="BE411" s="49"/>
      <c r="BF411" s="49">
        <f>SUM(BF396:BF410)</f>
        <v>0</v>
      </c>
      <c r="BG411" s="49"/>
      <c r="BH411" s="49">
        <f>SUM(BH396:BH410)</f>
        <v>0</v>
      </c>
    </row>
    <row r="412" spans="4:60" ht="1.5" customHeight="1" outlineLevel="1" thickBot="1" x14ac:dyDescent="0.25">
      <c r="F412" s="123">
        <f>IF(H413&lt;=EOMONTH(H377,0),INT((N413-LOOKUP(N413,DATE(YEAR(N413)+{-1;0;1},1,3)-WEEKDAY(DATE(YEAR(N413)+{-1;0;1},1,3))+2))/7)+1,"")</f>
        <v>44</v>
      </c>
      <c r="G412" s="47"/>
      <c r="H412" s="47"/>
      <c r="I412" s="47"/>
      <c r="J412" s="47"/>
      <c r="K412" s="47"/>
      <c r="L412" s="47"/>
      <c r="M412" s="47"/>
      <c r="N412" s="47"/>
      <c r="O412" s="47"/>
      <c r="P412" s="47"/>
      <c r="Q412" s="47"/>
      <c r="R412" s="47"/>
      <c r="S412" s="47"/>
      <c r="T412" s="59"/>
      <c r="Z412" s="108">
        <f>IF(AB413&lt;=EOMONTH(AB377,0),INT((AH413-LOOKUP(AH413,DATE(YEAR(AH413)+{-1;0;1},1,3)-WEEKDAY(DATE(YEAR(AH413)+{-1;0;1},1,3))+2))/7)+1,"")</f>
        <v>48</v>
      </c>
      <c r="AA412" s="50"/>
      <c r="AB412" s="50"/>
      <c r="AC412" s="50"/>
      <c r="AD412" s="50"/>
      <c r="AE412" s="50"/>
      <c r="AF412" s="50"/>
      <c r="AG412" s="50"/>
      <c r="AH412" s="50"/>
      <c r="AI412" s="50"/>
      <c r="AJ412" s="50"/>
      <c r="AK412" s="50"/>
      <c r="AL412" s="50"/>
      <c r="AM412" s="50"/>
      <c r="AN412" s="50"/>
      <c r="AT412" s="108">
        <f>IF(AV413&lt;=EOMONTH(AV377,0),INT((BB413-LOOKUP(BB413,DATE(YEAR(BB413)+{-1;0;1},1,3)-WEEKDAY(DATE(YEAR(BB413)+{-1;0;1},1,3))+2))/7)+1,"")</f>
        <v>52</v>
      </c>
      <c r="AU412" s="50"/>
      <c r="AV412" s="50"/>
      <c r="AW412" s="50"/>
      <c r="AX412" s="50"/>
      <c r="AY412" s="50"/>
      <c r="AZ412" s="50"/>
      <c r="BA412" s="50"/>
      <c r="BB412" s="50"/>
      <c r="BC412" s="50"/>
      <c r="BD412" s="50"/>
      <c r="BE412" s="50"/>
      <c r="BF412" s="50"/>
      <c r="BG412" s="50"/>
      <c r="BH412" s="50"/>
    </row>
    <row r="413" spans="4:60" ht="39.950000000000003" customHeight="1" thickBot="1" x14ac:dyDescent="0.25">
      <c r="F413" s="124">
        <f>F412</f>
        <v>44</v>
      </c>
      <c r="G413" s="118" t="str">
        <f>IF(ISNA(VLOOKUP(H413,Tab_feri,2,FALSE)),"",VLOOKUP(H413,Tab_feri,2,FALSE))</f>
        <v/>
      </c>
      <c r="H413" s="119">
        <f>IF(T395&lt;EOMONTH(F338,0),T395+1,"")</f>
        <v>43766</v>
      </c>
      <c r="I413" s="118" t="str">
        <f>IF(ISNA(VLOOKUP(J413,Tab_feri,2,FALSE)),"",VLOOKUP(J413,Tab_feri,2,FALSE))</f>
        <v/>
      </c>
      <c r="J413" s="119">
        <f>IF(H413&lt;EOMONTH(F338,0),H413+1,"")</f>
        <v>43767</v>
      </c>
      <c r="K413" s="118" t="str">
        <f>IF(ISNA(VLOOKUP(L413,Tab_feri,2,FALSE)),"",VLOOKUP(L413,Tab_feri,2,FALSE))</f>
        <v/>
      </c>
      <c r="L413" s="119">
        <f>IF(J413&lt;EOMONTH(F338,0),J413+1,"")</f>
        <v>43768</v>
      </c>
      <c r="M413" s="118" t="str">
        <f>IF(ISNA(VLOOKUP(N413,Tab_feri,2,FALSE)),"",VLOOKUP(N413,Tab_feri,2,FALSE))</f>
        <v/>
      </c>
      <c r="N413" s="119">
        <f>IF(L413&lt;EOMONTH(F338,0),L413+1,"")</f>
        <v>43769</v>
      </c>
      <c r="O413" s="118" t="str">
        <f>IF(ISNA(VLOOKUP(P413,Tab_feri,2,FALSE)),"",VLOOKUP(P413,Tab_feri,2,FALSE))</f>
        <v/>
      </c>
      <c r="P413" s="119" t="str">
        <f>IF(N413&lt;EOMONTH(F338,0),N413+1,"")</f>
        <v/>
      </c>
      <c r="Q413" s="120" t="str">
        <f>IF(ISNA(VLOOKUP(R413,Tab_feri,2,FALSE)),"",VLOOKUP(R413,Tab_feri,2,FALSE))</f>
        <v/>
      </c>
      <c r="R413" s="121" t="str">
        <f>IF(P413&lt;EOMONTH(F338,0),P413+1,"")</f>
        <v/>
      </c>
      <c r="S413" s="120" t="str">
        <f>IF(ISNA(VLOOKUP(T413,Tab_feri,2,FALSE)),"",VLOOKUP(T413,Tab_feri,2,FALSE))</f>
        <v/>
      </c>
      <c r="T413" s="122" t="str">
        <f>IF(R413&lt;EOMONTH(F338,0),R413+1,"")</f>
        <v/>
      </c>
      <c r="Z413" s="71">
        <f>Z412</f>
        <v>48</v>
      </c>
      <c r="AA413" s="51" t="str">
        <f>IF(ISNA(VLOOKUP(AB413,Tab_feri,2,FALSE)),"",VLOOKUP(AB413,Tab_feri,2,FALSE))</f>
        <v/>
      </c>
      <c r="AB413" s="52">
        <f>IF(AN395&lt;EOMONTH(Z338,0),AN395+1,"")</f>
        <v>43794</v>
      </c>
      <c r="AC413" s="51" t="str">
        <f>IF(ISNA(VLOOKUP(AD413,Tab_feri,2,FALSE)),"",VLOOKUP(AD413,Tab_feri,2,FALSE))</f>
        <v/>
      </c>
      <c r="AD413" s="52">
        <f>IF(AB413&lt;EOMONTH(Z338,0),AB413+1,"")</f>
        <v>43795</v>
      </c>
      <c r="AE413" s="51" t="str">
        <f>IF(ISNA(VLOOKUP(AF413,Tab_feri,2,FALSE)),"",VLOOKUP(AF413,Tab_feri,2,FALSE))</f>
        <v/>
      </c>
      <c r="AF413" s="52">
        <f>IF(AD413&lt;EOMONTH(Z338,0),AD413+1,"")</f>
        <v>43796</v>
      </c>
      <c r="AG413" s="51" t="str">
        <f>IF(ISNA(VLOOKUP(AH413,Tab_feri,2,FALSE)),"",VLOOKUP(AH413,Tab_feri,2,FALSE))</f>
        <v/>
      </c>
      <c r="AH413" s="52">
        <f>IF(AF413&lt;EOMONTH(Z338,0),AF413+1,"")</f>
        <v>43797</v>
      </c>
      <c r="AI413" s="51" t="str">
        <f>IF(ISNA(VLOOKUP(AJ413,Tab_feri,2,FALSE)),"",VLOOKUP(AJ413,Tab_feri,2,FALSE))</f>
        <v/>
      </c>
      <c r="AJ413" s="52">
        <f>IF(AH413&lt;EOMONTH(Z338,0),AH413+1,"")</f>
        <v>43798</v>
      </c>
      <c r="AK413" s="53" t="str">
        <f>IF(ISNA(VLOOKUP(AL413,Tab_feri,2,FALSE)),"",VLOOKUP(AL413,Tab_feri,2,FALSE))</f>
        <v/>
      </c>
      <c r="AL413" s="54">
        <f>IF(AJ413&lt;EOMONTH(Z338,0),AJ413+1,"")</f>
        <v>43799</v>
      </c>
      <c r="AM413" s="53" t="str">
        <f>IF(ISNA(VLOOKUP(AN413,Tab_feri,2,FALSE)),"",VLOOKUP(AN413,Tab_feri,2,FALSE))</f>
        <v/>
      </c>
      <c r="AN413" s="55" t="str">
        <f>IF(AL413&lt;EOMONTH(Z338,0),AL413+1,"")</f>
        <v/>
      </c>
      <c r="AT413" s="71">
        <f>AT412</f>
        <v>52</v>
      </c>
      <c r="AU413" s="101" t="str">
        <f>IF(ISNA(VLOOKUP(AV413,Tab_feri,2,FALSE)),"",VLOOKUP(AV413,Tab_feri,2,FALSE))</f>
        <v/>
      </c>
      <c r="AV413" s="52">
        <f>IF(BH395&lt;EOMONTH(AT338,0),BH395+1,"")</f>
        <v>43822</v>
      </c>
      <c r="AW413" s="51" t="str">
        <f>IF(ISNA(VLOOKUP(AX413,Tab_feri,2,FALSE)),"",VLOOKUP(AX413,Tab_feri,2,FALSE))</f>
        <v/>
      </c>
      <c r="AX413" s="52">
        <f>IF(AV413&lt;EOMONTH(AT338,0),AV413+1,"")</f>
        <v>43823</v>
      </c>
      <c r="AY413" s="101" t="str">
        <f>IF(ISNA(VLOOKUP(AZ413,Tab_feri,2,FALSE)),"",VLOOKUP(AZ413,Tab_feri,2,FALSE))</f>
        <v/>
      </c>
      <c r="AZ413" s="52">
        <f>IF(AX413&lt;EOMONTH(AT338,0),AX413+1,"")</f>
        <v>43824</v>
      </c>
      <c r="BA413" s="51" t="str">
        <f>IF(ISNA(VLOOKUP(BB413,Tab_feri,2,FALSE)),"",VLOOKUP(BB413,Tab_feri,2,FALSE))</f>
        <v/>
      </c>
      <c r="BB413" s="52">
        <f>IF(AZ413&lt;EOMONTH(AT338,0),AZ413+1,"")</f>
        <v>43825</v>
      </c>
      <c r="BC413" s="51" t="str">
        <f>IF(ISNA(VLOOKUP(BD413,Tab_feri,2,FALSE)),"",VLOOKUP(BD413,Tab_feri,2,FALSE))</f>
        <v/>
      </c>
      <c r="BD413" s="52">
        <f>IF(BB413&lt;EOMONTH(AT338,0),BB413+1,"")</f>
        <v>43826</v>
      </c>
      <c r="BE413" s="53" t="str">
        <f>IF(ISNA(VLOOKUP(BF413,Tab_feri,2,FALSE)),"",VLOOKUP(BF413,Tab_feri,2,FALSE))</f>
        <v/>
      </c>
      <c r="BF413" s="54">
        <f>IF(BD413&lt;EOMONTH(AT338,0),BD413+1,"")</f>
        <v>43827</v>
      </c>
      <c r="BG413" s="53" t="str">
        <f>IF(ISNA(VLOOKUP(BH413,Tab_feri,2,FALSE)),"",VLOOKUP(BH413,Tab_feri,2,FALSE))</f>
        <v/>
      </c>
      <c r="BH413" s="55">
        <f>IF(BF413&lt;EOMONTH(AT338,0),BF413+1,"")</f>
        <v>43828</v>
      </c>
    </row>
    <row r="414" spans="4:60" ht="15" customHeight="1" outlineLevel="1" thickTop="1" thickBot="1" x14ac:dyDescent="0.25">
      <c r="D414" s="87">
        <f>SUM(H414,J414,L414,N414,P414,R414,T414)</f>
        <v>0</v>
      </c>
      <c r="F414" s="105">
        <v>1</v>
      </c>
      <c r="G414" s="80"/>
      <c r="H414" s="57"/>
      <c r="I414" s="80"/>
      <c r="J414" s="57"/>
      <c r="K414" s="80"/>
      <c r="L414" s="57"/>
      <c r="M414" s="80"/>
      <c r="N414" s="57"/>
      <c r="O414" s="80"/>
      <c r="P414" s="58"/>
      <c r="Q414" s="80"/>
      <c r="R414" s="57"/>
      <c r="S414" s="80"/>
      <c r="T414" s="58"/>
      <c r="X414" s="87">
        <f>SUM(AB414,AD414,AF414,AH414,AJ414,AL414,AN414)</f>
        <v>0</v>
      </c>
      <c r="Z414" s="105">
        <v>1</v>
      </c>
      <c r="AA414" s="80"/>
      <c r="AB414" s="57"/>
      <c r="AC414" s="80"/>
      <c r="AD414" s="57"/>
      <c r="AE414" s="80"/>
      <c r="AF414" s="57"/>
      <c r="AG414" s="80"/>
      <c r="AH414" s="57"/>
      <c r="AI414" s="80"/>
      <c r="AJ414" s="58"/>
      <c r="AK414" s="80"/>
      <c r="AL414" s="57"/>
      <c r="AM414" s="80"/>
      <c r="AN414" s="58"/>
      <c r="AR414" s="87">
        <f>SUM(AV414,AX414,AZ414,BB414,BD414,BF414,BH414)</f>
        <v>0</v>
      </c>
      <c r="AT414" s="105">
        <v>1</v>
      </c>
      <c r="AU414" s="80"/>
      <c r="AV414" s="57"/>
      <c r="AW414" s="80"/>
      <c r="AX414" s="57"/>
      <c r="AY414" s="80"/>
      <c r="AZ414" s="57"/>
      <c r="BA414" s="80"/>
      <c r="BB414" s="57"/>
      <c r="BC414" s="80"/>
      <c r="BD414" s="58"/>
      <c r="BE414" s="80"/>
      <c r="BF414" s="57"/>
      <c r="BG414" s="80"/>
      <c r="BH414" s="58"/>
    </row>
    <row r="415" spans="4:60" ht="15" customHeight="1" outlineLevel="1" thickBot="1" x14ac:dyDescent="0.25">
      <c r="D415" s="88">
        <f t="shared" ref="D415:D428" si="78">SUM(H415,J415,L415,N415,P415,R415,T415)</f>
        <v>0</v>
      </c>
      <c r="F415" s="105">
        <v>2</v>
      </c>
      <c r="G415" s="81"/>
      <c r="H415" s="47"/>
      <c r="I415" s="81"/>
      <c r="J415" s="47"/>
      <c r="K415" s="81"/>
      <c r="L415" s="47"/>
      <c r="M415" s="81"/>
      <c r="N415" s="47"/>
      <c r="O415" s="81"/>
      <c r="P415" s="59"/>
      <c r="Q415" s="81"/>
      <c r="R415" s="47"/>
      <c r="S415" s="81"/>
      <c r="T415" s="59"/>
      <c r="X415" s="88">
        <f t="shared" ref="X415:X428" si="79">SUM(AB415,AD415,AF415,AH415,AJ415,AL415,AN415)</f>
        <v>0</v>
      </c>
      <c r="Z415" s="105">
        <v>2</v>
      </c>
      <c r="AA415" s="81"/>
      <c r="AB415" s="47"/>
      <c r="AC415" s="81"/>
      <c r="AD415" s="47"/>
      <c r="AE415" s="81"/>
      <c r="AF415" s="47"/>
      <c r="AG415" s="81"/>
      <c r="AH415" s="47"/>
      <c r="AI415" s="81"/>
      <c r="AJ415" s="59"/>
      <c r="AK415" s="81"/>
      <c r="AL415" s="47"/>
      <c r="AM415" s="81"/>
      <c r="AN415" s="59"/>
      <c r="AR415" s="88">
        <f t="shared" ref="AR415:AR428" si="80">SUM(AV415,AX415,AZ415,BB415,BD415,BF415,BH415)</f>
        <v>0</v>
      </c>
      <c r="AT415" s="105">
        <v>2</v>
      </c>
      <c r="AU415" s="81"/>
      <c r="AV415" s="47"/>
      <c r="AW415" s="81"/>
      <c r="AX415" s="47"/>
      <c r="AY415" s="81"/>
      <c r="AZ415" s="47"/>
      <c r="BA415" s="81"/>
      <c r="BB415" s="47"/>
      <c r="BC415" s="81"/>
      <c r="BD415" s="59"/>
      <c r="BE415" s="81"/>
      <c r="BF415" s="47"/>
      <c r="BG415" s="81"/>
      <c r="BH415" s="59"/>
    </row>
    <row r="416" spans="4:60" ht="15" customHeight="1" outlineLevel="1" thickBot="1" x14ac:dyDescent="0.25">
      <c r="D416" s="88">
        <f t="shared" si="78"/>
        <v>0</v>
      </c>
      <c r="F416" s="105">
        <v>3</v>
      </c>
      <c r="G416" s="81"/>
      <c r="H416" s="47"/>
      <c r="I416" s="81"/>
      <c r="J416" s="47"/>
      <c r="K416" s="81"/>
      <c r="L416" s="47"/>
      <c r="M416" s="81"/>
      <c r="N416" s="47"/>
      <c r="O416" s="81"/>
      <c r="P416" s="59"/>
      <c r="Q416" s="81"/>
      <c r="R416" s="47"/>
      <c r="S416" s="81"/>
      <c r="T416" s="59"/>
      <c r="X416" s="88">
        <f t="shared" si="79"/>
        <v>0</v>
      </c>
      <c r="Z416" s="105">
        <v>3</v>
      </c>
      <c r="AA416" s="81"/>
      <c r="AB416" s="47"/>
      <c r="AC416" s="81"/>
      <c r="AD416" s="47"/>
      <c r="AE416" s="81"/>
      <c r="AF416" s="47"/>
      <c r="AG416" s="81"/>
      <c r="AH416" s="47"/>
      <c r="AI416" s="81"/>
      <c r="AJ416" s="59"/>
      <c r="AK416" s="81"/>
      <c r="AL416" s="47"/>
      <c r="AM416" s="81"/>
      <c r="AN416" s="59"/>
      <c r="AR416" s="88">
        <f t="shared" si="80"/>
        <v>0</v>
      </c>
      <c r="AT416" s="105">
        <v>3</v>
      </c>
      <c r="AU416" s="81"/>
      <c r="AV416" s="47"/>
      <c r="AW416" s="81"/>
      <c r="AX416" s="47"/>
      <c r="AY416" s="81"/>
      <c r="AZ416" s="47"/>
      <c r="BA416" s="81"/>
      <c r="BB416" s="47"/>
      <c r="BC416" s="81"/>
      <c r="BD416" s="59"/>
      <c r="BE416" s="81"/>
      <c r="BF416" s="47"/>
      <c r="BG416" s="81"/>
      <c r="BH416" s="59"/>
    </row>
    <row r="417" spans="4:60" ht="15" customHeight="1" outlineLevel="1" thickBot="1" x14ac:dyDescent="0.25">
      <c r="D417" s="88">
        <f t="shared" si="78"/>
        <v>0</v>
      </c>
      <c r="F417" s="105">
        <v>4</v>
      </c>
      <c r="G417" s="81"/>
      <c r="H417" s="47"/>
      <c r="I417" s="81"/>
      <c r="J417" s="47"/>
      <c r="K417" s="81"/>
      <c r="L417" s="47"/>
      <c r="M417" s="81"/>
      <c r="N417" s="47"/>
      <c r="O417" s="81"/>
      <c r="P417" s="59"/>
      <c r="Q417" s="81"/>
      <c r="R417" s="47"/>
      <c r="S417" s="81"/>
      <c r="T417" s="59"/>
      <c r="X417" s="88">
        <f t="shared" si="79"/>
        <v>0</v>
      </c>
      <c r="Z417" s="105">
        <v>4</v>
      </c>
      <c r="AA417" s="81"/>
      <c r="AB417" s="47"/>
      <c r="AC417" s="81"/>
      <c r="AD417" s="47"/>
      <c r="AE417" s="81"/>
      <c r="AF417" s="47"/>
      <c r="AG417" s="81"/>
      <c r="AH417" s="47"/>
      <c r="AI417" s="81"/>
      <c r="AJ417" s="59"/>
      <c r="AK417" s="81"/>
      <c r="AL417" s="47"/>
      <c r="AM417" s="81"/>
      <c r="AN417" s="59"/>
      <c r="AR417" s="88">
        <f t="shared" si="80"/>
        <v>0</v>
      </c>
      <c r="AT417" s="105">
        <v>4</v>
      </c>
      <c r="AU417" s="81"/>
      <c r="AV417" s="47"/>
      <c r="AW417" s="81"/>
      <c r="AX417" s="47"/>
      <c r="AY417" s="81"/>
      <c r="AZ417" s="47"/>
      <c r="BA417" s="81"/>
      <c r="BB417" s="47"/>
      <c r="BC417" s="81"/>
      <c r="BD417" s="59"/>
      <c r="BE417" s="81"/>
      <c r="BF417" s="47"/>
      <c r="BG417" s="81"/>
      <c r="BH417" s="59"/>
    </row>
    <row r="418" spans="4:60" ht="15" customHeight="1" outlineLevel="1" thickBot="1" x14ac:dyDescent="0.25">
      <c r="D418" s="88">
        <f t="shared" si="78"/>
        <v>0</v>
      </c>
      <c r="F418" s="105">
        <v>5</v>
      </c>
      <c r="G418" s="81"/>
      <c r="H418" s="47"/>
      <c r="I418" s="81"/>
      <c r="J418" s="47"/>
      <c r="K418" s="81"/>
      <c r="L418" s="47"/>
      <c r="M418" s="81"/>
      <c r="N418" s="47"/>
      <c r="O418" s="81"/>
      <c r="P418" s="59"/>
      <c r="Q418" s="81"/>
      <c r="R418" s="47"/>
      <c r="S418" s="81"/>
      <c r="T418" s="59"/>
      <c r="X418" s="88">
        <f t="shared" si="79"/>
        <v>0</v>
      </c>
      <c r="Z418" s="105">
        <v>5</v>
      </c>
      <c r="AA418" s="81"/>
      <c r="AB418" s="47"/>
      <c r="AC418" s="81"/>
      <c r="AD418" s="47"/>
      <c r="AE418" s="81"/>
      <c r="AF418" s="47"/>
      <c r="AG418" s="81"/>
      <c r="AH418" s="47"/>
      <c r="AI418" s="81"/>
      <c r="AJ418" s="59"/>
      <c r="AK418" s="81"/>
      <c r="AL418" s="47"/>
      <c r="AM418" s="81"/>
      <c r="AN418" s="59"/>
      <c r="AR418" s="88">
        <f t="shared" si="80"/>
        <v>0</v>
      </c>
      <c r="AT418" s="105">
        <v>5</v>
      </c>
      <c r="AU418" s="81"/>
      <c r="AV418" s="47"/>
      <c r="AW418" s="81"/>
      <c r="AX418" s="47"/>
      <c r="AY418" s="81"/>
      <c r="AZ418" s="47"/>
      <c r="BA418" s="81"/>
      <c r="BB418" s="47"/>
      <c r="BC418" s="81"/>
      <c r="BD418" s="59"/>
      <c r="BE418" s="81"/>
      <c r="BF418" s="47"/>
      <c r="BG418" s="81"/>
      <c r="BH418" s="59"/>
    </row>
    <row r="419" spans="4:60" ht="15" customHeight="1" outlineLevel="1" thickBot="1" x14ac:dyDescent="0.25">
      <c r="D419" s="88">
        <f t="shared" si="78"/>
        <v>0</v>
      </c>
      <c r="F419" s="105">
        <v>6</v>
      </c>
      <c r="G419" s="81"/>
      <c r="H419" s="47"/>
      <c r="I419" s="81"/>
      <c r="J419" s="47"/>
      <c r="K419" s="81"/>
      <c r="L419" s="47"/>
      <c r="M419" s="81"/>
      <c r="N419" s="47"/>
      <c r="O419" s="81"/>
      <c r="P419" s="59"/>
      <c r="Q419" s="81"/>
      <c r="R419" s="47"/>
      <c r="S419" s="81"/>
      <c r="T419" s="59"/>
      <c r="X419" s="88">
        <f t="shared" si="79"/>
        <v>0</v>
      </c>
      <c r="Z419" s="105">
        <v>6</v>
      </c>
      <c r="AA419" s="81"/>
      <c r="AB419" s="47"/>
      <c r="AC419" s="81"/>
      <c r="AD419" s="47"/>
      <c r="AE419" s="81"/>
      <c r="AF419" s="47"/>
      <c r="AG419" s="81"/>
      <c r="AH419" s="47"/>
      <c r="AI419" s="81"/>
      <c r="AJ419" s="59"/>
      <c r="AK419" s="81"/>
      <c r="AL419" s="47"/>
      <c r="AM419" s="81"/>
      <c r="AN419" s="59"/>
      <c r="AR419" s="88">
        <f t="shared" si="80"/>
        <v>0</v>
      </c>
      <c r="AT419" s="105">
        <v>6</v>
      </c>
      <c r="AU419" s="81"/>
      <c r="AV419" s="47"/>
      <c r="AW419" s="81"/>
      <c r="AX419" s="47"/>
      <c r="AY419" s="81"/>
      <c r="AZ419" s="47"/>
      <c r="BA419" s="81"/>
      <c r="BB419" s="47"/>
      <c r="BC419" s="81"/>
      <c r="BD419" s="59"/>
      <c r="BE419" s="81"/>
      <c r="BF419" s="47"/>
      <c r="BG419" s="81"/>
      <c r="BH419" s="59"/>
    </row>
    <row r="420" spans="4:60" ht="15" customHeight="1" outlineLevel="1" thickBot="1" x14ac:dyDescent="0.25">
      <c r="D420" s="88">
        <f t="shared" si="78"/>
        <v>0</v>
      </c>
      <c r="F420" s="105">
        <v>7</v>
      </c>
      <c r="G420" s="81"/>
      <c r="H420" s="47"/>
      <c r="I420" s="81"/>
      <c r="J420" s="47"/>
      <c r="K420" s="81"/>
      <c r="L420" s="47"/>
      <c r="M420" s="81"/>
      <c r="N420" s="47"/>
      <c r="O420" s="81"/>
      <c r="P420" s="59"/>
      <c r="Q420" s="81"/>
      <c r="R420" s="47"/>
      <c r="S420" s="81"/>
      <c r="T420" s="59"/>
      <c r="X420" s="88">
        <f t="shared" si="79"/>
        <v>0</v>
      </c>
      <c r="Z420" s="105">
        <v>7</v>
      </c>
      <c r="AA420" s="81"/>
      <c r="AB420" s="47"/>
      <c r="AC420" s="81"/>
      <c r="AD420" s="47"/>
      <c r="AE420" s="81"/>
      <c r="AF420" s="47"/>
      <c r="AG420" s="81"/>
      <c r="AH420" s="47"/>
      <c r="AI420" s="81"/>
      <c r="AJ420" s="59"/>
      <c r="AK420" s="81"/>
      <c r="AL420" s="47"/>
      <c r="AM420" s="81"/>
      <c r="AN420" s="59"/>
      <c r="AR420" s="88">
        <f t="shared" si="80"/>
        <v>0</v>
      </c>
      <c r="AT420" s="105">
        <v>7</v>
      </c>
      <c r="AU420" s="81"/>
      <c r="AV420" s="47"/>
      <c r="AW420" s="81"/>
      <c r="AX420" s="47"/>
      <c r="AY420" s="81"/>
      <c r="AZ420" s="47"/>
      <c r="BA420" s="81"/>
      <c r="BB420" s="47"/>
      <c r="BC420" s="81"/>
      <c r="BD420" s="59"/>
      <c r="BE420" s="81"/>
      <c r="BF420" s="47"/>
      <c r="BG420" s="81"/>
      <c r="BH420" s="59"/>
    </row>
    <row r="421" spans="4:60" ht="15" customHeight="1" outlineLevel="1" thickBot="1" x14ac:dyDescent="0.25">
      <c r="D421" s="88">
        <f t="shared" si="78"/>
        <v>0</v>
      </c>
      <c r="F421" s="105">
        <v>8</v>
      </c>
      <c r="G421" s="81"/>
      <c r="H421" s="47"/>
      <c r="I421" s="81"/>
      <c r="J421" s="47"/>
      <c r="K421" s="81"/>
      <c r="L421" s="47"/>
      <c r="M421" s="81"/>
      <c r="N421" s="47"/>
      <c r="O421" s="81"/>
      <c r="P421" s="59"/>
      <c r="Q421" s="81"/>
      <c r="R421" s="47"/>
      <c r="S421" s="81"/>
      <c r="T421" s="59"/>
      <c r="X421" s="88">
        <f t="shared" si="79"/>
        <v>0</v>
      </c>
      <c r="Z421" s="105">
        <v>8</v>
      </c>
      <c r="AA421" s="81"/>
      <c r="AB421" s="47"/>
      <c r="AC421" s="81"/>
      <c r="AD421" s="47"/>
      <c r="AE421" s="81"/>
      <c r="AF421" s="47"/>
      <c r="AG421" s="81"/>
      <c r="AH421" s="47"/>
      <c r="AI421" s="81"/>
      <c r="AJ421" s="59"/>
      <c r="AK421" s="81"/>
      <c r="AL421" s="47"/>
      <c r="AM421" s="81"/>
      <c r="AN421" s="59"/>
      <c r="AR421" s="88">
        <f t="shared" si="80"/>
        <v>0</v>
      </c>
      <c r="AT421" s="105">
        <v>8</v>
      </c>
      <c r="AU421" s="81"/>
      <c r="AV421" s="47"/>
      <c r="AW421" s="81"/>
      <c r="AX421" s="47"/>
      <c r="AY421" s="81"/>
      <c r="AZ421" s="47"/>
      <c r="BA421" s="81"/>
      <c r="BB421" s="47"/>
      <c r="BC421" s="81"/>
      <c r="BD421" s="59"/>
      <c r="BE421" s="81"/>
      <c r="BF421" s="47"/>
      <c r="BG421" s="81"/>
      <c r="BH421" s="59"/>
    </row>
    <row r="422" spans="4:60" ht="15" customHeight="1" outlineLevel="1" thickBot="1" x14ac:dyDescent="0.25">
      <c r="D422" s="88">
        <f t="shared" si="78"/>
        <v>0</v>
      </c>
      <c r="F422" s="105">
        <v>9</v>
      </c>
      <c r="G422" s="81"/>
      <c r="H422" s="47"/>
      <c r="I422" s="81"/>
      <c r="J422" s="47"/>
      <c r="K422" s="81"/>
      <c r="L422" s="47"/>
      <c r="M422" s="81"/>
      <c r="N422" s="47"/>
      <c r="O422" s="81"/>
      <c r="P422" s="59"/>
      <c r="Q422" s="81"/>
      <c r="R422" s="47"/>
      <c r="S422" s="81"/>
      <c r="T422" s="59"/>
      <c r="X422" s="88">
        <f t="shared" si="79"/>
        <v>0</v>
      </c>
      <c r="Z422" s="105">
        <v>9</v>
      </c>
      <c r="AA422" s="81"/>
      <c r="AB422" s="47"/>
      <c r="AC422" s="81"/>
      <c r="AD422" s="47"/>
      <c r="AE422" s="81"/>
      <c r="AF422" s="47"/>
      <c r="AG422" s="81"/>
      <c r="AH422" s="47"/>
      <c r="AI422" s="81"/>
      <c r="AJ422" s="59"/>
      <c r="AK422" s="81"/>
      <c r="AL422" s="47"/>
      <c r="AM422" s="81"/>
      <c r="AN422" s="59"/>
      <c r="AR422" s="88">
        <f t="shared" si="80"/>
        <v>0</v>
      </c>
      <c r="AT422" s="105">
        <v>9</v>
      </c>
      <c r="AU422" s="81"/>
      <c r="AV422" s="47"/>
      <c r="AW422" s="81"/>
      <c r="AX422" s="47"/>
      <c r="AY422" s="81"/>
      <c r="AZ422" s="47"/>
      <c r="BA422" s="81"/>
      <c r="BB422" s="47"/>
      <c r="BC422" s="81"/>
      <c r="BD422" s="59"/>
      <c r="BE422" s="81"/>
      <c r="BF422" s="47"/>
      <c r="BG422" s="81"/>
      <c r="BH422" s="59"/>
    </row>
    <row r="423" spans="4:60" ht="15" customHeight="1" outlineLevel="1" thickBot="1" x14ac:dyDescent="0.25">
      <c r="D423" s="88">
        <f t="shared" si="78"/>
        <v>0</v>
      </c>
      <c r="F423" s="105">
        <v>10</v>
      </c>
      <c r="G423" s="81"/>
      <c r="H423" s="47"/>
      <c r="I423" s="81"/>
      <c r="J423" s="47"/>
      <c r="K423" s="81"/>
      <c r="L423" s="47"/>
      <c r="M423" s="81"/>
      <c r="N423" s="47"/>
      <c r="O423" s="81"/>
      <c r="P423" s="59"/>
      <c r="Q423" s="81"/>
      <c r="R423" s="47"/>
      <c r="S423" s="81"/>
      <c r="T423" s="59"/>
      <c r="X423" s="88">
        <f t="shared" si="79"/>
        <v>0</v>
      </c>
      <c r="Z423" s="105">
        <v>10</v>
      </c>
      <c r="AA423" s="81"/>
      <c r="AB423" s="47"/>
      <c r="AC423" s="81"/>
      <c r="AD423" s="47"/>
      <c r="AE423" s="81"/>
      <c r="AF423" s="47"/>
      <c r="AG423" s="81"/>
      <c r="AH423" s="47"/>
      <c r="AI423" s="81"/>
      <c r="AJ423" s="59"/>
      <c r="AK423" s="81"/>
      <c r="AL423" s="47"/>
      <c r="AM423" s="81"/>
      <c r="AN423" s="59"/>
      <c r="AR423" s="88">
        <f t="shared" si="80"/>
        <v>0</v>
      </c>
      <c r="AT423" s="105">
        <v>10</v>
      </c>
      <c r="AU423" s="81"/>
      <c r="AV423" s="47"/>
      <c r="AW423" s="81"/>
      <c r="AX423" s="47"/>
      <c r="AY423" s="81"/>
      <c r="AZ423" s="47"/>
      <c r="BA423" s="81"/>
      <c r="BB423" s="47"/>
      <c r="BC423" s="81"/>
      <c r="BD423" s="59"/>
      <c r="BE423" s="81"/>
      <c r="BF423" s="47"/>
      <c r="BG423" s="81"/>
      <c r="BH423" s="59"/>
    </row>
    <row r="424" spans="4:60" ht="15" customHeight="1" outlineLevel="1" thickBot="1" x14ac:dyDescent="0.25">
      <c r="D424" s="88">
        <f t="shared" si="78"/>
        <v>0</v>
      </c>
      <c r="F424" s="105">
        <v>11</v>
      </c>
      <c r="G424" s="81"/>
      <c r="H424" s="47"/>
      <c r="I424" s="81"/>
      <c r="J424" s="47"/>
      <c r="K424" s="81"/>
      <c r="L424" s="47"/>
      <c r="M424" s="81"/>
      <c r="N424" s="47"/>
      <c r="O424" s="81"/>
      <c r="P424" s="59"/>
      <c r="Q424" s="81"/>
      <c r="R424" s="47"/>
      <c r="S424" s="81"/>
      <c r="T424" s="59"/>
      <c r="X424" s="88">
        <f t="shared" si="79"/>
        <v>0</v>
      </c>
      <c r="Z424" s="105">
        <v>11</v>
      </c>
      <c r="AA424" s="81"/>
      <c r="AB424" s="47"/>
      <c r="AC424" s="81"/>
      <c r="AD424" s="47"/>
      <c r="AE424" s="81"/>
      <c r="AF424" s="47"/>
      <c r="AG424" s="81"/>
      <c r="AH424" s="47"/>
      <c r="AI424" s="81"/>
      <c r="AJ424" s="59"/>
      <c r="AK424" s="81"/>
      <c r="AL424" s="47"/>
      <c r="AM424" s="81"/>
      <c r="AN424" s="59"/>
      <c r="AR424" s="88">
        <f t="shared" si="80"/>
        <v>0</v>
      </c>
      <c r="AT424" s="105">
        <v>11</v>
      </c>
      <c r="AU424" s="81"/>
      <c r="AV424" s="47"/>
      <c r="AW424" s="81"/>
      <c r="AX424" s="47"/>
      <c r="AY424" s="81"/>
      <c r="AZ424" s="47"/>
      <c r="BA424" s="81"/>
      <c r="BB424" s="47"/>
      <c r="BC424" s="81"/>
      <c r="BD424" s="59"/>
      <c r="BE424" s="81"/>
      <c r="BF424" s="47"/>
      <c r="BG424" s="81"/>
      <c r="BH424" s="59"/>
    </row>
    <row r="425" spans="4:60" ht="15" customHeight="1" outlineLevel="1" thickBot="1" x14ac:dyDescent="0.25">
      <c r="D425" s="88">
        <f t="shared" si="78"/>
        <v>0</v>
      </c>
      <c r="F425" s="105">
        <v>12</v>
      </c>
      <c r="G425" s="81"/>
      <c r="H425" s="47"/>
      <c r="I425" s="81"/>
      <c r="J425" s="47"/>
      <c r="K425" s="81"/>
      <c r="L425" s="47"/>
      <c r="M425" s="81"/>
      <c r="N425" s="47"/>
      <c r="O425" s="81"/>
      <c r="P425" s="59"/>
      <c r="Q425" s="81"/>
      <c r="R425" s="47"/>
      <c r="S425" s="81"/>
      <c r="T425" s="59"/>
      <c r="X425" s="88">
        <f t="shared" si="79"/>
        <v>0</v>
      </c>
      <c r="Z425" s="105">
        <v>12</v>
      </c>
      <c r="AA425" s="81"/>
      <c r="AB425" s="47"/>
      <c r="AC425" s="81"/>
      <c r="AD425" s="47"/>
      <c r="AE425" s="81"/>
      <c r="AF425" s="47"/>
      <c r="AG425" s="81"/>
      <c r="AH425" s="47"/>
      <c r="AI425" s="81"/>
      <c r="AJ425" s="59"/>
      <c r="AK425" s="81"/>
      <c r="AL425" s="47"/>
      <c r="AM425" s="81"/>
      <c r="AN425" s="59"/>
      <c r="AR425" s="88">
        <f t="shared" si="80"/>
        <v>0</v>
      </c>
      <c r="AT425" s="105">
        <v>12</v>
      </c>
      <c r="AU425" s="81"/>
      <c r="AV425" s="47"/>
      <c r="AW425" s="81"/>
      <c r="AX425" s="47"/>
      <c r="AY425" s="81"/>
      <c r="AZ425" s="47"/>
      <c r="BA425" s="81"/>
      <c r="BB425" s="47"/>
      <c r="BC425" s="81"/>
      <c r="BD425" s="59"/>
      <c r="BE425" s="81"/>
      <c r="BF425" s="47"/>
      <c r="BG425" s="81"/>
      <c r="BH425" s="59"/>
    </row>
    <row r="426" spans="4:60" ht="15" customHeight="1" outlineLevel="1" thickBot="1" x14ac:dyDescent="0.25">
      <c r="D426" s="88">
        <f t="shared" si="78"/>
        <v>0</v>
      </c>
      <c r="F426" s="105">
        <v>13</v>
      </c>
      <c r="G426" s="81"/>
      <c r="H426" s="47"/>
      <c r="I426" s="81"/>
      <c r="J426" s="47"/>
      <c r="K426" s="81"/>
      <c r="L426" s="47"/>
      <c r="M426" s="81"/>
      <c r="N426" s="47"/>
      <c r="O426" s="81"/>
      <c r="P426" s="59"/>
      <c r="Q426" s="81"/>
      <c r="R426" s="47"/>
      <c r="S426" s="81"/>
      <c r="T426" s="59"/>
      <c r="X426" s="88">
        <f t="shared" si="79"/>
        <v>0</v>
      </c>
      <c r="Z426" s="105">
        <v>13</v>
      </c>
      <c r="AA426" s="81"/>
      <c r="AB426" s="47"/>
      <c r="AC426" s="81"/>
      <c r="AD426" s="47"/>
      <c r="AE426" s="81"/>
      <c r="AF426" s="47"/>
      <c r="AG426" s="81"/>
      <c r="AH426" s="47"/>
      <c r="AI426" s="81"/>
      <c r="AJ426" s="59"/>
      <c r="AK426" s="81"/>
      <c r="AL426" s="47"/>
      <c r="AM426" s="81"/>
      <c r="AN426" s="59"/>
      <c r="AR426" s="88">
        <f t="shared" si="80"/>
        <v>0</v>
      </c>
      <c r="AT426" s="105">
        <v>13</v>
      </c>
      <c r="AU426" s="81"/>
      <c r="AV426" s="47"/>
      <c r="AW426" s="81"/>
      <c r="AX426" s="47"/>
      <c r="AY426" s="81"/>
      <c r="AZ426" s="47"/>
      <c r="BA426" s="81"/>
      <c r="BB426" s="47"/>
      <c r="BC426" s="81"/>
      <c r="BD426" s="59"/>
      <c r="BE426" s="81"/>
      <c r="BF426" s="47"/>
      <c r="BG426" s="81"/>
      <c r="BH426" s="59"/>
    </row>
    <row r="427" spans="4:60" ht="15" customHeight="1" outlineLevel="1" thickBot="1" x14ac:dyDescent="0.25">
      <c r="D427" s="88">
        <f t="shared" si="78"/>
        <v>0</v>
      </c>
      <c r="F427" s="105">
        <v>14</v>
      </c>
      <c r="G427" s="81"/>
      <c r="H427" s="78"/>
      <c r="I427" s="81"/>
      <c r="J427" s="47"/>
      <c r="K427" s="81"/>
      <c r="L427" s="47"/>
      <c r="M427" s="81"/>
      <c r="N427" s="47"/>
      <c r="O427" s="81"/>
      <c r="P427" s="59"/>
      <c r="Q427" s="81"/>
      <c r="R427" s="47"/>
      <c r="S427" s="81"/>
      <c r="T427" s="59"/>
      <c r="X427" s="88">
        <f t="shared" si="79"/>
        <v>0</v>
      </c>
      <c r="Z427" s="105">
        <v>14</v>
      </c>
      <c r="AA427" s="81"/>
      <c r="AB427" s="78"/>
      <c r="AC427" s="81"/>
      <c r="AD427" s="47"/>
      <c r="AE427" s="81"/>
      <c r="AF427" s="47"/>
      <c r="AG427" s="81"/>
      <c r="AH427" s="47"/>
      <c r="AI427" s="81"/>
      <c r="AJ427" s="59"/>
      <c r="AK427" s="81"/>
      <c r="AL427" s="47"/>
      <c r="AM427" s="81"/>
      <c r="AN427" s="59"/>
      <c r="AR427" s="88">
        <f t="shared" si="80"/>
        <v>0</v>
      </c>
      <c r="AT427" s="105">
        <v>14</v>
      </c>
      <c r="AU427" s="81"/>
      <c r="AV427" s="78"/>
      <c r="AW427" s="81"/>
      <c r="AX427" s="47"/>
      <c r="AY427" s="81"/>
      <c r="AZ427" s="47"/>
      <c r="BA427" s="81"/>
      <c r="BB427" s="47"/>
      <c r="BC427" s="81"/>
      <c r="BD427" s="59"/>
      <c r="BE427" s="81"/>
      <c r="BF427" s="47"/>
      <c r="BG427" s="81"/>
      <c r="BH427" s="59"/>
    </row>
    <row r="428" spans="4:60" ht="15" customHeight="1" outlineLevel="1" thickBot="1" x14ac:dyDescent="0.25">
      <c r="D428" s="89">
        <f t="shared" si="78"/>
        <v>0</v>
      </c>
      <c r="F428" s="105">
        <v>15</v>
      </c>
      <c r="G428" s="82"/>
      <c r="H428" s="60"/>
      <c r="I428" s="82"/>
      <c r="J428" s="60"/>
      <c r="K428" s="82"/>
      <c r="L428" s="60"/>
      <c r="M428" s="82"/>
      <c r="N428" s="60"/>
      <c r="O428" s="82"/>
      <c r="P428" s="61"/>
      <c r="Q428" s="82"/>
      <c r="R428" s="60"/>
      <c r="S428" s="82"/>
      <c r="T428" s="61"/>
      <c r="X428" s="89">
        <f t="shared" si="79"/>
        <v>0</v>
      </c>
      <c r="Z428" s="105">
        <v>15</v>
      </c>
      <c r="AA428" s="82"/>
      <c r="AB428" s="60"/>
      <c r="AC428" s="82"/>
      <c r="AD428" s="60"/>
      <c r="AE428" s="82"/>
      <c r="AF428" s="60"/>
      <c r="AG428" s="82"/>
      <c r="AH428" s="60"/>
      <c r="AI428" s="82"/>
      <c r="AJ428" s="61"/>
      <c r="AK428" s="82"/>
      <c r="AL428" s="60"/>
      <c r="AM428" s="82"/>
      <c r="AN428" s="61"/>
      <c r="AR428" s="89">
        <f t="shared" si="80"/>
        <v>0</v>
      </c>
      <c r="AT428" s="105">
        <v>15</v>
      </c>
      <c r="AU428" s="82"/>
      <c r="AV428" s="60"/>
      <c r="AW428" s="82"/>
      <c r="AX428" s="60"/>
      <c r="AY428" s="82"/>
      <c r="AZ428" s="60"/>
      <c r="BA428" s="82"/>
      <c r="BB428" s="60"/>
      <c r="BC428" s="82"/>
      <c r="BD428" s="61"/>
      <c r="BE428" s="82"/>
      <c r="BF428" s="60"/>
      <c r="BG428" s="82"/>
      <c r="BH428" s="61"/>
    </row>
    <row r="429" spans="4:60" ht="15" customHeight="1" outlineLevel="1" thickTop="1" x14ac:dyDescent="0.2">
      <c r="F429" s="106"/>
      <c r="G429" s="49" t="s">
        <v>27</v>
      </c>
      <c r="H429" s="49">
        <f>SUM(H414:H428)</f>
        <v>0</v>
      </c>
      <c r="I429" s="49"/>
      <c r="J429" s="49">
        <f>SUM(J414:J428)</f>
        <v>0</v>
      </c>
      <c r="K429" s="49"/>
      <c r="L429" s="49">
        <f>SUM(L414:L428)</f>
        <v>0</v>
      </c>
      <c r="M429" s="49"/>
      <c r="N429" s="49">
        <f>SUM(N414:N428)</f>
        <v>0</v>
      </c>
      <c r="O429" s="49"/>
      <c r="P429" s="49">
        <f>SUM(P414:P428)</f>
        <v>0</v>
      </c>
      <c r="Q429" s="49"/>
      <c r="R429" s="49">
        <f>SUM(R414:R428)</f>
        <v>0</v>
      </c>
      <c r="S429" s="49"/>
      <c r="T429" s="49">
        <f>SUM(T414:T428)</f>
        <v>0</v>
      </c>
      <c r="Z429" s="106"/>
      <c r="AA429" s="49" t="s">
        <v>27</v>
      </c>
      <c r="AB429" s="49">
        <f>SUM(AB414:AB428)</f>
        <v>0</v>
      </c>
      <c r="AC429" s="49"/>
      <c r="AD429" s="49">
        <f>SUM(AD414:AD428)</f>
        <v>0</v>
      </c>
      <c r="AE429" s="49"/>
      <c r="AF429" s="49">
        <f>SUM(AF414:AF428)</f>
        <v>0</v>
      </c>
      <c r="AG429" s="49"/>
      <c r="AH429" s="49">
        <f>SUM(AH414:AH428)</f>
        <v>0</v>
      </c>
      <c r="AI429" s="49"/>
      <c r="AJ429" s="49">
        <f>SUM(AJ414:AJ428)</f>
        <v>0</v>
      </c>
      <c r="AK429" s="49"/>
      <c r="AL429" s="49">
        <f>SUM(AL414:AL428)</f>
        <v>0</v>
      </c>
      <c r="AM429" s="49"/>
      <c r="AN429" s="49">
        <f>SUM(AN414:AN428)</f>
        <v>0</v>
      </c>
      <c r="AT429" s="106"/>
      <c r="AU429" s="49" t="s">
        <v>27</v>
      </c>
      <c r="AV429" s="49">
        <f>SUM(AV414:AV428)</f>
        <v>0</v>
      </c>
      <c r="AW429" s="49"/>
      <c r="AX429" s="49">
        <f>SUM(AX414:AX428)</f>
        <v>0</v>
      </c>
      <c r="AY429" s="49"/>
      <c r="AZ429" s="49">
        <f>SUM(AZ414:AZ428)</f>
        <v>0</v>
      </c>
      <c r="BA429" s="49"/>
      <c r="BB429" s="49">
        <f>SUM(BB414:BB428)</f>
        <v>0</v>
      </c>
      <c r="BC429" s="49"/>
      <c r="BD429" s="49">
        <f>SUM(BD414:BD428)</f>
        <v>0</v>
      </c>
      <c r="BE429" s="49"/>
      <c r="BF429" s="49">
        <f>SUM(BF414:BF428)</f>
        <v>0</v>
      </c>
      <c r="BG429" s="49"/>
      <c r="BH429" s="49">
        <f>SUM(BH414:BH428)</f>
        <v>0</v>
      </c>
    </row>
    <row r="430" spans="4:60" ht="0.75" customHeight="1" outlineLevel="1" thickBot="1" x14ac:dyDescent="0.25">
      <c r="F430" s="108" t="str">
        <f>IF(H431&lt;=EOMONTH(H395,0),INT((N431-LOOKUP(N431,DATE(YEAR(N431)+{-1;0;1},1,3)-WEEKDAY(DATE(YEAR(N431)+{-1;0;1},1,3))+2))/7)+1,"")</f>
        <v/>
      </c>
      <c r="G430" s="50"/>
      <c r="H430" s="50"/>
      <c r="I430" s="50"/>
      <c r="J430" s="50"/>
      <c r="K430" s="50"/>
      <c r="L430" s="50"/>
      <c r="M430" s="50"/>
      <c r="N430" s="50"/>
      <c r="O430" s="50"/>
      <c r="P430" s="50"/>
      <c r="Q430" s="50"/>
      <c r="R430" s="50"/>
      <c r="S430" s="50"/>
      <c r="T430" s="50"/>
      <c r="Z430" s="108" t="str">
        <f>IF(AB431&lt;=EOMONTH(AB395,0),INT((AH431-LOOKUP(AH431,DATE(YEAR(AH431)+{-1;0;1},1,3)-WEEKDAY(DATE(YEAR(AH431)+{-1;0;1},1,3))+2))/7)+1,"")</f>
        <v/>
      </c>
      <c r="AA430" s="50"/>
      <c r="AB430" s="50"/>
      <c r="AC430" s="50"/>
      <c r="AD430" s="50"/>
      <c r="AE430" s="50"/>
      <c r="AF430" s="50"/>
      <c r="AG430" s="50"/>
      <c r="AH430" s="50"/>
      <c r="AI430" s="50"/>
      <c r="AJ430" s="50"/>
      <c r="AK430" s="50"/>
      <c r="AL430" s="50"/>
      <c r="AM430" s="50"/>
      <c r="AN430" s="50"/>
      <c r="AT430" s="108" t="e">
        <f>IF(AV431&lt;=EOMONTH(AV395,0),INT((BB431-LOOKUP(BB431,DATE(YEAR(BB431)+{-1;0;1},1,3)-WEEKDAY(DATE(YEAR(BB431)+{-1;0;1},1,3))+2))/7)+1,"")</f>
        <v>#VALUE!</v>
      </c>
      <c r="AU430" s="50"/>
      <c r="AV430" s="50"/>
      <c r="AW430" s="50"/>
      <c r="AX430" s="50"/>
      <c r="AY430" s="50"/>
      <c r="AZ430" s="50"/>
      <c r="BA430" s="50"/>
      <c r="BB430" s="50"/>
      <c r="BC430" s="50"/>
      <c r="BD430" s="50"/>
      <c r="BE430" s="50"/>
      <c r="BF430" s="50"/>
      <c r="BG430" s="50"/>
      <c r="BH430" s="50"/>
    </row>
    <row r="431" spans="4:60" ht="39.950000000000003" customHeight="1" thickBot="1" x14ac:dyDescent="0.25">
      <c r="F431" s="71" t="str">
        <f>F430</f>
        <v/>
      </c>
      <c r="G431" s="51" t="str">
        <f>IF(ISNA(VLOOKUP(H431,Tab_feri,2,FALSE)),"",VLOOKUP(H431,Tab_feri,2,FALSE))</f>
        <v/>
      </c>
      <c r="H431" s="52" t="str">
        <f>IF(T413&lt;EOMONTH(F338,0),T413+1,"")</f>
        <v/>
      </c>
      <c r="I431" s="51" t="str">
        <f>IF(ISNA(VLOOKUP(J431,Tab_feri,2,FALSE)),"",VLOOKUP(J431,Tab_feri,2,FALSE))</f>
        <v/>
      </c>
      <c r="J431" s="52" t="str">
        <f>IF(H431&lt;EOMONTH(F338,0),H431+1,"")</f>
        <v/>
      </c>
      <c r="K431" s="51" t="str">
        <f>IF(ISNA(VLOOKUP(L431,Tab_feri,2,FALSE)),"",VLOOKUP(L431,Tab_feri,2,FALSE))</f>
        <v/>
      </c>
      <c r="L431" s="52" t="str">
        <f>IF(J431&lt;EOMONTH(F338,0),J431+1,"")</f>
        <v/>
      </c>
      <c r="M431" s="51" t="str">
        <f>IF(ISNA(VLOOKUP(N431,Tab_feri,2,FALSE)),"",VLOOKUP(N431,Tab_feri,2,FALSE))</f>
        <v/>
      </c>
      <c r="N431" s="52" t="str">
        <f>IF(L431&lt;EOMONTH(F338,0),L431+1,"")</f>
        <v/>
      </c>
      <c r="O431" s="51" t="str">
        <f>IF(ISNA(VLOOKUP(P431,Tab_feri,2,FALSE)),"",VLOOKUP(P431,Tab_feri,2,FALSE))</f>
        <v/>
      </c>
      <c r="P431" s="52" t="str">
        <f>IF(N431&lt;EOMONTH(F338,0),N431+1,"")</f>
        <v/>
      </c>
      <c r="Q431" s="53" t="str">
        <f>IF(ISNA(VLOOKUP(R431,Tab_feri,2,FALSE)),"",VLOOKUP(R431,Tab_feri,2,FALSE))</f>
        <v/>
      </c>
      <c r="R431" s="54" t="str">
        <f>IF(P431&lt;EOMONTH(F338,0),P431+1,"")</f>
        <v/>
      </c>
      <c r="S431" s="53" t="str">
        <f>IF(ISNA(VLOOKUP(T431,Tab_feri,2,FALSE)),"",VLOOKUP(T431,Tab_feri,2,FALSE))</f>
        <v/>
      </c>
      <c r="T431" s="55" t="str">
        <f>IF(R431&lt;EOMONTH(F338,0),R431+1,"")</f>
        <v/>
      </c>
      <c r="Z431" s="71" t="str">
        <f>Z430</f>
        <v/>
      </c>
      <c r="AA431" s="51" t="str">
        <f>IF(ISNA(VLOOKUP(AB431,Tab_feri,2,FALSE)),"",VLOOKUP(AB431,Tab_feri,2,FALSE))</f>
        <v/>
      </c>
      <c r="AB431" s="52" t="str">
        <f>IF(AN413&lt;EOMONTH(Z338,0),AN413+1,"")</f>
        <v/>
      </c>
      <c r="AC431" s="51" t="str">
        <f>IF(ISNA(VLOOKUP(AD431,Tab_feri,2,FALSE)),"",VLOOKUP(AD431,Tab_feri,2,FALSE))</f>
        <v/>
      </c>
      <c r="AD431" s="52" t="str">
        <f>IF(AB431&lt;EOMONTH(Z338,0),AB431+1,"")</f>
        <v/>
      </c>
      <c r="AE431" s="51" t="str">
        <f>IF(ISNA(VLOOKUP(AF431,Tab_feri,2,FALSE)),"",VLOOKUP(AF431,Tab_feri,2,FALSE))</f>
        <v/>
      </c>
      <c r="AF431" s="52" t="str">
        <f>IF(AD431&lt;EOMONTH(Z338,0),AD431+1,"")</f>
        <v/>
      </c>
      <c r="AG431" s="51" t="str">
        <f>IF(ISNA(VLOOKUP(AH431,Tab_feri,2,FALSE)),"",VLOOKUP(AH431,Tab_feri,2,FALSE))</f>
        <v/>
      </c>
      <c r="AH431" s="52" t="str">
        <f>IF(AF431&lt;EOMONTH(Z338,0),AF431+1,"")</f>
        <v/>
      </c>
      <c r="AI431" s="51" t="str">
        <f>IF(ISNA(VLOOKUP(AJ431,Tab_feri,2,FALSE)),"",VLOOKUP(AJ431,Tab_feri,2,FALSE))</f>
        <v/>
      </c>
      <c r="AJ431" s="52" t="str">
        <f>IF(AH431&lt;EOMONTH(Z338,0),AH431+1,"")</f>
        <v/>
      </c>
      <c r="AK431" s="53" t="str">
        <f>IF(ISNA(VLOOKUP(AL431,Tab_feri,2,FALSE)),"",VLOOKUP(AL431,Tab_feri,2,FALSE))</f>
        <v/>
      </c>
      <c r="AL431" s="54" t="str">
        <f>IF(AJ431&lt;EOMONTH(Z338,0),AJ431+1,"")</f>
        <v/>
      </c>
      <c r="AM431" s="53" t="str">
        <f>IF(ISNA(VLOOKUP(AN431,Tab_feri,2,FALSE)),"",VLOOKUP(AN431,Tab_feri,2,FALSE))</f>
        <v/>
      </c>
      <c r="AN431" s="55" t="str">
        <f>IF(AL431&lt;EOMONTH(Z338,0),AL431+1,"")</f>
        <v/>
      </c>
      <c r="AT431" s="71" t="e">
        <f>AT430</f>
        <v>#VALUE!</v>
      </c>
      <c r="AU431" s="51" t="str">
        <f>IF(ISNA(VLOOKUP(AV431,Tab_feri,2,FALSE)),"",VLOOKUP(AV431,Tab_feri,2,FALSE))</f>
        <v/>
      </c>
      <c r="AV431" s="52">
        <f>IF(BH413&lt;EOMONTH(AT338,0),BH413+1,"")</f>
        <v>43829</v>
      </c>
      <c r="AW431" s="51" t="str">
        <f>IF(ISNA(VLOOKUP(AX431,Tab_feri,2,FALSE)),"",VLOOKUP(AX431,Tab_feri,2,FALSE))</f>
        <v/>
      </c>
      <c r="AX431" s="52">
        <f>IF(AV431&lt;EOMONTH(AT338,0),AV431+1,"")</f>
        <v>43830</v>
      </c>
      <c r="AY431" s="51" t="str">
        <f>IF(ISNA(VLOOKUP(AZ431,Tab_feri,2,FALSE)),"",VLOOKUP(AZ431,Tab_feri,2,FALSE))</f>
        <v/>
      </c>
      <c r="AZ431" s="52" t="str">
        <f>IF(AX431&lt;EOMONTH(AT338,0),AX431+1,"")</f>
        <v/>
      </c>
      <c r="BA431" s="51" t="str">
        <f>IF(ISNA(VLOOKUP(BB431,Tab_feri,2,FALSE)),"",VLOOKUP(BB431,Tab_feri,2,FALSE))</f>
        <v/>
      </c>
      <c r="BB431" s="52" t="str">
        <f>IF(AZ431&lt;EOMONTH(AT338,0),AZ431+1,"")</f>
        <v/>
      </c>
      <c r="BC431" s="51" t="str">
        <f>IF(ISNA(VLOOKUP(BD431,Tab_feri,2,FALSE)),"",VLOOKUP(BD431,Tab_feri,2,FALSE))</f>
        <v/>
      </c>
      <c r="BD431" s="52" t="str">
        <f>IF(BB431&lt;EOMONTH(AT338,0),BB431+1,"")</f>
        <v/>
      </c>
      <c r="BE431" s="53" t="str">
        <f>IF(ISNA(VLOOKUP(BF431,Tab_feri,2,FALSE)),"",VLOOKUP(BF431,Tab_feri,2,FALSE))</f>
        <v/>
      </c>
      <c r="BF431" s="54" t="str">
        <f>IF(BD431&lt;EOMONTH(AT338,0),BD431+1,"")</f>
        <v/>
      </c>
      <c r="BG431" s="53" t="str">
        <f>IF(ISNA(VLOOKUP(BH431,Tab_feri,2,FALSE)),"",VLOOKUP(BH431,Tab_feri,2,FALSE))</f>
        <v/>
      </c>
      <c r="BH431" s="55" t="str">
        <f>IF(BF431&lt;EOMONTH(AT338,0),BF431+1,"")</f>
        <v/>
      </c>
    </row>
    <row r="432" spans="4:60" ht="15" customHeight="1" outlineLevel="1" thickTop="1" thickBot="1" x14ac:dyDescent="0.25">
      <c r="D432" s="87">
        <f>SUM(H432,J432,L432,N432,P432,R432,T432)</f>
        <v>0</v>
      </c>
      <c r="F432" s="105">
        <v>1</v>
      </c>
      <c r="G432" s="80"/>
      <c r="H432" s="57"/>
      <c r="I432" s="80"/>
      <c r="J432" s="57"/>
      <c r="K432" s="80"/>
      <c r="L432" s="57"/>
      <c r="M432" s="80"/>
      <c r="N432" s="57"/>
      <c r="O432" s="80"/>
      <c r="P432" s="58"/>
      <c r="Q432" s="80"/>
      <c r="R432" s="57"/>
      <c r="S432" s="80"/>
      <c r="T432" s="58"/>
      <c r="X432" s="87">
        <f>SUM(AB432,AD432,AF432,AH432,AJ432,AL432,AN432)</f>
        <v>0</v>
      </c>
      <c r="Z432" s="105">
        <v>1</v>
      </c>
      <c r="AA432" s="80"/>
      <c r="AB432" s="57"/>
      <c r="AC432" s="80"/>
      <c r="AD432" s="57"/>
      <c r="AE432" s="80"/>
      <c r="AF432" s="57"/>
      <c r="AG432" s="80"/>
      <c r="AH432" s="57"/>
      <c r="AI432" s="80"/>
      <c r="AJ432" s="58"/>
      <c r="AK432" s="80"/>
      <c r="AL432" s="57"/>
      <c r="AM432" s="80"/>
      <c r="AN432" s="58"/>
      <c r="AR432" s="87">
        <f>SUM(AV432,AX432,AZ432,BB432,BD432,BF432,BH432)</f>
        <v>0</v>
      </c>
      <c r="AT432" s="105">
        <v>1</v>
      </c>
      <c r="AU432" s="80"/>
      <c r="AV432" s="57"/>
      <c r="AW432" s="80"/>
      <c r="AX432" s="57"/>
      <c r="AY432" s="80"/>
      <c r="AZ432" s="57"/>
      <c r="BA432" s="80"/>
      <c r="BB432" s="57"/>
      <c r="BC432" s="80"/>
      <c r="BD432" s="58"/>
      <c r="BE432" s="80"/>
      <c r="BF432" s="57"/>
      <c r="BG432" s="80"/>
      <c r="BH432" s="58"/>
    </row>
    <row r="433" spans="4:60" ht="15" customHeight="1" outlineLevel="1" thickBot="1" x14ac:dyDescent="0.25">
      <c r="D433" s="88">
        <f t="shared" ref="D433:D446" si="81">SUM(H433,J433,L433,N433,P433,R433,T433)</f>
        <v>0</v>
      </c>
      <c r="F433" s="105">
        <v>2</v>
      </c>
      <c r="G433" s="81"/>
      <c r="H433" s="47"/>
      <c r="I433" s="81"/>
      <c r="J433" s="47"/>
      <c r="K433" s="81"/>
      <c r="L433" s="47"/>
      <c r="M433" s="81"/>
      <c r="N433" s="47"/>
      <c r="O433" s="81"/>
      <c r="P433" s="59"/>
      <c r="Q433" s="81"/>
      <c r="R433" s="47"/>
      <c r="S433" s="81"/>
      <c r="T433" s="59"/>
      <c r="X433" s="88">
        <f t="shared" ref="X433:X446" si="82">SUM(AB433,AD433,AF433,AH433,AJ433,AL433,AN433)</f>
        <v>0</v>
      </c>
      <c r="Z433" s="105">
        <v>2</v>
      </c>
      <c r="AA433" s="81"/>
      <c r="AB433" s="47"/>
      <c r="AC433" s="81"/>
      <c r="AD433" s="47"/>
      <c r="AE433" s="81"/>
      <c r="AF433" s="47"/>
      <c r="AG433" s="81"/>
      <c r="AH433" s="47"/>
      <c r="AI433" s="81"/>
      <c r="AJ433" s="59"/>
      <c r="AK433" s="81"/>
      <c r="AL433" s="47"/>
      <c r="AM433" s="81"/>
      <c r="AN433" s="59"/>
      <c r="AR433" s="88">
        <f t="shared" ref="AR433:AR446" si="83">SUM(AV433,AX433,AZ433,BB433,BD433,BF433,BH433)</f>
        <v>0</v>
      </c>
      <c r="AT433" s="105">
        <v>2</v>
      </c>
      <c r="AU433" s="81"/>
      <c r="AV433" s="47"/>
      <c r="AW433" s="81"/>
      <c r="AX433" s="47"/>
      <c r="AY433" s="81"/>
      <c r="AZ433" s="47"/>
      <c r="BA433" s="81"/>
      <c r="BB433" s="47"/>
      <c r="BC433" s="81"/>
      <c r="BD433" s="59"/>
      <c r="BE433" s="81"/>
      <c r="BF433" s="47"/>
      <c r="BG433" s="81"/>
      <c r="BH433" s="59"/>
    </row>
    <row r="434" spans="4:60" ht="15" customHeight="1" outlineLevel="1" thickBot="1" x14ac:dyDescent="0.25">
      <c r="D434" s="88">
        <f t="shared" si="81"/>
        <v>0</v>
      </c>
      <c r="F434" s="105">
        <v>3</v>
      </c>
      <c r="G434" s="81"/>
      <c r="H434" s="47"/>
      <c r="I434" s="81"/>
      <c r="J434" s="47"/>
      <c r="K434" s="81"/>
      <c r="L434" s="47"/>
      <c r="M434" s="81"/>
      <c r="N434" s="47"/>
      <c r="O434" s="81"/>
      <c r="P434" s="59"/>
      <c r="Q434" s="81"/>
      <c r="R434" s="47"/>
      <c r="S434" s="81"/>
      <c r="T434" s="59"/>
      <c r="X434" s="88">
        <f t="shared" si="82"/>
        <v>0</v>
      </c>
      <c r="Z434" s="105">
        <v>3</v>
      </c>
      <c r="AA434" s="81"/>
      <c r="AB434" s="47"/>
      <c r="AC434" s="81"/>
      <c r="AD434" s="47"/>
      <c r="AE434" s="81"/>
      <c r="AF434" s="47"/>
      <c r="AG434" s="81"/>
      <c r="AH434" s="47"/>
      <c r="AI434" s="81"/>
      <c r="AJ434" s="59"/>
      <c r="AK434" s="81"/>
      <c r="AL434" s="47"/>
      <c r="AM434" s="81"/>
      <c r="AN434" s="59"/>
      <c r="AR434" s="88">
        <f t="shared" si="83"/>
        <v>0</v>
      </c>
      <c r="AT434" s="105">
        <v>3</v>
      </c>
      <c r="AU434" s="81"/>
      <c r="AV434" s="47"/>
      <c r="AW434" s="81"/>
      <c r="AX434" s="47"/>
      <c r="AY434" s="81"/>
      <c r="AZ434" s="47"/>
      <c r="BA434" s="81"/>
      <c r="BB434" s="47"/>
      <c r="BC434" s="81"/>
      <c r="BD434" s="59"/>
      <c r="BE434" s="81"/>
      <c r="BF434" s="47"/>
      <c r="BG434" s="81"/>
      <c r="BH434" s="59"/>
    </row>
    <row r="435" spans="4:60" ht="15" customHeight="1" outlineLevel="1" thickBot="1" x14ac:dyDescent="0.25">
      <c r="D435" s="88">
        <f t="shared" si="81"/>
        <v>0</v>
      </c>
      <c r="F435" s="105">
        <v>4</v>
      </c>
      <c r="G435" s="81"/>
      <c r="H435" s="47"/>
      <c r="I435" s="81"/>
      <c r="J435" s="47"/>
      <c r="K435" s="81"/>
      <c r="L435" s="47"/>
      <c r="M435" s="81"/>
      <c r="N435" s="47"/>
      <c r="O435" s="81"/>
      <c r="P435" s="59"/>
      <c r="Q435" s="81"/>
      <c r="R435" s="47"/>
      <c r="S435" s="81"/>
      <c r="T435" s="59"/>
      <c r="X435" s="88">
        <f t="shared" si="82"/>
        <v>0</v>
      </c>
      <c r="Z435" s="105">
        <v>4</v>
      </c>
      <c r="AA435" s="81"/>
      <c r="AB435" s="47"/>
      <c r="AC435" s="81"/>
      <c r="AD435" s="47"/>
      <c r="AE435" s="81"/>
      <c r="AF435" s="47"/>
      <c r="AG435" s="81"/>
      <c r="AH435" s="47"/>
      <c r="AI435" s="81"/>
      <c r="AJ435" s="59"/>
      <c r="AK435" s="81"/>
      <c r="AL435" s="47"/>
      <c r="AM435" s="81"/>
      <c r="AN435" s="59"/>
      <c r="AR435" s="88">
        <f t="shared" si="83"/>
        <v>0</v>
      </c>
      <c r="AT435" s="105">
        <v>4</v>
      </c>
      <c r="AU435" s="81"/>
      <c r="AV435" s="47"/>
      <c r="AW435" s="81"/>
      <c r="AX435" s="47"/>
      <c r="AY435" s="81"/>
      <c r="AZ435" s="47"/>
      <c r="BA435" s="81"/>
      <c r="BB435" s="47"/>
      <c r="BC435" s="81"/>
      <c r="BD435" s="59"/>
      <c r="BE435" s="81"/>
      <c r="BF435" s="47"/>
      <c r="BG435" s="81"/>
      <c r="BH435" s="59"/>
    </row>
    <row r="436" spans="4:60" ht="15" customHeight="1" outlineLevel="1" thickBot="1" x14ac:dyDescent="0.25">
      <c r="D436" s="88">
        <f t="shared" si="81"/>
        <v>0</v>
      </c>
      <c r="F436" s="105">
        <v>5</v>
      </c>
      <c r="G436" s="81"/>
      <c r="H436" s="47"/>
      <c r="I436" s="81"/>
      <c r="J436" s="47"/>
      <c r="K436" s="81"/>
      <c r="L436" s="47"/>
      <c r="M436" s="81"/>
      <c r="N436" s="47"/>
      <c r="O436" s="81"/>
      <c r="P436" s="59"/>
      <c r="Q436" s="81"/>
      <c r="R436" s="47"/>
      <c r="S436" s="81"/>
      <c r="T436" s="59"/>
      <c r="X436" s="88">
        <f t="shared" si="82"/>
        <v>0</v>
      </c>
      <c r="Z436" s="105">
        <v>5</v>
      </c>
      <c r="AA436" s="81"/>
      <c r="AB436" s="47"/>
      <c r="AC436" s="81"/>
      <c r="AD436" s="47"/>
      <c r="AE436" s="81"/>
      <c r="AF436" s="47"/>
      <c r="AG436" s="81"/>
      <c r="AH436" s="47"/>
      <c r="AI436" s="81"/>
      <c r="AJ436" s="59"/>
      <c r="AK436" s="81"/>
      <c r="AL436" s="47"/>
      <c r="AM436" s="81"/>
      <c r="AN436" s="59"/>
      <c r="AR436" s="88">
        <f t="shared" si="83"/>
        <v>0</v>
      </c>
      <c r="AT436" s="105">
        <v>5</v>
      </c>
      <c r="AU436" s="81"/>
      <c r="AV436" s="47"/>
      <c r="AW436" s="81"/>
      <c r="AX436" s="47"/>
      <c r="AY436" s="81"/>
      <c r="AZ436" s="47"/>
      <c r="BA436" s="81"/>
      <c r="BB436" s="47"/>
      <c r="BC436" s="81"/>
      <c r="BD436" s="59"/>
      <c r="BE436" s="81"/>
      <c r="BF436" s="47"/>
      <c r="BG436" s="81"/>
      <c r="BH436" s="59"/>
    </row>
    <row r="437" spans="4:60" ht="15" customHeight="1" outlineLevel="1" thickBot="1" x14ac:dyDescent="0.25">
      <c r="D437" s="88">
        <f t="shared" si="81"/>
        <v>0</v>
      </c>
      <c r="F437" s="105">
        <v>6</v>
      </c>
      <c r="G437" s="81"/>
      <c r="H437" s="47"/>
      <c r="I437" s="81"/>
      <c r="J437" s="47"/>
      <c r="K437" s="81"/>
      <c r="L437" s="47"/>
      <c r="M437" s="81"/>
      <c r="N437" s="47"/>
      <c r="O437" s="81"/>
      <c r="P437" s="59"/>
      <c r="Q437" s="81"/>
      <c r="R437" s="47"/>
      <c r="S437" s="81"/>
      <c r="T437" s="59"/>
      <c r="X437" s="88">
        <f t="shared" si="82"/>
        <v>0</v>
      </c>
      <c r="Z437" s="105">
        <v>6</v>
      </c>
      <c r="AA437" s="81"/>
      <c r="AB437" s="47"/>
      <c r="AC437" s="81"/>
      <c r="AD437" s="47"/>
      <c r="AE437" s="81"/>
      <c r="AF437" s="47"/>
      <c r="AG437" s="81"/>
      <c r="AH437" s="47"/>
      <c r="AI437" s="81"/>
      <c r="AJ437" s="59"/>
      <c r="AK437" s="81"/>
      <c r="AL437" s="47"/>
      <c r="AM437" s="81"/>
      <c r="AN437" s="59"/>
      <c r="AR437" s="88">
        <f t="shared" si="83"/>
        <v>0</v>
      </c>
      <c r="AT437" s="105">
        <v>6</v>
      </c>
      <c r="AU437" s="81"/>
      <c r="AV437" s="47"/>
      <c r="AW437" s="81"/>
      <c r="AX437" s="47"/>
      <c r="AY437" s="81"/>
      <c r="AZ437" s="47"/>
      <c r="BA437" s="81"/>
      <c r="BB437" s="47"/>
      <c r="BC437" s="81"/>
      <c r="BD437" s="59"/>
      <c r="BE437" s="81"/>
      <c r="BF437" s="47"/>
      <c r="BG437" s="81"/>
      <c r="BH437" s="59"/>
    </row>
    <row r="438" spans="4:60" ht="15" customHeight="1" outlineLevel="1" thickBot="1" x14ac:dyDescent="0.25">
      <c r="D438" s="88">
        <f t="shared" si="81"/>
        <v>0</v>
      </c>
      <c r="F438" s="105">
        <v>7</v>
      </c>
      <c r="G438" s="81"/>
      <c r="H438" s="47"/>
      <c r="I438" s="81"/>
      <c r="J438" s="47"/>
      <c r="K438" s="81"/>
      <c r="L438" s="47"/>
      <c r="M438" s="81"/>
      <c r="N438" s="47"/>
      <c r="O438" s="81"/>
      <c r="P438" s="59"/>
      <c r="Q438" s="81"/>
      <c r="R438" s="47"/>
      <c r="S438" s="81"/>
      <c r="T438" s="59"/>
      <c r="X438" s="88">
        <f t="shared" si="82"/>
        <v>0</v>
      </c>
      <c r="Z438" s="105">
        <v>7</v>
      </c>
      <c r="AA438" s="81"/>
      <c r="AB438" s="47"/>
      <c r="AC438" s="81"/>
      <c r="AD438" s="47"/>
      <c r="AE438" s="81"/>
      <c r="AF438" s="47"/>
      <c r="AG438" s="81"/>
      <c r="AH438" s="47"/>
      <c r="AI438" s="81"/>
      <c r="AJ438" s="59"/>
      <c r="AK438" s="81"/>
      <c r="AL438" s="47"/>
      <c r="AM438" s="81"/>
      <c r="AN438" s="59"/>
      <c r="AR438" s="88">
        <f t="shared" si="83"/>
        <v>0</v>
      </c>
      <c r="AT438" s="105">
        <v>7</v>
      </c>
      <c r="AU438" s="81"/>
      <c r="AV438" s="47"/>
      <c r="AW438" s="81"/>
      <c r="AX438" s="47"/>
      <c r="AY438" s="81"/>
      <c r="AZ438" s="47"/>
      <c r="BA438" s="81"/>
      <c r="BB438" s="47"/>
      <c r="BC438" s="81"/>
      <c r="BD438" s="59"/>
      <c r="BE438" s="81"/>
      <c r="BF438" s="47"/>
      <c r="BG438" s="81"/>
      <c r="BH438" s="59"/>
    </row>
    <row r="439" spans="4:60" ht="15" customHeight="1" outlineLevel="1" thickBot="1" x14ac:dyDescent="0.25">
      <c r="D439" s="88">
        <f t="shared" si="81"/>
        <v>0</v>
      </c>
      <c r="F439" s="105">
        <v>8</v>
      </c>
      <c r="G439" s="81"/>
      <c r="H439" s="47"/>
      <c r="I439" s="81"/>
      <c r="J439" s="47"/>
      <c r="K439" s="81"/>
      <c r="L439" s="47"/>
      <c r="M439" s="81"/>
      <c r="N439" s="47"/>
      <c r="O439" s="81"/>
      <c r="P439" s="59"/>
      <c r="Q439" s="81"/>
      <c r="R439" s="47"/>
      <c r="S439" s="81"/>
      <c r="T439" s="59"/>
      <c r="X439" s="88">
        <f t="shared" si="82"/>
        <v>0</v>
      </c>
      <c r="Z439" s="105">
        <v>8</v>
      </c>
      <c r="AA439" s="81"/>
      <c r="AB439" s="47"/>
      <c r="AC439" s="81"/>
      <c r="AD439" s="47"/>
      <c r="AE439" s="81"/>
      <c r="AF439" s="47"/>
      <c r="AG439" s="81"/>
      <c r="AH439" s="47"/>
      <c r="AI439" s="81"/>
      <c r="AJ439" s="59"/>
      <c r="AK439" s="81"/>
      <c r="AL439" s="47"/>
      <c r="AM439" s="81"/>
      <c r="AN439" s="59"/>
      <c r="AR439" s="88">
        <f t="shared" si="83"/>
        <v>0</v>
      </c>
      <c r="AT439" s="105">
        <v>8</v>
      </c>
      <c r="AU439" s="81"/>
      <c r="AV439" s="47"/>
      <c r="AW439" s="81"/>
      <c r="AX439" s="47"/>
      <c r="AY439" s="81"/>
      <c r="AZ439" s="47"/>
      <c r="BA439" s="81"/>
      <c r="BB439" s="47"/>
      <c r="BC439" s="81"/>
      <c r="BD439" s="59"/>
      <c r="BE439" s="81"/>
      <c r="BF439" s="47"/>
      <c r="BG439" s="81"/>
      <c r="BH439" s="59"/>
    </row>
    <row r="440" spans="4:60" ht="15" customHeight="1" outlineLevel="1" thickBot="1" x14ac:dyDescent="0.25">
      <c r="D440" s="88">
        <f t="shared" si="81"/>
        <v>0</v>
      </c>
      <c r="F440" s="105">
        <v>9</v>
      </c>
      <c r="G440" s="81"/>
      <c r="H440" s="47"/>
      <c r="I440" s="81"/>
      <c r="J440" s="47"/>
      <c r="K440" s="81"/>
      <c r="L440" s="47"/>
      <c r="M440" s="81"/>
      <c r="N440" s="47"/>
      <c r="O440" s="81"/>
      <c r="P440" s="59"/>
      <c r="Q440" s="81"/>
      <c r="R440" s="47"/>
      <c r="S440" s="81"/>
      <c r="T440" s="59"/>
      <c r="X440" s="88">
        <f t="shared" si="82"/>
        <v>0</v>
      </c>
      <c r="Z440" s="105">
        <v>9</v>
      </c>
      <c r="AA440" s="81"/>
      <c r="AB440" s="47"/>
      <c r="AC440" s="81"/>
      <c r="AD440" s="47"/>
      <c r="AE440" s="81"/>
      <c r="AF440" s="47"/>
      <c r="AG440" s="81"/>
      <c r="AH440" s="47"/>
      <c r="AI440" s="81"/>
      <c r="AJ440" s="59"/>
      <c r="AK440" s="81"/>
      <c r="AL440" s="47"/>
      <c r="AM440" s="81"/>
      <c r="AN440" s="59"/>
      <c r="AR440" s="88">
        <f t="shared" si="83"/>
        <v>0</v>
      </c>
      <c r="AT440" s="105">
        <v>9</v>
      </c>
      <c r="AU440" s="81"/>
      <c r="AV440" s="47"/>
      <c r="AW440" s="81"/>
      <c r="AX440" s="47"/>
      <c r="AY440" s="81"/>
      <c r="AZ440" s="47"/>
      <c r="BA440" s="81"/>
      <c r="BB440" s="47"/>
      <c r="BC440" s="81"/>
      <c r="BD440" s="59"/>
      <c r="BE440" s="81"/>
      <c r="BF440" s="47"/>
      <c r="BG440" s="81"/>
      <c r="BH440" s="59"/>
    </row>
    <row r="441" spans="4:60" ht="15" customHeight="1" outlineLevel="1" thickBot="1" x14ac:dyDescent="0.25">
      <c r="D441" s="88">
        <f t="shared" si="81"/>
        <v>0</v>
      </c>
      <c r="F441" s="105">
        <v>10</v>
      </c>
      <c r="G441" s="81"/>
      <c r="H441" s="47"/>
      <c r="I441" s="81"/>
      <c r="J441" s="47"/>
      <c r="K441" s="81"/>
      <c r="L441" s="47"/>
      <c r="M441" s="81"/>
      <c r="N441" s="47"/>
      <c r="O441" s="81"/>
      <c r="P441" s="59"/>
      <c r="Q441" s="81"/>
      <c r="R441" s="47"/>
      <c r="S441" s="81"/>
      <c r="T441" s="59"/>
      <c r="X441" s="88">
        <f t="shared" si="82"/>
        <v>0</v>
      </c>
      <c r="Z441" s="105">
        <v>10</v>
      </c>
      <c r="AA441" s="81"/>
      <c r="AB441" s="47"/>
      <c r="AC441" s="81"/>
      <c r="AD441" s="47"/>
      <c r="AE441" s="81"/>
      <c r="AF441" s="47"/>
      <c r="AG441" s="81"/>
      <c r="AH441" s="47"/>
      <c r="AI441" s="81"/>
      <c r="AJ441" s="59"/>
      <c r="AK441" s="81"/>
      <c r="AL441" s="47"/>
      <c r="AM441" s="81"/>
      <c r="AN441" s="59"/>
      <c r="AR441" s="88">
        <f t="shared" si="83"/>
        <v>0</v>
      </c>
      <c r="AT441" s="105">
        <v>10</v>
      </c>
      <c r="AU441" s="81"/>
      <c r="AV441" s="47"/>
      <c r="AW441" s="81"/>
      <c r="AX441" s="47"/>
      <c r="AY441" s="81"/>
      <c r="AZ441" s="47"/>
      <c r="BA441" s="81"/>
      <c r="BB441" s="47"/>
      <c r="BC441" s="81"/>
      <c r="BD441" s="59"/>
      <c r="BE441" s="81"/>
      <c r="BF441" s="47"/>
      <c r="BG441" s="81"/>
      <c r="BH441" s="59"/>
    </row>
    <row r="442" spans="4:60" ht="15" customHeight="1" outlineLevel="1" thickBot="1" x14ac:dyDescent="0.25">
      <c r="D442" s="88">
        <f t="shared" si="81"/>
        <v>0</v>
      </c>
      <c r="F442" s="105">
        <v>11</v>
      </c>
      <c r="G442" s="81"/>
      <c r="H442" s="47"/>
      <c r="I442" s="81"/>
      <c r="J442" s="47"/>
      <c r="K442" s="81"/>
      <c r="L442" s="47"/>
      <c r="M442" s="81"/>
      <c r="N442" s="47"/>
      <c r="O442" s="81"/>
      <c r="P442" s="59"/>
      <c r="Q442" s="81"/>
      <c r="R442" s="47"/>
      <c r="S442" s="81"/>
      <c r="T442" s="59"/>
      <c r="X442" s="88">
        <f t="shared" si="82"/>
        <v>0</v>
      </c>
      <c r="Z442" s="105">
        <v>11</v>
      </c>
      <c r="AA442" s="81"/>
      <c r="AB442" s="47"/>
      <c r="AC442" s="81"/>
      <c r="AD442" s="47"/>
      <c r="AE442" s="81"/>
      <c r="AF442" s="47"/>
      <c r="AG442" s="81"/>
      <c r="AH442" s="47"/>
      <c r="AI442" s="81"/>
      <c r="AJ442" s="59"/>
      <c r="AK442" s="81"/>
      <c r="AL442" s="47"/>
      <c r="AM442" s="81"/>
      <c r="AN442" s="59"/>
      <c r="AR442" s="88">
        <f t="shared" si="83"/>
        <v>0</v>
      </c>
      <c r="AT442" s="105">
        <v>11</v>
      </c>
      <c r="AU442" s="81"/>
      <c r="AV442" s="47"/>
      <c r="AW442" s="81"/>
      <c r="AX442" s="47"/>
      <c r="AY442" s="81"/>
      <c r="AZ442" s="47"/>
      <c r="BA442" s="81"/>
      <c r="BB442" s="47"/>
      <c r="BC442" s="81"/>
      <c r="BD442" s="59"/>
      <c r="BE442" s="81"/>
      <c r="BF442" s="47"/>
      <c r="BG442" s="81"/>
      <c r="BH442" s="59"/>
    </row>
    <row r="443" spans="4:60" ht="15" customHeight="1" outlineLevel="1" thickBot="1" x14ac:dyDescent="0.25">
      <c r="D443" s="88">
        <f t="shared" si="81"/>
        <v>0</v>
      </c>
      <c r="F443" s="105">
        <v>12</v>
      </c>
      <c r="G443" s="81"/>
      <c r="H443" s="47"/>
      <c r="I443" s="81"/>
      <c r="J443" s="47"/>
      <c r="K443" s="81"/>
      <c r="L443" s="47"/>
      <c r="M443" s="81"/>
      <c r="N443" s="47"/>
      <c r="O443" s="81"/>
      <c r="P443" s="59"/>
      <c r="Q443" s="81"/>
      <c r="R443" s="47"/>
      <c r="S443" s="81"/>
      <c r="T443" s="59"/>
      <c r="X443" s="88">
        <f t="shared" si="82"/>
        <v>0</v>
      </c>
      <c r="Z443" s="105">
        <v>12</v>
      </c>
      <c r="AA443" s="81"/>
      <c r="AB443" s="47"/>
      <c r="AC443" s="81"/>
      <c r="AD443" s="47"/>
      <c r="AE443" s="81"/>
      <c r="AF443" s="47"/>
      <c r="AG443" s="81"/>
      <c r="AH443" s="47"/>
      <c r="AI443" s="81"/>
      <c r="AJ443" s="59"/>
      <c r="AK443" s="81"/>
      <c r="AL443" s="47"/>
      <c r="AM443" s="81"/>
      <c r="AN443" s="59"/>
      <c r="AR443" s="88">
        <f t="shared" si="83"/>
        <v>0</v>
      </c>
      <c r="AT443" s="105">
        <v>12</v>
      </c>
      <c r="AU443" s="81"/>
      <c r="AV443" s="47"/>
      <c r="AW443" s="81"/>
      <c r="AX443" s="47"/>
      <c r="AY443" s="81"/>
      <c r="AZ443" s="47"/>
      <c r="BA443" s="81"/>
      <c r="BB443" s="47"/>
      <c r="BC443" s="81"/>
      <c r="BD443" s="59"/>
      <c r="BE443" s="81"/>
      <c r="BF443" s="47"/>
      <c r="BG443" s="81"/>
      <c r="BH443" s="59"/>
    </row>
    <row r="444" spans="4:60" ht="15" customHeight="1" outlineLevel="1" thickBot="1" x14ac:dyDescent="0.25">
      <c r="D444" s="88">
        <f t="shared" si="81"/>
        <v>0</v>
      </c>
      <c r="F444" s="105">
        <v>13</v>
      </c>
      <c r="G444" s="81"/>
      <c r="H444" s="47"/>
      <c r="I444" s="81"/>
      <c r="J444" s="47"/>
      <c r="K444" s="81"/>
      <c r="L444" s="47"/>
      <c r="M444" s="81"/>
      <c r="N444" s="47"/>
      <c r="O444" s="81"/>
      <c r="P444" s="59"/>
      <c r="Q444" s="81"/>
      <c r="R444" s="47"/>
      <c r="S444" s="81"/>
      <c r="T444" s="59"/>
      <c r="X444" s="88">
        <f t="shared" si="82"/>
        <v>0</v>
      </c>
      <c r="Z444" s="105">
        <v>13</v>
      </c>
      <c r="AA444" s="81"/>
      <c r="AB444" s="47"/>
      <c r="AC444" s="81"/>
      <c r="AD444" s="47"/>
      <c r="AE444" s="81"/>
      <c r="AF444" s="47"/>
      <c r="AG444" s="81"/>
      <c r="AH444" s="47"/>
      <c r="AI444" s="81"/>
      <c r="AJ444" s="59"/>
      <c r="AK444" s="81"/>
      <c r="AL444" s="47"/>
      <c r="AM444" s="81"/>
      <c r="AN444" s="59"/>
      <c r="AR444" s="88">
        <f t="shared" si="83"/>
        <v>0</v>
      </c>
      <c r="AT444" s="105">
        <v>13</v>
      </c>
      <c r="AU444" s="81"/>
      <c r="AV444" s="47"/>
      <c r="AW444" s="81"/>
      <c r="AX444" s="47"/>
      <c r="AY444" s="81"/>
      <c r="AZ444" s="47"/>
      <c r="BA444" s="81"/>
      <c r="BB444" s="47"/>
      <c r="BC444" s="81"/>
      <c r="BD444" s="59"/>
      <c r="BE444" s="81"/>
      <c r="BF444" s="47"/>
      <c r="BG444" s="81"/>
      <c r="BH444" s="59"/>
    </row>
    <row r="445" spans="4:60" ht="15" customHeight="1" outlineLevel="1" thickBot="1" x14ac:dyDescent="0.25">
      <c r="D445" s="88">
        <f t="shared" si="81"/>
        <v>0</v>
      </c>
      <c r="F445" s="105">
        <v>14</v>
      </c>
      <c r="G445" s="81"/>
      <c r="H445" s="78"/>
      <c r="I445" s="81"/>
      <c r="J445" s="47"/>
      <c r="K445" s="81"/>
      <c r="L445" s="47"/>
      <c r="M445" s="81"/>
      <c r="N445" s="47"/>
      <c r="O445" s="81"/>
      <c r="P445" s="59"/>
      <c r="Q445" s="81"/>
      <c r="R445" s="47"/>
      <c r="S445" s="81"/>
      <c r="T445" s="59"/>
      <c r="X445" s="88">
        <f t="shared" si="82"/>
        <v>0</v>
      </c>
      <c r="Z445" s="105">
        <v>14</v>
      </c>
      <c r="AA445" s="81"/>
      <c r="AB445" s="78"/>
      <c r="AC445" s="81"/>
      <c r="AD445" s="47"/>
      <c r="AE445" s="81"/>
      <c r="AF445" s="47"/>
      <c r="AG445" s="81"/>
      <c r="AH445" s="47"/>
      <c r="AI445" s="81"/>
      <c r="AJ445" s="59"/>
      <c r="AK445" s="81"/>
      <c r="AL445" s="47"/>
      <c r="AM445" s="81"/>
      <c r="AN445" s="59"/>
      <c r="AR445" s="88">
        <f t="shared" si="83"/>
        <v>0</v>
      </c>
      <c r="AT445" s="105">
        <v>14</v>
      </c>
      <c r="AU445" s="81"/>
      <c r="AV445" s="78"/>
      <c r="AW445" s="81"/>
      <c r="AX445" s="47"/>
      <c r="AY445" s="81"/>
      <c r="AZ445" s="47"/>
      <c r="BA445" s="81"/>
      <c r="BB445" s="47"/>
      <c r="BC445" s="81"/>
      <c r="BD445" s="59"/>
      <c r="BE445" s="81"/>
      <c r="BF445" s="47"/>
      <c r="BG445" s="81"/>
      <c r="BH445" s="59"/>
    </row>
    <row r="446" spans="4:60" ht="15" customHeight="1" outlineLevel="1" thickBot="1" x14ac:dyDescent="0.25">
      <c r="D446" s="89">
        <f t="shared" si="81"/>
        <v>0</v>
      </c>
      <c r="F446" s="105">
        <v>15</v>
      </c>
      <c r="G446" s="82"/>
      <c r="H446" s="60"/>
      <c r="I446" s="82"/>
      <c r="J446" s="60"/>
      <c r="K446" s="82"/>
      <c r="L446" s="60"/>
      <c r="M446" s="82"/>
      <c r="N446" s="60"/>
      <c r="O446" s="82"/>
      <c r="P446" s="61"/>
      <c r="Q446" s="82"/>
      <c r="R446" s="60"/>
      <c r="S446" s="82"/>
      <c r="T446" s="61"/>
      <c r="X446" s="89">
        <f t="shared" si="82"/>
        <v>0</v>
      </c>
      <c r="Z446" s="105">
        <v>15</v>
      </c>
      <c r="AA446" s="82"/>
      <c r="AB446" s="60"/>
      <c r="AC446" s="82"/>
      <c r="AD446" s="60"/>
      <c r="AE446" s="82"/>
      <c r="AF446" s="60"/>
      <c r="AG446" s="82"/>
      <c r="AH446" s="60"/>
      <c r="AI446" s="82"/>
      <c r="AJ446" s="61"/>
      <c r="AK446" s="82"/>
      <c r="AL446" s="60"/>
      <c r="AM446" s="82"/>
      <c r="AN446" s="61"/>
      <c r="AR446" s="89">
        <f t="shared" si="83"/>
        <v>0</v>
      </c>
      <c r="AT446" s="105">
        <v>15</v>
      </c>
      <c r="AU446" s="82"/>
      <c r="AV446" s="60"/>
      <c r="AW446" s="82"/>
      <c r="AX446" s="60"/>
      <c r="AY446" s="82"/>
      <c r="AZ446" s="60"/>
      <c r="BA446" s="82"/>
      <c r="BB446" s="60"/>
      <c r="BC446" s="82"/>
      <c r="BD446" s="61"/>
      <c r="BE446" s="82"/>
      <c r="BF446" s="60"/>
      <c r="BG446" s="82"/>
      <c r="BH446" s="61"/>
    </row>
    <row r="447" spans="4:60" ht="15" customHeight="1" outlineLevel="1" thickTop="1" x14ac:dyDescent="0.2">
      <c r="F447" s="106"/>
      <c r="G447" s="49" t="s">
        <v>27</v>
      </c>
      <c r="H447" s="49">
        <f>SUM(H432:H446)</f>
        <v>0</v>
      </c>
      <c r="I447" s="49"/>
      <c r="J447" s="49">
        <f>SUM(J432:J446)</f>
        <v>0</v>
      </c>
      <c r="K447" s="49"/>
      <c r="L447" s="49">
        <f>SUM(L432:L446)</f>
        <v>0</v>
      </c>
      <c r="M447" s="49"/>
      <c r="N447" s="49">
        <f>SUM(N432:N446)</f>
        <v>0</v>
      </c>
      <c r="O447" s="49"/>
      <c r="P447" s="49">
        <f>SUM(P432:P446)</f>
        <v>0</v>
      </c>
      <c r="Q447" s="49"/>
      <c r="R447" s="49">
        <f>SUM(R432:R446)</f>
        <v>0</v>
      </c>
      <c r="S447" s="49"/>
      <c r="T447" s="49">
        <f>SUM(T432:T446)</f>
        <v>0</v>
      </c>
      <c r="Z447" s="106"/>
      <c r="AA447" s="49" t="s">
        <v>27</v>
      </c>
      <c r="AB447" s="49">
        <f>SUM(AB432:AB446)</f>
        <v>0</v>
      </c>
      <c r="AC447" s="49"/>
      <c r="AD447" s="49">
        <f>SUM(AD432:AD446)</f>
        <v>0</v>
      </c>
      <c r="AE447" s="49"/>
      <c r="AF447" s="49">
        <f>SUM(AF432:AF446)</f>
        <v>0</v>
      </c>
      <c r="AG447" s="49"/>
      <c r="AH447" s="49">
        <f>SUM(AH432:AH446)</f>
        <v>0</v>
      </c>
      <c r="AI447" s="49"/>
      <c r="AJ447" s="49">
        <f>SUM(AJ432:AJ446)</f>
        <v>0</v>
      </c>
      <c r="AK447" s="49"/>
      <c r="AL447" s="49">
        <f>SUM(AL432:AL446)</f>
        <v>0</v>
      </c>
      <c r="AM447" s="49"/>
      <c r="AN447" s="49">
        <f>SUM(AN432:AN446)</f>
        <v>0</v>
      </c>
      <c r="AT447" s="106"/>
      <c r="AU447" s="49" t="s">
        <v>27</v>
      </c>
      <c r="AV447" s="49">
        <f>SUM(AV432:AV446)</f>
        <v>0</v>
      </c>
      <c r="AW447" s="49"/>
      <c r="AX447" s="49">
        <f>SUM(AX432:AX446)</f>
        <v>0</v>
      </c>
      <c r="AY447" s="49"/>
      <c r="AZ447" s="49">
        <f>SUM(AZ432:AZ446)</f>
        <v>0</v>
      </c>
      <c r="BA447" s="49"/>
      <c r="BB447" s="49">
        <f>SUM(BB432:BB446)</f>
        <v>0</v>
      </c>
      <c r="BC447" s="49"/>
      <c r="BD447" s="49">
        <f>SUM(BD432:BD446)</f>
        <v>0</v>
      </c>
      <c r="BE447" s="49"/>
      <c r="BF447" s="49">
        <f>SUM(BF432:BF446)</f>
        <v>0</v>
      </c>
      <c r="BG447" s="49"/>
      <c r="BH447" s="49">
        <f>SUM(BH432:BH446)</f>
        <v>0</v>
      </c>
    </row>
    <row r="448" spans="4:60" ht="15" customHeight="1" x14ac:dyDescent="0.2">
      <c r="D448" s="110"/>
      <c r="E448" s="110"/>
      <c r="F448" s="102"/>
      <c r="G448" s="111"/>
      <c r="H448" s="111"/>
      <c r="I448" s="111"/>
      <c r="J448" s="111"/>
      <c r="K448" s="111"/>
      <c r="L448" s="111"/>
      <c r="M448" s="111"/>
      <c r="N448" s="111"/>
      <c r="O448" s="111"/>
      <c r="P448" s="111"/>
      <c r="Q448" s="111"/>
      <c r="R448" s="111"/>
      <c r="S448" s="111"/>
      <c r="T448" s="111"/>
      <c r="U448" s="110"/>
      <c r="V448" s="110"/>
      <c r="W448" s="110"/>
      <c r="X448" s="110"/>
      <c r="Y448" s="110"/>
      <c r="Z448" s="102"/>
      <c r="AA448" s="111"/>
      <c r="AB448" s="111"/>
      <c r="AC448" s="111"/>
      <c r="AD448" s="111"/>
      <c r="AE448" s="111"/>
      <c r="AF448" s="111"/>
      <c r="AG448" s="111"/>
      <c r="AH448" s="111"/>
      <c r="AI448" s="111"/>
      <c r="AJ448" s="111"/>
      <c r="AK448" s="111"/>
      <c r="AL448" s="111"/>
      <c r="AM448" s="111"/>
      <c r="AN448" s="111"/>
      <c r="AO448" s="110"/>
      <c r="AP448" s="110"/>
      <c r="AQ448" s="110"/>
      <c r="AR448" s="110"/>
      <c r="AS448" s="110"/>
      <c r="AT448" s="102"/>
      <c r="AU448" s="111"/>
      <c r="AV448" s="111"/>
      <c r="AW448" s="111"/>
      <c r="AX448" s="111"/>
      <c r="AY448" s="111"/>
      <c r="AZ448" s="111"/>
      <c r="BA448" s="111"/>
      <c r="BB448" s="111"/>
      <c r="BC448" s="111"/>
      <c r="BD448" s="111"/>
      <c r="BE448" s="49"/>
      <c r="BF448" s="49"/>
      <c r="BG448" s="49"/>
      <c r="BH448" s="49"/>
    </row>
    <row r="449" spans="4:60" ht="15" customHeight="1" x14ac:dyDescent="0.2">
      <c r="D449" s="110"/>
      <c r="E449" s="110"/>
      <c r="F449" s="102"/>
      <c r="G449" s="111"/>
      <c r="H449" s="111"/>
      <c r="I449" s="111"/>
      <c r="J449" s="111"/>
      <c r="K449" s="111"/>
      <c r="L449" s="111"/>
      <c r="M449" s="111"/>
      <c r="N449" s="111"/>
      <c r="O449" s="111"/>
      <c r="P449" s="111"/>
      <c r="Q449" s="111"/>
      <c r="R449" s="111"/>
      <c r="S449" s="111"/>
      <c r="T449" s="111"/>
      <c r="U449" s="110"/>
      <c r="V449" s="110"/>
      <c r="W449" s="110"/>
      <c r="X449" s="110"/>
      <c r="Y449" s="110"/>
      <c r="Z449" s="102"/>
      <c r="AA449" s="111"/>
      <c r="AB449" s="111"/>
      <c r="AC449" s="111"/>
      <c r="AD449" s="111"/>
      <c r="AE449" s="111"/>
      <c r="AF449" s="111"/>
      <c r="AG449" s="111"/>
      <c r="AH449" s="111"/>
      <c r="AI449" s="111"/>
      <c r="AJ449" s="111"/>
      <c r="AK449" s="111"/>
      <c r="AL449" s="111"/>
      <c r="AM449" s="111"/>
      <c r="AN449" s="111"/>
      <c r="AO449" s="110"/>
      <c r="AP449" s="110"/>
      <c r="AQ449" s="110"/>
      <c r="AR449" s="110"/>
      <c r="AS449" s="110"/>
      <c r="AT449" s="102"/>
      <c r="AU449" s="111"/>
      <c r="AV449" s="111"/>
      <c r="AW449" s="111"/>
      <c r="AX449" s="111"/>
      <c r="AY449" s="111"/>
      <c r="AZ449" s="111"/>
      <c r="BA449" s="111"/>
      <c r="BB449" s="111"/>
      <c r="BC449" s="111"/>
      <c r="BD449" s="111"/>
      <c r="BE449" s="49"/>
      <c r="BF449" s="49"/>
      <c r="BG449" s="49"/>
      <c r="BH449" s="49"/>
    </row>
    <row r="450" spans="4:60" ht="15" customHeight="1" x14ac:dyDescent="0.2">
      <c r="D450" s="110"/>
      <c r="E450" s="110"/>
      <c r="F450" s="102"/>
      <c r="G450" s="111"/>
      <c r="H450" s="111"/>
      <c r="I450" s="111"/>
      <c r="J450" s="111"/>
      <c r="K450" s="111"/>
      <c r="L450" s="111"/>
      <c r="M450" s="111"/>
      <c r="N450" s="111"/>
      <c r="O450" s="111"/>
      <c r="P450" s="111"/>
      <c r="Q450" s="111"/>
      <c r="R450" s="111"/>
      <c r="S450" s="111"/>
      <c r="T450" s="111"/>
      <c r="U450" s="110"/>
      <c r="V450" s="110"/>
      <c r="W450" s="110"/>
      <c r="X450" s="110"/>
      <c r="Y450" s="110"/>
      <c r="Z450" s="102"/>
      <c r="AA450" s="111"/>
      <c r="AB450" s="111"/>
      <c r="AC450" s="111"/>
      <c r="AD450" s="111"/>
      <c r="AE450" s="111"/>
      <c r="AF450" s="111"/>
      <c r="AG450" s="111"/>
      <c r="AH450" s="111"/>
      <c r="AI450" s="111"/>
      <c r="AJ450" s="111"/>
      <c r="AK450" s="111"/>
      <c r="AL450" s="111"/>
      <c r="AM450" s="111"/>
      <c r="AN450" s="111"/>
      <c r="AO450" s="110"/>
      <c r="AP450" s="110"/>
      <c r="AQ450" s="110"/>
      <c r="AR450" s="110"/>
      <c r="AS450" s="110"/>
      <c r="AT450" s="102"/>
      <c r="AU450" s="111"/>
      <c r="AV450" s="111"/>
      <c r="AW450" s="111"/>
      <c r="AX450" s="111"/>
      <c r="AY450" s="111"/>
      <c r="AZ450" s="111"/>
      <c r="BA450" s="111"/>
      <c r="BB450" s="111"/>
      <c r="BC450" s="111"/>
      <c r="BD450" s="111"/>
      <c r="BE450" s="49"/>
      <c r="BF450" s="49"/>
      <c r="BG450" s="49"/>
      <c r="BH450" s="49"/>
    </row>
    <row r="451" spans="4:60" ht="15" customHeight="1" x14ac:dyDescent="0.2">
      <c r="D451" s="110"/>
      <c r="E451" s="110"/>
      <c r="F451" s="102"/>
      <c r="G451" s="111"/>
      <c r="H451" s="111"/>
      <c r="I451" s="111"/>
      <c r="J451" s="111"/>
      <c r="K451" s="111"/>
      <c r="L451" s="111"/>
      <c r="M451" s="111"/>
      <c r="N451" s="111"/>
      <c r="O451" s="111"/>
      <c r="P451" s="111"/>
      <c r="Q451" s="111"/>
      <c r="R451" s="111"/>
      <c r="S451" s="111"/>
      <c r="T451" s="111"/>
      <c r="U451" s="110"/>
      <c r="V451" s="110"/>
      <c r="W451" s="110"/>
      <c r="X451" s="110"/>
      <c r="Y451" s="110"/>
      <c r="Z451" s="102"/>
      <c r="AA451" s="111"/>
      <c r="AB451" s="111"/>
      <c r="AC451" s="111"/>
      <c r="AD451" s="111"/>
      <c r="AE451" s="111"/>
      <c r="AF451" s="111"/>
      <c r="AG451" s="111"/>
      <c r="AH451" s="111"/>
      <c r="AI451" s="111"/>
      <c r="AJ451" s="111"/>
      <c r="AK451" s="111"/>
      <c r="AL451" s="111"/>
      <c r="AM451" s="111"/>
      <c r="AN451" s="111"/>
      <c r="AO451" s="110"/>
      <c r="AP451" s="110"/>
      <c r="AQ451" s="110"/>
      <c r="AR451" s="110"/>
      <c r="AS451" s="110"/>
      <c r="AT451" s="102"/>
      <c r="AU451" s="111"/>
      <c r="AV451" s="111"/>
      <c r="AW451" s="111"/>
      <c r="AX451" s="111"/>
      <c r="AY451" s="111"/>
      <c r="AZ451" s="111"/>
      <c r="BA451" s="111"/>
      <c r="BB451" s="111"/>
      <c r="BC451" s="111"/>
      <c r="BD451" s="111"/>
      <c r="BE451" s="49"/>
      <c r="BF451" s="49"/>
      <c r="BG451" s="49"/>
      <c r="BH451" s="49"/>
    </row>
    <row r="452" spans="4:60" x14ac:dyDescent="0.2">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c r="AA452" s="110"/>
      <c r="AB452" s="110"/>
      <c r="AC452" s="110"/>
      <c r="AD452" s="110"/>
      <c r="AE452" s="110"/>
      <c r="AF452" s="110"/>
      <c r="AG452" s="110"/>
      <c r="AH452" s="110"/>
      <c r="AI452" s="110"/>
      <c r="AJ452" s="110"/>
      <c r="AK452" s="110"/>
      <c r="AL452" s="110"/>
      <c r="AM452" s="110"/>
      <c r="AN452" s="110"/>
      <c r="AO452" s="110"/>
      <c r="AP452" s="110"/>
      <c r="AQ452" s="110"/>
      <c r="AR452" s="110"/>
      <c r="AS452" s="110"/>
      <c r="AT452" s="110"/>
      <c r="AU452" s="110"/>
      <c r="AV452" s="110"/>
      <c r="AW452" s="110"/>
      <c r="AX452" s="110"/>
      <c r="AY452" s="110"/>
      <c r="AZ452" s="110"/>
      <c r="BA452" s="110"/>
      <c r="BB452" s="110"/>
      <c r="BC452" s="110"/>
      <c r="BD452" s="110"/>
    </row>
    <row r="453" spans="4:60" x14ac:dyDescent="0.2">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c r="AA453" s="110"/>
      <c r="AB453" s="110"/>
      <c r="AC453" s="110"/>
      <c r="AD453" s="110"/>
      <c r="AE453" s="110"/>
      <c r="AF453" s="110"/>
      <c r="AG453" s="110"/>
      <c r="AH453" s="110"/>
      <c r="AI453" s="110"/>
      <c r="AJ453" s="110"/>
      <c r="AK453" s="110"/>
      <c r="AL453" s="110"/>
      <c r="AM453" s="110"/>
      <c r="AN453" s="110"/>
      <c r="AO453" s="110"/>
      <c r="AP453" s="110"/>
      <c r="AQ453" s="110"/>
      <c r="AR453" s="110"/>
      <c r="AS453" s="110"/>
      <c r="AT453" s="110"/>
      <c r="AU453" s="110"/>
      <c r="AV453" s="110"/>
      <c r="AW453" s="110"/>
      <c r="AX453" s="110"/>
      <c r="AY453" s="110"/>
      <c r="AZ453" s="110"/>
      <c r="BA453" s="110"/>
      <c r="BB453" s="110"/>
      <c r="BC453" s="110"/>
      <c r="BD453" s="110"/>
    </row>
    <row r="454" spans="4:60" x14ac:dyDescent="0.2">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c r="AA454" s="110"/>
      <c r="AB454" s="110"/>
      <c r="AC454" s="110"/>
      <c r="AD454" s="110"/>
      <c r="AE454" s="110"/>
      <c r="AF454" s="110"/>
      <c r="AG454" s="110"/>
      <c r="AH454" s="110"/>
      <c r="AI454" s="110"/>
      <c r="AJ454" s="110"/>
      <c r="AK454" s="110"/>
      <c r="AL454" s="110"/>
      <c r="AM454" s="110"/>
      <c r="AN454" s="110"/>
      <c r="AO454" s="110"/>
      <c r="AP454" s="110"/>
      <c r="AQ454" s="110"/>
      <c r="AR454" s="110"/>
      <c r="AS454" s="110"/>
      <c r="AT454" s="110"/>
      <c r="AU454" s="110"/>
      <c r="AV454" s="110"/>
      <c r="AW454" s="110"/>
      <c r="AX454" s="110"/>
      <c r="AY454" s="110"/>
      <c r="AZ454" s="110"/>
      <c r="BA454" s="110"/>
      <c r="BB454" s="110"/>
      <c r="BC454" s="110"/>
      <c r="BD454" s="110"/>
    </row>
    <row r="455" spans="4:60" x14ac:dyDescent="0.2">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c r="AA455" s="110"/>
      <c r="AB455" s="110"/>
      <c r="AC455" s="110"/>
      <c r="AD455" s="110"/>
      <c r="AE455" s="110"/>
      <c r="AF455" s="110"/>
      <c r="AG455" s="110"/>
      <c r="AH455" s="110"/>
      <c r="AI455" s="110"/>
      <c r="AJ455" s="110"/>
      <c r="AK455" s="110"/>
      <c r="AL455" s="110"/>
      <c r="AM455" s="110"/>
      <c r="AN455" s="110"/>
      <c r="AO455" s="110"/>
      <c r="AP455" s="110"/>
      <c r="AQ455" s="110"/>
      <c r="AR455" s="110"/>
      <c r="AS455" s="110"/>
      <c r="AT455" s="110"/>
      <c r="AU455" s="110"/>
      <c r="AV455" s="110"/>
      <c r="AW455" s="110"/>
      <c r="AX455" s="110"/>
      <c r="AY455" s="110"/>
      <c r="AZ455" s="110"/>
      <c r="BA455" s="110"/>
      <c r="BB455" s="110"/>
      <c r="BC455" s="110"/>
      <c r="BD455" s="110"/>
    </row>
    <row r="456" spans="4:60" x14ac:dyDescent="0.2">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c r="AA456" s="110"/>
      <c r="AB456" s="110"/>
      <c r="AC456" s="110"/>
      <c r="AD456" s="110"/>
      <c r="AE456" s="110"/>
      <c r="AF456" s="110"/>
      <c r="AG456" s="110"/>
      <c r="AH456" s="110"/>
      <c r="AI456" s="110"/>
      <c r="AJ456" s="110"/>
      <c r="AK456" s="110"/>
      <c r="AL456" s="110"/>
      <c r="AM456" s="110"/>
      <c r="AN456" s="110"/>
      <c r="AO456" s="110"/>
      <c r="AP456" s="110"/>
      <c r="AQ456" s="110"/>
      <c r="AR456" s="110"/>
      <c r="AS456" s="110"/>
      <c r="AT456" s="110"/>
      <c r="AU456" s="110"/>
      <c r="AV456" s="110"/>
      <c r="AW456" s="110"/>
      <c r="AX456" s="110"/>
      <c r="AY456" s="110"/>
      <c r="AZ456" s="110"/>
      <c r="BA456" s="110"/>
      <c r="BB456" s="110"/>
      <c r="BC456" s="110"/>
      <c r="BD456" s="110"/>
    </row>
    <row r="457" spans="4:60" x14ac:dyDescent="0.2">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c r="AA457" s="110"/>
      <c r="AB457" s="110"/>
      <c r="AC457" s="110"/>
      <c r="AD457" s="110"/>
      <c r="AE457" s="110"/>
      <c r="AF457" s="110"/>
      <c r="AG457" s="110"/>
      <c r="AH457" s="110"/>
      <c r="AI457" s="110"/>
      <c r="AJ457" s="110"/>
      <c r="AK457" s="110"/>
      <c r="AL457" s="110"/>
      <c r="AM457" s="110"/>
      <c r="AN457" s="110"/>
      <c r="AO457" s="110"/>
      <c r="AP457" s="110"/>
      <c r="AQ457" s="110"/>
      <c r="AR457" s="110"/>
      <c r="AS457" s="110"/>
      <c r="AT457" s="110"/>
      <c r="AU457" s="110"/>
      <c r="AV457" s="110"/>
      <c r="AW457" s="110"/>
      <c r="AX457" s="110"/>
      <c r="AY457" s="110"/>
      <c r="AZ457" s="110"/>
      <c r="BA457" s="110"/>
      <c r="BB457" s="110"/>
      <c r="BC457" s="110"/>
      <c r="BD457" s="110"/>
    </row>
    <row r="458" spans="4:60" x14ac:dyDescent="0.2">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c r="AA458" s="110"/>
      <c r="AB458" s="110"/>
      <c r="AC458" s="110"/>
      <c r="AD458" s="110"/>
      <c r="AE458" s="110"/>
      <c r="AF458" s="110"/>
      <c r="AG458" s="110"/>
      <c r="AH458" s="110"/>
      <c r="AI458" s="110"/>
      <c r="AJ458" s="110"/>
      <c r="AK458" s="110"/>
      <c r="AL458" s="110"/>
      <c r="AM458" s="110"/>
      <c r="AN458" s="110"/>
      <c r="AO458" s="110"/>
      <c r="AP458" s="110"/>
      <c r="AQ458" s="110"/>
      <c r="AR458" s="110"/>
      <c r="AS458" s="110"/>
      <c r="AT458" s="110"/>
      <c r="AU458" s="110"/>
      <c r="AV458" s="110"/>
      <c r="AW458" s="110"/>
      <c r="AX458" s="110"/>
      <c r="AY458" s="110"/>
      <c r="AZ458" s="110"/>
      <c r="BA458" s="110"/>
      <c r="BB458" s="110"/>
      <c r="BC458" s="110"/>
      <c r="BD458" s="110"/>
    </row>
  </sheetData>
  <mergeCells count="101">
    <mergeCell ref="BC339:BD339"/>
    <mergeCell ref="BE339:BF339"/>
    <mergeCell ref="BG339:BH339"/>
    <mergeCell ref="AA2:AI2"/>
    <mergeCell ref="AK339:AL339"/>
    <mergeCell ref="AM339:AN339"/>
    <mergeCell ref="AU339:AV339"/>
    <mergeCell ref="AW339:AX339"/>
    <mergeCell ref="AY339:AZ339"/>
    <mergeCell ref="BA339:BB339"/>
    <mergeCell ref="BA228:BB228"/>
    <mergeCell ref="BC228:BD228"/>
    <mergeCell ref="BE228:BF228"/>
    <mergeCell ref="BG228:BH228"/>
    <mergeCell ref="BE117:BF117"/>
    <mergeCell ref="BG117:BH117"/>
    <mergeCell ref="AY117:AZ117"/>
    <mergeCell ref="BA117:BB117"/>
    <mergeCell ref="BC117:BD117"/>
    <mergeCell ref="AW5:AX5"/>
    <mergeCell ref="AY5:AZ5"/>
    <mergeCell ref="BA5:BB5"/>
    <mergeCell ref="BC5:BD5"/>
    <mergeCell ref="BE5:BF5"/>
    <mergeCell ref="S339:T339"/>
    <mergeCell ref="AA339:AB339"/>
    <mergeCell ref="AC339:AD339"/>
    <mergeCell ref="AE339:AF339"/>
    <mergeCell ref="AG339:AH339"/>
    <mergeCell ref="AI339:AJ339"/>
    <mergeCell ref="G339:H339"/>
    <mergeCell ref="I339:J339"/>
    <mergeCell ref="K339:L339"/>
    <mergeCell ref="M339:N339"/>
    <mergeCell ref="O339:P339"/>
    <mergeCell ref="Q339:R339"/>
    <mergeCell ref="F338:J338"/>
    <mergeCell ref="Z338:AD338"/>
    <mergeCell ref="AT338:AX338"/>
    <mergeCell ref="AI228:AJ228"/>
    <mergeCell ref="AK228:AL228"/>
    <mergeCell ref="AM228:AN228"/>
    <mergeCell ref="AU228:AV228"/>
    <mergeCell ref="AW228:AX228"/>
    <mergeCell ref="AY228:AZ228"/>
    <mergeCell ref="Q228:R228"/>
    <mergeCell ref="S228:T228"/>
    <mergeCell ref="AA228:AB228"/>
    <mergeCell ref="AC228:AD228"/>
    <mergeCell ref="AE228:AF228"/>
    <mergeCell ref="AG228:AH228"/>
    <mergeCell ref="F227:J227"/>
    <mergeCell ref="Z227:AD227"/>
    <mergeCell ref="AT227:AX227"/>
    <mergeCell ref="G228:H228"/>
    <mergeCell ref="I228:J228"/>
    <mergeCell ref="K228:L228"/>
    <mergeCell ref="M228:N228"/>
    <mergeCell ref="O228:P228"/>
    <mergeCell ref="AM117:AN117"/>
    <mergeCell ref="AU117:AV117"/>
    <mergeCell ref="AW117:AX117"/>
    <mergeCell ref="AA117:AB117"/>
    <mergeCell ref="AC117:AD117"/>
    <mergeCell ref="AE117:AF117"/>
    <mergeCell ref="AG117:AH117"/>
    <mergeCell ref="AI117:AJ117"/>
    <mergeCell ref="AK117:AL117"/>
    <mergeCell ref="F116:J116"/>
    <mergeCell ref="Z116:AD116"/>
    <mergeCell ref="AT116:AV116"/>
    <mergeCell ref="G117:H117"/>
    <mergeCell ref="I117:J117"/>
    <mergeCell ref="K117:L117"/>
    <mergeCell ref="M117:N117"/>
    <mergeCell ref="O117:P117"/>
    <mergeCell ref="Q117:R117"/>
    <mergeCell ref="S117:T117"/>
    <mergeCell ref="BG5:BH5"/>
    <mergeCell ref="AG5:AH5"/>
    <mergeCell ref="AI5:AJ5"/>
    <mergeCell ref="AK5:AL5"/>
    <mergeCell ref="AM5:AN5"/>
    <mergeCell ref="AP5:AR5"/>
    <mergeCell ref="AU5:AV5"/>
    <mergeCell ref="Q5:R5"/>
    <mergeCell ref="S5:T5"/>
    <mergeCell ref="V5:X5"/>
    <mergeCell ref="AA5:AB5"/>
    <mergeCell ref="AC5:AD5"/>
    <mergeCell ref="AE5:AF5"/>
    <mergeCell ref="I2:J2"/>
    <mergeCell ref="F4:J4"/>
    <mergeCell ref="Z4:AD4"/>
    <mergeCell ref="AT4:AX4"/>
    <mergeCell ref="B5:D5"/>
    <mergeCell ref="G5:H5"/>
    <mergeCell ref="I5:J5"/>
    <mergeCell ref="K5:L5"/>
    <mergeCell ref="M5:N5"/>
    <mergeCell ref="O5:P5"/>
  </mergeCells>
  <conditionalFormatting sqref="J7 L7 N7 P7 R7 T7 H25 J25 L25 N25 P25 R25 T25 H43 J43 L43 N43 P43 R43 T43 H61 J61 L61 N61 P61 R61 T61 H79 J79 L79 N79 P79 R79 T79 H97 J97 L97 N97 P97 R97 T97 AB7 AD7 AF7 AH7 AJ7 AL7 AN7 AB25 AD25 AF25 AH25 AJ25 AL25 AN25 AB43 AD43 AF43 AH43 AJ43 AL43 AN43 AB61 AD61 AF61 AH61 AJ61 AL61 AN61 AB79 AD79 AF79 AH79 AJ79 AL79 AN79 AB97 AD97 AF97 AH97 AJ97 AL97 AN97 AV7 AX7 AZ7 BB7 BD7 BF7 BH7 AV25 AX25 AZ25 BB25 BD25 BF25 BH25 AV43 AX43 AZ43 BB43 BD43 BF43 BH43 AV61 AX61 AZ61 BB61 BD61 BF61 BH61 AV79 AX79 AZ79 BB79 BD79 BF79 BH79 AV97 AX97 AZ97 BB97 BD97 BF97 BH97 H119 J119 L119 N119 P119 R119 T119 H137 J137 L137 N137 P137 R137 T137 H155 J155 L155 N155 P155 R155 T155 H173 J173 L173 N173 P173 R173 T173 H191 J191 L191 N191 P191 R191 T191 H208 J208 L208 N208 P208 R208 T208 AB119 AD119 AF119 AH119 AJ119 AL119 AN119 AB137 AD137 AF137 AH137 AJ137 AL137 AN137 AB155 AD155 AF155 AH155 AJ155 AL155 AN155 AB173 AD173 AF173 AH173 AJ173 AL173 AN173 AB191 AD191 AF191 AH191 AJ191 AL191 AN191 AB208 AD208 AF208 AH208 AJ208 AL208 AN208 AV119 AX119 AZ119 BB119 BD119 BF119 BH119 AV137 AX137 AZ137 BB137 BD137 BF137 BH137 AV155 AX155 AZ155 BB155 BD155 BF155 BH155 AV173 AX173 AZ173 BB173 BD173 BF173 BH173 AV191 AX191 AZ191 BB191 BD191 BF191 BH191 AV208 AX208 AZ208 BB208 BD208 BF208 BH208 H230 J230 L230 N230 P230 R230 T230 H248 J248 L248 N248 P248 R248 T248 H266 J266 L266 N266 P266 R266 T266 H284 J284 L284 N284 P284 R284 T284 H302 J302 L302 N302 P302 R302 T302 H320 J320 L320 N320 P320 R320 T320 AB230 AD230 AF230 AH230 AJ230 AL230 AN230 AB248 AD248 AF248 AH248 AJ248 AL248 AN248 AB266 AD266 AF266 AH266 AJ266 AL266 AN266 AB284 AD284 AF284 AH284 AJ284 AL284 AN284 AB302 AD302 AF302 AH302 AJ302 AL302 AN302 AB320 AD320 AF320 AH320 AJ320 AL320 AN320 AV230 AX230 AZ230 BB230 BD230 BF230 BH230 AV248 AX248 AZ248 BB248 BD248 BF248 BH248 AV266 AX266 AZ266 BB266 BD266 BF266 BH266 AV284 AX284 AZ284 BB284 BD284 BF284 BH284 AV302 AX302 AZ302 BB302 BD302 BF302 BH302 AV320 AX320 AZ320 BB320 BD320 BF320 BH320 H341 J341 L341 N341 P341 R341 T341 H359 J359 L359 N359 P359 R359 T359 H377 J377 L377 N377 P377 R377 T377 H395 J395 L395 N395 P395 R395 T395 H413 J413 L413 N413 P413 R413 T413 H431 J431 L431 N431 P431 R431 T431 AB341 AD341 AF341 AH341 AJ341 AL341 AN341 AB359 AD359 AF359 AH359 AJ359 AL359 AN359 AB377 AD377 AF377 AH377 AJ377 AL377 AN377 AB395 AD395 AF395 AH395 AJ395 AL395 AN395 AB413 AD413 AF413 AH413 AJ413 AL413 AN413 AB431 AD431 AF431 AH431 AJ431 AL431 AN431 AV341 AX341 AZ341 BB341 BD341 BF341 BH341 AV359 AX359 AZ359 BB359 BD359 BF359 BH359 AV377 AX377 AZ377 BB377 BD377 BF377 BH377 AV395 AX395 AZ395 BB395 BD395 BF395 BH395 AV413 AX413 AZ413 BB413 BD413 BF413 BH413 AV431 AX431 AZ431 BB431 BD431 BF431 BH431 H7 Z6:Z7 Z340:Z341 AT6:AT7 F118:F119 Z118:Z119 AT118:AT119 F229:F230 Z229:Z230 Z24:Z25">
    <cfRule type="expression" dxfId="24213" priority="6052" stopIfTrue="1">
      <formula>AND(F6=TODAY())</formula>
    </cfRule>
  </conditionalFormatting>
  <conditionalFormatting sqref="G7 I7 K7 M7 O7 Q7 S7 G25 I25 K25 M25 O25 Q25 S25 G43 I43 K43 M43 O43 Q43 S43 G61 I61 K61 M61 O61 Q61 S61 G79 I79 K79 M79 O79 Q79 S79 G97 I97 K97 M97 O97 Q97 S97 AA7 AC7 AE7 AG7 AI7 AK7 AM7 AA25 AC25 AE25 AG25 AI25 AK25 AM25 AA43 AC43 AE43 AG43 AI43 AK43 AM43 AA61 AC61 AE61 AG61 AI61 AK61 AM61 AA79 AC79 AE79 AG79 AI79 AK79 AM79 AA97 AC97 AE97 AG97 AI97 AK97 AM97 AU7 AW7 AY7 BA7 BC7 BE7 BG7 AU25 AW25 AY25 BA25 BC25 BE25 BG25 AU43 AW43 AY43 BA43 BC43 BE43 BG43 AU61 AW61 AY61 BA61 BC61 BE61 BG61 AU79 AW79 AY79 BA79 BC79 BE79 BG79 AU97 AW97 AY97 BA97 BC97 BE97 BG97 G119 I119 K119 M119 O119 Q119 S119 G137 I137 K137 M137 O137 Q137 S137 G155 I155 K155 M155 O155 Q155 S155 G173 I173 K173 M173 O173 Q173 S173 G191 I191 K191 M191 O191 Q191 S191 G208 I208 K208 M208 O208 Q208 S208 AA119 AC119 AE119 AG119 AI119 AK119 AM119 AA137 AC137 AE137 AG137 AI137 AK137 AM137 AA155 AC155 AE155 AG155 AI155 AK155 AM155 AA173 AC173 AE173 AG173 AI173 AK173 AM173 AA191 AC191 AE191 AG191 AI191 AK191 AM191 AA208 AC208 AE208 AG208 AI208 AK208 AM208 AU119 AW119 AY119 BA119 BC119 BE119 BG119 AU137 AW137 AY137 BA137 BC137 BE137 BG137 AU155 AW155 AY155 BA155 BC155 BE155 BG155 AU173 AW173 AY173 BA173 BC173 BE173 BG173 AU191 AW191 AY191 BA191 BC191 BE191 BG191 AU208 AW208 AY208 BA208 BC208 BE208 BG208 G230 I230 K230 M230 O230 Q230 S230 G248 I248 K248 M248 O248 Q248 S248 G266 I266 K266 M266 O266 Q266 S266 G284 I284 K284 M284 O284 Q284 S284 G302 I302 K302 M302 O302 Q302 S302 G320 I320 K320 M320 O320 Q320 S320 AA230 AC230 AE230 AG230 AI230 AK230 AM230 AA248 AC248 AE248 AG248 AI248 AK248 AM248 AA266 AC266 AE266 AG266 AI266 AK266 AM266 AA284 AC284 AE284 AG284 AI284 AK284 AM284 AA302 AC302 AE302 AG302 AI302 AK302 AM302 AA320 AC320 AE320 AG320 AI320 AK320 AM320 AU230 AW230 AY230 BA230 BC230 BE230 BG230 AU248 AW248 AY248 BA248 BC248 BE248 BG248 AU266 AW266 AY266 BA266 BC266 BE266 BG266 AU284 AW284 AY284 BA284 BC284 BE284 BG284 AU302 AW302 AY302 BA302 BC302 BE302 BG302 AU320 AW320 AY320 BA320 BC320 BE320 BG320 G341 I341 K341 M341 O341 Q341 S341 G359 I359 K359 M359 O359 Q359 S359 G377 I377 K377 M377 O377 Q377 S377 G395 I395 K395 M395 O395 Q395 S395 G413 I413 K413 M413 O413 Q413 S413 G431 I431 K431 M431 O431 Q431 S431 AA341 AC341 AE341 AG341 AI341 AK341 AM341 AA359 AC359 AE359 AG359 AI359 AK359 AM359 AA377 AC377 AE377 AG377 AI377 AK377 AM377 AA395 AC395 AE395 AG395 AI395 AK395 AM395 AA413 AC413 AE413 AG413 AI413 AK413 AM413 AA431 AC431 AE431 AG431 AI431 AK431 AM431 AU341 AW341 AY341 BA341 BC341 BE341 BG341 AU359 AW359 AY359 BA359 BC359 BE359 BG359 AU377 AW377 AY377 BA377 BC377 BE377 BG377 AU395 AW395 AY395 BA395 BC395 BE395 BG395 AU413 AW413 AY413 BA413 BC413 BE413 BG413 AU431 AW431 AY431 BA431 BC431 BE431 BG431">
    <cfRule type="expression" dxfId="24212" priority="6053" stopIfTrue="1">
      <formula>OR(H7=Fériés_ref)</formula>
    </cfRule>
  </conditionalFormatting>
  <conditionalFormatting sqref="F136">
    <cfRule type="expression" dxfId="24211" priority="6051" stopIfTrue="1">
      <formula>AND(F136=TODAY())</formula>
    </cfRule>
  </conditionalFormatting>
  <conditionalFormatting sqref="Z136">
    <cfRule type="expression" dxfId="24210" priority="6050" stopIfTrue="1">
      <formula>AND(Z136=TODAY())</formula>
    </cfRule>
  </conditionalFormatting>
  <conditionalFormatting sqref="AT136">
    <cfRule type="expression" dxfId="24209" priority="6049" stopIfTrue="1">
      <formula>AND(AT136=TODAY())</formula>
    </cfRule>
  </conditionalFormatting>
  <conditionalFormatting sqref="H23">
    <cfRule type="cellIs" dxfId="24208" priority="6048" stopIfTrue="1" operator="greaterThan">
      <formula>16</formula>
    </cfRule>
  </conditionalFormatting>
  <conditionalFormatting sqref="J23">
    <cfRule type="cellIs" dxfId="24207" priority="6047" stopIfTrue="1" operator="greaterThan">
      <formula>16</formula>
    </cfRule>
  </conditionalFormatting>
  <conditionalFormatting sqref="L23">
    <cfRule type="cellIs" dxfId="24206" priority="6046" stopIfTrue="1" operator="greaterThan">
      <formula>16</formula>
    </cfRule>
  </conditionalFormatting>
  <conditionalFormatting sqref="N23">
    <cfRule type="cellIs" dxfId="24205" priority="6045" stopIfTrue="1" operator="greaterThan">
      <formula>16</formula>
    </cfRule>
  </conditionalFormatting>
  <conditionalFormatting sqref="P23">
    <cfRule type="cellIs" dxfId="24204" priority="6044" stopIfTrue="1" operator="greaterThan">
      <formula>16</formula>
    </cfRule>
  </conditionalFormatting>
  <conditionalFormatting sqref="R23">
    <cfRule type="cellIs" dxfId="24203" priority="6043" stopIfTrue="1" operator="greaterThan">
      <formula>16</formula>
    </cfRule>
  </conditionalFormatting>
  <conditionalFormatting sqref="T23">
    <cfRule type="cellIs" dxfId="24202" priority="6042" stopIfTrue="1" operator="greaterThan">
      <formula>16</formula>
    </cfRule>
  </conditionalFormatting>
  <conditionalFormatting sqref="G8:G22">
    <cfRule type="endsWith" dxfId="24201" priority="6031" stopIfTrue="1" operator="endsWith" text="TE">
      <formula>RIGHT(G8,LEN("TE"))="TE"</formula>
    </cfRule>
    <cfRule type="endsWith" dxfId="24200" priority="6032" stopIfTrue="1" operator="endsWith" text="MX">
      <formula>RIGHT(G8,LEN("MX"))="MX"</formula>
    </cfRule>
    <cfRule type="endsWith" dxfId="24199" priority="6033" stopIfTrue="1" operator="endsWith" text="MI">
      <formula>RIGHT(G8,LEN("MI"))="MI"</formula>
    </cfRule>
    <cfRule type="endsWith" dxfId="24198" priority="6034" stopIfTrue="1" operator="endsWith" text="PL">
      <formula>RIGHT(G8,LEN("PL"))="PL"</formula>
    </cfRule>
    <cfRule type="endsWith" dxfId="24197" priority="6035" stopIfTrue="1" operator="endsWith" text="FE">
      <formula>RIGHT(G8,LEN("FE"))="FE"</formula>
    </cfRule>
    <cfRule type="endsWith" dxfId="24196" priority="6036" stopIfTrue="1" operator="endsWith" text="PA">
      <formula>RIGHT(G8,LEN("PA"))="PA"</formula>
    </cfRule>
    <cfRule type="endsWith" dxfId="24195" priority="6037" stopIfTrue="1" operator="endsWith" text="PS">
      <formula>RIGHT(G8,LEN("PS"))="PS"</formula>
    </cfRule>
    <cfRule type="endsWith" dxfId="24194" priority="6038" stopIfTrue="1" operator="endsWith" text="OB">
      <formula>RIGHT(G8,LEN("OB"))="OB"</formula>
    </cfRule>
    <cfRule type="endsWith" dxfId="24193" priority="6039" stopIfTrue="1" operator="endsWith" text="BA">
      <formula>RIGHT(G8,LEN("BA"))="BA"</formula>
    </cfRule>
    <cfRule type="endsWith" dxfId="24192" priority="6040" stopIfTrue="1" operator="endsWith" text="CO">
      <formula>RIGHT(G8,LEN("CO"))="CO"</formula>
    </cfRule>
    <cfRule type="endsWith" dxfId="24191" priority="6041" stopIfTrue="1" operator="endsWith" text="CH">
      <formula>RIGHT(G8,LEN("CH"))="CH"</formula>
    </cfRule>
  </conditionalFormatting>
  <conditionalFormatting sqref="I8:I22">
    <cfRule type="endsWith" dxfId="24190" priority="6020" stopIfTrue="1" operator="endsWith" text="TE">
      <formula>RIGHT(I8,LEN("TE"))="TE"</formula>
    </cfRule>
    <cfRule type="endsWith" dxfId="24189" priority="6021" stopIfTrue="1" operator="endsWith" text="MX">
      <formula>RIGHT(I8,LEN("MX"))="MX"</formula>
    </cfRule>
    <cfRule type="endsWith" dxfId="24188" priority="6022" stopIfTrue="1" operator="endsWith" text="MI">
      <formula>RIGHT(I8,LEN("MI"))="MI"</formula>
    </cfRule>
    <cfRule type="endsWith" dxfId="24187" priority="6023" stopIfTrue="1" operator="endsWith" text="PL">
      <formula>RIGHT(I8,LEN("PL"))="PL"</formula>
    </cfRule>
    <cfRule type="endsWith" dxfId="24186" priority="6024" stopIfTrue="1" operator="endsWith" text="FE">
      <formula>RIGHT(I8,LEN("FE"))="FE"</formula>
    </cfRule>
    <cfRule type="endsWith" dxfId="24185" priority="6025" stopIfTrue="1" operator="endsWith" text="PA">
      <formula>RIGHT(I8,LEN("PA"))="PA"</formula>
    </cfRule>
    <cfRule type="endsWith" dxfId="24184" priority="6026" stopIfTrue="1" operator="endsWith" text="PS">
      <formula>RIGHT(I8,LEN("PS"))="PS"</formula>
    </cfRule>
    <cfRule type="endsWith" dxfId="24183" priority="6027" stopIfTrue="1" operator="endsWith" text="OB">
      <formula>RIGHT(I8,LEN("OB"))="OB"</formula>
    </cfRule>
    <cfRule type="endsWith" dxfId="24182" priority="6028" stopIfTrue="1" operator="endsWith" text="BA">
      <formula>RIGHT(I8,LEN("BA"))="BA"</formula>
    </cfRule>
    <cfRule type="endsWith" dxfId="24181" priority="6029" stopIfTrue="1" operator="endsWith" text="CO">
      <formula>RIGHT(I8,LEN("CO"))="CO"</formula>
    </cfRule>
    <cfRule type="endsWith" dxfId="24180" priority="6030" stopIfTrue="1" operator="endsWith" text="CH">
      <formula>RIGHT(I8,LEN("CH"))="CH"</formula>
    </cfRule>
  </conditionalFormatting>
  <conditionalFormatting sqref="K8:K22">
    <cfRule type="endsWith" dxfId="24179" priority="6009" stopIfTrue="1" operator="endsWith" text="TE">
      <formula>RIGHT(K8,LEN("TE"))="TE"</formula>
    </cfRule>
    <cfRule type="endsWith" dxfId="24178" priority="6010" stopIfTrue="1" operator="endsWith" text="MX">
      <formula>RIGHT(K8,LEN("MX"))="MX"</formula>
    </cfRule>
    <cfRule type="endsWith" dxfId="24177" priority="6011" stopIfTrue="1" operator="endsWith" text="MI">
      <formula>RIGHT(K8,LEN("MI"))="MI"</formula>
    </cfRule>
    <cfRule type="endsWith" dxfId="24176" priority="6012" stopIfTrue="1" operator="endsWith" text="PL">
      <formula>RIGHT(K8,LEN("PL"))="PL"</formula>
    </cfRule>
    <cfRule type="endsWith" dxfId="24175" priority="6013" stopIfTrue="1" operator="endsWith" text="FE">
      <formula>RIGHT(K8,LEN("FE"))="FE"</formula>
    </cfRule>
    <cfRule type="endsWith" dxfId="24174" priority="6014" stopIfTrue="1" operator="endsWith" text="PA">
      <formula>RIGHT(K8,LEN("PA"))="PA"</formula>
    </cfRule>
    <cfRule type="endsWith" dxfId="24173" priority="6015" stopIfTrue="1" operator="endsWith" text="PS">
      <formula>RIGHT(K8,LEN("PS"))="PS"</formula>
    </cfRule>
    <cfRule type="endsWith" dxfId="24172" priority="6016" stopIfTrue="1" operator="endsWith" text="OB">
      <formula>RIGHT(K8,LEN("OB"))="OB"</formula>
    </cfRule>
    <cfRule type="endsWith" dxfId="24171" priority="6017" stopIfTrue="1" operator="endsWith" text="BA">
      <formula>RIGHT(K8,LEN("BA"))="BA"</formula>
    </cfRule>
    <cfRule type="endsWith" dxfId="24170" priority="6018" stopIfTrue="1" operator="endsWith" text="CO">
      <formula>RIGHT(K8,LEN("CO"))="CO"</formula>
    </cfRule>
    <cfRule type="endsWith" dxfId="24169" priority="6019" stopIfTrue="1" operator="endsWith" text="CH">
      <formula>RIGHT(K8,LEN("CH"))="CH"</formula>
    </cfRule>
  </conditionalFormatting>
  <conditionalFormatting sqref="M8:M22">
    <cfRule type="endsWith" dxfId="24168" priority="5998" stopIfTrue="1" operator="endsWith" text="TE">
      <formula>RIGHT(M8,LEN("TE"))="TE"</formula>
    </cfRule>
    <cfRule type="endsWith" dxfId="24167" priority="5999" stopIfTrue="1" operator="endsWith" text="MX">
      <formula>RIGHT(M8,LEN("MX"))="MX"</formula>
    </cfRule>
    <cfRule type="endsWith" dxfId="24166" priority="6000" stopIfTrue="1" operator="endsWith" text="MI">
      <formula>RIGHT(M8,LEN("MI"))="MI"</formula>
    </cfRule>
    <cfRule type="endsWith" dxfId="24165" priority="6001" stopIfTrue="1" operator="endsWith" text="PL">
      <formula>RIGHT(M8,LEN("PL"))="PL"</formula>
    </cfRule>
    <cfRule type="endsWith" dxfId="24164" priority="6002" stopIfTrue="1" operator="endsWith" text="FE">
      <formula>RIGHT(M8,LEN("FE"))="FE"</formula>
    </cfRule>
    <cfRule type="endsWith" dxfId="24163" priority="6003" stopIfTrue="1" operator="endsWith" text="PA">
      <formula>RIGHT(M8,LEN("PA"))="PA"</formula>
    </cfRule>
    <cfRule type="endsWith" dxfId="24162" priority="6004" stopIfTrue="1" operator="endsWith" text="PS">
      <formula>RIGHT(M8,LEN("PS"))="PS"</formula>
    </cfRule>
    <cfRule type="endsWith" dxfId="24161" priority="6005" stopIfTrue="1" operator="endsWith" text="OB">
      <formula>RIGHT(M8,LEN("OB"))="OB"</formula>
    </cfRule>
    <cfRule type="endsWith" dxfId="24160" priority="6006" stopIfTrue="1" operator="endsWith" text="BA">
      <formula>RIGHT(M8,LEN("BA"))="BA"</formula>
    </cfRule>
    <cfRule type="endsWith" dxfId="24159" priority="6007" stopIfTrue="1" operator="endsWith" text="CO">
      <formula>RIGHT(M8,LEN("CO"))="CO"</formula>
    </cfRule>
    <cfRule type="endsWith" dxfId="24158" priority="6008" stopIfTrue="1" operator="endsWith" text="CH">
      <formula>RIGHT(M8,LEN("CH"))="CH"</formula>
    </cfRule>
  </conditionalFormatting>
  <conditionalFormatting sqref="O8:O22">
    <cfRule type="endsWith" dxfId="24157" priority="5987" stopIfTrue="1" operator="endsWith" text="TE">
      <formula>RIGHT(O8,LEN("TE"))="TE"</formula>
    </cfRule>
    <cfRule type="endsWith" dxfId="24156" priority="5988" stopIfTrue="1" operator="endsWith" text="MX">
      <formula>RIGHT(O8,LEN("MX"))="MX"</formula>
    </cfRule>
    <cfRule type="endsWith" dxfId="24155" priority="5989" stopIfTrue="1" operator="endsWith" text="MI">
      <formula>RIGHT(O8,LEN("MI"))="MI"</formula>
    </cfRule>
    <cfRule type="endsWith" dxfId="24154" priority="5990" stopIfTrue="1" operator="endsWith" text="PL">
      <formula>RIGHT(O8,LEN("PL"))="PL"</formula>
    </cfRule>
    <cfRule type="endsWith" dxfId="24153" priority="5991" stopIfTrue="1" operator="endsWith" text="FE">
      <formula>RIGHT(O8,LEN("FE"))="FE"</formula>
    </cfRule>
    <cfRule type="endsWith" dxfId="24152" priority="5992" stopIfTrue="1" operator="endsWith" text="PA">
      <formula>RIGHT(O8,LEN("PA"))="PA"</formula>
    </cfRule>
    <cfRule type="endsWith" dxfId="24151" priority="5993" stopIfTrue="1" operator="endsWith" text="PS">
      <formula>RIGHT(O8,LEN("PS"))="PS"</formula>
    </cfRule>
    <cfRule type="endsWith" dxfId="24150" priority="5994" stopIfTrue="1" operator="endsWith" text="OB">
      <formula>RIGHT(O8,LEN("OB"))="OB"</formula>
    </cfRule>
    <cfRule type="endsWith" dxfId="24149" priority="5995" stopIfTrue="1" operator="endsWith" text="BA">
      <formula>RIGHT(O8,LEN("BA"))="BA"</formula>
    </cfRule>
    <cfRule type="endsWith" dxfId="24148" priority="5996" stopIfTrue="1" operator="endsWith" text="CO">
      <formula>RIGHT(O8,LEN("CO"))="CO"</formula>
    </cfRule>
    <cfRule type="endsWith" dxfId="24147" priority="5997" stopIfTrue="1" operator="endsWith" text="CH">
      <formula>RIGHT(O8,LEN("CH"))="CH"</formula>
    </cfRule>
  </conditionalFormatting>
  <conditionalFormatting sqref="Q8:Q22">
    <cfRule type="endsWith" dxfId="24146" priority="5976" stopIfTrue="1" operator="endsWith" text="TE">
      <formula>RIGHT(Q8,LEN("TE"))="TE"</formula>
    </cfRule>
    <cfRule type="endsWith" dxfId="24145" priority="5977" stopIfTrue="1" operator="endsWith" text="MX">
      <formula>RIGHT(Q8,LEN("MX"))="MX"</formula>
    </cfRule>
    <cfRule type="endsWith" dxfId="24144" priority="5978" stopIfTrue="1" operator="endsWith" text="MI">
      <formula>RIGHT(Q8,LEN("MI"))="MI"</formula>
    </cfRule>
    <cfRule type="endsWith" dxfId="24143" priority="5979" stopIfTrue="1" operator="endsWith" text="PL">
      <formula>RIGHT(Q8,LEN("PL"))="PL"</formula>
    </cfRule>
    <cfRule type="endsWith" dxfId="24142" priority="5980" stopIfTrue="1" operator="endsWith" text="FE">
      <formula>RIGHT(Q8,LEN("FE"))="FE"</formula>
    </cfRule>
    <cfRule type="endsWith" dxfId="24141" priority="5981" stopIfTrue="1" operator="endsWith" text="PA">
      <formula>RIGHT(Q8,LEN("PA"))="PA"</formula>
    </cfRule>
    <cfRule type="endsWith" dxfId="24140" priority="5982" stopIfTrue="1" operator="endsWith" text="PS">
      <formula>RIGHT(Q8,LEN("PS"))="PS"</formula>
    </cfRule>
    <cfRule type="endsWith" dxfId="24139" priority="5983" stopIfTrue="1" operator="endsWith" text="OB">
      <formula>RIGHT(Q8,LEN("OB"))="OB"</formula>
    </cfRule>
    <cfRule type="endsWith" dxfId="24138" priority="5984" stopIfTrue="1" operator="endsWith" text="BA">
      <formula>RIGHT(Q8,LEN("BA"))="BA"</formula>
    </cfRule>
    <cfRule type="endsWith" dxfId="24137" priority="5985" stopIfTrue="1" operator="endsWith" text="CO">
      <formula>RIGHT(Q8,LEN("CO"))="CO"</formula>
    </cfRule>
    <cfRule type="endsWith" dxfId="24136" priority="5986" stopIfTrue="1" operator="endsWith" text="CH">
      <formula>RIGHT(Q8,LEN("CH"))="CH"</formula>
    </cfRule>
  </conditionalFormatting>
  <conditionalFormatting sqref="S8:S22">
    <cfRule type="endsWith" dxfId="24135" priority="5965" stopIfTrue="1" operator="endsWith" text="TE">
      <formula>RIGHT(S8,LEN("TE"))="TE"</formula>
    </cfRule>
    <cfRule type="endsWith" dxfId="24134" priority="5966" stopIfTrue="1" operator="endsWith" text="MX">
      <formula>RIGHT(S8,LEN("MX"))="MX"</formula>
    </cfRule>
    <cfRule type="endsWith" dxfId="24133" priority="5967" stopIfTrue="1" operator="endsWith" text="MI">
      <formula>RIGHT(S8,LEN("MI"))="MI"</formula>
    </cfRule>
    <cfRule type="endsWith" dxfId="24132" priority="5968" stopIfTrue="1" operator="endsWith" text="PL">
      <formula>RIGHT(S8,LEN("PL"))="PL"</formula>
    </cfRule>
    <cfRule type="endsWith" dxfId="24131" priority="5969" stopIfTrue="1" operator="endsWith" text="FE">
      <formula>RIGHT(S8,LEN("FE"))="FE"</formula>
    </cfRule>
    <cfRule type="endsWith" dxfId="24130" priority="5970" stopIfTrue="1" operator="endsWith" text="PA">
      <formula>RIGHT(S8,LEN("PA"))="PA"</formula>
    </cfRule>
    <cfRule type="endsWith" dxfId="24129" priority="5971" stopIfTrue="1" operator="endsWith" text="PS">
      <formula>RIGHT(S8,LEN("PS"))="PS"</formula>
    </cfRule>
    <cfRule type="endsWith" dxfId="24128" priority="5972" stopIfTrue="1" operator="endsWith" text="OB">
      <formula>RIGHT(S8,LEN("OB"))="OB"</formula>
    </cfRule>
    <cfRule type="endsWith" dxfId="24127" priority="5973" stopIfTrue="1" operator="endsWith" text="BA">
      <formula>RIGHT(S8,LEN("BA"))="BA"</formula>
    </cfRule>
    <cfRule type="endsWith" dxfId="24126" priority="5974" stopIfTrue="1" operator="endsWith" text="CO">
      <formula>RIGHT(S8,LEN("CO"))="CO"</formula>
    </cfRule>
    <cfRule type="endsWith" dxfId="24125" priority="5975" stopIfTrue="1" operator="endsWith" text="CH">
      <formula>RIGHT(S8,LEN("CH"))="CH"</formula>
    </cfRule>
  </conditionalFormatting>
  <conditionalFormatting sqref="AB23">
    <cfRule type="cellIs" dxfId="24124" priority="5964" stopIfTrue="1" operator="greaterThan">
      <formula>16</formula>
    </cfRule>
  </conditionalFormatting>
  <conditionalFormatting sqref="AD23">
    <cfRule type="cellIs" dxfId="24123" priority="5963" stopIfTrue="1" operator="greaterThan">
      <formula>16</formula>
    </cfRule>
  </conditionalFormatting>
  <conditionalFormatting sqref="AF23">
    <cfRule type="cellIs" dxfId="24122" priority="5962" stopIfTrue="1" operator="greaterThan">
      <formula>16</formula>
    </cfRule>
  </conditionalFormatting>
  <conditionalFormatting sqref="AH23">
    <cfRule type="cellIs" dxfId="24121" priority="5961" stopIfTrue="1" operator="greaterThan">
      <formula>16</formula>
    </cfRule>
  </conditionalFormatting>
  <conditionalFormatting sqref="AJ23">
    <cfRule type="cellIs" dxfId="24120" priority="5960" stopIfTrue="1" operator="greaterThan">
      <formula>16</formula>
    </cfRule>
  </conditionalFormatting>
  <conditionalFormatting sqref="AL23">
    <cfRule type="cellIs" dxfId="24119" priority="5959" stopIfTrue="1" operator="greaterThan">
      <formula>16</formula>
    </cfRule>
  </conditionalFormatting>
  <conditionalFormatting sqref="AN23">
    <cfRule type="cellIs" dxfId="24118" priority="5958" stopIfTrue="1" operator="greaterThan">
      <formula>16</formula>
    </cfRule>
  </conditionalFormatting>
  <conditionalFormatting sqref="AA8:AA22">
    <cfRule type="endsWith" dxfId="24117" priority="5947" stopIfTrue="1" operator="endsWith" text="TE">
      <formula>RIGHT(AA8,LEN("TE"))="TE"</formula>
    </cfRule>
    <cfRule type="endsWith" dxfId="24116" priority="5948" stopIfTrue="1" operator="endsWith" text="MX">
      <formula>RIGHT(AA8,LEN("MX"))="MX"</formula>
    </cfRule>
    <cfRule type="endsWith" dxfId="24115" priority="5949" stopIfTrue="1" operator="endsWith" text="MI">
      <formula>RIGHT(AA8,LEN("MI"))="MI"</formula>
    </cfRule>
    <cfRule type="endsWith" dxfId="24114" priority="5950" stopIfTrue="1" operator="endsWith" text="PL">
      <formula>RIGHT(AA8,LEN("PL"))="PL"</formula>
    </cfRule>
    <cfRule type="endsWith" dxfId="24113" priority="5951" stopIfTrue="1" operator="endsWith" text="FE">
      <formula>RIGHT(AA8,LEN("FE"))="FE"</formula>
    </cfRule>
    <cfRule type="endsWith" dxfId="24112" priority="5952" stopIfTrue="1" operator="endsWith" text="PA">
      <formula>RIGHT(AA8,LEN("PA"))="PA"</formula>
    </cfRule>
    <cfRule type="endsWith" dxfId="24111" priority="5953" stopIfTrue="1" operator="endsWith" text="PS">
      <formula>RIGHT(AA8,LEN("PS"))="PS"</formula>
    </cfRule>
    <cfRule type="endsWith" dxfId="24110" priority="5954" stopIfTrue="1" operator="endsWith" text="OB">
      <formula>RIGHT(AA8,LEN("OB"))="OB"</formula>
    </cfRule>
    <cfRule type="endsWith" dxfId="24109" priority="5955" stopIfTrue="1" operator="endsWith" text="BA">
      <formula>RIGHT(AA8,LEN("BA"))="BA"</formula>
    </cfRule>
    <cfRule type="endsWith" dxfId="24108" priority="5956" stopIfTrue="1" operator="endsWith" text="CO">
      <formula>RIGHT(AA8,LEN("CO"))="CO"</formula>
    </cfRule>
    <cfRule type="endsWith" dxfId="24107" priority="5957" stopIfTrue="1" operator="endsWith" text="CH">
      <formula>RIGHT(AA8,LEN("CH"))="CH"</formula>
    </cfRule>
  </conditionalFormatting>
  <conditionalFormatting sqref="AC8:AC22">
    <cfRule type="endsWith" dxfId="24106" priority="5936" stopIfTrue="1" operator="endsWith" text="TE">
      <formula>RIGHT(AC8,LEN("TE"))="TE"</formula>
    </cfRule>
    <cfRule type="endsWith" dxfId="24105" priority="5937" stopIfTrue="1" operator="endsWith" text="MX">
      <formula>RIGHT(AC8,LEN("MX"))="MX"</formula>
    </cfRule>
    <cfRule type="endsWith" dxfId="24104" priority="5938" stopIfTrue="1" operator="endsWith" text="MI">
      <formula>RIGHT(AC8,LEN("MI"))="MI"</formula>
    </cfRule>
    <cfRule type="endsWith" dxfId="24103" priority="5939" stopIfTrue="1" operator="endsWith" text="PL">
      <formula>RIGHT(AC8,LEN("PL"))="PL"</formula>
    </cfRule>
    <cfRule type="endsWith" dxfId="24102" priority="5940" stopIfTrue="1" operator="endsWith" text="FE">
      <formula>RIGHT(AC8,LEN("FE"))="FE"</formula>
    </cfRule>
    <cfRule type="endsWith" dxfId="24101" priority="5941" stopIfTrue="1" operator="endsWith" text="PA">
      <formula>RIGHT(AC8,LEN("PA"))="PA"</formula>
    </cfRule>
    <cfRule type="endsWith" dxfId="24100" priority="5942" stopIfTrue="1" operator="endsWith" text="PS">
      <formula>RIGHT(AC8,LEN("PS"))="PS"</formula>
    </cfRule>
    <cfRule type="endsWith" dxfId="24099" priority="5943" stopIfTrue="1" operator="endsWith" text="OB">
      <formula>RIGHT(AC8,LEN("OB"))="OB"</formula>
    </cfRule>
    <cfRule type="endsWith" dxfId="24098" priority="5944" stopIfTrue="1" operator="endsWith" text="BA">
      <formula>RIGHT(AC8,LEN("BA"))="BA"</formula>
    </cfRule>
    <cfRule type="endsWith" dxfId="24097" priority="5945" stopIfTrue="1" operator="endsWith" text="CO">
      <formula>RIGHT(AC8,LEN("CO"))="CO"</formula>
    </cfRule>
    <cfRule type="endsWith" dxfId="24096" priority="5946" stopIfTrue="1" operator="endsWith" text="CH">
      <formula>RIGHT(AC8,LEN("CH"))="CH"</formula>
    </cfRule>
  </conditionalFormatting>
  <conditionalFormatting sqref="AE8:AE22">
    <cfRule type="endsWith" dxfId="24095" priority="5925" stopIfTrue="1" operator="endsWith" text="TE">
      <formula>RIGHT(AE8,LEN("TE"))="TE"</formula>
    </cfRule>
    <cfRule type="endsWith" dxfId="24094" priority="5926" stopIfTrue="1" operator="endsWith" text="MX">
      <formula>RIGHT(AE8,LEN("MX"))="MX"</formula>
    </cfRule>
    <cfRule type="endsWith" dxfId="24093" priority="5927" stopIfTrue="1" operator="endsWith" text="MI">
      <formula>RIGHT(AE8,LEN("MI"))="MI"</formula>
    </cfRule>
    <cfRule type="endsWith" dxfId="24092" priority="5928" stopIfTrue="1" operator="endsWith" text="PL">
      <formula>RIGHT(AE8,LEN("PL"))="PL"</formula>
    </cfRule>
    <cfRule type="endsWith" dxfId="24091" priority="5929" stopIfTrue="1" operator="endsWith" text="FE">
      <formula>RIGHT(AE8,LEN("FE"))="FE"</formula>
    </cfRule>
    <cfRule type="endsWith" dxfId="24090" priority="5930" stopIfTrue="1" operator="endsWith" text="PA">
      <formula>RIGHT(AE8,LEN("PA"))="PA"</formula>
    </cfRule>
    <cfRule type="endsWith" dxfId="24089" priority="5931" stopIfTrue="1" operator="endsWith" text="PS">
      <formula>RIGHT(AE8,LEN("PS"))="PS"</formula>
    </cfRule>
    <cfRule type="endsWith" dxfId="24088" priority="5932" stopIfTrue="1" operator="endsWith" text="OB">
      <formula>RIGHT(AE8,LEN("OB"))="OB"</formula>
    </cfRule>
    <cfRule type="endsWith" dxfId="24087" priority="5933" stopIfTrue="1" operator="endsWith" text="BA">
      <formula>RIGHT(AE8,LEN("BA"))="BA"</formula>
    </cfRule>
    <cfRule type="endsWith" dxfId="24086" priority="5934" stopIfTrue="1" operator="endsWith" text="CO">
      <formula>RIGHT(AE8,LEN("CO"))="CO"</formula>
    </cfRule>
    <cfRule type="endsWith" dxfId="24085" priority="5935" stopIfTrue="1" operator="endsWith" text="CH">
      <formula>RIGHT(AE8,LEN("CH"))="CH"</formula>
    </cfRule>
  </conditionalFormatting>
  <conditionalFormatting sqref="AG8:AG22">
    <cfRule type="endsWith" dxfId="24084" priority="5914" stopIfTrue="1" operator="endsWith" text="TE">
      <formula>RIGHT(AG8,LEN("TE"))="TE"</formula>
    </cfRule>
    <cfRule type="endsWith" dxfId="24083" priority="5915" stopIfTrue="1" operator="endsWith" text="MX">
      <formula>RIGHT(AG8,LEN("MX"))="MX"</formula>
    </cfRule>
    <cfRule type="endsWith" dxfId="24082" priority="5916" stopIfTrue="1" operator="endsWith" text="MI">
      <formula>RIGHT(AG8,LEN("MI"))="MI"</formula>
    </cfRule>
    <cfRule type="endsWith" dxfId="24081" priority="5917" stopIfTrue="1" operator="endsWith" text="PL">
      <formula>RIGHT(AG8,LEN("PL"))="PL"</formula>
    </cfRule>
    <cfRule type="endsWith" dxfId="24080" priority="5918" stopIfTrue="1" operator="endsWith" text="FE">
      <formula>RIGHT(AG8,LEN("FE"))="FE"</formula>
    </cfRule>
    <cfRule type="endsWith" dxfId="24079" priority="5919" stopIfTrue="1" operator="endsWith" text="PA">
      <formula>RIGHT(AG8,LEN("PA"))="PA"</formula>
    </cfRule>
    <cfRule type="endsWith" dxfId="24078" priority="5920" stopIfTrue="1" operator="endsWith" text="PS">
      <formula>RIGHT(AG8,LEN("PS"))="PS"</formula>
    </cfRule>
    <cfRule type="endsWith" dxfId="24077" priority="5921" stopIfTrue="1" operator="endsWith" text="OB">
      <formula>RIGHT(AG8,LEN("OB"))="OB"</formula>
    </cfRule>
    <cfRule type="endsWith" dxfId="24076" priority="5922" stopIfTrue="1" operator="endsWith" text="BA">
      <formula>RIGHT(AG8,LEN("BA"))="BA"</formula>
    </cfRule>
    <cfRule type="endsWith" dxfId="24075" priority="5923" stopIfTrue="1" operator="endsWith" text="CO">
      <formula>RIGHT(AG8,LEN("CO"))="CO"</formula>
    </cfRule>
    <cfRule type="endsWith" dxfId="24074" priority="5924" stopIfTrue="1" operator="endsWith" text="CH">
      <formula>RIGHT(AG8,LEN("CH"))="CH"</formula>
    </cfRule>
  </conditionalFormatting>
  <conditionalFormatting sqref="AI8:AI22">
    <cfRule type="endsWith" dxfId="24073" priority="5903" stopIfTrue="1" operator="endsWith" text="TE">
      <formula>RIGHT(AI8,LEN("TE"))="TE"</formula>
    </cfRule>
    <cfRule type="endsWith" dxfId="24072" priority="5904" stopIfTrue="1" operator="endsWith" text="MX">
      <formula>RIGHT(AI8,LEN("MX"))="MX"</formula>
    </cfRule>
    <cfRule type="endsWith" dxfId="24071" priority="5905" stopIfTrue="1" operator="endsWith" text="MI">
      <formula>RIGHT(AI8,LEN("MI"))="MI"</formula>
    </cfRule>
    <cfRule type="endsWith" dxfId="24070" priority="5906" stopIfTrue="1" operator="endsWith" text="PL">
      <formula>RIGHT(AI8,LEN("PL"))="PL"</formula>
    </cfRule>
    <cfRule type="endsWith" dxfId="24069" priority="5907" stopIfTrue="1" operator="endsWith" text="FE">
      <formula>RIGHT(AI8,LEN("FE"))="FE"</formula>
    </cfRule>
    <cfRule type="endsWith" dxfId="24068" priority="5908" stopIfTrue="1" operator="endsWith" text="PA">
      <formula>RIGHT(AI8,LEN("PA"))="PA"</formula>
    </cfRule>
    <cfRule type="endsWith" dxfId="24067" priority="5909" stopIfTrue="1" operator="endsWith" text="PS">
      <formula>RIGHT(AI8,LEN("PS"))="PS"</formula>
    </cfRule>
    <cfRule type="endsWith" dxfId="24066" priority="5910" stopIfTrue="1" operator="endsWith" text="OB">
      <formula>RIGHT(AI8,LEN("OB"))="OB"</formula>
    </cfRule>
    <cfRule type="endsWith" dxfId="24065" priority="5911" stopIfTrue="1" operator="endsWith" text="BA">
      <formula>RIGHT(AI8,LEN("BA"))="BA"</formula>
    </cfRule>
    <cfRule type="endsWith" dxfId="24064" priority="5912" stopIfTrue="1" operator="endsWith" text="CO">
      <formula>RIGHT(AI8,LEN("CO"))="CO"</formula>
    </cfRule>
    <cfRule type="endsWith" dxfId="24063" priority="5913" stopIfTrue="1" operator="endsWith" text="CH">
      <formula>RIGHT(AI8,LEN("CH"))="CH"</formula>
    </cfRule>
  </conditionalFormatting>
  <conditionalFormatting sqref="AK8:AK22">
    <cfRule type="endsWith" dxfId="24062" priority="5892" stopIfTrue="1" operator="endsWith" text="TE">
      <formula>RIGHT(AK8,LEN("TE"))="TE"</formula>
    </cfRule>
    <cfRule type="endsWith" dxfId="24061" priority="5893" stopIfTrue="1" operator="endsWith" text="MX">
      <formula>RIGHT(AK8,LEN("MX"))="MX"</formula>
    </cfRule>
    <cfRule type="endsWith" dxfId="24060" priority="5894" stopIfTrue="1" operator="endsWith" text="MI">
      <formula>RIGHT(AK8,LEN("MI"))="MI"</formula>
    </cfRule>
    <cfRule type="endsWith" dxfId="24059" priority="5895" stopIfTrue="1" operator="endsWith" text="PL">
      <formula>RIGHT(AK8,LEN("PL"))="PL"</formula>
    </cfRule>
    <cfRule type="endsWith" dxfId="24058" priority="5896" stopIfTrue="1" operator="endsWith" text="FE">
      <formula>RIGHT(AK8,LEN("FE"))="FE"</formula>
    </cfRule>
    <cfRule type="endsWith" dxfId="24057" priority="5897" stopIfTrue="1" operator="endsWith" text="PA">
      <formula>RIGHT(AK8,LEN("PA"))="PA"</formula>
    </cfRule>
    <cfRule type="endsWith" dxfId="24056" priority="5898" stopIfTrue="1" operator="endsWith" text="PS">
      <formula>RIGHT(AK8,LEN("PS"))="PS"</formula>
    </cfRule>
    <cfRule type="endsWith" dxfId="24055" priority="5899" stopIfTrue="1" operator="endsWith" text="OB">
      <formula>RIGHT(AK8,LEN("OB"))="OB"</formula>
    </cfRule>
    <cfRule type="endsWith" dxfId="24054" priority="5900" stopIfTrue="1" operator="endsWith" text="BA">
      <formula>RIGHT(AK8,LEN("BA"))="BA"</formula>
    </cfRule>
    <cfRule type="endsWith" dxfId="24053" priority="5901" stopIfTrue="1" operator="endsWith" text="CO">
      <formula>RIGHT(AK8,LEN("CO"))="CO"</formula>
    </cfRule>
    <cfRule type="endsWith" dxfId="24052" priority="5902" stopIfTrue="1" operator="endsWith" text="CH">
      <formula>RIGHT(AK8,LEN("CH"))="CH"</formula>
    </cfRule>
  </conditionalFormatting>
  <conditionalFormatting sqref="AM8:AM22">
    <cfRule type="endsWith" dxfId="24051" priority="5881" stopIfTrue="1" operator="endsWith" text="TE">
      <formula>RIGHT(AM8,LEN("TE"))="TE"</formula>
    </cfRule>
    <cfRule type="endsWith" dxfId="24050" priority="5882" stopIfTrue="1" operator="endsWith" text="MX">
      <formula>RIGHT(AM8,LEN("MX"))="MX"</formula>
    </cfRule>
    <cfRule type="endsWith" dxfId="24049" priority="5883" stopIfTrue="1" operator="endsWith" text="MI">
      <formula>RIGHT(AM8,LEN("MI"))="MI"</formula>
    </cfRule>
    <cfRule type="endsWith" dxfId="24048" priority="5884" stopIfTrue="1" operator="endsWith" text="PL">
      <formula>RIGHT(AM8,LEN("PL"))="PL"</formula>
    </cfRule>
    <cfRule type="endsWith" dxfId="24047" priority="5885" stopIfTrue="1" operator="endsWith" text="FE">
      <formula>RIGHT(AM8,LEN("FE"))="FE"</formula>
    </cfRule>
    <cfRule type="endsWith" dxfId="24046" priority="5886" stopIfTrue="1" operator="endsWith" text="PA">
      <formula>RIGHT(AM8,LEN("PA"))="PA"</formula>
    </cfRule>
    <cfRule type="endsWith" dxfId="24045" priority="5887" stopIfTrue="1" operator="endsWith" text="PS">
      <formula>RIGHT(AM8,LEN("PS"))="PS"</formula>
    </cfRule>
    <cfRule type="endsWith" dxfId="24044" priority="5888" stopIfTrue="1" operator="endsWith" text="OB">
      <formula>RIGHT(AM8,LEN("OB"))="OB"</formula>
    </cfRule>
    <cfRule type="endsWith" dxfId="24043" priority="5889" stopIfTrue="1" operator="endsWith" text="BA">
      <formula>RIGHT(AM8,LEN("BA"))="BA"</formula>
    </cfRule>
    <cfRule type="endsWith" dxfId="24042" priority="5890" stopIfTrue="1" operator="endsWith" text="CO">
      <formula>RIGHT(AM8,LEN("CO"))="CO"</formula>
    </cfRule>
    <cfRule type="endsWith" dxfId="24041" priority="5891" stopIfTrue="1" operator="endsWith" text="CH">
      <formula>RIGHT(AM8,LEN("CH"))="CH"</formula>
    </cfRule>
  </conditionalFormatting>
  <conditionalFormatting sqref="AV23">
    <cfRule type="cellIs" dxfId="24040" priority="5880" stopIfTrue="1" operator="greaterThan">
      <formula>16</formula>
    </cfRule>
  </conditionalFormatting>
  <conditionalFormatting sqref="AX23">
    <cfRule type="cellIs" dxfId="24039" priority="5879" stopIfTrue="1" operator="greaterThan">
      <formula>16</formula>
    </cfRule>
  </conditionalFormatting>
  <conditionalFormatting sqref="AZ23">
    <cfRule type="cellIs" dxfId="24038" priority="5878" stopIfTrue="1" operator="greaterThan">
      <formula>16</formula>
    </cfRule>
  </conditionalFormatting>
  <conditionalFormatting sqref="BB23">
    <cfRule type="cellIs" dxfId="24037" priority="5877" stopIfTrue="1" operator="greaterThan">
      <formula>16</formula>
    </cfRule>
  </conditionalFormatting>
  <conditionalFormatting sqref="BD23">
    <cfRule type="cellIs" dxfId="24036" priority="5876" stopIfTrue="1" operator="greaterThan">
      <formula>16</formula>
    </cfRule>
  </conditionalFormatting>
  <conditionalFormatting sqref="BF23">
    <cfRule type="cellIs" dxfId="24035" priority="5875" stopIfTrue="1" operator="greaterThan">
      <formula>16</formula>
    </cfRule>
  </conditionalFormatting>
  <conditionalFormatting sqref="BH23">
    <cfRule type="cellIs" dxfId="24034" priority="5874" stopIfTrue="1" operator="greaterThan">
      <formula>16</formula>
    </cfRule>
  </conditionalFormatting>
  <conditionalFormatting sqref="AU8:AU22">
    <cfRule type="endsWith" dxfId="24033" priority="5863" stopIfTrue="1" operator="endsWith" text="TE">
      <formula>RIGHT(AU8,LEN("TE"))="TE"</formula>
    </cfRule>
    <cfRule type="endsWith" dxfId="24032" priority="5864" stopIfTrue="1" operator="endsWith" text="MX">
      <formula>RIGHT(AU8,LEN("MX"))="MX"</formula>
    </cfRule>
    <cfRule type="endsWith" dxfId="24031" priority="5865" stopIfTrue="1" operator="endsWith" text="MI">
      <formula>RIGHT(AU8,LEN("MI"))="MI"</formula>
    </cfRule>
    <cfRule type="endsWith" dxfId="24030" priority="5866" stopIfTrue="1" operator="endsWith" text="PL">
      <formula>RIGHT(AU8,LEN("PL"))="PL"</formula>
    </cfRule>
    <cfRule type="endsWith" dxfId="24029" priority="5867" stopIfTrue="1" operator="endsWith" text="FE">
      <formula>RIGHT(AU8,LEN("FE"))="FE"</formula>
    </cfRule>
    <cfRule type="endsWith" dxfId="24028" priority="5868" stopIfTrue="1" operator="endsWith" text="PA">
      <formula>RIGHT(AU8,LEN("PA"))="PA"</formula>
    </cfRule>
    <cfRule type="endsWith" dxfId="24027" priority="5869" stopIfTrue="1" operator="endsWith" text="PS">
      <formula>RIGHT(AU8,LEN("PS"))="PS"</formula>
    </cfRule>
    <cfRule type="endsWith" dxfId="24026" priority="5870" stopIfTrue="1" operator="endsWith" text="OB">
      <formula>RIGHT(AU8,LEN("OB"))="OB"</formula>
    </cfRule>
    <cfRule type="endsWith" dxfId="24025" priority="5871" stopIfTrue="1" operator="endsWith" text="BA">
      <formula>RIGHT(AU8,LEN("BA"))="BA"</formula>
    </cfRule>
    <cfRule type="endsWith" dxfId="24024" priority="5872" stopIfTrue="1" operator="endsWith" text="CO">
      <formula>RIGHT(AU8,LEN("CO"))="CO"</formula>
    </cfRule>
    <cfRule type="endsWith" dxfId="24023" priority="5873" stopIfTrue="1" operator="endsWith" text="CH">
      <formula>RIGHT(AU8,LEN("CH"))="CH"</formula>
    </cfRule>
  </conditionalFormatting>
  <conditionalFormatting sqref="AW8:AW22">
    <cfRule type="endsWith" dxfId="24022" priority="5852" stopIfTrue="1" operator="endsWith" text="TE">
      <formula>RIGHT(AW8,LEN("TE"))="TE"</formula>
    </cfRule>
    <cfRule type="endsWith" dxfId="24021" priority="5853" stopIfTrue="1" operator="endsWith" text="MX">
      <formula>RIGHT(AW8,LEN("MX"))="MX"</formula>
    </cfRule>
    <cfRule type="endsWith" dxfId="24020" priority="5854" stopIfTrue="1" operator="endsWith" text="MI">
      <formula>RIGHT(AW8,LEN("MI"))="MI"</formula>
    </cfRule>
    <cfRule type="endsWith" dxfId="24019" priority="5855" stopIfTrue="1" operator="endsWith" text="PL">
      <formula>RIGHT(AW8,LEN("PL"))="PL"</formula>
    </cfRule>
    <cfRule type="endsWith" dxfId="24018" priority="5856" stopIfTrue="1" operator="endsWith" text="FE">
      <formula>RIGHT(AW8,LEN("FE"))="FE"</formula>
    </cfRule>
    <cfRule type="endsWith" dxfId="24017" priority="5857" stopIfTrue="1" operator="endsWith" text="PA">
      <formula>RIGHT(AW8,LEN("PA"))="PA"</formula>
    </cfRule>
    <cfRule type="endsWith" dxfId="24016" priority="5858" stopIfTrue="1" operator="endsWith" text="PS">
      <formula>RIGHT(AW8,LEN("PS"))="PS"</formula>
    </cfRule>
    <cfRule type="endsWith" dxfId="24015" priority="5859" stopIfTrue="1" operator="endsWith" text="OB">
      <formula>RIGHT(AW8,LEN("OB"))="OB"</formula>
    </cfRule>
    <cfRule type="endsWith" dxfId="24014" priority="5860" stopIfTrue="1" operator="endsWith" text="BA">
      <formula>RIGHT(AW8,LEN("BA"))="BA"</formula>
    </cfRule>
    <cfRule type="endsWith" dxfId="24013" priority="5861" stopIfTrue="1" operator="endsWith" text="CO">
      <formula>RIGHT(AW8,LEN("CO"))="CO"</formula>
    </cfRule>
    <cfRule type="endsWith" dxfId="24012" priority="5862" stopIfTrue="1" operator="endsWith" text="CH">
      <formula>RIGHT(AW8,LEN("CH"))="CH"</formula>
    </cfRule>
  </conditionalFormatting>
  <conditionalFormatting sqref="AY8:AY22">
    <cfRule type="endsWith" dxfId="24011" priority="5841" stopIfTrue="1" operator="endsWith" text="TE">
      <formula>RIGHT(AY8,LEN("TE"))="TE"</formula>
    </cfRule>
    <cfRule type="endsWith" dxfId="24010" priority="5842" stopIfTrue="1" operator="endsWith" text="MX">
      <formula>RIGHT(AY8,LEN("MX"))="MX"</formula>
    </cfRule>
    <cfRule type="endsWith" dxfId="24009" priority="5843" stopIfTrue="1" operator="endsWith" text="MI">
      <formula>RIGHT(AY8,LEN("MI"))="MI"</formula>
    </cfRule>
    <cfRule type="endsWith" dxfId="24008" priority="5844" stopIfTrue="1" operator="endsWith" text="PL">
      <formula>RIGHT(AY8,LEN("PL"))="PL"</formula>
    </cfRule>
    <cfRule type="endsWith" dxfId="24007" priority="5845" stopIfTrue="1" operator="endsWith" text="FE">
      <formula>RIGHT(AY8,LEN("FE"))="FE"</formula>
    </cfRule>
    <cfRule type="endsWith" dxfId="24006" priority="5846" stopIfTrue="1" operator="endsWith" text="PA">
      <formula>RIGHT(AY8,LEN("PA"))="PA"</formula>
    </cfRule>
    <cfRule type="endsWith" dxfId="24005" priority="5847" stopIfTrue="1" operator="endsWith" text="PS">
      <formula>RIGHT(AY8,LEN("PS"))="PS"</formula>
    </cfRule>
    <cfRule type="endsWith" dxfId="24004" priority="5848" stopIfTrue="1" operator="endsWith" text="OB">
      <formula>RIGHT(AY8,LEN("OB"))="OB"</formula>
    </cfRule>
    <cfRule type="endsWith" dxfId="24003" priority="5849" stopIfTrue="1" operator="endsWith" text="BA">
      <formula>RIGHT(AY8,LEN("BA"))="BA"</formula>
    </cfRule>
    <cfRule type="endsWith" dxfId="24002" priority="5850" stopIfTrue="1" operator="endsWith" text="CO">
      <formula>RIGHT(AY8,LEN("CO"))="CO"</formula>
    </cfRule>
    <cfRule type="endsWith" dxfId="24001" priority="5851" stopIfTrue="1" operator="endsWith" text="CH">
      <formula>RIGHT(AY8,LEN("CH"))="CH"</formula>
    </cfRule>
  </conditionalFormatting>
  <conditionalFormatting sqref="BA8:BA22">
    <cfRule type="endsWith" dxfId="24000" priority="5830" stopIfTrue="1" operator="endsWith" text="TE">
      <formula>RIGHT(BA8,LEN("TE"))="TE"</formula>
    </cfRule>
    <cfRule type="endsWith" dxfId="23999" priority="5831" stopIfTrue="1" operator="endsWith" text="MX">
      <formula>RIGHT(BA8,LEN("MX"))="MX"</formula>
    </cfRule>
    <cfRule type="endsWith" dxfId="23998" priority="5832" stopIfTrue="1" operator="endsWith" text="MI">
      <formula>RIGHT(BA8,LEN("MI"))="MI"</formula>
    </cfRule>
    <cfRule type="endsWith" dxfId="23997" priority="5833" stopIfTrue="1" operator="endsWith" text="PL">
      <formula>RIGHT(BA8,LEN("PL"))="PL"</formula>
    </cfRule>
    <cfRule type="endsWith" dxfId="23996" priority="5834" stopIfTrue="1" operator="endsWith" text="FE">
      <formula>RIGHT(BA8,LEN("FE"))="FE"</formula>
    </cfRule>
    <cfRule type="endsWith" dxfId="23995" priority="5835" stopIfTrue="1" operator="endsWith" text="PA">
      <formula>RIGHT(BA8,LEN("PA"))="PA"</formula>
    </cfRule>
    <cfRule type="endsWith" dxfId="23994" priority="5836" stopIfTrue="1" operator="endsWith" text="PS">
      <formula>RIGHT(BA8,LEN("PS"))="PS"</formula>
    </cfRule>
    <cfRule type="endsWith" dxfId="23993" priority="5837" stopIfTrue="1" operator="endsWith" text="OB">
      <formula>RIGHT(BA8,LEN("OB"))="OB"</formula>
    </cfRule>
    <cfRule type="endsWith" dxfId="23992" priority="5838" stopIfTrue="1" operator="endsWith" text="BA">
      <formula>RIGHT(BA8,LEN("BA"))="BA"</formula>
    </cfRule>
    <cfRule type="endsWith" dxfId="23991" priority="5839" stopIfTrue="1" operator="endsWith" text="CO">
      <formula>RIGHT(BA8,LEN("CO"))="CO"</formula>
    </cfRule>
    <cfRule type="endsWith" dxfId="23990" priority="5840" stopIfTrue="1" operator="endsWith" text="CH">
      <formula>RIGHT(BA8,LEN("CH"))="CH"</formula>
    </cfRule>
  </conditionalFormatting>
  <conditionalFormatting sqref="BC8:BC22">
    <cfRule type="endsWith" dxfId="23989" priority="5819" stopIfTrue="1" operator="endsWith" text="TE">
      <formula>RIGHT(BC8,LEN("TE"))="TE"</formula>
    </cfRule>
    <cfRule type="endsWith" dxfId="23988" priority="5820" stopIfTrue="1" operator="endsWith" text="MX">
      <formula>RIGHT(BC8,LEN("MX"))="MX"</formula>
    </cfRule>
    <cfRule type="endsWith" dxfId="23987" priority="5821" stopIfTrue="1" operator="endsWith" text="MI">
      <formula>RIGHT(BC8,LEN("MI"))="MI"</formula>
    </cfRule>
    <cfRule type="endsWith" dxfId="23986" priority="5822" stopIfTrue="1" operator="endsWith" text="PL">
      <formula>RIGHT(BC8,LEN("PL"))="PL"</formula>
    </cfRule>
    <cfRule type="endsWith" dxfId="23985" priority="5823" stopIfTrue="1" operator="endsWith" text="FE">
      <formula>RIGHT(BC8,LEN("FE"))="FE"</formula>
    </cfRule>
    <cfRule type="endsWith" dxfId="23984" priority="5824" stopIfTrue="1" operator="endsWith" text="PA">
      <formula>RIGHT(BC8,LEN("PA"))="PA"</formula>
    </cfRule>
    <cfRule type="endsWith" dxfId="23983" priority="5825" stopIfTrue="1" operator="endsWith" text="PS">
      <formula>RIGHT(BC8,LEN("PS"))="PS"</formula>
    </cfRule>
    <cfRule type="endsWith" dxfId="23982" priority="5826" stopIfTrue="1" operator="endsWith" text="OB">
      <formula>RIGHT(BC8,LEN("OB"))="OB"</formula>
    </cfRule>
    <cfRule type="endsWith" dxfId="23981" priority="5827" stopIfTrue="1" operator="endsWith" text="BA">
      <formula>RIGHT(BC8,LEN("BA"))="BA"</formula>
    </cfRule>
    <cfRule type="endsWith" dxfId="23980" priority="5828" stopIfTrue="1" operator="endsWith" text="CO">
      <formula>RIGHT(BC8,LEN("CO"))="CO"</formula>
    </cfRule>
    <cfRule type="endsWith" dxfId="23979" priority="5829" stopIfTrue="1" operator="endsWith" text="CH">
      <formula>RIGHT(BC8,LEN("CH"))="CH"</formula>
    </cfRule>
  </conditionalFormatting>
  <conditionalFormatting sqref="BE8:BE22">
    <cfRule type="endsWith" dxfId="23978" priority="5808" stopIfTrue="1" operator="endsWith" text="TE">
      <formula>RIGHT(BE8,LEN("TE"))="TE"</formula>
    </cfRule>
    <cfRule type="endsWith" dxfId="23977" priority="5809" stopIfTrue="1" operator="endsWith" text="MX">
      <formula>RIGHT(BE8,LEN("MX"))="MX"</formula>
    </cfRule>
    <cfRule type="endsWith" dxfId="23976" priority="5810" stopIfTrue="1" operator="endsWith" text="MI">
      <formula>RIGHT(BE8,LEN("MI"))="MI"</formula>
    </cfRule>
    <cfRule type="endsWith" dxfId="23975" priority="5811" stopIfTrue="1" operator="endsWith" text="PL">
      <formula>RIGHT(BE8,LEN("PL"))="PL"</formula>
    </cfRule>
    <cfRule type="endsWith" dxfId="23974" priority="5812" stopIfTrue="1" operator="endsWith" text="FE">
      <formula>RIGHT(BE8,LEN("FE"))="FE"</formula>
    </cfRule>
    <cfRule type="endsWith" dxfId="23973" priority="5813" stopIfTrue="1" operator="endsWith" text="PA">
      <formula>RIGHT(BE8,LEN("PA"))="PA"</formula>
    </cfRule>
    <cfRule type="endsWith" dxfId="23972" priority="5814" stopIfTrue="1" operator="endsWith" text="PS">
      <formula>RIGHT(BE8,LEN("PS"))="PS"</formula>
    </cfRule>
    <cfRule type="endsWith" dxfId="23971" priority="5815" stopIfTrue="1" operator="endsWith" text="OB">
      <formula>RIGHT(BE8,LEN("OB"))="OB"</formula>
    </cfRule>
    <cfRule type="endsWith" dxfId="23970" priority="5816" stopIfTrue="1" operator="endsWith" text="BA">
      <formula>RIGHT(BE8,LEN("BA"))="BA"</formula>
    </cfRule>
    <cfRule type="endsWith" dxfId="23969" priority="5817" stopIfTrue="1" operator="endsWith" text="CO">
      <formula>RIGHT(BE8,LEN("CO"))="CO"</formula>
    </cfRule>
    <cfRule type="endsWith" dxfId="23968" priority="5818" stopIfTrue="1" operator="endsWith" text="CH">
      <formula>RIGHT(BE8,LEN("CH"))="CH"</formula>
    </cfRule>
  </conditionalFormatting>
  <conditionalFormatting sqref="BG8:BG22">
    <cfRule type="endsWith" dxfId="23967" priority="5797" stopIfTrue="1" operator="endsWith" text="TE">
      <formula>RIGHT(BG8,LEN("TE"))="TE"</formula>
    </cfRule>
    <cfRule type="endsWith" dxfId="23966" priority="5798" stopIfTrue="1" operator="endsWith" text="MX">
      <formula>RIGHT(BG8,LEN("MX"))="MX"</formula>
    </cfRule>
    <cfRule type="endsWith" dxfId="23965" priority="5799" stopIfTrue="1" operator="endsWith" text="MI">
      <formula>RIGHT(BG8,LEN("MI"))="MI"</formula>
    </cfRule>
    <cfRule type="endsWith" dxfId="23964" priority="5800" stopIfTrue="1" operator="endsWith" text="PL">
      <formula>RIGHT(BG8,LEN("PL"))="PL"</formula>
    </cfRule>
    <cfRule type="endsWith" dxfId="23963" priority="5801" stopIfTrue="1" operator="endsWith" text="FE">
      <formula>RIGHT(BG8,LEN("FE"))="FE"</formula>
    </cfRule>
    <cfRule type="endsWith" dxfId="23962" priority="5802" stopIfTrue="1" operator="endsWith" text="PA">
      <formula>RIGHT(BG8,LEN("PA"))="PA"</formula>
    </cfRule>
    <cfRule type="endsWith" dxfId="23961" priority="5803" stopIfTrue="1" operator="endsWith" text="PS">
      <formula>RIGHT(BG8,LEN("PS"))="PS"</formula>
    </cfRule>
    <cfRule type="endsWith" dxfId="23960" priority="5804" stopIfTrue="1" operator="endsWith" text="OB">
      <formula>RIGHT(BG8,LEN("OB"))="OB"</formula>
    </cfRule>
    <cfRule type="endsWith" dxfId="23959" priority="5805" stopIfTrue="1" operator="endsWith" text="BA">
      <formula>RIGHT(BG8,LEN("BA"))="BA"</formula>
    </cfRule>
    <cfRule type="endsWith" dxfId="23958" priority="5806" stopIfTrue="1" operator="endsWith" text="CO">
      <formula>RIGHT(BG8,LEN("CO"))="CO"</formula>
    </cfRule>
    <cfRule type="endsWith" dxfId="23957" priority="5807" stopIfTrue="1" operator="endsWith" text="CH">
      <formula>RIGHT(BG8,LEN("CH"))="CH"</formula>
    </cfRule>
  </conditionalFormatting>
  <conditionalFormatting sqref="H41">
    <cfRule type="cellIs" dxfId="23956" priority="5796" stopIfTrue="1" operator="greaterThan">
      <formula>16</formula>
    </cfRule>
  </conditionalFormatting>
  <conditionalFormatting sqref="J41">
    <cfRule type="cellIs" dxfId="23955" priority="5795" stopIfTrue="1" operator="greaterThan">
      <formula>16</formula>
    </cfRule>
  </conditionalFormatting>
  <conditionalFormatting sqref="L41">
    <cfRule type="cellIs" dxfId="23954" priority="5794" stopIfTrue="1" operator="greaterThan">
      <formula>16</formula>
    </cfRule>
  </conditionalFormatting>
  <conditionalFormatting sqref="N41">
    <cfRule type="cellIs" dxfId="23953" priority="5793" stopIfTrue="1" operator="greaterThan">
      <formula>16</formula>
    </cfRule>
  </conditionalFormatting>
  <conditionalFormatting sqref="P41">
    <cfRule type="cellIs" dxfId="23952" priority="5792" stopIfTrue="1" operator="greaterThan">
      <formula>16</formula>
    </cfRule>
  </conditionalFormatting>
  <conditionalFormatting sqref="R41">
    <cfRule type="cellIs" dxfId="23951" priority="5791" stopIfTrue="1" operator="greaterThan">
      <formula>16</formula>
    </cfRule>
  </conditionalFormatting>
  <conditionalFormatting sqref="T41">
    <cfRule type="cellIs" dxfId="23950" priority="5790" stopIfTrue="1" operator="greaterThan">
      <formula>16</formula>
    </cfRule>
  </conditionalFormatting>
  <conditionalFormatting sqref="G26:G40">
    <cfRule type="endsWith" dxfId="23949" priority="5779" stopIfTrue="1" operator="endsWith" text="TE">
      <formula>RIGHT(G26,LEN("TE"))="TE"</formula>
    </cfRule>
    <cfRule type="endsWith" dxfId="23948" priority="5780" stopIfTrue="1" operator="endsWith" text="MX">
      <formula>RIGHT(G26,LEN("MX"))="MX"</formula>
    </cfRule>
    <cfRule type="endsWith" dxfId="23947" priority="5781" stopIfTrue="1" operator="endsWith" text="MI">
      <formula>RIGHT(G26,LEN("MI"))="MI"</formula>
    </cfRule>
    <cfRule type="endsWith" dxfId="23946" priority="5782" stopIfTrue="1" operator="endsWith" text="PL">
      <formula>RIGHT(G26,LEN("PL"))="PL"</formula>
    </cfRule>
    <cfRule type="endsWith" dxfId="23945" priority="5783" stopIfTrue="1" operator="endsWith" text="FE">
      <formula>RIGHT(G26,LEN("FE"))="FE"</formula>
    </cfRule>
    <cfRule type="endsWith" dxfId="23944" priority="5784" stopIfTrue="1" operator="endsWith" text="PA">
      <formula>RIGHT(G26,LEN("PA"))="PA"</formula>
    </cfRule>
    <cfRule type="endsWith" dxfId="23943" priority="5785" stopIfTrue="1" operator="endsWith" text="PS">
      <formula>RIGHT(G26,LEN("PS"))="PS"</formula>
    </cfRule>
    <cfRule type="endsWith" dxfId="23942" priority="5786" stopIfTrue="1" operator="endsWith" text="OB">
      <formula>RIGHT(G26,LEN("OB"))="OB"</formula>
    </cfRule>
    <cfRule type="endsWith" dxfId="23941" priority="5787" stopIfTrue="1" operator="endsWith" text="BA">
      <formula>RIGHT(G26,LEN("BA"))="BA"</formula>
    </cfRule>
    <cfRule type="endsWith" dxfId="23940" priority="5788" stopIfTrue="1" operator="endsWith" text="CO">
      <formula>RIGHT(G26,LEN("CO"))="CO"</formula>
    </cfRule>
    <cfRule type="endsWith" dxfId="23939" priority="5789" stopIfTrue="1" operator="endsWith" text="CH">
      <formula>RIGHT(G26,LEN("CH"))="CH"</formula>
    </cfRule>
  </conditionalFormatting>
  <conditionalFormatting sqref="I26:I40">
    <cfRule type="endsWith" dxfId="23938" priority="5768" stopIfTrue="1" operator="endsWith" text="TE">
      <formula>RIGHT(I26,LEN("TE"))="TE"</formula>
    </cfRule>
    <cfRule type="endsWith" dxfId="23937" priority="5769" stopIfTrue="1" operator="endsWith" text="MX">
      <formula>RIGHT(I26,LEN("MX"))="MX"</formula>
    </cfRule>
    <cfRule type="endsWith" dxfId="23936" priority="5770" stopIfTrue="1" operator="endsWith" text="MI">
      <formula>RIGHT(I26,LEN("MI"))="MI"</formula>
    </cfRule>
    <cfRule type="endsWith" dxfId="23935" priority="5771" stopIfTrue="1" operator="endsWith" text="PL">
      <formula>RIGHT(I26,LEN("PL"))="PL"</formula>
    </cfRule>
    <cfRule type="endsWith" dxfId="23934" priority="5772" stopIfTrue="1" operator="endsWith" text="FE">
      <formula>RIGHT(I26,LEN("FE"))="FE"</formula>
    </cfRule>
    <cfRule type="endsWith" dxfId="23933" priority="5773" stopIfTrue="1" operator="endsWith" text="PA">
      <formula>RIGHT(I26,LEN("PA"))="PA"</formula>
    </cfRule>
    <cfRule type="endsWith" dxfId="23932" priority="5774" stopIfTrue="1" operator="endsWith" text="PS">
      <formula>RIGHT(I26,LEN("PS"))="PS"</formula>
    </cfRule>
    <cfRule type="endsWith" dxfId="23931" priority="5775" stopIfTrue="1" operator="endsWith" text="OB">
      <formula>RIGHT(I26,LEN("OB"))="OB"</formula>
    </cfRule>
    <cfRule type="endsWith" dxfId="23930" priority="5776" stopIfTrue="1" operator="endsWith" text="BA">
      <formula>RIGHT(I26,LEN("BA"))="BA"</formula>
    </cfRule>
    <cfRule type="endsWith" dxfId="23929" priority="5777" stopIfTrue="1" operator="endsWith" text="CO">
      <formula>RIGHT(I26,LEN("CO"))="CO"</formula>
    </cfRule>
    <cfRule type="endsWith" dxfId="23928" priority="5778" stopIfTrue="1" operator="endsWith" text="CH">
      <formula>RIGHT(I26,LEN("CH"))="CH"</formula>
    </cfRule>
  </conditionalFormatting>
  <conditionalFormatting sqref="K26:K40">
    <cfRule type="endsWith" dxfId="23927" priority="5757" stopIfTrue="1" operator="endsWith" text="TE">
      <formula>RIGHT(K26,LEN("TE"))="TE"</formula>
    </cfRule>
    <cfRule type="endsWith" dxfId="23926" priority="5758" stopIfTrue="1" operator="endsWith" text="MX">
      <formula>RIGHT(K26,LEN("MX"))="MX"</formula>
    </cfRule>
    <cfRule type="endsWith" dxfId="23925" priority="5759" stopIfTrue="1" operator="endsWith" text="MI">
      <formula>RIGHT(K26,LEN("MI"))="MI"</formula>
    </cfRule>
    <cfRule type="endsWith" dxfId="23924" priority="5760" stopIfTrue="1" operator="endsWith" text="PL">
      <formula>RIGHT(K26,LEN("PL"))="PL"</formula>
    </cfRule>
    <cfRule type="endsWith" dxfId="23923" priority="5761" stopIfTrue="1" operator="endsWith" text="FE">
      <formula>RIGHT(K26,LEN("FE"))="FE"</formula>
    </cfRule>
    <cfRule type="endsWith" dxfId="23922" priority="5762" stopIfTrue="1" operator="endsWith" text="PA">
      <formula>RIGHT(K26,LEN("PA"))="PA"</formula>
    </cfRule>
    <cfRule type="endsWith" dxfId="23921" priority="5763" stopIfTrue="1" operator="endsWith" text="PS">
      <formula>RIGHT(K26,LEN("PS"))="PS"</formula>
    </cfRule>
    <cfRule type="endsWith" dxfId="23920" priority="5764" stopIfTrue="1" operator="endsWith" text="OB">
      <formula>RIGHT(K26,LEN("OB"))="OB"</formula>
    </cfRule>
    <cfRule type="endsWith" dxfId="23919" priority="5765" stopIfTrue="1" operator="endsWith" text="BA">
      <formula>RIGHT(K26,LEN("BA"))="BA"</formula>
    </cfRule>
    <cfRule type="endsWith" dxfId="23918" priority="5766" stopIfTrue="1" operator="endsWith" text="CO">
      <formula>RIGHT(K26,LEN("CO"))="CO"</formula>
    </cfRule>
    <cfRule type="endsWith" dxfId="23917" priority="5767" stopIfTrue="1" operator="endsWith" text="CH">
      <formula>RIGHT(K26,LEN("CH"))="CH"</formula>
    </cfRule>
  </conditionalFormatting>
  <conditionalFormatting sqref="M26:M40">
    <cfRule type="endsWith" dxfId="23916" priority="5746" stopIfTrue="1" operator="endsWith" text="TE">
      <formula>RIGHT(M26,LEN("TE"))="TE"</formula>
    </cfRule>
    <cfRule type="endsWith" dxfId="23915" priority="5747" stopIfTrue="1" operator="endsWith" text="MX">
      <formula>RIGHT(M26,LEN("MX"))="MX"</formula>
    </cfRule>
    <cfRule type="endsWith" dxfId="23914" priority="5748" stopIfTrue="1" operator="endsWith" text="MI">
      <formula>RIGHT(M26,LEN("MI"))="MI"</formula>
    </cfRule>
    <cfRule type="endsWith" dxfId="23913" priority="5749" stopIfTrue="1" operator="endsWith" text="PL">
      <formula>RIGHT(M26,LEN("PL"))="PL"</formula>
    </cfRule>
    <cfRule type="endsWith" dxfId="23912" priority="5750" stopIfTrue="1" operator="endsWith" text="FE">
      <formula>RIGHT(M26,LEN("FE"))="FE"</formula>
    </cfRule>
    <cfRule type="endsWith" dxfId="23911" priority="5751" stopIfTrue="1" operator="endsWith" text="PA">
      <formula>RIGHT(M26,LEN("PA"))="PA"</formula>
    </cfRule>
    <cfRule type="endsWith" dxfId="23910" priority="5752" stopIfTrue="1" operator="endsWith" text="PS">
      <formula>RIGHT(M26,LEN("PS"))="PS"</formula>
    </cfRule>
    <cfRule type="endsWith" dxfId="23909" priority="5753" stopIfTrue="1" operator="endsWith" text="OB">
      <formula>RIGHT(M26,LEN("OB"))="OB"</formula>
    </cfRule>
    <cfRule type="endsWith" dxfId="23908" priority="5754" stopIfTrue="1" operator="endsWith" text="BA">
      <formula>RIGHT(M26,LEN("BA"))="BA"</formula>
    </cfRule>
    <cfRule type="endsWith" dxfId="23907" priority="5755" stopIfTrue="1" operator="endsWith" text="CO">
      <formula>RIGHT(M26,LEN("CO"))="CO"</formula>
    </cfRule>
    <cfRule type="endsWith" dxfId="23906" priority="5756" stopIfTrue="1" operator="endsWith" text="CH">
      <formula>RIGHT(M26,LEN("CH"))="CH"</formula>
    </cfRule>
  </conditionalFormatting>
  <conditionalFormatting sqref="O26:O40">
    <cfRule type="endsWith" dxfId="23905" priority="5735" stopIfTrue="1" operator="endsWith" text="TE">
      <formula>RIGHT(O26,LEN("TE"))="TE"</formula>
    </cfRule>
    <cfRule type="endsWith" dxfId="23904" priority="5736" stopIfTrue="1" operator="endsWith" text="MX">
      <formula>RIGHT(O26,LEN("MX"))="MX"</formula>
    </cfRule>
    <cfRule type="endsWith" dxfId="23903" priority="5737" stopIfTrue="1" operator="endsWith" text="MI">
      <formula>RIGHT(O26,LEN("MI"))="MI"</formula>
    </cfRule>
    <cfRule type="endsWith" dxfId="23902" priority="5738" stopIfTrue="1" operator="endsWith" text="PL">
      <formula>RIGHT(O26,LEN("PL"))="PL"</formula>
    </cfRule>
    <cfRule type="endsWith" dxfId="23901" priority="5739" stopIfTrue="1" operator="endsWith" text="FE">
      <formula>RIGHT(O26,LEN("FE"))="FE"</formula>
    </cfRule>
    <cfRule type="endsWith" dxfId="23900" priority="5740" stopIfTrue="1" operator="endsWith" text="PA">
      <formula>RIGHT(O26,LEN("PA"))="PA"</formula>
    </cfRule>
    <cfRule type="endsWith" dxfId="23899" priority="5741" stopIfTrue="1" operator="endsWith" text="PS">
      <formula>RIGHT(O26,LEN("PS"))="PS"</formula>
    </cfRule>
    <cfRule type="endsWith" dxfId="23898" priority="5742" stopIfTrue="1" operator="endsWith" text="OB">
      <formula>RIGHT(O26,LEN("OB"))="OB"</formula>
    </cfRule>
    <cfRule type="endsWith" dxfId="23897" priority="5743" stopIfTrue="1" operator="endsWith" text="BA">
      <formula>RIGHT(O26,LEN("BA"))="BA"</formula>
    </cfRule>
    <cfRule type="endsWith" dxfId="23896" priority="5744" stopIfTrue="1" operator="endsWith" text="CO">
      <formula>RIGHT(O26,LEN("CO"))="CO"</formula>
    </cfRule>
    <cfRule type="endsWith" dxfId="23895" priority="5745" stopIfTrue="1" operator="endsWith" text="CH">
      <formula>RIGHT(O26,LEN("CH"))="CH"</formula>
    </cfRule>
  </conditionalFormatting>
  <conditionalFormatting sqref="Q26:Q40">
    <cfRule type="endsWith" dxfId="23894" priority="5724" stopIfTrue="1" operator="endsWith" text="TE">
      <formula>RIGHT(Q26,LEN("TE"))="TE"</formula>
    </cfRule>
    <cfRule type="endsWith" dxfId="23893" priority="5725" stopIfTrue="1" operator="endsWith" text="MX">
      <formula>RIGHT(Q26,LEN("MX"))="MX"</formula>
    </cfRule>
    <cfRule type="endsWith" dxfId="23892" priority="5726" stopIfTrue="1" operator="endsWith" text="MI">
      <formula>RIGHT(Q26,LEN("MI"))="MI"</formula>
    </cfRule>
    <cfRule type="endsWith" dxfId="23891" priority="5727" stopIfTrue="1" operator="endsWith" text="PL">
      <formula>RIGHT(Q26,LEN("PL"))="PL"</formula>
    </cfRule>
    <cfRule type="endsWith" dxfId="23890" priority="5728" stopIfTrue="1" operator="endsWith" text="FE">
      <formula>RIGHT(Q26,LEN("FE"))="FE"</formula>
    </cfRule>
    <cfRule type="endsWith" dxfId="23889" priority="5729" stopIfTrue="1" operator="endsWith" text="PA">
      <formula>RIGHT(Q26,LEN("PA"))="PA"</formula>
    </cfRule>
    <cfRule type="endsWith" dxfId="23888" priority="5730" stopIfTrue="1" operator="endsWith" text="PS">
      <formula>RIGHT(Q26,LEN("PS"))="PS"</formula>
    </cfRule>
    <cfRule type="endsWith" dxfId="23887" priority="5731" stopIfTrue="1" operator="endsWith" text="OB">
      <formula>RIGHT(Q26,LEN("OB"))="OB"</formula>
    </cfRule>
    <cfRule type="endsWith" dxfId="23886" priority="5732" stopIfTrue="1" operator="endsWith" text="BA">
      <formula>RIGHT(Q26,LEN("BA"))="BA"</formula>
    </cfRule>
    <cfRule type="endsWith" dxfId="23885" priority="5733" stopIfTrue="1" operator="endsWith" text="CO">
      <formula>RIGHT(Q26,LEN("CO"))="CO"</formula>
    </cfRule>
    <cfRule type="endsWith" dxfId="23884" priority="5734" stopIfTrue="1" operator="endsWith" text="CH">
      <formula>RIGHT(Q26,LEN("CH"))="CH"</formula>
    </cfRule>
  </conditionalFormatting>
  <conditionalFormatting sqref="S26:S40">
    <cfRule type="endsWith" dxfId="23883" priority="5713" stopIfTrue="1" operator="endsWith" text="TE">
      <formula>RIGHT(S26,LEN("TE"))="TE"</formula>
    </cfRule>
    <cfRule type="endsWith" dxfId="23882" priority="5714" stopIfTrue="1" operator="endsWith" text="MX">
      <formula>RIGHT(S26,LEN("MX"))="MX"</formula>
    </cfRule>
    <cfRule type="endsWith" dxfId="23881" priority="5715" stopIfTrue="1" operator="endsWith" text="MI">
      <formula>RIGHT(S26,LEN("MI"))="MI"</formula>
    </cfRule>
    <cfRule type="endsWith" dxfId="23880" priority="5716" stopIfTrue="1" operator="endsWith" text="PL">
      <formula>RIGHT(S26,LEN("PL"))="PL"</formula>
    </cfRule>
    <cfRule type="endsWith" dxfId="23879" priority="5717" stopIfTrue="1" operator="endsWith" text="FE">
      <formula>RIGHT(S26,LEN("FE"))="FE"</formula>
    </cfRule>
    <cfRule type="endsWith" dxfId="23878" priority="5718" stopIfTrue="1" operator="endsWith" text="PA">
      <formula>RIGHT(S26,LEN("PA"))="PA"</formula>
    </cfRule>
    <cfRule type="endsWith" dxfId="23877" priority="5719" stopIfTrue="1" operator="endsWith" text="PS">
      <formula>RIGHT(S26,LEN("PS"))="PS"</formula>
    </cfRule>
    <cfRule type="endsWith" dxfId="23876" priority="5720" stopIfTrue="1" operator="endsWith" text="OB">
      <formula>RIGHT(S26,LEN("OB"))="OB"</formula>
    </cfRule>
    <cfRule type="endsWith" dxfId="23875" priority="5721" stopIfTrue="1" operator="endsWith" text="BA">
      <formula>RIGHT(S26,LEN("BA"))="BA"</formula>
    </cfRule>
    <cfRule type="endsWith" dxfId="23874" priority="5722" stopIfTrue="1" operator="endsWith" text="CO">
      <formula>RIGHT(S26,LEN("CO"))="CO"</formula>
    </cfRule>
    <cfRule type="endsWith" dxfId="23873" priority="5723" stopIfTrue="1" operator="endsWith" text="CH">
      <formula>RIGHT(S26,LEN("CH"))="CH"</formula>
    </cfRule>
  </conditionalFormatting>
  <conditionalFormatting sqref="AB41">
    <cfRule type="cellIs" dxfId="23872" priority="5712" stopIfTrue="1" operator="greaterThan">
      <formula>16</formula>
    </cfRule>
  </conditionalFormatting>
  <conditionalFormatting sqref="AD41">
    <cfRule type="cellIs" dxfId="23871" priority="5711" stopIfTrue="1" operator="greaterThan">
      <formula>16</formula>
    </cfRule>
  </conditionalFormatting>
  <conditionalFormatting sqref="AF41">
    <cfRule type="cellIs" dxfId="23870" priority="5710" stopIfTrue="1" operator="greaterThan">
      <formula>16</formula>
    </cfRule>
  </conditionalFormatting>
  <conditionalFormatting sqref="AH41">
    <cfRule type="cellIs" dxfId="23869" priority="5709" stopIfTrue="1" operator="greaterThan">
      <formula>16</formula>
    </cfRule>
  </conditionalFormatting>
  <conditionalFormatting sqref="AJ41">
    <cfRule type="cellIs" dxfId="23868" priority="5708" stopIfTrue="1" operator="greaterThan">
      <formula>16</formula>
    </cfRule>
  </conditionalFormatting>
  <conditionalFormatting sqref="AL41">
    <cfRule type="cellIs" dxfId="23867" priority="5707" stopIfTrue="1" operator="greaterThan">
      <formula>16</formula>
    </cfRule>
  </conditionalFormatting>
  <conditionalFormatting sqref="AN41">
    <cfRule type="cellIs" dxfId="23866" priority="5706" stopIfTrue="1" operator="greaterThan">
      <formula>16</formula>
    </cfRule>
  </conditionalFormatting>
  <conditionalFormatting sqref="AA26:AA40">
    <cfRule type="endsWith" dxfId="23865" priority="5695" stopIfTrue="1" operator="endsWith" text="TE">
      <formula>RIGHT(AA26,LEN("TE"))="TE"</formula>
    </cfRule>
    <cfRule type="endsWith" dxfId="23864" priority="5696" stopIfTrue="1" operator="endsWith" text="MX">
      <formula>RIGHT(AA26,LEN("MX"))="MX"</formula>
    </cfRule>
    <cfRule type="endsWith" dxfId="23863" priority="5697" stopIfTrue="1" operator="endsWith" text="MI">
      <formula>RIGHT(AA26,LEN("MI"))="MI"</formula>
    </cfRule>
    <cfRule type="endsWith" dxfId="23862" priority="5698" stopIfTrue="1" operator="endsWith" text="PL">
      <formula>RIGHT(AA26,LEN("PL"))="PL"</formula>
    </cfRule>
    <cfRule type="endsWith" dxfId="23861" priority="5699" stopIfTrue="1" operator="endsWith" text="FE">
      <formula>RIGHT(AA26,LEN("FE"))="FE"</formula>
    </cfRule>
    <cfRule type="endsWith" dxfId="23860" priority="5700" stopIfTrue="1" operator="endsWith" text="PA">
      <formula>RIGHT(AA26,LEN("PA"))="PA"</formula>
    </cfRule>
    <cfRule type="endsWith" dxfId="23859" priority="5701" stopIfTrue="1" operator="endsWith" text="PS">
      <formula>RIGHT(AA26,LEN("PS"))="PS"</formula>
    </cfRule>
    <cfRule type="endsWith" dxfId="23858" priority="5702" stopIfTrue="1" operator="endsWith" text="OB">
      <formula>RIGHT(AA26,LEN("OB"))="OB"</formula>
    </cfRule>
    <cfRule type="endsWith" dxfId="23857" priority="5703" stopIfTrue="1" operator="endsWith" text="BA">
      <formula>RIGHT(AA26,LEN("BA"))="BA"</formula>
    </cfRule>
    <cfRule type="endsWith" dxfId="23856" priority="5704" stopIfTrue="1" operator="endsWith" text="CO">
      <formula>RIGHT(AA26,LEN("CO"))="CO"</formula>
    </cfRule>
    <cfRule type="endsWith" dxfId="23855" priority="5705" stopIfTrue="1" operator="endsWith" text="CH">
      <formula>RIGHT(AA26,LEN("CH"))="CH"</formula>
    </cfRule>
  </conditionalFormatting>
  <conditionalFormatting sqref="AC26:AC40">
    <cfRule type="endsWith" dxfId="23854" priority="5684" stopIfTrue="1" operator="endsWith" text="TE">
      <formula>RIGHT(AC26,LEN("TE"))="TE"</formula>
    </cfRule>
    <cfRule type="endsWith" dxfId="23853" priority="5685" stopIfTrue="1" operator="endsWith" text="MX">
      <formula>RIGHT(AC26,LEN("MX"))="MX"</formula>
    </cfRule>
    <cfRule type="endsWith" dxfId="23852" priority="5686" stopIfTrue="1" operator="endsWith" text="MI">
      <formula>RIGHT(AC26,LEN("MI"))="MI"</formula>
    </cfRule>
    <cfRule type="endsWith" dxfId="23851" priority="5687" stopIfTrue="1" operator="endsWith" text="PL">
      <formula>RIGHT(AC26,LEN("PL"))="PL"</formula>
    </cfRule>
    <cfRule type="endsWith" dxfId="23850" priority="5688" stopIfTrue="1" operator="endsWith" text="FE">
      <formula>RIGHT(AC26,LEN("FE"))="FE"</formula>
    </cfRule>
    <cfRule type="endsWith" dxfId="23849" priority="5689" stopIfTrue="1" operator="endsWith" text="PA">
      <formula>RIGHT(AC26,LEN("PA"))="PA"</formula>
    </cfRule>
    <cfRule type="endsWith" dxfId="23848" priority="5690" stopIfTrue="1" operator="endsWith" text="PS">
      <formula>RIGHT(AC26,LEN("PS"))="PS"</formula>
    </cfRule>
    <cfRule type="endsWith" dxfId="23847" priority="5691" stopIfTrue="1" operator="endsWith" text="OB">
      <formula>RIGHT(AC26,LEN("OB"))="OB"</formula>
    </cfRule>
    <cfRule type="endsWith" dxfId="23846" priority="5692" stopIfTrue="1" operator="endsWith" text="BA">
      <formula>RIGHT(AC26,LEN("BA"))="BA"</formula>
    </cfRule>
    <cfRule type="endsWith" dxfId="23845" priority="5693" stopIfTrue="1" operator="endsWith" text="CO">
      <formula>RIGHT(AC26,LEN("CO"))="CO"</formula>
    </cfRule>
    <cfRule type="endsWith" dxfId="23844" priority="5694" stopIfTrue="1" operator="endsWith" text="CH">
      <formula>RIGHT(AC26,LEN("CH"))="CH"</formula>
    </cfRule>
  </conditionalFormatting>
  <conditionalFormatting sqref="AE26:AE40">
    <cfRule type="endsWith" dxfId="23843" priority="5673" stopIfTrue="1" operator="endsWith" text="TE">
      <formula>RIGHT(AE26,LEN("TE"))="TE"</formula>
    </cfRule>
    <cfRule type="endsWith" dxfId="23842" priority="5674" stopIfTrue="1" operator="endsWith" text="MX">
      <formula>RIGHT(AE26,LEN("MX"))="MX"</formula>
    </cfRule>
    <cfRule type="endsWith" dxfId="23841" priority="5675" stopIfTrue="1" operator="endsWith" text="MI">
      <formula>RIGHT(AE26,LEN("MI"))="MI"</formula>
    </cfRule>
    <cfRule type="endsWith" dxfId="23840" priority="5676" stopIfTrue="1" operator="endsWith" text="PL">
      <formula>RIGHT(AE26,LEN("PL"))="PL"</formula>
    </cfRule>
    <cfRule type="endsWith" dxfId="23839" priority="5677" stopIfTrue="1" operator="endsWith" text="FE">
      <formula>RIGHT(AE26,LEN("FE"))="FE"</formula>
    </cfRule>
    <cfRule type="endsWith" dxfId="23838" priority="5678" stopIfTrue="1" operator="endsWith" text="PA">
      <formula>RIGHT(AE26,LEN("PA"))="PA"</formula>
    </cfRule>
    <cfRule type="endsWith" dxfId="23837" priority="5679" stopIfTrue="1" operator="endsWith" text="PS">
      <formula>RIGHT(AE26,LEN("PS"))="PS"</formula>
    </cfRule>
    <cfRule type="endsWith" dxfId="23836" priority="5680" stopIfTrue="1" operator="endsWith" text="OB">
      <formula>RIGHT(AE26,LEN("OB"))="OB"</formula>
    </cfRule>
    <cfRule type="endsWith" dxfId="23835" priority="5681" stopIfTrue="1" operator="endsWith" text="BA">
      <formula>RIGHT(AE26,LEN("BA"))="BA"</formula>
    </cfRule>
    <cfRule type="endsWith" dxfId="23834" priority="5682" stopIfTrue="1" operator="endsWith" text="CO">
      <formula>RIGHT(AE26,LEN("CO"))="CO"</formula>
    </cfRule>
    <cfRule type="endsWith" dxfId="23833" priority="5683" stopIfTrue="1" operator="endsWith" text="CH">
      <formula>RIGHT(AE26,LEN("CH"))="CH"</formula>
    </cfRule>
  </conditionalFormatting>
  <conditionalFormatting sqref="AG26:AG40">
    <cfRule type="endsWith" dxfId="23832" priority="5662" stopIfTrue="1" operator="endsWith" text="TE">
      <formula>RIGHT(AG26,LEN("TE"))="TE"</formula>
    </cfRule>
    <cfRule type="endsWith" dxfId="23831" priority="5663" stopIfTrue="1" operator="endsWith" text="MX">
      <formula>RIGHT(AG26,LEN("MX"))="MX"</formula>
    </cfRule>
    <cfRule type="endsWith" dxfId="23830" priority="5664" stopIfTrue="1" operator="endsWith" text="MI">
      <formula>RIGHT(AG26,LEN("MI"))="MI"</formula>
    </cfRule>
    <cfRule type="endsWith" dxfId="23829" priority="5665" stopIfTrue="1" operator="endsWith" text="PL">
      <formula>RIGHT(AG26,LEN("PL"))="PL"</formula>
    </cfRule>
    <cfRule type="endsWith" dxfId="23828" priority="5666" stopIfTrue="1" operator="endsWith" text="FE">
      <formula>RIGHT(AG26,LEN("FE"))="FE"</formula>
    </cfRule>
    <cfRule type="endsWith" dxfId="23827" priority="5667" stopIfTrue="1" operator="endsWith" text="PA">
      <formula>RIGHT(AG26,LEN("PA"))="PA"</formula>
    </cfRule>
    <cfRule type="endsWith" dxfId="23826" priority="5668" stopIfTrue="1" operator="endsWith" text="PS">
      <formula>RIGHT(AG26,LEN("PS"))="PS"</formula>
    </cfRule>
    <cfRule type="endsWith" dxfId="23825" priority="5669" stopIfTrue="1" operator="endsWith" text="OB">
      <formula>RIGHT(AG26,LEN("OB"))="OB"</formula>
    </cfRule>
    <cfRule type="endsWith" dxfId="23824" priority="5670" stopIfTrue="1" operator="endsWith" text="BA">
      <formula>RIGHT(AG26,LEN("BA"))="BA"</formula>
    </cfRule>
    <cfRule type="endsWith" dxfId="23823" priority="5671" stopIfTrue="1" operator="endsWith" text="CO">
      <formula>RIGHT(AG26,LEN("CO"))="CO"</formula>
    </cfRule>
    <cfRule type="endsWith" dxfId="23822" priority="5672" stopIfTrue="1" operator="endsWith" text="CH">
      <formula>RIGHT(AG26,LEN("CH"))="CH"</formula>
    </cfRule>
  </conditionalFormatting>
  <conditionalFormatting sqref="AI26:AI40">
    <cfRule type="endsWith" dxfId="23821" priority="5651" stopIfTrue="1" operator="endsWith" text="TE">
      <formula>RIGHT(AI26,LEN("TE"))="TE"</formula>
    </cfRule>
    <cfRule type="endsWith" dxfId="23820" priority="5652" stopIfTrue="1" operator="endsWith" text="MX">
      <formula>RIGHT(AI26,LEN("MX"))="MX"</formula>
    </cfRule>
    <cfRule type="endsWith" dxfId="23819" priority="5653" stopIfTrue="1" operator="endsWith" text="MI">
      <formula>RIGHT(AI26,LEN("MI"))="MI"</formula>
    </cfRule>
    <cfRule type="endsWith" dxfId="23818" priority="5654" stopIfTrue="1" operator="endsWith" text="PL">
      <formula>RIGHT(AI26,LEN("PL"))="PL"</formula>
    </cfRule>
    <cfRule type="endsWith" dxfId="23817" priority="5655" stopIfTrue="1" operator="endsWith" text="FE">
      <formula>RIGHT(AI26,LEN("FE"))="FE"</formula>
    </cfRule>
    <cfRule type="endsWith" dxfId="23816" priority="5656" stopIfTrue="1" operator="endsWith" text="PA">
      <formula>RIGHT(AI26,LEN("PA"))="PA"</formula>
    </cfRule>
    <cfRule type="endsWith" dxfId="23815" priority="5657" stopIfTrue="1" operator="endsWith" text="PS">
      <formula>RIGHT(AI26,LEN("PS"))="PS"</formula>
    </cfRule>
    <cfRule type="endsWith" dxfId="23814" priority="5658" stopIfTrue="1" operator="endsWith" text="OB">
      <formula>RIGHT(AI26,LEN("OB"))="OB"</formula>
    </cfRule>
    <cfRule type="endsWith" dxfId="23813" priority="5659" stopIfTrue="1" operator="endsWith" text="BA">
      <formula>RIGHT(AI26,LEN("BA"))="BA"</formula>
    </cfRule>
    <cfRule type="endsWith" dxfId="23812" priority="5660" stopIfTrue="1" operator="endsWith" text="CO">
      <formula>RIGHT(AI26,LEN("CO"))="CO"</formula>
    </cfRule>
    <cfRule type="endsWith" dxfId="23811" priority="5661" stopIfTrue="1" operator="endsWith" text="CH">
      <formula>RIGHT(AI26,LEN("CH"))="CH"</formula>
    </cfRule>
  </conditionalFormatting>
  <conditionalFormatting sqref="AK26:AK40">
    <cfRule type="endsWith" dxfId="23810" priority="5640" stopIfTrue="1" operator="endsWith" text="TE">
      <formula>RIGHT(AK26,LEN("TE"))="TE"</formula>
    </cfRule>
    <cfRule type="endsWith" dxfId="23809" priority="5641" stopIfTrue="1" operator="endsWith" text="MX">
      <formula>RIGHT(AK26,LEN("MX"))="MX"</formula>
    </cfRule>
    <cfRule type="endsWith" dxfId="23808" priority="5642" stopIfTrue="1" operator="endsWith" text="MI">
      <formula>RIGHT(AK26,LEN("MI"))="MI"</formula>
    </cfRule>
    <cfRule type="endsWith" dxfId="23807" priority="5643" stopIfTrue="1" operator="endsWith" text="PL">
      <formula>RIGHT(AK26,LEN("PL"))="PL"</formula>
    </cfRule>
    <cfRule type="endsWith" dxfId="23806" priority="5644" stopIfTrue="1" operator="endsWith" text="FE">
      <formula>RIGHT(AK26,LEN("FE"))="FE"</formula>
    </cfRule>
    <cfRule type="endsWith" dxfId="23805" priority="5645" stopIfTrue="1" operator="endsWith" text="PA">
      <formula>RIGHT(AK26,LEN("PA"))="PA"</formula>
    </cfRule>
    <cfRule type="endsWith" dxfId="23804" priority="5646" stopIfTrue="1" operator="endsWith" text="PS">
      <formula>RIGHT(AK26,LEN("PS"))="PS"</formula>
    </cfRule>
    <cfRule type="endsWith" dxfId="23803" priority="5647" stopIfTrue="1" operator="endsWith" text="OB">
      <formula>RIGHT(AK26,LEN("OB"))="OB"</formula>
    </cfRule>
    <cfRule type="endsWith" dxfId="23802" priority="5648" stopIfTrue="1" operator="endsWith" text="BA">
      <formula>RIGHT(AK26,LEN("BA"))="BA"</formula>
    </cfRule>
    <cfRule type="endsWith" dxfId="23801" priority="5649" stopIfTrue="1" operator="endsWith" text="CO">
      <formula>RIGHT(AK26,LEN("CO"))="CO"</formula>
    </cfRule>
    <cfRule type="endsWith" dxfId="23800" priority="5650" stopIfTrue="1" operator="endsWith" text="CH">
      <formula>RIGHT(AK26,LEN("CH"))="CH"</formula>
    </cfRule>
  </conditionalFormatting>
  <conditionalFormatting sqref="AM26:AM40">
    <cfRule type="endsWith" dxfId="23799" priority="5629" stopIfTrue="1" operator="endsWith" text="TE">
      <formula>RIGHT(AM26,LEN("TE"))="TE"</formula>
    </cfRule>
    <cfRule type="endsWith" dxfId="23798" priority="5630" stopIfTrue="1" operator="endsWith" text="MX">
      <formula>RIGHT(AM26,LEN("MX"))="MX"</formula>
    </cfRule>
    <cfRule type="endsWith" dxfId="23797" priority="5631" stopIfTrue="1" operator="endsWith" text="MI">
      <formula>RIGHT(AM26,LEN("MI"))="MI"</formula>
    </cfRule>
    <cfRule type="endsWith" dxfId="23796" priority="5632" stopIfTrue="1" operator="endsWith" text="PL">
      <formula>RIGHT(AM26,LEN("PL"))="PL"</formula>
    </cfRule>
    <cfRule type="endsWith" dxfId="23795" priority="5633" stopIfTrue="1" operator="endsWith" text="FE">
      <formula>RIGHT(AM26,LEN("FE"))="FE"</formula>
    </cfRule>
    <cfRule type="endsWith" dxfId="23794" priority="5634" stopIfTrue="1" operator="endsWith" text="PA">
      <formula>RIGHT(AM26,LEN("PA"))="PA"</formula>
    </cfRule>
    <cfRule type="endsWith" dxfId="23793" priority="5635" stopIfTrue="1" operator="endsWith" text="PS">
      <formula>RIGHT(AM26,LEN("PS"))="PS"</formula>
    </cfRule>
    <cfRule type="endsWith" dxfId="23792" priority="5636" stopIfTrue="1" operator="endsWith" text="OB">
      <formula>RIGHT(AM26,LEN("OB"))="OB"</formula>
    </cfRule>
    <cfRule type="endsWith" dxfId="23791" priority="5637" stopIfTrue="1" operator="endsWith" text="BA">
      <formula>RIGHT(AM26,LEN("BA"))="BA"</formula>
    </cfRule>
    <cfRule type="endsWith" dxfId="23790" priority="5638" stopIfTrue="1" operator="endsWith" text="CO">
      <formula>RIGHT(AM26,LEN("CO"))="CO"</formula>
    </cfRule>
    <cfRule type="endsWith" dxfId="23789" priority="5639" stopIfTrue="1" operator="endsWith" text="CH">
      <formula>RIGHT(AM26,LEN("CH"))="CH"</formula>
    </cfRule>
  </conditionalFormatting>
  <conditionalFormatting sqref="AV41">
    <cfRule type="cellIs" dxfId="23788" priority="5628" stopIfTrue="1" operator="greaterThan">
      <formula>16</formula>
    </cfRule>
  </conditionalFormatting>
  <conditionalFormatting sqref="AX41">
    <cfRule type="cellIs" dxfId="23787" priority="5627" stopIfTrue="1" operator="greaterThan">
      <formula>16</formula>
    </cfRule>
  </conditionalFormatting>
  <conditionalFormatting sqref="AZ41">
    <cfRule type="cellIs" dxfId="23786" priority="5626" stopIfTrue="1" operator="greaterThan">
      <formula>16</formula>
    </cfRule>
  </conditionalFormatting>
  <conditionalFormatting sqref="BB41">
    <cfRule type="cellIs" dxfId="23785" priority="5625" stopIfTrue="1" operator="greaterThan">
      <formula>16</formula>
    </cfRule>
  </conditionalFormatting>
  <conditionalFormatting sqref="BD41">
    <cfRule type="cellIs" dxfId="23784" priority="5624" stopIfTrue="1" operator="greaterThan">
      <formula>16</formula>
    </cfRule>
  </conditionalFormatting>
  <conditionalFormatting sqref="BF41">
    <cfRule type="cellIs" dxfId="23783" priority="5623" stopIfTrue="1" operator="greaterThan">
      <formula>16</formula>
    </cfRule>
  </conditionalFormatting>
  <conditionalFormatting sqref="BH41">
    <cfRule type="cellIs" dxfId="23782" priority="5622" stopIfTrue="1" operator="greaterThan">
      <formula>16</formula>
    </cfRule>
  </conditionalFormatting>
  <conditionalFormatting sqref="AU26:AU40">
    <cfRule type="endsWith" dxfId="23781" priority="5611" stopIfTrue="1" operator="endsWith" text="TE">
      <formula>RIGHT(AU26,LEN("TE"))="TE"</formula>
    </cfRule>
    <cfRule type="endsWith" dxfId="23780" priority="5612" stopIfTrue="1" operator="endsWith" text="MX">
      <formula>RIGHT(AU26,LEN("MX"))="MX"</formula>
    </cfRule>
    <cfRule type="endsWith" dxfId="23779" priority="5613" stopIfTrue="1" operator="endsWith" text="MI">
      <formula>RIGHT(AU26,LEN("MI"))="MI"</formula>
    </cfRule>
    <cfRule type="endsWith" dxfId="23778" priority="5614" stopIfTrue="1" operator="endsWith" text="PL">
      <formula>RIGHT(AU26,LEN("PL"))="PL"</formula>
    </cfRule>
    <cfRule type="endsWith" dxfId="23777" priority="5615" stopIfTrue="1" operator="endsWith" text="FE">
      <formula>RIGHT(AU26,LEN("FE"))="FE"</formula>
    </cfRule>
    <cfRule type="endsWith" dxfId="23776" priority="5616" stopIfTrue="1" operator="endsWith" text="PA">
      <formula>RIGHT(AU26,LEN("PA"))="PA"</formula>
    </cfRule>
    <cfRule type="endsWith" dxfId="23775" priority="5617" stopIfTrue="1" operator="endsWith" text="PS">
      <formula>RIGHT(AU26,LEN("PS"))="PS"</formula>
    </cfRule>
    <cfRule type="endsWith" dxfId="23774" priority="5618" stopIfTrue="1" operator="endsWith" text="OB">
      <formula>RIGHT(AU26,LEN("OB"))="OB"</formula>
    </cfRule>
    <cfRule type="endsWith" dxfId="23773" priority="5619" stopIfTrue="1" operator="endsWith" text="BA">
      <formula>RIGHT(AU26,LEN("BA"))="BA"</formula>
    </cfRule>
    <cfRule type="endsWith" dxfId="23772" priority="5620" stopIfTrue="1" operator="endsWith" text="CO">
      <formula>RIGHT(AU26,LEN("CO"))="CO"</formula>
    </cfRule>
    <cfRule type="endsWith" dxfId="23771" priority="5621" stopIfTrue="1" operator="endsWith" text="CH">
      <formula>RIGHT(AU26,LEN("CH"))="CH"</formula>
    </cfRule>
  </conditionalFormatting>
  <conditionalFormatting sqref="AW26:AW40">
    <cfRule type="endsWith" dxfId="23770" priority="5600" stopIfTrue="1" operator="endsWith" text="TE">
      <formula>RIGHT(AW26,LEN("TE"))="TE"</formula>
    </cfRule>
    <cfRule type="endsWith" dxfId="23769" priority="5601" stopIfTrue="1" operator="endsWith" text="MX">
      <formula>RIGHT(AW26,LEN("MX"))="MX"</formula>
    </cfRule>
    <cfRule type="endsWith" dxfId="23768" priority="5602" stopIfTrue="1" operator="endsWith" text="MI">
      <formula>RIGHT(AW26,LEN("MI"))="MI"</formula>
    </cfRule>
    <cfRule type="endsWith" dxfId="23767" priority="5603" stopIfTrue="1" operator="endsWith" text="PL">
      <formula>RIGHT(AW26,LEN("PL"))="PL"</formula>
    </cfRule>
    <cfRule type="endsWith" dxfId="23766" priority="5604" stopIfTrue="1" operator="endsWith" text="FE">
      <formula>RIGHT(AW26,LEN("FE"))="FE"</formula>
    </cfRule>
    <cfRule type="endsWith" dxfId="23765" priority="5605" stopIfTrue="1" operator="endsWith" text="PA">
      <formula>RIGHT(AW26,LEN("PA"))="PA"</formula>
    </cfRule>
    <cfRule type="endsWith" dxfId="23764" priority="5606" stopIfTrue="1" operator="endsWith" text="PS">
      <formula>RIGHT(AW26,LEN("PS"))="PS"</formula>
    </cfRule>
    <cfRule type="endsWith" dxfId="23763" priority="5607" stopIfTrue="1" operator="endsWith" text="OB">
      <formula>RIGHT(AW26,LEN("OB"))="OB"</formula>
    </cfRule>
    <cfRule type="endsWith" dxfId="23762" priority="5608" stopIfTrue="1" operator="endsWith" text="BA">
      <formula>RIGHT(AW26,LEN("BA"))="BA"</formula>
    </cfRule>
    <cfRule type="endsWith" dxfId="23761" priority="5609" stopIfTrue="1" operator="endsWith" text="CO">
      <formula>RIGHT(AW26,LEN("CO"))="CO"</formula>
    </cfRule>
    <cfRule type="endsWith" dxfId="23760" priority="5610" stopIfTrue="1" operator="endsWith" text="CH">
      <formula>RIGHT(AW26,LEN("CH"))="CH"</formula>
    </cfRule>
  </conditionalFormatting>
  <conditionalFormatting sqref="AY26:AY40">
    <cfRule type="endsWith" dxfId="23759" priority="5589" stopIfTrue="1" operator="endsWith" text="TE">
      <formula>RIGHT(AY26,LEN("TE"))="TE"</formula>
    </cfRule>
    <cfRule type="endsWith" dxfId="23758" priority="5590" stopIfTrue="1" operator="endsWith" text="MX">
      <formula>RIGHT(AY26,LEN("MX"))="MX"</formula>
    </cfRule>
    <cfRule type="endsWith" dxfId="23757" priority="5591" stopIfTrue="1" operator="endsWith" text="MI">
      <formula>RIGHT(AY26,LEN("MI"))="MI"</formula>
    </cfRule>
    <cfRule type="endsWith" dxfId="23756" priority="5592" stopIfTrue="1" operator="endsWith" text="PL">
      <formula>RIGHT(AY26,LEN("PL"))="PL"</formula>
    </cfRule>
    <cfRule type="endsWith" dxfId="23755" priority="5593" stopIfTrue="1" operator="endsWith" text="FE">
      <formula>RIGHT(AY26,LEN("FE"))="FE"</formula>
    </cfRule>
    <cfRule type="endsWith" dxfId="23754" priority="5594" stopIfTrue="1" operator="endsWith" text="PA">
      <formula>RIGHT(AY26,LEN("PA"))="PA"</formula>
    </cfRule>
    <cfRule type="endsWith" dxfId="23753" priority="5595" stopIfTrue="1" operator="endsWith" text="PS">
      <formula>RIGHT(AY26,LEN("PS"))="PS"</formula>
    </cfRule>
    <cfRule type="endsWith" dxfId="23752" priority="5596" stopIfTrue="1" operator="endsWith" text="OB">
      <formula>RIGHT(AY26,LEN("OB"))="OB"</formula>
    </cfRule>
    <cfRule type="endsWith" dxfId="23751" priority="5597" stopIfTrue="1" operator="endsWith" text="BA">
      <formula>RIGHT(AY26,LEN("BA"))="BA"</formula>
    </cfRule>
    <cfRule type="endsWith" dxfId="23750" priority="5598" stopIfTrue="1" operator="endsWith" text="CO">
      <formula>RIGHT(AY26,LEN("CO"))="CO"</formula>
    </cfRule>
    <cfRule type="endsWith" dxfId="23749" priority="5599" stopIfTrue="1" operator="endsWith" text="CH">
      <formula>RIGHT(AY26,LEN("CH"))="CH"</formula>
    </cfRule>
  </conditionalFormatting>
  <conditionalFormatting sqref="BA26:BA40">
    <cfRule type="endsWith" dxfId="23748" priority="5578" stopIfTrue="1" operator="endsWith" text="TE">
      <formula>RIGHT(BA26,LEN("TE"))="TE"</formula>
    </cfRule>
    <cfRule type="endsWith" dxfId="23747" priority="5579" stopIfTrue="1" operator="endsWith" text="MX">
      <formula>RIGHT(BA26,LEN("MX"))="MX"</formula>
    </cfRule>
    <cfRule type="endsWith" dxfId="23746" priority="5580" stopIfTrue="1" operator="endsWith" text="MI">
      <formula>RIGHT(BA26,LEN("MI"))="MI"</formula>
    </cfRule>
    <cfRule type="endsWith" dxfId="23745" priority="5581" stopIfTrue="1" operator="endsWith" text="PL">
      <formula>RIGHT(BA26,LEN("PL"))="PL"</formula>
    </cfRule>
    <cfRule type="endsWith" dxfId="23744" priority="5582" stopIfTrue="1" operator="endsWith" text="FE">
      <formula>RIGHT(BA26,LEN("FE"))="FE"</formula>
    </cfRule>
    <cfRule type="endsWith" dxfId="23743" priority="5583" stopIfTrue="1" operator="endsWith" text="PA">
      <formula>RIGHT(BA26,LEN("PA"))="PA"</formula>
    </cfRule>
    <cfRule type="endsWith" dxfId="23742" priority="5584" stopIfTrue="1" operator="endsWith" text="PS">
      <formula>RIGHT(BA26,LEN("PS"))="PS"</formula>
    </cfRule>
    <cfRule type="endsWith" dxfId="23741" priority="5585" stopIfTrue="1" operator="endsWith" text="OB">
      <formula>RIGHT(BA26,LEN("OB"))="OB"</formula>
    </cfRule>
    <cfRule type="endsWith" dxfId="23740" priority="5586" stopIfTrue="1" operator="endsWith" text="BA">
      <formula>RIGHT(BA26,LEN("BA"))="BA"</formula>
    </cfRule>
    <cfRule type="endsWith" dxfId="23739" priority="5587" stopIfTrue="1" operator="endsWith" text="CO">
      <formula>RIGHT(BA26,LEN("CO"))="CO"</formula>
    </cfRule>
    <cfRule type="endsWith" dxfId="23738" priority="5588" stopIfTrue="1" operator="endsWith" text="CH">
      <formula>RIGHT(BA26,LEN("CH"))="CH"</formula>
    </cfRule>
  </conditionalFormatting>
  <conditionalFormatting sqref="BC26:BC40">
    <cfRule type="endsWith" dxfId="23737" priority="5567" stopIfTrue="1" operator="endsWith" text="TE">
      <formula>RIGHT(BC26,LEN("TE"))="TE"</formula>
    </cfRule>
    <cfRule type="endsWith" dxfId="23736" priority="5568" stopIfTrue="1" operator="endsWith" text="MX">
      <formula>RIGHT(BC26,LEN("MX"))="MX"</formula>
    </cfRule>
    <cfRule type="endsWith" dxfId="23735" priority="5569" stopIfTrue="1" operator="endsWith" text="MI">
      <formula>RIGHT(BC26,LEN("MI"))="MI"</formula>
    </cfRule>
    <cfRule type="endsWith" dxfId="23734" priority="5570" stopIfTrue="1" operator="endsWith" text="PL">
      <formula>RIGHT(BC26,LEN("PL"))="PL"</formula>
    </cfRule>
    <cfRule type="endsWith" dxfId="23733" priority="5571" stopIfTrue="1" operator="endsWith" text="FE">
      <formula>RIGHT(BC26,LEN("FE"))="FE"</formula>
    </cfRule>
    <cfRule type="endsWith" dxfId="23732" priority="5572" stopIfTrue="1" operator="endsWith" text="PA">
      <formula>RIGHT(BC26,LEN("PA"))="PA"</formula>
    </cfRule>
    <cfRule type="endsWith" dxfId="23731" priority="5573" stopIfTrue="1" operator="endsWith" text="PS">
      <formula>RIGHT(BC26,LEN("PS"))="PS"</formula>
    </cfRule>
    <cfRule type="endsWith" dxfId="23730" priority="5574" stopIfTrue="1" operator="endsWith" text="OB">
      <formula>RIGHT(BC26,LEN("OB"))="OB"</formula>
    </cfRule>
    <cfRule type="endsWith" dxfId="23729" priority="5575" stopIfTrue="1" operator="endsWith" text="BA">
      <formula>RIGHT(BC26,LEN("BA"))="BA"</formula>
    </cfRule>
    <cfRule type="endsWith" dxfId="23728" priority="5576" stopIfTrue="1" operator="endsWith" text="CO">
      <formula>RIGHT(BC26,LEN("CO"))="CO"</formula>
    </cfRule>
    <cfRule type="endsWith" dxfId="23727" priority="5577" stopIfTrue="1" operator="endsWith" text="CH">
      <formula>RIGHT(BC26,LEN("CH"))="CH"</formula>
    </cfRule>
  </conditionalFormatting>
  <conditionalFormatting sqref="BE26:BE40">
    <cfRule type="endsWith" dxfId="23726" priority="5556" stopIfTrue="1" operator="endsWith" text="TE">
      <formula>RIGHT(BE26,LEN("TE"))="TE"</formula>
    </cfRule>
    <cfRule type="endsWith" dxfId="23725" priority="5557" stopIfTrue="1" operator="endsWith" text="MX">
      <formula>RIGHT(BE26,LEN("MX"))="MX"</formula>
    </cfRule>
    <cfRule type="endsWith" dxfId="23724" priority="5558" stopIfTrue="1" operator="endsWith" text="MI">
      <formula>RIGHT(BE26,LEN("MI"))="MI"</formula>
    </cfRule>
    <cfRule type="endsWith" dxfId="23723" priority="5559" stopIfTrue="1" operator="endsWith" text="PL">
      <formula>RIGHT(BE26,LEN("PL"))="PL"</formula>
    </cfRule>
    <cfRule type="endsWith" dxfId="23722" priority="5560" stopIfTrue="1" operator="endsWith" text="FE">
      <formula>RIGHT(BE26,LEN("FE"))="FE"</formula>
    </cfRule>
    <cfRule type="endsWith" dxfId="23721" priority="5561" stopIfTrue="1" operator="endsWith" text="PA">
      <formula>RIGHT(BE26,LEN("PA"))="PA"</formula>
    </cfRule>
    <cfRule type="endsWith" dxfId="23720" priority="5562" stopIfTrue="1" operator="endsWith" text="PS">
      <formula>RIGHT(BE26,LEN("PS"))="PS"</formula>
    </cfRule>
    <cfRule type="endsWith" dxfId="23719" priority="5563" stopIfTrue="1" operator="endsWith" text="OB">
      <formula>RIGHT(BE26,LEN("OB"))="OB"</formula>
    </cfRule>
    <cfRule type="endsWith" dxfId="23718" priority="5564" stopIfTrue="1" operator="endsWith" text="BA">
      <formula>RIGHT(BE26,LEN("BA"))="BA"</formula>
    </cfRule>
    <cfRule type="endsWith" dxfId="23717" priority="5565" stopIfTrue="1" operator="endsWith" text="CO">
      <formula>RIGHT(BE26,LEN("CO"))="CO"</formula>
    </cfRule>
    <cfRule type="endsWith" dxfId="23716" priority="5566" stopIfTrue="1" operator="endsWith" text="CH">
      <formula>RIGHT(BE26,LEN("CH"))="CH"</formula>
    </cfRule>
  </conditionalFormatting>
  <conditionalFormatting sqref="BG26:BG40">
    <cfRule type="endsWith" dxfId="23715" priority="5545" stopIfTrue="1" operator="endsWith" text="TE">
      <formula>RIGHT(BG26,LEN("TE"))="TE"</formula>
    </cfRule>
    <cfRule type="endsWith" dxfId="23714" priority="5546" stopIfTrue="1" operator="endsWith" text="MX">
      <formula>RIGHT(BG26,LEN("MX"))="MX"</formula>
    </cfRule>
    <cfRule type="endsWith" dxfId="23713" priority="5547" stopIfTrue="1" operator="endsWith" text="MI">
      <formula>RIGHT(BG26,LEN("MI"))="MI"</formula>
    </cfRule>
    <cfRule type="endsWith" dxfId="23712" priority="5548" stopIfTrue="1" operator="endsWith" text="PL">
      <formula>RIGHT(BG26,LEN("PL"))="PL"</formula>
    </cfRule>
    <cfRule type="endsWith" dxfId="23711" priority="5549" stopIfTrue="1" operator="endsWith" text="FE">
      <formula>RIGHT(BG26,LEN("FE"))="FE"</formula>
    </cfRule>
    <cfRule type="endsWith" dxfId="23710" priority="5550" stopIfTrue="1" operator="endsWith" text="PA">
      <formula>RIGHT(BG26,LEN("PA"))="PA"</formula>
    </cfRule>
    <cfRule type="endsWith" dxfId="23709" priority="5551" stopIfTrue="1" operator="endsWith" text="PS">
      <formula>RIGHT(BG26,LEN("PS"))="PS"</formula>
    </cfRule>
    <cfRule type="endsWith" dxfId="23708" priority="5552" stopIfTrue="1" operator="endsWith" text="OB">
      <formula>RIGHT(BG26,LEN("OB"))="OB"</formula>
    </cfRule>
    <cfRule type="endsWith" dxfId="23707" priority="5553" stopIfTrue="1" operator="endsWith" text="BA">
      <formula>RIGHT(BG26,LEN("BA"))="BA"</formula>
    </cfRule>
    <cfRule type="endsWith" dxfId="23706" priority="5554" stopIfTrue="1" operator="endsWith" text="CO">
      <formula>RIGHT(BG26,LEN("CO"))="CO"</formula>
    </cfRule>
    <cfRule type="endsWith" dxfId="23705" priority="5555" stopIfTrue="1" operator="endsWith" text="CH">
      <formula>RIGHT(BG26,LEN("CH"))="CH"</formula>
    </cfRule>
  </conditionalFormatting>
  <conditionalFormatting sqref="H59">
    <cfRule type="cellIs" dxfId="23704" priority="5544" stopIfTrue="1" operator="greaterThan">
      <formula>16</formula>
    </cfRule>
  </conditionalFormatting>
  <conditionalFormatting sqref="J59">
    <cfRule type="cellIs" dxfId="23703" priority="5543" stopIfTrue="1" operator="greaterThan">
      <formula>16</formula>
    </cfRule>
  </conditionalFormatting>
  <conditionalFormatting sqref="L59">
    <cfRule type="cellIs" dxfId="23702" priority="5542" stopIfTrue="1" operator="greaterThan">
      <formula>16</formula>
    </cfRule>
  </conditionalFormatting>
  <conditionalFormatting sqref="N59">
    <cfRule type="cellIs" dxfId="23701" priority="5541" stopIfTrue="1" operator="greaterThan">
      <formula>16</formula>
    </cfRule>
  </conditionalFormatting>
  <conditionalFormatting sqref="P59">
    <cfRule type="cellIs" dxfId="23700" priority="5540" stopIfTrue="1" operator="greaterThan">
      <formula>16</formula>
    </cfRule>
  </conditionalFormatting>
  <conditionalFormatting sqref="R59">
    <cfRule type="cellIs" dxfId="23699" priority="5539" stopIfTrue="1" operator="greaterThan">
      <formula>16</formula>
    </cfRule>
  </conditionalFormatting>
  <conditionalFormatting sqref="T59">
    <cfRule type="cellIs" dxfId="23698" priority="5538" stopIfTrue="1" operator="greaterThan">
      <formula>16</formula>
    </cfRule>
  </conditionalFormatting>
  <conditionalFormatting sqref="G44:G58">
    <cfRule type="endsWith" dxfId="23697" priority="5527" stopIfTrue="1" operator="endsWith" text="TE">
      <formula>RIGHT(G44,LEN("TE"))="TE"</formula>
    </cfRule>
    <cfRule type="endsWith" dxfId="23696" priority="5528" stopIfTrue="1" operator="endsWith" text="MX">
      <formula>RIGHT(G44,LEN("MX"))="MX"</formula>
    </cfRule>
    <cfRule type="endsWith" dxfId="23695" priority="5529" stopIfTrue="1" operator="endsWith" text="MI">
      <formula>RIGHT(G44,LEN("MI"))="MI"</formula>
    </cfRule>
    <cfRule type="endsWith" dxfId="23694" priority="5530" stopIfTrue="1" operator="endsWith" text="PL">
      <formula>RIGHT(G44,LEN("PL"))="PL"</formula>
    </cfRule>
    <cfRule type="endsWith" dxfId="23693" priority="5531" stopIfTrue="1" operator="endsWith" text="FE">
      <formula>RIGHT(G44,LEN("FE"))="FE"</formula>
    </cfRule>
    <cfRule type="endsWith" dxfId="23692" priority="5532" stopIfTrue="1" operator="endsWith" text="PA">
      <formula>RIGHT(G44,LEN("PA"))="PA"</formula>
    </cfRule>
    <cfRule type="endsWith" dxfId="23691" priority="5533" stopIfTrue="1" operator="endsWith" text="PS">
      <formula>RIGHT(G44,LEN("PS"))="PS"</formula>
    </cfRule>
    <cfRule type="endsWith" dxfId="23690" priority="5534" stopIfTrue="1" operator="endsWith" text="OB">
      <formula>RIGHT(G44,LEN("OB"))="OB"</formula>
    </cfRule>
    <cfRule type="endsWith" dxfId="23689" priority="5535" stopIfTrue="1" operator="endsWith" text="BA">
      <formula>RIGHT(G44,LEN("BA"))="BA"</formula>
    </cfRule>
    <cfRule type="endsWith" dxfId="23688" priority="5536" stopIfTrue="1" operator="endsWith" text="CO">
      <formula>RIGHT(G44,LEN("CO"))="CO"</formula>
    </cfRule>
    <cfRule type="endsWith" dxfId="23687" priority="5537" stopIfTrue="1" operator="endsWith" text="CH">
      <formula>RIGHT(G44,LEN("CH"))="CH"</formula>
    </cfRule>
  </conditionalFormatting>
  <conditionalFormatting sqref="I44:I58">
    <cfRule type="endsWith" dxfId="23686" priority="5516" stopIfTrue="1" operator="endsWith" text="TE">
      <formula>RIGHT(I44,LEN("TE"))="TE"</formula>
    </cfRule>
    <cfRule type="endsWith" dxfId="23685" priority="5517" stopIfTrue="1" operator="endsWith" text="MX">
      <formula>RIGHT(I44,LEN("MX"))="MX"</formula>
    </cfRule>
    <cfRule type="endsWith" dxfId="23684" priority="5518" stopIfTrue="1" operator="endsWith" text="MI">
      <formula>RIGHT(I44,LEN("MI"))="MI"</formula>
    </cfRule>
    <cfRule type="endsWith" dxfId="23683" priority="5519" stopIfTrue="1" operator="endsWith" text="PL">
      <formula>RIGHT(I44,LEN("PL"))="PL"</formula>
    </cfRule>
    <cfRule type="endsWith" dxfId="23682" priority="5520" stopIfTrue="1" operator="endsWith" text="FE">
      <formula>RIGHT(I44,LEN("FE"))="FE"</formula>
    </cfRule>
    <cfRule type="endsWith" dxfId="23681" priority="5521" stopIfTrue="1" operator="endsWith" text="PA">
      <formula>RIGHT(I44,LEN("PA"))="PA"</formula>
    </cfRule>
    <cfRule type="endsWith" dxfId="23680" priority="5522" stopIfTrue="1" operator="endsWith" text="PS">
      <formula>RIGHT(I44,LEN("PS"))="PS"</formula>
    </cfRule>
    <cfRule type="endsWith" dxfId="23679" priority="5523" stopIfTrue="1" operator="endsWith" text="OB">
      <formula>RIGHT(I44,LEN("OB"))="OB"</formula>
    </cfRule>
    <cfRule type="endsWith" dxfId="23678" priority="5524" stopIfTrue="1" operator="endsWith" text="BA">
      <formula>RIGHT(I44,LEN("BA"))="BA"</formula>
    </cfRule>
    <cfRule type="endsWith" dxfId="23677" priority="5525" stopIfTrue="1" operator="endsWith" text="CO">
      <formula>RIGHT(I44,LEN("CO"))="CO"</formula>
    </cfRule>
    <cfRule type="endsWith" dxfId="23676" priority="5526" stopIfTrue="1" operator="endsWith" text="CH">
      <formula>RIGHT(I44,LEN("CH"))="CH"</formula>
    </cfRule>
  </conditionalFormatting>
  <conditionalFormatting sqref="K44:K58">
    <cfRule type="endsWith" dxfId="23675" priority="5505" stopIfTrue="1" operator="endsWith" text="TE">
      <formula>RIGHT(K44,LEN("TE"))="TE"</formula>
    </cfRule>
    <cfRule type="endsWith" dxfId="23674" priority="5506" stopIfTrue="1" operator="endsWith" text="MX">
      <formula>RIGHT(K44,LEN("MX"))="MX"</formula>
    </cfRule>
    <cfRule type="endsWith" dxfId="23673" priority="5507" stopIfTrue="1" operator="endsWith" text="MI">
      <formula>RIGHT(K44,LEN("MI"))="MI"</formula>
    </cfRule>
    <cfRule type="endsWith" dxfId="23672" priority="5508" stopIfTrue="1" operator="endsWith" text="PL">
      <formula>RIGHT(K44,LEN("PL"))="PL"</formula>
    </cfRule>
    <cfRule type="endsWith" dxfId="23671" priority="5509" stopIfTrue="1" operator="endsWith" text="FE">
      <formula>RIGHT(K44,LEN("FE"))="FE"</formula>
    </cfRule>
    <cfRule type="endsWith" dxfId="23670" priority="5510" stopIfTrue="1" operator="endsWith" text="PA">
      <formula>RIGHT(K44,LEN("PA"))="PA"</formula>
    </cfRule>
    <cfRule type="endsWith" dxfId="23669" priority="5511" stopIfTrue="1" operator="endsWith" text="PS">
      <formula>RIGHT(K44,LEN("PS"))="PS"</formula>
    </cfRule>
    <cfRule type="endsWith" dxfId="23668" priority="5512" stopIfTrue="1" operator="endsWith" text="OB">
      <formula>RIGHT(K44,LEN("OB"))="OB"</formula>
    </cfRule>
    <cfRule type="endsWith" dxfId="23667" priority="5513" stopIfTrue="1" operator="endsWith" text="BA">
      <formula>RIGHT(K44,LEN("BA"))="BA"</formula>
    </cfRule>
    <cfRule type="endsWith" dxfId="23666" priority="5514" stopIfTrue="1" operator="endsWith" text="CO">
      <formula>RIGHT(K44,LEN("CO"))="CO"</formula>
    </cfRule>
    <cfRule type="endsWith" dxfId="23665" priority="5515" stopIfTrue="1" operator="endsWith" text="CH">
      <formula>RIGHT(K44,LEN("CH"))="CH"</formula>
    </cfRule>
  </conditionalFormatting>
  <conditionalFormatting sqref="M44:M58">
    <cfRule type="endsWith" dxfId="23664" priority="5494" stopIfTrue="1" operator="endsWith" text="TE">
      <formula>RIGHT(M44,LEN("TE"))="TE"</formula>
    </cfRule>
    <cfRule type="endsWith" dxfId="23663" priority="5495" stopIfTrue="1" operator="endsWith" text="MX">
      <formula>RIGHT(M44,LEN("MX"))="MX"</formula>
    </cfRule>
    <cfRule type="endsWith" dxfId="23662" priority="5496" stopIfTrue="1" operator="endsWith" text="MI">
      <formula>RIGHT(M44,LEN("MI"))="MI"</formula>
    </cfRule>
    <cfRule type="endsWith" dxfId="23661" priority="5497" stopIfTrue="1" operator="endsWith" text="PL">
      <formula>RIGHT(M44,LEN("PL"))="PL"</formula>
    </cfRule>
    <cfRule type="endsWith" dxfId="23660" priority="5498" stopIfTrue="1" operator="endsWith" text="FE">
      <formula>RIGHT(M44,LEN("FE"))="FE"</formula>
    </cfRule>
    <cfRule type="endsWith" dxfId="23659" priority="5499" stopIfTrue="1" operator="endsWith" text="PA">
      <formula>RIGHT(M44,LEN("PA"))="PA"</formula>
    </cfRule>
    <cfRule type="endsWith" dxfId="23658" priority="5500" stopIfTrue="1" operator="endsWith" text="PS">
      <formula>RIGHT(M44,LEN("PS"))="PS"</formula>
    </cfRule>
    <cfRule type="endsWith" dxfId="23657" priority="5501" stopIfTrue="1" operator="endsWith" text="OB">
      <formula>RIGHT(M44,LEN("OB"))="OB"</formula>
    </cfRule>
    <cfRule type="endsWith" dxfId="23656" priority="5502" stopIfTrue="1" operator="endsWith" text="BA">
      <formula>RIGHT(M44,LEN("BA"))="BA"</formula>
    </cfRule>
    <cfRule type="endsWith" dxfId="23655" priority="5503" stopIfTrue="1" operator="endsWith" text="CO">
      <formula>RIGHT(M44,LEN("CO"))="CO"</formula>
    </cfRule>
    <cfRule type="endsWith" dxfId="23654" priority="5504" stopIfTrue="1" operator="endsWith" text="CH">
      <formula>RIGHT(M44,LEN("CH"))="CH"</formula>
    </cfRule>
  </conditionalFormatting>
  <conditionalFormatting sqref="O44:O58">
    <cfRule type="endsWith" dxfId="23653" priority="5483" stopIfTrue="1" operator="endsWith" text="TE">
      <formula>RIGHT(O44,LEN("TE"))="TE"</formula>
    </cfRule>
    <cfRule type="endsWith" dxfId="23652" priority="5484" stopIfTrue="1" operator="endsWith" text="MX">
      <formula>RIGHT(O44,LEN("MX"))="MX"</formula>
    </cfRule>
    <cfRule type="endsWith" dxfId="23651" priority="5485" stopIfTrue="1" operator="endsWith" text="MI">
      <formula>RIGHT(O44,LEN("MI"))="MI"</formula>
    </cfRule>
    <cfRule type="endsWith" dxfId="23650" priority="5486" stopIfTrue="1" operator="endsWith" text="PL">
      <formula>RIGHT(O44,LEN("PL"))="PL"</formula>
    </cfRule>
    <cfRule type="endsWith" dxfId="23649" priority="5487" stopIfTrue="1" operator="endsWith" text="FE">
      <formula>RIGHT(O44,LEN("FE"))="FE"</formula>
    </cfRule>
    <cfRule type="endsWith" dxfId="23648" priority="5488" stopIfTrue="1" operator="endsWith" text="PA">
      <formula>RIGHT(O44,LEN("PA"))="PA"</formula>
    </cfRule>
    <cfRule type="endsWith" dxfId="23647" priority="5489" stopIfTrue="1" operator="endsWith" text="PS">
      <formula>RIGHT(O44,LEN("PS"))="PS"</formula>
    </cfRule>
    <cfRule type="endsWith" dxfId="23646" priority="5490" stopIfTrue="1" operator="endsWith" text="OB">
      <formula>RIGHT(O44,LEN("OB"))="OB"</formula>
    </cfRule>
    <cfRule type="endsWith" dxfId="23645" priority="5491" stopIfTrue="1" operator="endsWith" text="BA">
      <formula>RIGHT(O44,LEN("BA"))="BA"</formula>
    </cfRule>
    <cfRule type="endsWith" dxfId="23644" priority="5492" stopIfTrue="1" operator="endsWith" text="CO">
      <formula>RIGHT(O44,LEN("CO"))="CO"</formula>
    </cfRule>
    <cfRule type="endsWith" dxfId="23643" priority="5493" stopIfTrue="1" operator="endsWith" text="CH">
      <formula>RIGHT(O44,LEN("CH"))="CH"</formula>
    </cfRule>
  </conditionalFormatting>
  <conditionalFormatting sqref="Q44:Q58">
    <cfRule type="endsWith" dxfId="23642" priority="5472" stopIfTrue="1" operator="endsWith" text="TE">
      <formula>RIGHT(Q44,LEN("TE"))="TE"</formula>
    </cfRule>
    <cfRule type="endsWith" dxfId="23641" priority="5473" stopIfTrue="1" operator="endsWith" text="MX">
      <formula>RIGHT(Q44,LEN("MX"))="MX"</formula>
    </cfRule>
    <cfRule type="endsWith" dxfId="23640" priority="5474" stopIfTrue="1" operator="endsWith" text="MI">
      <formula>RIGHT(Q44,LEN("MI"))="MI"</formula>
    </cfRule>
    <cfRule type="endsWith" dxfId="23639" priority="5475" stopIfTrue="1" operator="endsWith" text="PL">
      <formula>RIGHT(Q44,LEN("PL"))="PL"</formula>
    </cfRule>
    <cfRule type="endsWith" dxfId="23638" priority="5476" stopIfTrue="1" operator="endsWith" text="FE">
      <formula>RIGHT(Q44,LEN("FE"))="FE"</formula>
    </cfRule>
    <cfRule type="endsWith" dxfId="23637" priority="5477" stopIfTrue="1" operator="endsWith" text="PA">
      <formula>RIGHT(Q44,LEN("PA"))="PA"</formula>
    </cfRule>
    <cfRule type="endsWith" dxfId="23636" priority="5478" stopIfTrue="1" operator="endsWith" text="PS">
      <formula>RIGHT(Q44,LEN("PS"))="PS"</formula>
    </cfRule>
    <cfRule type="endsWith" dxfId="23635" priority="5479" stopIfTrue="1" operator="endsWith" text="OB">
      <formula>RIGHT(Q44,LEN("OB"))="OB"</formula>
    </cfRule>
    <cfRule type="endsWith" dxfId="23634" priority="5480" stopIfTrue="1" operator="endsWith" text="BA">
      <formula>RIGHT(Q44,LEN("BA"))="BA"</formula>
    </cfRule>
    <cfRule type="endsWith" dxfId="23633" priority="5481" stopIfTrue="1" operator="endsWith" text="CO">
      <formula>RIGHT(Q44,LEN("CO"))="CO"</formula>
    </cfRule>
    <cfRule type="endsWith" dxfId="23632" priority="5482" stopIfTrue="1" operator="endsWith" text="CH">
      <formula>RIGHT(Q44,LEN("CH"))="CH"</formula>
    </cfRule>
  </conditionalFormatting>
  <conditionalFormatting sqref="S44:S58">
    <cfRule type="endsWith" dxfId="23631" priority="5461" stopIfTrue="1" operator="endsWith" text="TE">
      <formula>RIGHT(S44,LEN("TE"))="TE"</formula>
    </cfRule>
    <cfRule type="endsWith" dxfId="23630" priority="5462" stopIfTrue="1" operator="endsWith" text="MX">
      <formula>RIGHT(S44,LEN("MX"))="MX"</formula>
    </cfRule>
    <cfRule type="endsWith" dxfId="23629" priority="5463" stopIfTrue="1" operator="endsWith" text="MI">
      <formula>RIGHT(S44,LEN("MI"))="MI"</formula>
    </cfRule>
    <cfRule type="endsWith" dxfId="23628" priority="5464" stopIfTrue="1" operator="endsWith" text="PL">
      <formula>RIGHT(S44,LEN("PL"))="PL"</formula>
    </cfRule>
    <cfRule type="endsWith" dxfId="23627" priority="5465" stopIfTrue="1" operator="endsWith" text="FE">
      <formula>RIGHT(S44,LEN("FE"))="FE"</formula>
    </cfRule>
    <cfRule type="endsWith" dxfId="23626" priority="5466" stopIfTrue="1" operator="endsWith" text="PA">
      <formula>RIGHT(S44,LEN("PA"))="PA"</formula>
    </cfRule>
    <cfRule type="endsWith" dxfId="23625" priority="5467" stopIfTrue="1" operator="endsWith" text="PS">
      <formula>RIGHT(S44,LEN("PS"))="PS"</formula>
    </cfRule>
    <cfRule type="endsWith" dxfId="23624" priority="5468" stopIfTrue="1" operator="endsWith" text="OB">
      <formula>RIGHT(S44,LEN("OB"))="OB"</formula>
    </cfRule>
    <cfRule type="endsWith" dxfId="23623" priority="5469" stopIfTrue="1" operator="endsWith" text="BA">
      <formula>RIGHT(S44,LEN("BA"))="BA"</formula>
    </cfRule>
    <cfRule type="endsWith" dxfId="23622" priority="5470" stopIfTrue="1" operator="endsWith" text="CO">
      <formula>RIGHT(S44,LEN("CO"))="CO"</formula>
    </cfRule>
    <cfRule type="endsWith" dxfId="23621" priority="5471" stopIfTrue="1" operator="endsWith" text="CH">
      <formula>RIGHT(S44,LEN("CH"))="CH"</formula>
    </cfRule>
  </conditionalFormatting>
  <conditionalFormatting sqref="AB59">
    <cfRule type="cellIs" dxfId="23620" priority="5460" stopIfTrue="1" operator="greaterThan">
      <formula>16</formula>
    </cfRule>
  </conditionalFormatting>
  <conditionalFormatting sqref="AD59">
    <cfRule type="cellIs" dxfId="23619" priority="5459" stopIfTrue="1" operator="greaterThan">
      <formula>16</formula>
    </cfRule>
  </conditionalFormatting>
  <conditionalFormatting sqref="AF59">
    <cfRule type="cellIs" dxfId="23618" priority="5458" stopIfTrue="1" operator="greaterThan">
      <formula>16</formula>
    </cfRule>
  </conditionalFormatting>
  <conditionalFormatting sqref="AH59">
    <cfRule type="cellIs" dxfId="23617" priority="5457" stopIfTrue="1" operator="greaterThan">
      <formula>16</formula>
    </cfRule>
  </conditionalFormatting>
  <conditionalFormatting sqref="AJ59">
    <cfRule type="cellIs" dxfId="23616" priority="5456" stopIfTrue="1" operator="greaterThan">
      <formula>16</formula>
    </cfRule>
  </conditionalFormatting>
  <conditionalFormatting sqref="AL59">
    <cfRule type="cellIs" dxfId="23615" priority="5455" stopIfTrue="1" operator="greaterThan">
      <formula>16</formula>
    </cfRule>
  </conditionalFormatting>
  <conditionalFormatting sqref="AN59">
    <cfRule type="cellIs" dxfId="23614" priority="5454" stopIfTrue="1" operator="greaterThan">
      <formula>16</formula>
    </cfRule>
  </conditionalFormatting>
  <conditionalFormatting sqref="AA44:AA58">
    <cfRule type="endsWith" dxfId="23613" priority="5443" stopIfTrue="1" operator="endsWith" text="TE">
      <formula>RIGHT(AA44,LEN("TE"))="TE"</formula>
    </cfRule>
    <cfRule type="endsWith" dxfId="23612" priority="5444" stopIfTrue="1" operator="endsWith" text="MX">
      <formula>RIGHT(AA44,LEN("MX"))="MX"</formula>
    </cfRule>
    <cfRule type="endsWith" dxfId="23611" priority="5445" stopIfTrue="1" operator="endsWith" text="MI">
      <formula>RIGHT(AA44,LEN("MI"))="MI"</formula>
    </cfRule>
    <cfRule type="endsWith" dxfId="23610" priority="5446" stopIfTrue="1" operator="endsWith" text="PL">
      <formula>RIGHT(AA44,LEN("PL"))="PL"</formula>
    </cfRule>
    <cfRule type="endsWith" dxfId="23609" priority="5447" stopIfTrue="1" operator="endsWith" text="FE">
      <formula>RIGHT(AA44,LEN("FE"))="FE"</formula>
    </cfRule>
    <cfRule type="endsWith" dxfId="23608" priority="5448" stopIfTrue="1" operator="endsWith" text="PA">
      <formula>RIGHT(AA44,LEN("PA"))="PA"</formula>
    </cfRule>
    <cfRule type="endsWith" dxfId="23607" priority="5449" stopIfTrue="1" operator="endsWith" text="PS">
      <formula>RIGHT(AA44,LEN("PS"))="PS"</formula>
    </cfRule>
    <cfRule type="endsWith" dxfId="23606" priority="5450" stopIfTrue="1" operator="endsWith" text="OB">
      <formula>RIGHT(AA44,LEN("OB"))="OB"</formula>
    </cfRule>
    <cfRule type="endsWith" dxfId="23605" priority="5451" stopIfTrue="1" operator="endsWith" text="BA">
      <formula>RIGHT(AA44,LEN("BA"))="BA"</formula>
    </cfRule>
    <cfRule type="endsWith" dxfId="23604" priority="5452" stopIfTrue="1" operator="endsWith" text="CO">
      <formula>RIGHT(AA44,LEN("CO"))="CO"</formula>
    </cfRule>
    <cfRule type="endsWith" dxfId="23603" priority="5453" stopIfTrue="1" operator="endsWith" text="CH">
      <formula>RIGHT(AA44,LEN("CH"))="CH"</formula>
    </cfRule>
  </conditionalFormatting>
  <conditionalFormatting sqref="AC44:AC58">
    <cfRule type="endsWith" dxfId="23602" priority="5432" stopIfTrue="1" operator="endsWith" text="TE">
      <formula>RIGHT(AC44,LEN("TE"))="TE"</formula>
    </cfRule>
    <cfRule type="endsWith" dxfId="23601" priority="5433" stopIfTrue="1" operator="endsWith" text="MX">
      <formula>RIGHT(AC44,LEN("MX"))="MX"</formula>
    </cfRule>
    <cfRule type="endsWith" dxfId="23600" priority="5434" stopIfTrue="1" operator="endsWith" text="MI">
      <formula>RIGHT(AC44,LEN("MI"))="MI"</formula>
    </cfRule>
    <cfRule type="endsWith" dxfId="23599" priority="5435" stopIfTrue="1" operator="endsWith" text="PL">
      <formula>RIGHT(AC44,LEN("PL"))="PL"</formula>
    </cfRule>
    <cfRule type="endsWith" dxfId="23598" priority="5436" stopIfTrue="1" operator="endsWith" text="FE">
      <formula>RIGHT(AC44,LEN("FE"))="FE"</formula>
    </cfRule>
    <cfRule type="endsWith" dxfId="23597" priority="5437" stopIfTrue="1" operator="endsWith" text="PA">
      <formula>RIGHT(AC44,LEN("PA"))="PA"</formula>
    </cfRule>
    <cfRule type="endsWith" dxfId="23596" priority="5438" stopIfTrue="1" operator="endsWith" text="PS">
      <formula>RIGHT(AC44,LEN("PS"))="PS"</formula>
    </cfRule>
    <cfRule type="endsWith" dxfId="23595" priority="5439" stopIfTrue="1" operator="endsWith" text="OB">
      <formula>RIGHT(AC44,LEN("OB"))="OB"</formula>
    </cfRule>
    <cfRule type="endsWith" dxfId="23594" priority="5440" stopIfTrue="1" operator="endsWith" text="BA">
      <formula>RIGHT(AC44,LEN("BA"))="BA"</formula>
    </cfRule>
    <cfRule type="endsWith" dxfId="23593" priority="5441" stopIfTrue="1" operator="endsWith" text="CO">
      <formula>RIGHT(AC44,LEN("CO"))="CO"</formula>
    </cfRule>
    <cfRule type="endsWith" dxfId="23592" priority="5442" stopIfTrue="1" operator="endsWith" text="CH">
      <formula>RIGHT(AC44,LEN("CH"))="CH"</formula>
    </cfRule>
  </conditionalFormatting>
  <conditionalFormatting sqref="AE44:AE58">
    <cfRule type="endsWith" dxfId="23591" priority="5421" stopIfTrue="1" operator="endsWith" text="TE">
      <formula>RIGHT(AE44,LEN("TE"))="TE"</formula>
    </cfRule>
    <cfRule type="endsWith" dxfId="23590" priority="5422" stopIfTrue="1" operator="endsWith" text="MX">
      <formula>RIGHT(AE44,LEN("MX"))="MX"</formula>
    </cfRule>
    <cfRule type="endsWith" dxfId="23589" priority="5423" stopIfTrue="1" operator="endsWith" text="MI">
      <formula>RIGHT(AE44,LEN("MI"))="MI"</formula>
    </cfRule>
    <cfRule type="endsWith" dxfId="23588" priority="5424" stopIfTrue="1" operator="endsWith" text="PL">
      <formula>RIGHT(AE44,LEN("PL"))="PL"</formula>
    </cfRule>
    <cfRule type="endsWith" dxfId="23587" priority="5425" stopIfTrue="1" operator="endsWith" text="FE">
      <formula>RIGHT(AE44,LEN("FE"))="FE"</formula>
    </cfRule>
    <cfRule type="endsWith" dxfId="23586" priority="5426" stopIfTrue="1" operator="endsWith" text="PA">
      <formula>RIGHT(AE44,LEN("PA"))="PA"</formula>
    </cfRule>
    <cfRule type="endsWith" dxfId="23585" priority="5427" stopIfTrue="1" operator="endsWith" text="PS">
      <formula>RIGHT(AE44,LEN("PS"))="PS"</formula>
    </cfRule>
    <cfRule type="endsWith" dxfId="23584" priority="5428" stopIfTrue="1" operator="endsWith" text="OB">
      <formula>RIGHT(AE44,LEN("OB"))="OB"</formula>
    </cfRule>
    <cfRule type="endsWith" dxfId="23583" priority="5429" stopIfTrue="1" operator="endsWith" text="BA">
      <formula>RIGHT(AE44,LEN("BA"))="BA"</formula>
    </cfRule>
    <cfRule type="endsWith" dxfId="23582" priority="5430" stopIfTrue="1" operator="endsWith" text="CO">
      <formula>RIGHT(AE44,LEN("CO"))="CO"</formula>
    </cfRule>
    <cfRule type="endsWith" dxfId="23581" priority="5431" stopIfTrue="1" operator="endsWith" text="CH">
      <formula>RIGHT(AE44,LEN("CH"))="CH"</formula>
    </cfRule>
  </conditionalFormatting>
  <conditionalFormatting sqref="AG44:AG58">
    <cfRule type="endsWith" dxfId="23580" priority="5410" stopIfTrue="1" operator="endsWith" text="TE">
      <formula>RIGHT(AG44,LEN("TE"))="TE"</formula>
    </cfRule>
    <cfRule type="endsWith" dxfId="23579" priority="5411" stopIfTrue="1" operator="endsWith" text="MX">
      <formula>RIGHT(AG44,LEN("MX"))="MX"</formula>
    </cfRule>
    <cfRule type="endsWith" dxfId="23578" priority="5412" stopIfTrue="1" operator="endsWith" text="MI">
      <formula>RIGHT(AG44,LEN("MI"))="MI"</formula>
    </cfRule>
    <cfRule type="endsWith" dxfId="23577" priority="5413" stopIfTrue="1" operator="endsWith" text="PL">
      <formula>RIGHT(AG44,LEN("PL"))="PL"</formula>
    </cfRule>
    <cfRule type="endsWith" dxfId="23576" priority="5414" stopIfTrue="1" operator="endsWith" text="FE">
      <formula>RIGHT(AG44,LEN("FE"))="FE"</formula>
    </cfRule>
    <cfRule type="endsWith" dxfId="23575" priority="5415" stopIfTrue="1" operator="endsWith" text="PA">
      <formula>RIGHT(AG44,LEN("PA"))="PA"</formula>
    </cfRule>
    <cfRule type="endsWith" dxfId="23574" priority="5416" stopIfTrue="1" operator="endsWith" text="PS">
      <formula>RIGHT(AG44,LEN("PS"))="PS"</formula>
    </cfRule>
    <cfRule type="endsWith" dxfId="23573" priority="5417" stopIfTrue="1" operator="endsWith" text="OB">
      <formula>RIGHT(AG44,LEN("OB"))="OB"</formula>
    </cfRule>
    <cfRule type="endsWith" dxfId="23572" priority="5418" stopIfTrue="1" operator="endsWith" text="BA">
      <formula>RIGHT(AG44,LEN("BA"))="BA"</formula>
    </cfRule>
    <cfRule type="endsWith" dxfId="23571" priority="5419" stopIfTrue="1" operator="endsWith" text="CO">
      <formula>RIGHT(AG44,LEN("CO"))="CO"</formula>
    </cfRule>
    <cfRule type="endsWith" dxfId="23570" priority="5420" stopIfTrue="1" operator="endsWith" text="CH">
      <formula>RIGHT(AG44,LEN("CH"))="CH"</formula>
    </cfRule>
  </conditionalFormatting>
  <conditionalFormatting sqref="AI44:AI58">
    <cfRule type="endsWith" dxfId="23569" priority="5399" stopIfTrue="1" operator="endsWith" text="TE">
      <formula>RIGHT(AI44,LEN("TE"))="TE"</formula>
    </cfRule>
    <cfRule type="endsWith" dxfId="23568" priority="5400" stopIfTrue="1" operator="endsWith" text="MX">
      <formula>RIGHT(AI44,LEN("MX"))="MX"</formula>
    </cfRule>
    <cfRule type="endsWith" dxfId="23567" priority="5401" stopIfTrue="1" operator="endsWith" text="MI">
      <formula>RIGHT(AI44,LEN("MI"))="MI"</formula>
    </cfRule>
    <cfRule type="endsWith" dxfId="23566" priority="5402" stopIfTrue="1" operator="endsWith" text="PL">
      <formula>RIGHT(AI44,LEN("PL"))="PL"</formula>
    </cfRule>
    <cfRule type="endsWith" dxfId="23565" priority="5403" stopIfTrue="1" operator="endsWith" text="FE">
      <formula>RIGHT(AI44,LEN("FE"))="FE"</formula>
    </cfRule>
    <cfRule type="endsWith" dxfId="23564" priority="5404" stopIfTrue="1" operator="endsWith" text="PA">
      <formula>RIGHT(AI44,LEN("PA"))="PA"</formula>
    </cfRule>
    <cfRule type="endsWith" dxfId="23563" priority="5405" stopIfTrue="1" operator="endsWith" text="PS">
      <formula>RIGHT(AI44,LEN("PS"))="PS"</formula>
    </cfRule>
    <cfRule type="endsWith" dxfId="23562" priority="5406" stopIfTrue="1" operator="endsWith" text="OB">
      <formula>RIGHT(AI44,LEN("OB"))="OB"</formula>
    </cfRule>
    <cfRule type="endsWith" dxfId="23561" priority="5407" stopIfTrue="1" operator="endsWith" text="BA">
      <formula>RIGHT(AI44,LEN("BA"))="BA"</formula>
    </cfRule>
    <cfRule type="endsWith" dxfId="23560" priority="5408" stopIfTrue="1" operator="endsWith" text="CO">
      <formula>RIGHT(AI44,LEN("CO"))="CO"</formula>
    </cfRule>
    <cfRule type="endsWith" dxfId="23559" priority="5409" stopIfTrue="1" operator="endsWith" text="CH">
      <formula>RIGHT(AI44,LEN("CH"))="CH"</formula>
    </cfRule>
  </conditionalFormatting>
  <conditionalFormatting sqref="AK44:AK58">
    <cfRule type="endsWith" dxfId="23558" priority="5388" stopIfTrue="1" operator="endsWith" text="TE">
      <formula>RIGHT(AK44,LEN("TE"))="TE"</formula>
    </cfRule>
    <cfRule type="endsWith" dxfId="23557" priority="5389" stopIfTrue="1" operator="endsWith" text="MX">
      <formula>RIGHT(AK44,LEN("MX"))="MX"</formula>
    </cfRule>
    <cfRule type="endsWith" dxfId="23556" priority="5390" stopIfTrue="1" operator="endsWith" text="MI">
      <formula>RIGHT(AK44,LEN("MI"))="MI"</formula>
    </cfRule>
    <cfRule type="endsWith" dxfId="23555" priority="5391" stopIfTrue="1" operator="endsWith" text="PL">
      <formula>RIGHT(AK44,LEN("PL"))="PL"</formula>
    </cfRule>
    <cfRule type="endsWith" dxfId="23554" priority="5392" stopIfTrue="1" operator="endsWith" text="FE">
      <formula>RIGHT(AK44,LEN("FE"))="FE"</formula>
    </cfRule>
    <cfRule type="endsWith" dxfId="23553" priority="5393" stopIfTrue="1" operator="endsWith" text="PA">
      <formula>RIGHT(AK44,LEN("PA"))="PA"</formula>
    </cfRule>
    <cfRule type="endsWith" dxfId="23552" priority="5394" stopIfTrue="1" operator="endsWith" text="PS">
      <formula>RIGHT(AK44,LEN("PS"))="PS"</formula>
    </cfRule>
    <cfRule type="endsWith" dxfId="23551" priority="5395" stopIfTrue="1" operator="endsWith" text="OB">
      <formula>RIGHT(AK44,LEN("OB"))="OB"</formula>
    </cfRule>
    <cfRule type="endsWith" dxfId="23550" priority="5396" stopIfTrue="1" operator="endsWith" text="BA">
      <formula>RIGHT(AK44,LEN("BA"))="BA"</formula>
    </cfRule>
    <cfRule type="endsWith" dxfId="23549" priority="5397" stopIfTrue="1" operator="endsWith" text="CO">
      <formula>RIGHT(AK44,LEN("CO"))="CO"</formula>
    </cfRule>
    <cfRule type="endsWith" dxfId="23548" priority="5398" stopIfTrue="1" operator="endsWith" text="CH">
      <formula>RIGHT(AK44,LEN("CH"))="CH"</formula>
    </cfRule>
  </conditionalFormatting>
  <conditionalFormatting sqref="AM44:AM58">
    <cfRule type="endsWith" dxfId="23547" priority="5377" stopIfTrue="1" operator="endsWith" text="TE">
      <formula>RIGHT(AM44,LEN("TE"))="TE"</formula>
    </cfRule>
    <cfRule type="endsWith" dxfId="23546" priority="5378" stopIfTrue="1" operator="endsWith" text="MX">
      <formula>RIGHT(AM44,LEN("MX"))="MX"</formula>
    </cfRule>
    <cfRule type="endsWith" dxfId="23545" priority="5379" stopIfTrue="1" operator="endsWith" text="MI">
      <formula>RIGHT(AM44,LEN("MI"))="MI"</formula>
    </cfRule>
    <cfRule type="endsWith" dxfId="23544" priority="5380" stopIfTrue="1" operator="endsWith" text="PL">
      <formula>RIGHT(AM44,LEN("PL"))="PL"</formula>
    </cfRule>
    <cfRule type="endsWith" dxfId="23543" priority="5381" stopIfTrue="1" operator="endsWith" text="FE">
      <formula>RIGHT(AM44,LEN("FE"))="FE"</formula>
    </cfRule>
    <cfRule type="endsWith" dxfId="23542" priority="5382" stopIfTrue="1" operator="endsWith" text="PA">
      <formula>RIGHT(AM44,LEN("PA"))="PA"</formula>
    </cfRule>
    <cfRule type="endsWith" dxfId="23541" priority="5383" stopIfTrue="1" operator="endsWith" text="PS">
      <formula>RIGHT(AM44,LEN("PS"))="PS"</formula>
    </cfRule>
    <cfRule type="endsWith" dxfId="23540" priority="5384" stopIfTrue="1" operator="endsWith" text="OB">
      <formula>RIGHT(AM44,LEN("OB"))="OB"</formula>
    </cfRule>
    <cfRule type="endsWith" dxfId="23539" priority="5385" stopIfTrue="1" operator="endsWith" text="BA">
      <formula>RIGHT(AM44,LEN("BA"))="BA"</formula>
    </cfRule>
    <cfRule type="endsWith" dxfId="23538" priority="5386" stopIfTrue="1" operator="endsWith" text="CO">
      <formula>RIGHT(AM44,LEN("CO"))="CO"</formula>
    </cfRule>
    <cfRule type="endsWith" dxfId="23537" priority="5387" stopIfTrue="1" operator="endsWith" text="CH">
      <formula>RIGHT(AM44,LEN("CH"))="CH"</formula>
    </cfRule>
  </conditionalFormatting>
  <conditionalFormatting sqref="AV59">
    <cfRule type="cellIs" dxfId="23536" priority="5376" stopIfTrue="1" operator="greaterThan">
      <formula>16</formula>
    </cfRule>
  </conditionalFormatting>
  <conditionalFormatting sqref="AX59">
    <cfRule type="cellIs" dxfId="23535" priority="5375" stopIfTrue="1" operator="greaterThan">
      <formula>16</formula>
    </cfRule>
  </conditionalFormatting>
  <conditionalFormatting sqref="AZ59">
    <cfRule type="cellIs" dxfId="23534" priority="5374" stopIfTrue="1" operator="greaterThan">
      <formula>16</formula>
    </cfRule>
  </conditionalFormatting>
  <conditionalFormatting sqref="BB59">
    <cfRule type="cellIs" dxfId="23533" priority="5373" stopIfTrue="1" operator="greaterThan">
      <formula>16</formula>
    </cfRule>
  </conditionalFormatting>
  <conditionalFormatting sqref="BD59">
    <cfRule type="cellIs" dxfId="23532" priority="5372" stopIfTrue="1" operator="greaterThan">
      <formula>16</formula>
    </cfRule>
  </conditionalFormatting>
  <conditionalFormatting sqref="BF59">
    <cfRule type="cellIs" dxfId="23531" priority="5371" stopIfTrue="1" operator="greaterThan">
      <formula>16</formula>
    </cfRule>
  </conditionalFormatting>
  <conditionalFormatting sqref="BH59">
    <cfRule type="cellIs" dxfId="23530" priority="5370" stopIfTrue="1" operator="greaterThan">
      <formula>16</formula>
    </cfRule>
  </conditionalFormatting>
  <conditionalFormatting sqref="AU44:AU58">
    <cfRule type="endsWith" dxfId="23529" priority="5359" stopIfTrue="1" operator="endsWith" text="TE">
      <formula>RIGHT(AU44,LEN("TE"))="TE"</formula>
    </cfRule>
    <cfRule type="endsWith" dxfId="23528" priority="5360" stopIfTrue="1" operator="endsWith" text="MX">
      <formula>RIGHT(AU44,LEN("MX"))="MX"</formula>
    </cfRule>
    <cfRule type="endsWith" dxfId="23527" priority="5361" stopIfTrue="1" operator="endsWith" text="MI">
      <formula>RIGHT(AU44,LEN("MI"))="MI"</formula>
    </cfRule>
    <cfRule type="endsWith" dxfId="23526" priority="5362" stopIfTrue="1" operator="endsWith" text="PL">
      <formula>RIGHT(AU44,LEN("PL"))="PL"</formula>
    </cfRule>
    <cfRule type="endsWith" dxfId="23525" priority="5363" stopIfTrue="1" operator="endsWith" text="FE">
      <formula>RIGHT(AU44,LEN("FE"))="FE"</formula>
    </cfRule>
    <cfRule type="endsWith" dxfId="23524" priority="5364" stopIfTrue="1" operator="endsWith" text="PA">
      <formula>RIGHT(AU44,LEN("PA"))="PA"</formula>
    </cfRule>
    <cfRule type="endsWith" dxfId="23523" priority="5365" stopIfTrue="1" operator="endsWith" text="PS">
      <formula>RIGHT(AU44,LEN("PS"))="PS"</formula>
    </cfRule>
    <cfRule type="endsWith" dxfId="23522" priority="5366" stopIfTrue="1" operator="endsWith" text="OB">
      <formula>RIGHT(AU44,LEN("OB"))="OB"</formula>
    </cfRule>
    <cfRule type="endsWith" dxfId="23521" priority="5367" stopIfTrue="1" operator="endsWith" text="BA">
      <formula>RIGHT(AU44,LEN("BA"))="BA"</formula>
    </cfRule>
    <cfRule type="endsWith" dxfId="23520" priority="5368" stopIfTrue="1" operator="endsWith" text="CO">
      <formula>RIGHT(AU44,LEN("CO"))="CO"</formula>
    </cfRule>
    <cfRule type="endsWith" dxfId="23519" priority="5369" stopIfTrue="1" operator="endsWith" text="CH">
      <formula>RIGHT(AU44,LEN("CH"))="CH"</formula>
    </cfRule>
  </conditionalFormatting>
  <conditionalFormatting sqref="AW44:AW58">
    <cfRule type="endsWith" dxfId="23518" priority="5348" stopIfTrue="1" operator="endsWith" text="TE">
      <formula>RIGHT(AW44,LEN("TE"))="TE"</formula>
    </cfRule>
    <cfRule type="endsWith" dxfId="23517" priority="5349" stopIfTrue="1" operator="endsWith" text="MX">
      <formula>RIGHT(AW44,LEN("MX"))="MX"</formula>
    </cfRule>
    <cfRule type="endsWith" dxfId="23516" priority="5350" stopIfTrue="1" operator="endsWith" text="MI">
      <formula>RIGHT(AW44,LEN("MI"))="MI"</formula>
    </cfRule>
    <cfRule type="endsWith" dxfId="23515" priority="5351" stopIfTrue="1" operator="endsWith" text="PL">
      <formula>RIGHT(AW44,LEN("PL"))="PL"</formula>
    </cfRule>
    <cfRule type="endsWith" dxfId="23514" priority="5352" stopIfTrue="1" operator="endsWith" text="FE">
      <formula>RIGHT(AW44,LEN("FE"))="FE"</formula>
    </cfRule>
    <cfRule type="endsWith" dxfId="23513" priority="5353" stopIfTrue="1" operator="endsWith" text="PA">
      <formula>RIGHT(AW44,LEN("PA"))="PA"</formula>
    </cfRule>
    <cfRule type="endsWith" dxfId="23512" priority="5354" stopIfTrue="1" operator="endsWith" text="PS">
      <formula>RIGHT(AW44,LEN("PS"))="PS"</formula>
    </cfRule>
    <cfRule type="endsWith" dxfId="23511" priority="5355" stopIfTrue="1" operator="endsWith" text="OB">
      <formula>RIGHT(AW44,LEN("OB"))="OB"</formula>
    </cfRule>
    <cfRule type="endsWith" dxfId="23510" priority="5356" stopIfTrue="1" operator="endsWith" text="BA">
      <formula>RIGHT(AW44,LEN("BA"))="BA"</formula>
    </cfRule>
    <cfRule type="endsWith" dxfId="23509" priority="5357" stopIfTrue="1" operator="endsWith" text="CO">
      <formula>RIGHT(AW44,LEN("CO"))="CO"</formula>
    </cfRule>
    <cfRule type="endsWith" dxfId="23508" priority="5358" stopIfTrue="1" operator="endsWith" text="CH">
      <formula>RIGHT(AW44,LEN("CH"))="CH"</formula>
    </cfRule>
  </conditionalFormatting>
  <conditionalFormatting sqref="AY44:AY58">
    <cfRule type="endsWith" dxfId="23507" priority="5337" stopIfTrue="1" operator="endsWith" text="TE">
      <formula>RIGHT(AY44,LEN("TE"))="TE"</formula>
    </cfRule>
    <cfRule type="endsWith" dxfId="23506" priority="5338" stopIfTrue="1" operator="endsWith" text="MX">
      <formula>RIGHT(AY44,LEN("MX"))="MX"</formula>
    </cfRule>
    <cfRule type="endsWith" dxfId="23505" priority="5339" stopIfTrue="1" operator="endsWith" text="MI">
      <formula>RIGHT(AY44,LEN("MI"))="MI"</formula>
    </cfRule>
    <cfRule type="endsWith" dxfId="23504" priority="5340" stopIfTrue="1" operator="endsWith" text="PL">
      <formula>RIGHT(AY44,LEN("PL"))="PL"</formula>
    </cfRule>
    <cfRule type="endsWith" dxfId="23503" priority="5341" stopIfTrue="1" operator="endsWith" text="FE">
      <formula>RIGHT(AY44,LEN("FE"))="FE"</formula>
    </cfRule>
    <cfRule type="endsWith" dxfId="23502" priority="5342" stopIfTrue="1" operator="endsWith" text="PA">
      <formula>RIGHT(AY44,LEN("PA"))="PA"</formula>
    </cfRule>
    <cfRule type="endsWith" dxfId="23501" priority="5343" stopIfTrue="1" operator="endsWith" text="PS">
      <formula>RIGHT(AY44,LEN("PS"))="PS"</formula>
    </cfRule>
    <cfRule type="endsWith" dxfId="23500" priority="5344" stopIfTrue="1" operator="endsWith" text="OB">
      <formula>RIGHT(AY44,LEN("OB"))="OB"</formula>
    </cfRule>
    <cfRule type="endsWith" dxfId="23499" priority="5345" stopIfTrue="1" operator="endsWith" text="BA">
      <formula>RIGHT(AY44,LEN("BA"))="BA"</formula>
    </cfRule>
    <cfRule type="endsWith" dxfId="23498" priority="5346" stopIfTrue="1" operator="endsWith" text="CO">
      <formula>RIGHT(AY44,LEN("CO"))="CO"</formula>
    </cfRule>
    <cfRule type="endsWith" dxfId="23497" priority="5347" stopIfTrue="1" operator="endsWith" text="CH">
      <formula>RIGHT(AY44,LEN("CH"))="CH"</formula>
    </cfRule>
  </conditionalFormatting>
  <conditionalFormatting sqref="BA44:BA58">
    <cfRule type="endsWith" dxfId="23496" priority="5326" stopIfTrue="1" operator="endsWith" text="TE">
      <formula>RIGHT(BA44,LEN("TE"))="TE"</formula>
    </cfRule>
    <cfRule type="endsWith" dxfId="23495" priority="5327" stopIfTrue="1" operator="endsWith" text="MX">
      <formula>RIGHT(BA44,LEN("MX"))="MX"</formula>
    </cfRule>
    <cfRule type="endsWith" dxfId="23494" priority="5328" stopIfTrue="1" operator="endsWith" text="MI">
      <formula>RIGHT(BA44,LEN("MI"))="MI"</formula>
    </cfRule>
    <cfRule type="endsWith" dxfId="23493" priority="5329" stopIfTrue="1" operator="endsWith" text="PL">
      <formula>RIGHT(BA44,LEN("PL"))="PL"</formula>
    </cfRule>
    <cfRule type="endsWith" dxfId="23492" priority="5330" stopIfTrue="1" operator="endsWith" text="FE">
      <formula>RIGHT(BA44,LEN("FE"))="FE"</formula>
    </cfRule>
    <cfRule type="endsWith" dxfId="23491" priority="5331" stopIfTrue="1" operator="endsWith" text="PA">
      <formula>RIGHT(BA44,LEN("PA"))="PA"</formula>
    </cfRule>
    <cfRule type="endsWith" dxfId="23490" priority="5332" stopIfTrue="1" operator="endsWith" text="PS">
      <formula>RIGHT(BA44,LEN("PS"))="PS"</formula>
    </cfRule>
    <cfRule type="endsWith" dxfId="23489" priority="5333" stopIfTrue="1" operator="endsWith" text="OB">
      <formula>RIGHT(BA44,LEN("OB"))="OB"</formula>
    </cfRule>
    <cfRule type="endsWith" dxfId="23488" priority="5334" stopIfTrue="1" operator="endsWith" text="BA">
      <formula>RIGHT(BA44,LEN("BA"))="BA"</formula>
    </cfRule>
    <cfRule type="endsWith" dxfId="23487" priority="5335" stopIfTrue="1" operator="endsWith" text="CO">
      <formula>RIGHT(BA44,LEN("CO"))="CO"</formula>
    </cfRule>
    <cfRule type="endsWith" dxfId="23486" priority="5336" stopIfTrue="1" operator="endsWith" text="CH">
      <formula>RIGHT(BA44,LEN("CH"))="CH"</formula>
    </cfRule>
  </conditionalFormatting>
  <conditionalFormatting sqref="BC44:BC58">
    <cfRule type="endsWith" dxfId="23485" priority="5315" stopIfTrue="1" operator="endsWith" text="TE">
      <formula>RIGHT(BC44,LEN("TE"))="TE"</formula>
    </cfRule>
    <cfRule type="endsWith" dxfId="23484" priority="5316" stopIfTrue="1" operator="endsWith" text="MX">
      <formula>RIGHT(BC44,LEN("MX"))="MX"</formula>
    </cfRule>
    <cfRule type="endsWith" dxfId="23483" priority="5317" stopIfTrue="1" operator="endsWith" text="MI">
      <formula>RIGHT(BC44,LEN("MI"))="MI"</formula>
    </cfRule>
    <cfRule type="endsWith" dxfId="23482" priority="5318" stopIfTrue="1" operator="endsWith" text="PL">
      <formula>RIGHT(BC44,LEN("PL"))="PL"</formula>
    </cfRule>
    <cfRule type="endsWith" dxfId="23481" priority="5319" stopIfTrue="1" operator="endsWith" text="FE">
      <formula>RIGHT(BC44,LEN("FE"))="FE"</formula>
    </cfRule>
    <cfRule type="endsWith" dxfId="23480" priority="5320" stopIfTrue="1" operator="endsWith" text="PA">
      <formula>RIGHT(BC44,LEN("PA"))="PA"</formula>
    </cfRule>
    <cfRule type="endsWith" dxfId="23479" priority="5321" stopIfTrue="1" operator="endsWith" text="PS">
      <formula>RIGHT(BC44,LEN("PS"))="PS"</formula>
    </cfRule>
    <cfRule type="endsWith" dxfId="23478" priority="5322" stopIfTrue="1" operator="endsWith" text="OB">
      <formula>RIGHT(BC44,LEN("OB"))="OB"</formula>
    </cfRule>
    <cfRule type="endsWith" dxfId="23477" priority="5323" stopIfTrue="1" operator="endsWith" text="BA">
      <formula>RIGHT(BC44,LEN("BA"))="BA"</formula>
    </cfRule>
    <cfRule type="endsWith" dxfId="23476" priority="5324" stopIfTrue="1" operator="endsWith" text="CO">
      <formula>RIGHT(BC44,LEN("CO"))="CO"</formula>
    </cfRule>
    <cfRule type="endsWith" dxfId="23475" priority="5325" stopIfTrue="1" operator="endsWith" text="CH">
      <formula>RIGHT(BC44,LEN("CH"))="CH"</formula>
    </cfRule>
  </conditionalFormatting>
  <conditionalFormatting sqref="BE44:BE58">
    <cfRule type="endsWith" dxfId="23474" priority="5304" stopIfTrue="1" operator="endsWith" text="TE">
      <formula>RIGHT(BE44,LEN("TE"))="TE"</formula>
    </cfRule>
    <cfRule type="endsWith" dxfId="23473" priority="5305" stopIfTrue="1" operator="endsWith" text="MX">
      <formula>RIGHT(BE44,LEN("MX"))="MX"</formula>
    </cfRule>
    <cfRule type="endsWith" dxfId="23472" priority="5306" stopIfTrue="1" operator="endsWith" text="MI">
      <formula>RIGHT(BE44,LEN("MI"))="MI"</formula>
    </cfRule>
    <cfRule type="endsWith" dxfId="23471" priority="5307" stopIfTrue="1" operator="endsWith" text="PL">
      <formula>RIGHT(BE44,LEN("PL"))="PL"</formula>
    </cfRule>
    <cfRule type="endsWith" dxfId="23470" priority="5308" stopIfTrue="1" operator="endsWith" text="FE">
      <formula>RIGHT(BE44,LEN("FE"))="FE"</formula>
    </cfRule>
    <cfRule type="endsWith" dxfId="23469" priority="5309" stopIfTrue="1" operator="endsWith" text="PA">
      <formula>RIGHT(BE44,LEN("PA"))="PA"</formula>
    </cfRule>
    <cfRule type="endsWith" dxfId="23468" priority="5310" stopIfTrue="1" operator="endsWith" text="PS">
      <formula>RIGHT(BE44,LEN("PS"))="PS"</formula>
    </cfRule>
    <cfRule type="endsWith" dxfId="23467" priority="5311" stopIfTrue="1" operator="endsWith" text="OB">
      <formula>RIGHT(BE44,LEN("OB"))="OB"</formula>
    </cfRule>
    <cfRule type="endsWith" dxfId="23466" priority="5312" stopIfTrue="1" operator="endsWith" text="BA">
      <formula>RIGHT(BE44,LEN("BA"))="BA"</formula>
    </cfRule>
    <cfRule type="endsWith" dxfId="23465" priority="5313" stopIfTrue="1" operator="endsWith" text="CO">
      <formula>RIGHT(BE44,LEN("CO"))="CO"</formula>
    </cfRule>
    <cfRule type="endsWith" dxfId="23464" priority="5314" stopIfTrue="1" operator="endsWith" text="CH">
      <formula>RIGHT(BE44,LEN("CH"))="CH"</formula>
    </cfRule>
  </conditionalFormatting>
  <conditionalFormatting sqref="BG44:BG58">
    <cfRule type="endsWith" dxfId="23463" priority="5293" stopIfTrue="1" operator="endsWith" text="TE">
      <formula>RIGHT(BG44,LEN("TE"))="TE"</formula>
    </cfRule>
    <cfRule type="endsWith" dxfId="23462" priority="5294" stopIfTrue="1" operator="endsWith" text="MX">
      <formula>RIGHT(BG44,LEN("MX"))="MX"</formula>
    </cfRule>
    <cfRule type="endsWith" dxfId="23461" priority="5295" stopIfTrue="1" operator="endsWith" text="MI">
      <formula>RIGHT(BG44,LEN("MI"))="MI"</formula>
    </cfRule>
    <cfRule type="endsWith" dxfId="23460" priority="5296" stopIfTrue="1" operator="endsWith" text="PL">
      <formula>RIGHT(BG44,LEN("PL"))="PL"</formula>
    </cfRule>
    <cfRule type="endsWith" dxfId="23459" priority="5297" stopIfTrue="1" operator="endsWith" text="FE">
      <formula>RIGHT(BG44,LEN("FE"))="FE"</formula>
    </cfRule>
    <cfRule type="endsWith" dxfId="23458" priority="5298" stopIfTrue="1" operator="endsWith" text="PA">
      <formula>RIGHT(BG44,LEN("PA"))="PA"</formula>
    </cfRule>
    <cfRule type="endsWith" dxfId="23457" priority="5299" stopIfTrue="1" operator="endsWith" text="PS">
      <formula>RIGHT(BG44,LEN("PS"))="PS"</formula>
    </cfRule>
    <cfRule type="endsWith" dxfId="23456" priority="5300" stopIfTrue="1" operator="endsWith" text="OB">
      <formula>RIGHT(BG44,LEN("OB"))="OB"</formula>
    </cfRule>
    <cfRule type="endsWith" dxfId="23455" priority="5301" stopIfTrue="1" operator="endsWith" text="BA">
      <formula>RIGHT(BG44,LEN("BA"))="BA"</formula>
    </cfRule>
    <cfRule type="endsWith" dxfId="23454" priority="5302" stopIfTrue="1" operator="endsWith" text="CO">
      <formula>RIGHT(BG44,LEN("CO"))="CO"</formula>
    </cfRule>
    <cfRule type="endsWith" dxfId="23453" priority="5303" stopIfTrue="1" operator="endsWith" text="CH">
      <formula>RIGHT(BG44,LEN("CH"))="CH"</formula>
    </cfRule>
  </conditionalFormatting>
  <conditionalFormatting sqref="H77">
    <cfRule type="cellIs" dxfId="23452" priority="5292" stopIfTrue="1" operator="greaterThan">
      <formula>16</formula>
    </cfRule>
  </conditionalFormatting>
  <conditionalFormatting sqref="J77">
    <cfRule type="cellIs" dxfId="23451" priority="5291" stopIfTrue="1" operator="greaterThan">
      <formula>16</formula>
    </cfRule>
  </conditionalFormatting>
  <conditionalFormatting sqref="L77">
    <cfRule type="cellIs" dxfId="23450" priority="5290" stopIfTrue="1" operator="greaterThan">
      <formula>16</formula>
    </cfRule>
  </conditionalFormatting>
  <conditionalFormatting sqref="N77">
    <cfRule type="cellIs" dxfId="23449" priority="5289" stopIfTrue="1" operator="greaterThan">
      <formula>16</formula>
    </cfRule>
  </conditionalFormatting>
  <conditionalFormatting sqref="P77">
    <cfRule type="cellIs" dxfId="23448" priority="5288" stopIfTrue="1" operator="greaterThan">
      <formula>16</formula>
    </cfRule>
  </conditionalFormatting>
  <conditionalFormatting sqref="R77">
    <cfRule type="cellIs" dxfId="23447" priority="5287" stopIfTrue="1" operator="greaterThan">
      <formula>16</formula>
    </cfRule>
  </conditionalFormatting>
  <conditionalFormatting sqref="T77">
    <cfRule type="cellIs" dxfId="23446" priority="5286" stopIfTrue="1" operator="greaterThan">
      <formula>16</formula>
    </cfRule>
  </conditionalFormatting>
  <conditionalFormatting sqref="G62:G76">
    <cfRule type="endsWith" dxfId="23445" priority="5275" stopIfTrue="1" operator="endsWith" text="TE">
      <formula>RIGHT(G62,LEN("TE"))="TE"</formula>
    </cfRule>
    <cfRule type="endsWith" dxfId="23444" priority="5276" stopIfTrue="1" operator="endsWith" text="MX">
      <formula>RIGHT(G62,LEN("MX"))="MX"</formula>
    </cfRule>
    <cfRule type="endsWith" dxfId="23443" priority="5277" stopIfTrue="1" operator="endsWith" text="MI">
      <formula>RIGHT(G62,LEN("MI"))="MI"</formula>
    </cfRule>
    <cfRule type="endsWith" dxfId="23442" priority="5278" stopIfTrue="1" operator="endsWith" text="PL">
      <formula>RIGHT(G62,LEN("PL"))="PL"</formula>
    </cfRule>
    <cfRule type="endsWith" dxfId="23441" priority="5279" stopIfTrue="1" operator="endsWith" text="FE">
      <formula>RIGHT(G62,LEN("FE"))="FE"</formula>
    </cfRule>
    <cfRule type="endsWith" dxfId="23440" priority="5280" stopIfTrue="1" operator="endsWith" text="PA">
      <formula>RIGHT(G62,LEN("PA"))="PA"</formula>
    </cfRule>
    <cfRule type="endsWith" dxfId="23439" priority="5281" stopIfTrue="1" operator="endsWith" text="PS">
      <formula>RIGHT(G62,LEN("PS"))="PS"</formula>
    </cfRule>
    <cfRule type="endsWith" dxfId="23438" priority="5282" stopIfTrue="1" operator="endsWith" text="OB">
      <formula>RIGHT(G62,LEN("OB"))="OB"</formula>
    </cfRule>
    <cfRule type="endsWith" dxfId="23437" priority="5283" stopIfTrue="1" operator="endsWith" text="BA">
      <formula>RIGHT(G62,LEN("BA"))="BA"</formula>
    </cfRule>
    <cfRule type="endsWith" dxfId="23436" priority="5284" stopIfTrue="1" operator="endsWith" text="CO">
      <formula>RIGHT(G62,LEN("CO"))="CO"</formula>
    </cfRule>
    <cfRule type="endsWith" dxfId="23435" priority="5285" stopIfTrue="1" operator="endsWith" text="CH">
      <formula>RIGHT(G62,LEN("CH"))="CH"</formula>
    </cfRule>
  </conditionalFormatting>
  <conditionalFormatting sqref="I62:I76">
    <cfRule type="endsWith" dxfId="23434" priority="5264" stopIfTrue="1" operator="endsWith" text="TE">
      <formula>RIGHT(I62,LEN("TE"))="TE"</formula>
    </cfRule>
    <cfRule type="endsWith" dxfId="23433" priority="5265" stopIfTrue="1" operator="endsWith" text="MX">
      <formula>RIGHT(I62,LEN("MX"))="MX"</formula>
    </cfRule>
    <cfRule type="endsWith" dxfId="23432" priority="5266" stopIfTrue="1" operator="endsWith" text="MI">
      <formula>RIGHT(I62,LEN("MI"))="MI"</formula>
    </cfRule>
    <cfRule type="endsWith" dxfId="23431" priority="5267" stopIfTrue="1" operator="endsWith" text="PL">
      <formula>RIGHT(I62,LEN("PL"))="PL"</formula>
    </cfRule>
    <cfRule type="endsWith" dxfId="23430" priority="5268" stopIfTrue="1" operator="endsWith" text="FE">
      <formula>RIGHT(I62,LEN("FE"))="FE"</formula>
    </cfRule>
    <cfRule type="endsWith" dxfId="23429" priority="5269" stopIfTrue="1" operator="endsWith" text="PA">
      <formula>RIGHT(I62,LEN("PA"))="PA"</formula>
    </cfRule>
    <cfRule type="endsWith" dxfId="23428" priority="5270" stopIfTrue="1" operator="endsWith" text="PS">
      <formula>RIGHT(I62,LEN("PS"))="PS"</formula>
    </cfRule>
    <cfRule type="endsWith" dxfId="23427" priority="5271" stopIfTrue="1" operator="endsWith" text="OB">
      <formula>RIGHT(I62,LEN("OB"))="OB"</formula>
    </cfRule>
    <cfRule type="endsWith" dxfId="23426" priority="5272" stopIfTrue="1" operator="endsWith" text="BA">
      <formula>RIGHT(I62,LEN("BA"))="BA"</formula>
    </cfRule>
    <cfRule type="endsWith" dxfId="23425" priority="5273" stopIfTrue="1" operator="endsWith" text="CO">
      <formula>RIGHT(I62,LEN("CO"))="CO"</formula>
    </cfRule>
    <cfRule type="endsWith" dxfId="23424" priority="5274" stopIfTrue="1" operator="endsWith" text="CH">
      <formula>RIGHT(I62,LEN("CH"))="CH"</formula>
    </cfRule>
  </conditionalFormatting>
  <conditionalFormatting sqref="K62:K76">
    <cfRule type="endsWith" dxfId="23423" priority="5253" stopIfTrue="1" operator="endsWith" text="TE">
      <formula>RIGHT(K62,LEN("TE"))="TE"</formula>
    </cfRule>
    <cfRule type="endsWith" dxfId="23422" priority="5254" stopIfTrue="1" operator="endsWith" text="MX">
      <formula>RIGHT(K62,LEN("MX"))="MX"</formula>
    </cfRule>
    <cfRule type="endsWith" dxfId="23421" priority="5255" stopIfTrue="1" operator="endsWith" text="MI">
      <formula>RIGHT(K62,LEN("MI"))="MI"</formula>
    </cfRule>
    <cfRule type="endsWith" dxfId="23420" priority="5256" stopIfTrue="1" operator="endsWith" text="PL">
      <formula>RIGHT(K62,LEN("PL"))="PL"</formula>
    </cfRule>
    <cfRule type="endsWith" dxfId="23419" priority="5257" stopIfTrue="1" operator="endsWith" text="FE">
      <formula>RIGHT(K62,LEN("FE"))="FE"</formula>
    </cfRule>
    <cfRule type="endsWith" dxfId="23418" priority="5258" stopIfTrue="1" operator="endsWith" text="PA">
      <formula>RIGHT(K62,LEN("PA"))="PA"</formula>
    </cfRule>
    <cfRule type="endsWith" dxfId="23417" priority="5259" stopIfTrue="1" operator="endsWith" text="PS">
      <formula>RIGHT(K62,LEN("PS"))="PS"</formula>
    </cfRule>
    <cfRule type="endsWith" dxfId="23416" priority="5260" stopIfTrue="1" operator="endsWith" text="OB">
      <formula>RIGHT(K62,LEN("OB"))="OB"</formula>
    </cfRule>
    <cfRule type="endsWith" dxfId="23415" priority="5261" stopIfTrue="1" operator="endsWith" text="BA">
      <formula>RIGHT(K62,LEN("BA"))="BA"</formula>
    </cfRule>
    <cfRule type="endsWith" dxfId="23414" priority="5262" stopIfTrue="1" operator="endsWith" text="CO">
      <formula>RIGHT(K62,LEN("CO"))="CO"</formula>
    </cfRule>
    <cfRule type="endsWith" dxfId="23413" priority="5263" stopIfTrue="1" operator="endsWith" text="CH">
      <formula>RIGHT(K62,LEN("CH"))="CH"</formula>
    </cfRule>
  </conditionalFormatting>
  <conditionalFormatting sqref="M62:M76">
    <cfRule type="endsWith" dxfId="23412" priority="5242" stopIfTrue="1" operator="endsWith" text="TE">
      <formula>RIGHT(M62,LEN("TE"))="TE"</formula>
    </cfRule>
    <cfRule type="endsWith" dxfId="23411" priority="5243" stopIfTrue="1" operator="endsWith" text="MX">
      <formula>RIGHT(M62,LEN("MX"))="MX"</formula>
    </cfRule>
    <cfRule type="endsWith" dxfId="23410" priority="5244" stopIfTrue="1" operator="endsWith" text="MI">
      <formula>RIGHT(M62,LEN("MI"))="MI"</formula>
    </cfRule>
    <cfRule type="endsWith" dxfId="23409" priority="5245" stopIfTrue="1" operator="endsWith" text="PL">
      <formula>RIGHT(M62,LEN("PL"))="PL"</formula>
    </cfRule>
    <cfRule type="endsWith" dxfId="23408" priority="5246" stopIfTrue="1" operator="endsWith" text="FE">
      <formula>RIGHT(M62,LEN("FE"))="FE"</formula>
    </cfRule>
    <cfRule type="endsWith" dxfId="23407" priority="5247" stopIfTrue="1" operator="endsWith" text="PA">
      <formula>RIGHT(M62,LEN("PA"))="PA"</formula>
    </cfRule>
    <cfRule type="endsWith" dxfId="23406" priority="5248" stopIfTrue="1" operator="endsWith" text="PS">
      <formula>RIGHT(M62,LEN("PS"))="PS"</formula>
    </cfRule>
    <cfRule type="endsWith" dxfId="23405" priority="5249" stopIfTrue="1" operator="endsWith" text="OB">
      <formula>RIGHT(M62,LEN("OB"))="OB"</formula>
    </cfRule>
    <cfRule type="endsWith" dxfId="23404" priority="5250" stopIfTrue="1" operator="endsWith" text="BA">
      <formula>RIGHT(M62,LEN("BA"))="BA"</formula>
    </cfRule>
    <cfRule type="endsWith" dxfId="23403" priority="5251" stopIfTrue="1" operator="endsWith" text="CO">
      <formula>RIGHT(M62,LEN("CO"))="CO"</formula>
    </cfRule>
    <cfRule type="endsWith" dxfId="23402" priority="5252" stopIfTrue="1" operator="endsWith" text="CH">
      <formula>RIGHT(M62,LEN("CH"))="CH"</formula>
    </cfRule>
  </conditionalFormatting>
  <conditionalFormatting sqref="O62:O76">
    <cfRule type="endsWith" dxfId="23401" priority="5231" stopIfTrue="1" operator="endsWith" text="TE">
      <formula>RIGHT(O62,LEN("TE"))="TE"</formula>
    </cfRule>
    <cfRule type="endsWith" dxfId="23400" priority="5232" stopIfTrue="1" operator="endsWith" text="MX">
      <formula>RIGHT(O62,LEN("MX"))="MX"</formula>
    </cfRule>
    <cfRule type="endsWith" dxfId="23399" priority="5233" stopIfTrue="1" operator="endsWith" text="MI">
      <formula>RIGHT(O62,LEN("MI"))="MI"</formula>
    </cfRule>
    <cfRule type="endsWith" dxfId="23398" priority="5234" stopIfTrue="1" operator="endsWith" text="PL">
      <formula>RIGHT(O62,LEN("PL"))="PL"</formula>
    </cfRule>
    <cfRule type="endsWith" dxfId="23397" priority="5235" stopIfTrue="1" operator="endsWith" text="FE">
      <formula>RIGHT(O62,LEN("FE"))="FE"</formula>
    </cfRule>
    <cfRule type="endsWith" dxfId="23396" priority="5236" stopIfTrue="1" operator="endsWith" text="PA">
      <formula>RIGHT(O62,LEN("PA"))="PA"</formula>
    </cfRule>
    <cfRule type="endsWith" dxfId="23395" priority="5237" stopIfTrue="1" operator="endsWith" text="PS">
      <formula>RIGHT(O62,LEN("PS"))="PS"</formula>
    </cfRule>
    <cfRule type="endsWith" dxfId="23394" priority="5238" stopIfTrue="1" operator="endsWith" text="OB">
      <formula>RIGHT(O62,LEN("OB"))="OB"</formula>
    </cfRule>
    <cfRule type="endsWith" dxfId="23393" priority="5239" stopIfTrue="1" operator="endsWith" text="BA">
      <formula>RIGHT(O62,LEN("BA"))="BA"</formula>
    </cfRule>
    <cfRule type="endsWith" dxfId="23392" priority="5240" stopIfTrue="1" operator="endsWith" text="CO">
      <formula>RIGHT(O62,LEN("CO"))="CO"</formula>
    </cfRule>
    <cfRule type="endsWith" dxfId="23391" priority="5241" stopIfTrue="1" operator="endsWith" text="CH">
      <formula>RIGHT(O62,LEN("CH"))="CH"</formula>
    </cfRule>
  </conditionalFormatting>
  <conditionalFormatting sqref="Q62:Q76">
    <cfRule type="endsWith" dxfId="23390" priority="5220" stopIfTrue="1" operator="endsWith" text="TE">
      <formula>RIGHT(Q62,LEN("TE"))="TE"</formula>
    </cfRule>
    <cfRule type="endsWith" dxfId="23389" priority="5221" stopIfTrue="1" operator="endsWith" text="MX">
      <formula>RIGHT(Q62,LEN("MX"))="MX"</formula>
    </cfRule>
    <cfRule type="endsWith" dxfId="23388" priority="5222" stopIfTrue="1" operator="endsWith" text="MI">
      <formula>RIGHT(Q62,LEN("MI"))="MI"</formula>
    </cfRule>
    <cfRule type="endsWith" dxfId="23387" priority="5223" stopIfTrue="1" operator="endsWith" text="PL">
      <formula>RIGHT(Q62,LEN("PL"))="PL"</formula>
    </cfRule>
    <cfRule type="endsWith" dxfId="23386" priority="5224" stopIfTrue="1" operator="endsWith" text="FE">
      <formula>RIGHT(Q62,LEN("FE"))="FE"</formula>
    </cfRule>
    <cfRule type="endsWith" dxfId="23385" priority="5225" stopIfTrue="1" operator="endsWith" text="PA">
      <formula>RIGHT(Q62,LEN("PA"))="PA"</formula>
    </cfRule>
    <cfRule type="endsWith" dxfId="23384" priority="5226" stopIfTrue="1" operator="endsWith" text="PS">
      <formula>RIGHT(Q62,LEN("PS"))="PS"</formula>
    </cfRule>
    <cfRule type="endsWith" dxfId="23383" priority="5227" stopIfTrue="1" operator="endsWith" text="OB">
      <formula>RIGHT(Q62,LEN("OB"))="OB"</formula>
    </cfRule>
    <cfRule type="endsWith" dxfId="23382" priority="5228" stopIfTrue="1" operator="endsWith" text="BA">
      <formula>RIGHT(Q62,LEN("BA"))="BA"</formula>
    </cfRule>
    <cfRule type="endsWith" dxfId="23381" priority="5229" stopIfTrue="1" operator="endsWith" text="CO">
      <formula>RIGHT(Q62,LEN("CO"))="CO"</formula>
    </cfRule>
    <cfRule type="endsWith" dxfId="23380" priority="5230" stopIfTrue="1" operator="endsWith" text="CH">
      <formula>RIGHT(Q62,LEN("CH"))="CH"</formula>
    </cfRule>
  </conditionalFormatting>
  <conditionalFormatting sqref="S62:S76">
    <cfRule type="endsWith" dxfId="23379" priority="5209" stopIfTrue="1" operator="endsWith" text="TE">
      <formula>RIGHT(S62,LEN("TE"))="TE"</formula>
    </cfRule>
    <cfRule type="endsWith" dxfId="23378" priority="5210" stopIfTrue="1" operator="endsWith" text="MX">
      <formula>RIGHT(S62,LEN("MX"))="MX"</formula>
    </cfRule>
    <cfRule type="endsWith" dxfId="23377" priority="5211" stopIfTrue="1" operator="endsWith" text="MI">
      <formula>RIGHT(S62,LEN("MI"))="MI"</formula>
    </cfRule>
    <cfRule type="endsWith" dxfId="23376" priority="5212" stopIfTrue="1" operator="endsWith" text="PL">
      <formula>RIGHT(S62,LEN("PL"))="PL"</formula>
    </cfRule>
    <cfRule type="endsWith" dxfId="23375" priority="5213" stopIfTrue="1" operator="endsWith" text="FE">
      <formula>RIGHT(S62,LEN("FE"))="FE"</formula>
    </cfRule>
    <cfRule type="endsWith" dxfId="23374" priority="5214" stopIfTrue="1" operator="endsWith" text="PA">
      <formula>RIGHT(S62,LEN("PA"))="PA"</formula>
    </cfRule>
    <cfRule type="endsWith" dxfId="23373" priority="5215" stopIfTrue="1" operator="endsWith" text="PS">
      <formula>RIGHT(S62,LEN("PS"))="PS"</formula>
    </cfRule>
    <cfRule type="endsWith" dxfId="23372" priority="5216" stopIfTrue="1" operator="endsWith" text="OB">
      <formula>RIGHT(S62,LEN("OB"))="OB"</formula>
    </cfRule>
    <cfRule type="endsWith" dxfId="23371" priority="5217" stopIfTrue="1" operator="endsWith" text="BA">
      <formula>RIGHT(S62,LEN("BA"))="BA"</formula>
    </cfRule>
    <cfRule type="endsWith" dxfId="23370" priority="5218" stopIfTrue="1" operator="endsWith" text="CO">
      <formula>RIGHT(S62,LEN("CO"))="CO"</formula>
    </cfRule>
    <cfRule type="endsWith" dxfId="23369" priority="5219" stopIfTrue="1" operator="endsWith" text="CH">
      <formula>RIGHT(S62,LEN("CH"))="CH"</formula>
    </cfRule>
  </conditionalFormatting>
  <conditionalFormatting sqref="AB77">
    <cfRule type="cellIs" dxfId="23368" priority="5208" stopIfTrue="1" operator="greaterThan">
      <formula>16</formula>
    </cfRule>
  </conditionalFormatting>
  <conditionalFormatting sqref="AD77">
    <cfRule type="cellIs" dxfId="23367" priority="5207" stopIfTrue="1" operator="greaterThan">
      <formula>16</formula>
    </cfRule>
  </conditionalFormatting>
  <conditionalFormatting sqref="AF77">
    <cfRule type="cellIs" dxfId="23366" priority="5206" stopIfTrue="1" operator="greaterThan">
      <formula>16</formula>
    </cfRule>
  </conditionalFormatting>
  <conditionalFormatting sqref="AH77">
    <cfRule type="cellIs" dxfId="23365" priority="5205" stopIfTrue="1" operator="greaterThan">
      <formula>16</formula>
    </cfRule>
  </conditionalFormatting>
  <conditionalFormatting sqref="AJ77">
    <cfRule type="cellIs" dxfId="23364" priority="5204" stopIfTrue="1" operator="greaterThan">
      <formula>16</formula>
    </cfRule>
  </conditionalFormatting>
  <conditionalFormatting sqref="AL77">
    <cfRule type="cellIs" dxfId="23363" priority="5203" stopIfTrue="1" operator="greaterThan">
      <formula>16</formula>
    </cfRule>
  </conditionalFormatting>
  <conditionalFormatting sqref="AN77">
    <cfRule type="cellIs" dxfId="23362" priority="5202" stopIfTrue="1" operator="greaterThan">
      <formula>16</formula>
    </cfRule>
  </conditionalFormatting>
  <conditionalFormatting sqref="AA62:AA76">
    <cfRule type="endsWith" dxfId="23361" priority="5191" stopIfTrue="1" operator="endsWith" text="TE">
      <formula>RIGHT(AA62,LEN("TE"))="TE"</formula>
    </cfRule>
    <cfRule type="endsWith" dxfId="23360" priority="5192" stopIfTrue="1" operator="endsWith" text="MX">
      <formula>RIGHT(AA62,LEN("MX"))="MX"</formula>
    </cfRule>
    <cfRule type="endsWith" dxfId="23359" priority="5193" stopIfTrue="1" operator="endsWith" text="MI">
      <formula>RIGHT(AA62,LEN("MI"))="MI"</formula>
    </cfRule>
    <cfRule type="endsWith" dxfId="23358" priority="5194" stopIfTrue="1" operator="endsWith" text="PL">
      <formula>RIGHT(AA62,LEN("PL"))="PL"</formula>
    </cfRule>
    <cfRule type="endsWith" dxfId="23357" priority="5195" stopIfTrue="1" operator="endsWith" text="FE">
      <formula>RIGHT(AA62,LEN("FE"))="FE"</formula>
    </cfRule>
    <cfRule type="endsWith" dxfId="23356" priority="5196" stopIfTrue="1" operator="endsWith" text="PA">
      <formula>RIGHT(AA62,LEN("PA"))="PA"</formula>
    </cfRule>
    <cfRule type="endsWith" dxfId="23355" priority="5197" stopIfTrue="1" operator="endsWith" text="PS">
      <formula>RIGHT(AA62,LEN("PS"))="PS"</formula>
    </cfRule>
    <cfRule type="endsWith" dxfId="23354" priority="5198" stopIfTrue="1" operator="endsWith" text="OB">
      <formula>RIGHT(AA62,LEN("OB"))="OB"</formula>
    </cfRule>
    <cfRule type="endsWith" dxfId="23353" priority="5199" stopIfTrue="1" operator="endsWith" text="BA">
      <formula>RIGHT(AA62,LEN("BA"))="BA"</formula>
    </cfRule>
    <cfRule type="endsWith" dxfId="23352" priority="5200" stopIfTrue="1" operator="endsWith" text="CO">
      <formula>RIGHT(AA62,LEN("CO"))="CO"</formula>
    </cfRule>
    <cfRule type="endsWith" dxfId="23351" priority="5201" stopIfTrue="1" operator="endsWith" text="CH">
      <formula>RIGHT(AA62,LEN("CH"))="CH"</formula>
    </cfRule>
  </conditionalFormatting>
  <conditionalFormatting sqref="AC62:AC76">
    <cfRule type="endsWith" dxfId="23350" priority="5180" stopIfTrue="1" operator="endsWith" text="TE">
      <formula>RIGHT(AC62,LEN("TE"))="TE"</formula>
    </cfRule>
    <cfRule type="endsWith" dxfId="23349" priority="5181" stopIfTrue="1" operator="endsWith" text="MX">
      <formula>RIGHT(AC62,LEN("MX"))="MX"</formula>
    </cfRule>
    <cfRule type="endsWith" dxfId="23348" priority="5182" stopIfTrue="1" operator="endsWith" text="MI">
      <formula>RIGHT(AC62,LEN("MI"))="MI"</formula>
    </cfRule>
    <cfRule type="endsWith" dxfId="23347" priority="5183" stopIfTrue="1" operator="endsWith" text="PL">
      <formula>RIGHT(AC62,LEN("PL"))="PL"</formula>
    </cfRule>
    <cfRule type="endsWith" dxfId="23346" priority="5184" stopIfTrue="1" operator="endsWith" text="FE">
      <formula>RIGHT(AC62,LEN("FE"))="FE"</formula>
    </cfRule>
    <cfRule type="endsWith" dxfId="23345" priority="5185" stopIfTrue="1" operator="endsWith" text="PA">
      <formula>RIGHT(AC62,LEN("PA"))="PA"</formula>
    </cfRule>
    <cfRule type="endsWith" dxfId="23344" priority="5186" stopIfTrue="1" operator="endsWith" text="PS">
      <formula>RIGHT(AC62,LEN("PS"))="PS"</formula>
    </cfRule>
    <cfRule type="endsWith" dxfId="23343" priority="5187" stopIfTrue="1" operator="endsWith" text="OB">
      <formula>RIGHT(AC62,LEN("OB"))="OB"</formula>
    </cfRule>
    <cfRule type="endsWith" dxfId="23342" priority="5188" stopIfTrue="1" operator="endsWith" text="BA">
      <formula>RIGHT(AC62,LEN("BA"))="BA"</formula>
    </cfRule>
    <cfRule type="endsWith" dxfId="23341" priority="5189" stopIfTrue="1" operator="endsWith" text="CO">
      <formula>RIGHT(AC62,LEN("CO"))="CO"</formula>
    </cfRule>
    <cfRule type="endsWith" dxfId="23340" priority="5190" stopIfTrue="1" operator="endsWith" text="CH">
      <formula>RIGHT(AC62,LEN("CH"))="CH"</formula>
    </cfRule>
  </conditionalFormatting>
  <conditionalFormatting sqref="AE62:AE76">
    <cfRule type="endsWith" dxfId="23339" priority="5169" stopIfTrue="1" operator="endsWith" text="TE">
      <formula>RIGHT(AE62,LEN("TE"))="TE"</formula>
    </cfRule>
    <cfRule type="endsWith" dxfId="23338" priority="5170" stopIfTrue="1" operator="endsWith" text="MX">
      <formula>RIGHT(AE62,LEN("MX"))="MX"</formula>
    </cfRule>
    <cfRule type="endsWith" dxfId="23337" priority="5171" stopIfTrue="1" operator="endsWith" text="MI">
      <formula>RIGHT(AE62,LEN("MI"))="MI"</formula>
    </cfRule>
    <cfRule type="endsWith" dxfId="23336" priority="5172" stopIfTrue="1" operator="endsWith" text="PL">
      <formula>RIGHT(AE62,LEN("PL"))="PL"</formula>
    </cfRule>
    <cfRule type="endsWith" dxfId="23335" priority="5173" stopIfTrue="1" operator="endsWith" text="FE">
      <formula>RIGHT(AE62,LEN("FE"))="FE"</formula>
    </cfRule>
    <cfRule type="endsWith" dxfId="23334" priority="5174" stopIfTrue="1" operator="endsWith" text="PA">
      <formula>RIGHT(AE62,LEN("PA"))="PA"</formula>
    </cfRule>
    <cfRule type="endsWith" dxfId="23333" priority="5175" stopIfTrue="1" operator="endsWith" text="PS">
      <formula>RIGHT(AE62,LEN("PS"))="PS"</formula>
    </cfRule>
    <cfRule type="endsWith" dxfId="23332" priority="5176" stopIfTrue="1" operator="endsWith" text="OB">
      <formula>RIGHT(AE62,LEN("OB"))="OB"</formula>
    </cfRule>
    <cfRule type="endsWith" dxfId="23331" priority="5177" stopIfTrue="1" operator="endsWith" text="BA">
      <formula>RIGHT(AE62,LEN("BA"))="BA"</formula>
    </cfRule>
    <cfRule type="endsWith" dxfId="23330" priority="5178" stopIfTrue="1" operator="endsWith" text="CO">
      <formula>RIGHT(AE62,LEN("CO"))="CO"</formula>
    </cfRule>
    <cfRule type="endsWith" dxfId="23329" priority="5179" stopIfTrue="1" operator="endsWith" text="CH">
      <formula>RIGHT(AE62,LEN("CH"))="CH"</formula>
    </cfRule>
  </conditionalFormatting>
  <conditionalFormatting sqref="AG62:AG76">
    <cfRule type="endsWith" dxfId="23328" priority="5158" stopIfTrue="1" operator="endsWith" text="TE">
      <formula>RIGHT(AG62,LEN("TE"))="TE"</formula>
    </cfRule>
    <cfRule type="endsWith" dxfId="23327" priority="5159" stopIfTrue="1" operator="endsWith" text="MX">
      <formula>RIGHT(AG62,LEN("MX"))="MX"</formula>
    </cfRule>
    <cfRule type="endsWith" dxfId="23326" priority="5160" stopIfTrue="1" operator="endsWith" text="MI">
      <formula>RIGHT(AG62,LEN("MI"))="MI"</formula>
    </cfRule>
    <cfRule type="endsWith" dxfId="23325" priority="5161" stopIfTrue="1" operator="endsWith" text="PL">
      <formula>RIGHT(AG62,LEN("PL"))="PL"</formula>
    </cfRule>
    <cfRule type="endsWith" dxfId="23324" priority="5162" stopIfTrue="1" operator="endsWith" text="FE">
      <formula>RIGHT(AG62,LEN("FE"))="FE"</formula>
    </cfRule>
    <cfRule type="endsWith" dxfId="23323" priority="5163" stopIfTrue="1" operator="endsWith" text="PA">
      <formula>RIGHT(AG62,LEN("PA"))="PA"</formula>
    </cfRule>
    <cfRule type="endsWith" dxfId="23322" priority="5164" stopIfTrue="1" operator="endsWith" text="PS">
      <formula>RIGHT(AG62,LEN("PS"))="PS"</formula>
    </cfRule>
    <cfRule type="endsWith" dxfId="23321" priority="5165" stopIfTrue="1" operator="endsWith" text="OB">
      <formula>RIGHT(AG62,LEN("OB"))="OB"</formula>
    </cfRule>
    <cfRule type="endsWith" dxfId="23320" priority="5166" stopIfTrue="1" operator="endsWith" text="BA">
      <formula>RIGHT(AG62,LEN("BA"))="BA"</formula>
    </cfRule>
    <cfRule type="endsWith" dxfId="23319" priority="5167" stopIfTrue="1" operator="endsWith" text="CO">
      <formula>RIGHT(AG62,LEN("CO"))="CO"</formula>
    </cfRule>
    <cfRule type="endsWith" dxfId="23318" priority="5168" stopIfTrue="1" operator="endsWith" text="CH">
      <formula>RIGHT(AG62,LEN("CH"))="CH"</formula>
    </cfRule>
  </conditionalFormatting>
  <conditionalFormatting sqref="AI62:AI76">
    <cfRule type="endsWith" dxfId="23317" priority="5147" stopIfTrue="1" operator="endsWith" text="TE">
      <formula>RIGHT(AI62,LEN("TE"))="TE"</formula>
    </cfRule>
    <cfRule type="endsWith" dxfId="23316" priority="5148" stopIfTrue="1" operator="endsWith" text="MX">
      <formula>RIGHT(AI62,LEN("MX"))="MX"</formula>
    </cfRule>
    <cfRule type="endsWith" dxfId="23315" priority="5149" stopIfTrue="1" operator="endsWith" text="MI">
      <formula>RIGHT(AI62,LEN("MI"))="MI"</formula>
    </cfRule>
    <cfRule type="endsWith" dxfId="23314" priority="5150" stopIfTrue="1" operator="endsWith" text="PL">
      <formula>RIGHT(AI62,LEN("PL"))="PL"</formula>
    </cfRule>
    <cfRule type="endsWith" dxfId="23313" priority="5151" stopIfTrue="1" operator="endsWith" text="FE">
      <formula>RIGHT(AI62,LEN("FE"))="FE"</formula>
    </cfRule>
    <cfRule type="endsWith" dxfId="23312" priority="5152" stopIfTrue="1" operator="endsWith" text="PA">
      <formula>RIGHT(AI62,LEN("PA"))="PA"</formula>
    </cfRule>
    <cfRule type="endsWith" dxfId="23311" priority="5153" stopIfTrue="1" operator="endsWith" text="PS">
      <formula>RIGHT(AI62,LEN("PS"))="PS"</formula>
    </cfRule>
    <cfRule type="endsWith" dxfId="23310" priority="5154" stopIfTrue="1" operator="endsWith" text="OB">
      <formula>RIGHT(AI62,LEN("OB"))="OB"</formula>
    </cfRule>
    <cfRule type="endsWith" dxfId="23309" priority="5155" stopIfTrue="1" operator="endsWith" text="BA">
      <formula>RIGHT(AI62,LEN("BA"))="BA"</formula>
    </cfRule>
    <cfRule type="endsWith" dxfId="23308" priority="5156" stopIfTrue="1" operator="endsWith" text="CO">
      <formula>RIGHT(AI62,LEN("CO"))="CO"</formula>
    </cfRule>
    <cfRule type="endsWith" dxfId="23307" priority="5157" stopIfTrue="1" operator="endsWith" text="CH">
      <formula>RIGHT(AI62,LEN("CH"))="CH"</formula>
    </cfRule>
  </conditionalFormatting>
  <conditionalFormatting sqref="AK62:AK76">
    <cfRule type="endsWith" dxfId="23306" priority="5136" stopIfTrue="1" operator="endsWith" text="TE">
      <formula>RIGHT(AK62,LEN("TE"))="TE"</formula>
    </cfRule>
    <cfRule type="endsWith" dxfId="23305" priority="5137" stopIfTrue="1" operator="endsWith" text="MX">
      <formula>RIGHT(AK62,LEN("MX"))="MX"</formula>
    </cfRule>
    <cfRule type="endsWith" dxfId="23304" priority="5138" stopIfTrue="1" operator="endsWith" text="MI">
      <formula>RIGHT(AK62,LEN("MI"))="MI"</formula>
    </cfRule>
    <cfRule type="endsWith" dxfId="23303" priority="5139" stopIfTrue="1" operator="endsWith" text="PL">
      <formula>RIGHT(AK62,LEN("PL"))="PL"</formula>
    </cfRule>
    <cfRule type="endsWith" dxfId="23302" priority="5140" stopIfTrue="1" operator="endsWith" text="FE">
      <formula>RIGHT(AK62,LEN("FE"))="FE"</formula>
    </cfRule>
    <cfRule type="endsWith" dxfId="23301" priority="5141" stopIfTrue="1" operator="endsWith" text="PA">
      <formula>RIGHT(AK62,LEN("PA"))="PA"</formula>
    </cfRule>
    <cfRule type="endsWith" dxfId="23300" priority="5142" stopIfTrue="1" operator="endsWith" text="PS">
      <formula>RIGHT(AK62,LEN("PS"))="PS"</formula>
    </cfRule>
    <cfRule type="endsWith" dxfId="23299" priority="5143" stopIfTrue="1" operator="endsWith" text="OB">
      <formula>RIGHT(AK62,LEN("OB"))="OB"</formula>
    </cfRule>
    <cfRule type="endsWith" dxfId="23298" priority="5144" stopIfTrue="1" operator="endsWith" text="BA">
      <formula>RIGHT(AK62,LEN("BA"))="BA"</formula>
    </cfRule>
    <cfRule type="endsWith" dxfId="23297" priority="5145" stopIfTrue="1" operator="endsWith" text="CO">
      <formula>RIGHT(AK62,LEN("CO"))="CO"</formula>
    </cfRule>
    <cfRule type="endsWith" dxfId="23296" priority="5146" stopIfTrue="1" operator="endsWith" text="CH">
      <formula>RIGHT(AK62,LEN("CH"))="CH"</formula>
    </cfRule>
  </conditionalFormatting>
  <conditionalFormatting sqref="AM62:AM76">
    <cfRule type="endsWith" dxfId="23295" priority="5125" stopIfTrue="1" operator="endsWith" text="TE">
      <formula>RIGHT(AM62,LEN("TE"))="TE"</formula>
    </cfRule>
    <cfRule type="endsWith" dxfId="23294" priority="5126" stopIfTrue="1" operator="endsWith" text="MX">
      <formula>RIGHT(AM62,LEN("MX"))="MX"</formula>
    </cfRule>
    <cfRule type="endsWith" dxfId="23293" priority="5127" stopIfTrue="1" operator="endsWith" text="MI">
      <formula>RIGHT(AM62,LEN("MI"))="MI"</formula>
    </cfRule>
    <cfRule type="endsWith" dxfId="23292" priority="5128" stopIfTrue="1" operator="endsWith" text="PL">
      <formula>RIGHT(AM62,LEN("PL"))="PL"</formula>
    </cfRule>
    <cfRule type="endsWith" dxfId="23291" priority="5129" stopIfTrue="1" operator="endsWith" text="FE">
      <formula>RIGHT(AM62,LEN("FE"))="FE"</formula>
    </cfRule>
    <cfRule type="endsWith" dxfId="23290" priority="5130" stopIfTrue="1" operator="endsWith" text="PA">
      <formula>RIGHT(AM62,LEN("PA"))="PA"</formula>
    </cfRule>
    <cfRule type="endsWith" dxfId="23289" priority="5131" stopIfTrue="1" operator="endsWith" text="PS">
      <formula>RIGHT(AM62,LEN("PS"))="PS"</formula>
    </cfRule>
    <cfRule type="endsWith" dxfId="23288" priority="5132" stopIfTrue="1" operator="endsWith" text="OB">
      <formula>RIGHT(AM62,LEN("OB"))="OB"</formula>
    </cfRule>
    <cfRule type="endsWith" dxfId="23287" priority="5133" stopIfTrue="1" operator="endsWith" text="BA">
      <formula>RIGHT(AM62,LEN("BA"))="BA"</formula>
    </cfRule>
    <cfRule type="endsWith" dxfId="23286" priority="5134" stopIfTrue="1" operator="endsWith" text="CO">
      <formula>RIGHT(AM62,LEN("CO"))="CO"</formula>
    </cfRule>
    <cfRule type="endsWith" dxfId="23285" priority="5135" stopIfTrue="1" operator="endsWith" text="CH">
      <formula>RIGHT(AM62,LEN("CH"))="CH"</formula>
    </cfRule>
  </conditionalFormatting>
  <conditionalFormatting sqref="AV77">
    <cfRule type="cellIs" dxfId="23284" priority="5124" stopIfTrue="1" operator="greaterThan">
      <formula>16</formula>
    </cfRule>
  </conditionalFormatting>
  <conditionalFormatting sqref="AX77">
    <cfRule type="cellIs" dxfId="23283" priority="5123" stopIfTrue="1" operator="greaterThan">
      <formula>16</formula>
    </cfRule>
  </conditionalFormatting>
  <conditionalFormatting sqref="AZ77">
    <cfRule type="cellIs" dxfId="23282" priority="5122" stopIfTrue="1" operator="greaterThan">
      <formula>16</formula>
    </cfRule>
  </conditionalFormatting>
  <conditionalFormatting sqref="BB77">
    <cfRule type="cellIs" dxfId="23281" priority="5121" stopIfTrue="1" operator="greaterThan">
      <formula>16</formula>
    </cfRule>
  </conditionalFormatting>
  <conditionalFormatting sqref="BD77">
    <cfRule type="cellIs" dxfId="23280" priority="5120" stopIfTrue="1" operator="greaterThan">
      <formula>16</formula>
    </cfRule>
  </conditionalFormatting>
  <conditionalFormatting sqref="BF77">
    <cfRule type="cellIs" dxfId="23279" priority="5119" stopIfTrue="1" operator="greaterThan">
      <formula>16</formula>
    </cfRule>
  </conditionalFormatting>
  <conditionalFormatting sqref="BH77">
    <cfRule type="cellIs" dxfId="23278" priority="5118" stopIfTrue="1" operator="greaterThan">
      <formula>16</formula>
    </cfRule>
  </conditionalFormatting>
  <conditionalFormatting sqref="AU62:AU76">
    <cfRule type="endsWith" dxfId="23277" priority="5107" stopIfTrue="1" operator="endsWith" text="TE">
      <formula>RIGHT(AU62,LEN("TE"))="TE"</formula>
    </cfRule>
    <cfRule type="endsWith" dxfId="23276" priority="5108" stopIfTrue="1" operator="endsWith" text="MX">
      <formula>RIGHT(AU62,LEN("MX"))="MX"</formula>
    </cfRule>
    <cfRule type="endsWith" dxfId="23275" priority="5109" stopIfTrue="1" operator="endsWith" text="MI">
      <formula>RIGHT(AU62,LEN("MI"))="MI"</formula>
    </cfRule>
    <cfRule type="endsWith" dxfId="23274" priority="5110" stopIfTrue="1" operator="endsWith" text="PL">
      <formula>RIGHT(AU62,LEN("PL"))="PL"</formula>
    </cfRule>
    <cfRule type="endsWith" dxfId="23273" priority="5111" stopIfTrue="1" operator="endsWith" text="FE">
      <formula>RIGHT(AU62,LEN("FE"))="FE"</formula>
    </cfRule>
    <cfRule type="endsWith" dxfId="23272" priority="5112" stopIfTrue="1" operator="endsWith" text="PA">
      <formula>RIGHT(AU62,LEN("PA"))="PA"</formula>
    </cfRule>
    <cfRule type="endsWith" dxfId="23271" priority="5113" stopIfTrue="1" operator="endsWith" text="PS">
      <formula>RIGHT(AU62,LEN("PS"))="PS"</formula>
    </cfRule>
    <cfRule type="endsWith" dxfId="23270" priority="5114" stopIfTrue="1" operator="endsWith" text="OB">
      <formula>RIGHT(AU62,LEN("OB"))="OB"</formula>
    </cfRule>
    <cfRule type="endsWith" dxfId="23269" priority="5115" stopIfTrue="1" operator="endsWith" text="BA">
      <formula>RIGHT(AU62,LEN("BA"))="BA"</formula>
    </cfRule>
    <cfRule type="endsWith" dxfId="23268" priority="5116" stopIfTrue="1" operator="endsWith" text="CO">
      <formula>RIGHT(AU62,LEN("CO"))="CO"</formula>
    </cfRule>
    <cfRule type="endsWith" dxfId="23267" priority="5117" stopIfTrue="1" operator="endsWith" text="CH">
      <formula>RIGHT(AU62,LEN("CH"))="CH"</formula>
    </cfRule>
  </conditionalFormatting>
  <conditionalFormatting sqref="AW62:AW76">
    <cfRule type="endsWith" dxfId="23266" priority="5096" stopIfTrue="1" operator="endsWith" text="TE">
      <formula>RIGHT(AW62,LEN("TE"))="TE"</formula>
    </cfRule>
    <cfRule type="endsWith" dxfId="23265" priority="5097" stopIfTrue="1" operator="endsWith" text="MX">
      <formula>RIGHT(AW62,LEN("MX"))="MX"</formula>
    </cfRule>
    <cfRule type="endsWith" dxfId="23264" priority="5098" stopIfTrue="1" operator="endsWith" text="MI">
      <formula>RIGHT(AW62,LEN("MI"))="MI"</formula>
    </cfRule>
    <cfRule type="endsWith" dxfId="23263" priority="5099" stopIfTrue="1" operator="endsWith" text="PL">
      <formula>RIGHT(AW62,LEN("PL"))="PL"</formula>
    </cfRule>
    <cfRule type="endsWith" dxfId="23262" priority="5100" stopIfTrue="1" operator="endsWith" text="FE">
      <formula>RIGHT(AW62,LEN("FE"))="FE"</formula>
    </cfRule>
    <cfRule type="endsWith" dxfId="23261" priority="5101" stopIfTrue="1" operator="endsWith" text="PA">
      <formula>RIGHT(AW62,LEN("PA"))="PA"</formula>
    </cfRule>
    <cfRule type="endsWith" dxfId="23260" priority="5102" stopIfTrue="1" operator="endsWith" text="PS">
      <formula>RIGHT(AW62,LEN("PS"))="PS"</formula>
    </cfRule>
    <cfRule type="endsWith" dxfId="23259" priority="5103" stopIfTrue="1" operator="endsWith" text="OB">
      <formula>RIGHT(AW62,LEN("OB"))="OB"</formula>
    </cfRule>
    <cfRule type="endsWith" dxfId="23258" priority="5104" stopIfTrue="1" operator="endsWith" text="BA">
      <formula>RIGHT(AW62,LEN("BA"))="BA"</formula>
    </cfRule>
    <cfRule type="endsWith" dxfId="23257" priority="5105" stopIfTrue="1" operator="endsWith" text="CO">
      <formula>RIGHT(AW62,LEN("CO"))="CO"</formula>
    </cfRule>
    <cfRule type="endsWith" dxfId="23256" priority="5106" stopIfTrue="1" operator="endsWith" text="CH">
      <formula>RIGHT(AW62,LEN("CH"))="CH"</formula>
    </cfRule>
  </conditionalFormatting>
  <conditionalFormatting sqref="AY62:AY76">
    <cfRule type="endsWith" dxfId="23255" priority="5085" stopIfTrue="1" operator="endsWith" text="TE">
      <formula>RIGHT(AY62,LEN("TE"))="TE"</formula>
    </cfRule>
    <cfRule type="endsWith" dxfId="23254" priority="5086" stopIfTrue="1" operator="endsWith" text="MX">
      <formula>RIGHT(AY62,LEN("MX"))="MX"</formula>
    </cfRule>
    <cfRule type="endsWith" dxfId="23253" priority="5087" stopIfTrue="1" operator="endsWith" text="MI">
      <formula>RIGHT(AY62,LEN("MI"))="MI"</formula>
    </cfRule>
    <cfRule type="endsWith" dxfId="23252" priority="5088" stopIfTrue="1" operator="endsWith" text="PL">
      <formula>RIGHT(AY62,LEN("PL"))="PL"</formula>
    </cfRule>
    <cfRule type="endsWith" dxfId="23251" priority="5089" stopIfTrue="1" operator="endsWith" text="FE">
      <formula>RIGHT(AY62,LEN("FE"))="FE"</formula>
    </cfRule>
    <cfRule type="endsWith" dxfId="23250" priority="5090" stopIfTrue="1" operator="endsWith" text="PA">
      <formula>RIGHT(AY62,LEN("PA"))="PA"</formula>
    </cfRule>
    <cfRule type="endsWith" dxfId="23249" priority="5091" stopIfTrue="1" operator="endsWith" text="PS">
      <formula>RIGHT(AY62,LEN("PS"))="PS"</formula>
    </cfRule>
    <cfRule type="endsWith" dxfId="23248" priority="5092" stopIfTrue="1" operator="endsWith" text="OB">
      <formula>RIGHT(AY62,LEN("OB"))="OB"</formula>
    </cfRule>
    <cfRule type="endsWith" dxfId="23247" priority="5093" stopIfTrue="1" operator="endsWith" text="BA">
      <formula>RIGHT(AY62,LEN("BA"))="BA"</formula>
    </cfRule>
    <cfRule type="endsWith" dxfId="23246" priority="5094" stopIfTrue="1" operator="endsWith" text="CO">
      <formula>RIGHT(AY62,LEN("CO"))="CO"</formula>
    </cfRule>
    <cfRule type="endsWith" dxfId="23245" priority="5095" stopIfTrue="1" operator="endsWith" text="CH">
      <formula>RIGHT(AY62,LEN("CH"))="CH"</formula>
    </cfRule>
  </conditionalFormatting>
  <conditionalFormatting sqref="BA62:BA76">
    <cfRule type="endsWith" dxfId="23244" priority="5074" stopIfTrue="1" operator="endsWith" text="TE">
      <formula>RIGHT(BA62,LEN("TE"))="TE"</formula>
    </cfRule>
    <cfRule type="endsWith" dxfId="23243" priority="5075" stopIfTrue="1" operator="endsWith" text="MX">
      <formula>RIGHT(BA62,LEN("MX"))="MX"</formula>
    </cfRule>
    <cfRule type="endsWith" dxfId="23242" priority="5076" stopIfTrue="1" operator="endsWith" text="MI">
      <formula>RIGHT(BA62,LEN("MI"))="MI"</formula>
    </cfRule>
    <cfRule type="endsWith" dxfId="23241" priority="5077" stopIfTrue="1" operator="endsWith" text="PL">
      <formula>RIGHT(BA62,LEN("PL"))="PL"</formula>
    </cfRule>
    <cfRule type="endsWith" dxfId="23240" priority="5078" stopIfTrue="1" operator="endsWith" text="FE">
      <formula>RIGHT(BA62,LEN("FE"))="FE"</formula>
    </cfRule>
    <cfRule type="endsWith" dxfId="23239" priority="5079" stopIfTrue="1" operator="endsWith" text="PA">
      <formula>RIGHT(BA62,LEN("PA"))="PA"</formula>
    </cfRule>
    <cfRule type="endsWith" dxfId="23238" priority="5080" stopIfTrue="1" operator="endsWith" text="PS">
      <formula>RIGHT(BA62,LEN("PS"))="PS"</formula>
    </cfRule>
    <cfRule type="endsWith" dxfId="23237" priority="5081" stopIfTrue="1" operator="endsWith" text="OB">
      <formula>RIGHT(BA62,LEN("OB"))="OB"</formula>
    </cfRule>
    <cfRule type="endsWith" dxfId="23236" priority="5082" stopIfTrue="1" operator="endsWith" text="BA">
      <formula>RIGHT(BA62,LEN("BA"))="BA"</formula>
    </cfRule>
    <cfRule type="endsWith" dxfId="23235" priority="5083" stopIfTrue="1" operator="endsWith" text="CO">
      <formula>RIGHT(BA62,LEN("CO"))="CO"</formula>
    </cfRule>
    <cfRule type="endsWith" dxfId="23234" priority="5084" stopIfTrue="1" operator="endsWith" text="CH">
      <formula>RIGHT(BA62,LEN("CH"))="CH"</formula>
    </cfRule>
  </conditionalFormatting>
  <conditionalFormatting sqref="BC62:BC76">
    <cfRule type="endsWith" dxfId="23233" priority="5063" stopIfTrue="1" operator="endsWith" text="TE">
      <formula>RIGHT(BC62,LEN("TE"))="TE"</formula>
    </cfRule>
    <cfRule type="endsWith" dxfId="23232" priority="5064" stopIfTrue="1" operator="endsWith" text="MX">
      <formula>RIGHT(BC62,LEN("MX"))="MX"</formula>
    </cfRule>
    <cfRule type="endsWith" dxfId="23231" priority="5065" stopIfTrue="1" operator="endsWith" text="MI">
      <formula>RIGHT(BC62,LEN("MI"))="MI"</formula>
    </cfRule>
    <cfRule type="endsWith" dxfId="23230" priority="5066" stopIfTrue="1" operator="endsWith" text="PL">
      <formula>RIGHT(BC62,LEN("PL"))="PL"</formula>
    </cfRule>
    <cfRule type="endsWith" dxfId="23229" priority="5067" stopIfTrue="1" operator="endsWith" text="FE">
      <formula>RIGHT(BC62,LEN("FE"))="FE"</formula>
    </cfRule>
    <cfRule type="endsWith" dxfId="23228" priority="5068" stopIfTrue="1" operator="endsWith" text="PA">
      <formula>RIGHT(BC62,LEN("PA"))="PA"</formula>
    </cfRule>
    <cfRule type="endsWith" dxfId="23227" priority="5069" stopIfTrue="1" operator="endsWith" text="PS">
      <formula>RIGHT(BC62,LEN("PS"))="PS"</formula>
    </cfRule>
    <cfRule type="endsWith" dxfId="23226" priority="5070" stopIfTrue="1" operator="endsWith" text="OB">
      <formula>RIGHT(BC62,LEN("OB"))="OB"</formula>
    </cfRule>
    <cfRule type="endsWith" dxfId="23225" priority="5071" stopIfTrue="1" operator="endsWith" text="BA">
      <formula>RIGHT(BC62,LEN("BA"))="BA"</formula>
    </cfRule>
    <cfRule type="endsWith" dxfId="23224" priority="5072" stopIfTrue="1" operator="endsWith" text="CO">
      <formula>RIGHT(BC62,LEN("CO"))="CO"</formula>
    </cfRule>
    <cfRule type="endsWith" dxfId="23223" priority="5073" stopIfTrue="1" operator="endsWith" text="CH">
      <formula>RIGHT(BC62,LEN("CH"))="CH"</formula>
    </cfRule>
  </conditionalFormatting>
  <conditionalFormatting sqref="BE62:BE76">
    <cfRule type="endsWith" dxfId="23222" priority="5052" stopIfTrue="1" operator="endsWith" text="TE">
      <formula>RIGHT(BE62,LEN("TE"))="TE"</formula>
    </cfRule>
    <cfRule type="endsWith" dxfId="23221" priority="5053" stopIfTrue="1" operator="endsWith" text="MX">
      <formula>RIGHT(BE62,LEN("MX"))="MX"</formula>
    </cfRule>
    <cfRule type="endsWith" dxfId="23220" priority="5054" stopIfTrue="1" operator="endsWith" text="MI">
      <formula>RIGHT(BE62,LEN("MI"))="MI"</formula>
    </cfRule>
    <cfRule type="endsWith" dxfId="23219" priority="5055" stopIfTrue="1" operator="endsWith" text="PL">
      <formula>RIGHT(BE62,LEN("PL"))="PL"</formula>
    </cfRule>
    <cfRule type="endsWith" dxfId="23218" priority="5056" stopIfTrue="1" operator="endsWith" text="FE">
      <formula>RIGHT(BE62,LEN("FE"))="FE"</formula>
    </cfRule>
    <cfRule type="endsWith" dxfId="23217" priority="5057" stopIfTrue="1" operator="endsWith" text="PA">
      <formula>RIGHT(BE62,LEN("PA"))="PA"</formula>
    </cfRule>
    <cfRule type="endsWith" dxfId="23216" priority="5058" stopIfTrue="1" operator="endsWith" text="PS">
      <formula>RIGHT(BE62,LEN("PS"))="PS"</formula>
    </cfRule>
    <cfRule type="endsWith" dxfId="23215" priority="5059" stopIfTrue="1" operator="endsWith" text="OB">
      <formula>RIGHT(BE62,LEN("OB"))="OB"</formula>
    </cfRule>
    <cfRule type="endsWith" dxfId="23214" priority="5060" stopIfTrue="1" operator="endsWith" text="BA">
      <formula>RIGHT(BE62,LEN("BA"))="BA"</formula>
    </cfRule>
    <cfRule type="endsWith" dxfId="23213" priority="5061" stopIfTrue="1" operator="endsWith" text="CO">
      <formula>RIGHT(BE62,LEN("CO"))="CO"</formula>
    </cfRule>
    <cfRule type="endsWith" dxfId="23212" priority="5062" stopIfTrue="1" operator="endsWith" text="CH">
      <formula>RIGHT(BE62,LEN("CH"))="CH"</formula>
    </cfRule>
  </conditionalFormatting>
  <conditionalFormatting sqref="BG62:BG76">
    <cfRule type="endsWith" dxfId="23211" priority="5041" stopIfTrue="1" operator="endsWith" text="TE">
      <formula>RIGHT(BG62,LEN("TE"))="TE"</formula>
    </cfRule>
    <cfRule type="endsWith" dxfId="23210" priority="5042" stopIfTrue="1" operator="endsWith" text="MX">
      <formula>RIGHT(BG62,LEN("MX"))="MX"</formula>
    </cfRule>
    <cfRule type="endsWith" dxfId="23209" priority="5043" stopIfTrue="1" operator="endsWith" text="MI">
      <formula>RIGHT(BG62,LEN("MI"))="MI"</formula>
    </cfRule>
    <cfRule type="endsWith" dxfId="23208" priority="5044" stopIfTrue="1" operator="endsWith" text="PL">
      <formula>RIGHT(BG62,LEN("PL"))="PL"</formula>
    </cfRule>
    <cfRule type="endsWith" dxfId="23207" priority="5045" stopIfTrue="1" operator="endsWith" text="FE">
      <formula>RIGHT(BG62,LEN("FE"))="FE"</formula>
    </cfRule>
    <cfRule type="endsWith" dxfId="23206" priority="5046" stopIfTrue="1" operator="endsWith" text="PA">
      <formula>RIGHT(BG62,LEN("PA"))="PA"</formula>
    </cfRule>
    <cfRule type="endsWith" dxfId="23205" priority="5047" stopIfTrue="1" operator="endsWith" text="PS">
      <formula>RIGHT(BG62,LEN("PS"))="PS"</formula>
    </cfRule>
    <cfRule type="endsWith" dxfId="23204" priority="5048" stopIfTrue="1" operator="endsWith" text="OB">
      <formula>RIGHT(BG62,LEN("OB"))="OB"</formula>
    </cfRule>
    <cfRule type="endsWith" dxfId="23203" priority="5049" stopIfTrue="1" operator="endsWith" text="BA">
      <formula>RIGHT(BG62,LEN("BA"))="BA"</formula>
    </cfRule>
    <cfRule type="endsWith" dxfId="23202" priority="5050" stopIfTrue="1" operator="endsWith" text="CO">
      <formula>RIGHT(BG62,LEN("CO"))="CO"</formula>
    </cfRule>
    <cfRule type="endsWith" dxfId="23201" priority="5051" stopIfTrue="1" operator="endsWith" text="CH">
      <formula>RIGHT(BG62,LEN("CH"))="CH"</formula>
    </cfRule>
  </conditionalFormatting>
  <conditionalFormatting sqref="H95">
    <cfRule type="cellIs" dxfId="23200" priority="5040" stopIfTrue="1" operator="greaterThan">
      <formula>16</formula>
    </cfRule>
  </conditionalFormatting>
  <conditionalFormatting sqref="J95">
    <cfRule type="cellIs" dxfId="23199" priority="5039" stopIfTrue="1" operator="greaterThan">
      <formula>16</formula>
    </cfRule>
  </conditionalFormatting>
  <conditionalFormatting sqref="L95">
    <cfRule type="cellIs" dxfId="23198" priority="5038" stopIfTrue="1" operator="greaterThan">
      <formula>16</formula>
    </cfRule>
  </conditionalFormatting>
  <conditionalFormatting sqref="N95">
    <cfRule type="cellIs" dxfId="23197" priority="5037" stopIfTrue="1" operator="greaterThan">
      <formula>16</formula>
    </cfRule>
  </conditionalFormatting>
  <conditionalFormatting sqref="P95">
    <cfRule type="cellIs" dxfId="23196" priority="5036" stopIfTrue="1" operator="greaterThan">
      <formula>16</formula>
    </cfRule>
  </conditionalFormatting>
  <conditionalFormatting sqref="R95">
    <cfRule type="cellIs" dxfId="23195" priority="5035" stopIfTrue="1" operator="greaterThan">
      <formula>16</formula>
    </cfRule>
  </conditionalFormatting>
  <conditionalFormatting sqref="T95">
    <cfRule type="cellIs" dxfId="23194" priority="5034" stopIfTrue="1" operator="greaterThan">
      <formula>16</formula>
    </cfRule>
  </conditionalFormatting>
  <conditionalFormatting sqref="G80:G94">
    <cfRule type="endsWith" dxfId="23193" priority="5023" stopIfTrue="1" operator="endsWith" text="TE">
      <formula>RIGHT(G80,LEN("TE"))="TE"</formula>
    </cfRule>
    <cfRule type="endsWith" dxfId="23192" priority="5024" stopIfTrue="1" operator="endsWith" text="MX">
      <formula>RIGHT(G80,LEN("MX"))="MX"</formula>
    </cfRule>
    <cfRule type="endsWith" dxfId="23191" priority="5025" stopIfTrue="1" operator="endsWith" text="MI">
      <formula>RIGHT(G80,LEN("MI"))="MI"</formula>
    </cfRule>
    <cfRule type="endsWith" dxfId="23190" priority="5026" stopIfTrue="1" operator="endsWith" text="PL">
      <formula>RIGHT(G80,LEN("PL"))="PL"</formula>
    </cfRule>
    <cfRule type="endsWith" dxfId="23189" priority="5027" stopIfTrue="1" operator="endsWith" text="FE">
      <formula>RIGHT(G80,LEN("FE"))="FE"</formula>
    </cfRule>
    <cfRule type="endsWith" dxfId="23188" priority="5028" stopIfTrue="1" operator="endsWith" text="PA">
      <formula>RIGHT(G80,LEN("PA"))="PA"</formula>
    </cfRule>
    <cfRule type="endsWith" dxfId="23187" priority="5029" stopIfTrue="1" operator="endsWith" text="PS">
      <formula>RIGHT(G80,LEN("PS"))="PS"</formula>
    </cfRule>
    <cfRule type="endsWith" dxfId="23186" priority="5030" stopIfTrue="1" operator="endsWith" text="OB">
      <formula>RIGHT(G80,LEN("OB"))="OB"</formula>
    </cfRule>
    <cfRule type="endsWith" dxfId="23185" priority="5031" stopIfTrue="1" operator="endsWith" text="BA">
      <formula>RIGHT(G80,LEN("BA"))="BA"</formula>
    </cfRule>
    <cfRule type="endsWith" dxfId="23184" priority="5032" stopIfTrue="1" operator="endsWith" text="CO">
      <formula>RIGHT(G80,LEN("CO"))="CO"</formula>
    </cfRule>
    <cfRule type="endsWith" dxfId="23183" priority="5033" stopIfTrue="1" operator="endsWith" text="CH">
      <formula>RIGHT(G80,LEN("CH"))="CH"</formula>
    </cfRule>
  </conditionalFormatting>
  <conditionalFormatting sqref="I80:I94">
    <cfRule type="endsWith" dxfId="23182" priority="5012" stopIfTrue="1" operator="endsWith" text="TE">
      <formula>RIGHT(I80,LEN("TE"))="TE"</formula>
    </cfRule>
    <cfRule type="endsWith" dxfId="23181" priority="5013" stopIfTrue="1" operator="endsWith" text="MX">
      <formula>RIGHT(I80,LEN("MX"))="MX"</formula>
    </cfRule>
    <cfRule type="endsWith" dxfId="23180" priority="5014" stopIfTrue="1" operator="endsWith" text="MI">
      <formula>RIGHT(I80,LEN("MI"))="MI"</formula>
    </cfRule>
    <cfRule type="endsWith" dxfId="23179" priority="5015" stopIfTrue="1" operator="endsWith" text="PL">
      <formula>RIGHT(I80,LEN("PL"))="PL"</formula>
    </cfRule>
    <cfRule type="endsWith" dxfId="23178" priority="5016" stopIfTrue="1" operator="endsWith" text="FE">
      <formula>RIGHT(I80,LEN("FE"))="FE"</formula>
    </cfRule>
    <cfRule type="endsWith" dxfId="23177" priority="5017" stopIfTrue="1" operator="endsWith" text="PA">
      <formula>RIGHT(I80,LEN("PA"))="PA"</formula>
    </cfRule>
    <cfRule type="endsWith" dxfId="23176" priority="5018" stopIfTrue="1" operator="endsWith" text="PS">
      <formula>RIGHT(I80,LEN("PS"))="PS"</formula>
    </cfRule>
    <cfRule type="endsWith" dxfId="23175" priority="5019" stopIfTrue="1" operator="endsWith" text="OB">
      <formula>RIGHT(I80,LEN("OB"))="OB"</formula>
    </cfRule>
    <cfRule type="endsWith" dxfId="23174" priority="5020" stopIfTrue="1" operator="endsWith" text="BA">
      <formula>RIGHT(I80,LEN("BA"))="BA"</formula>
    </cfRule>
    <cfRule type="endsWith" dxfId="23173" priority="5021" stopIfTrue="1" operator="endsWith" text="CO">
      <formula>RIGHT(I80,LEN("CO"))="CO"</formula>
    </cfRule>
    <cfRule type="endsWith" dxfId="23172" priority="5022" stopIfTrue="1" operator="endsWith" text="CH">
      <formula>RIGHT(I80,LEN("CH"))="CH"</formula>
    </cfRule>
  </conditionalFormatting>
  <conditionalFormatting sqref="K80:K94">
    <cfRule type="endsWith" dxfId="23171" priority="5001" stopIfTrue="1" operator="endsWith" text="TE">
      <formula>RIGHT(K80,LEN("TE"))="TE"</formula>
    </cfRule>
    <cfRule type="endsWith" dxfId="23170" priority="5002" stopIfTrue="1" operator="endsWith" text="MX">
      <formula>RIGHT(K80,LEN("MX"))="MX"</formula>
    </cfRule>
    <cfRule type="endsWith" dxfId="23169" priority="5003" stopIfTrue="1" operator="endsWith" text="MI">
      <formula>RIGHT(K80,LEN("MI"))="MI"</formula>
    </cfRule>
    <cfRule type="endsWith" dxfId="23168" priority="5004" stopIfTrue="1" operator="endsWith" text="PL">
      <formula>RIGHT(K80,LEN("PL"))="PL"</formula>
    </cfRule>
    <cfRule type="endsWith" dxfId="23167" priority="5005" stopIfTrue="1" operator="endsWith" text="FE">
      <formula>RIGHT(K80,LEN("FE"))="FE"</formula>
    </cfRule>
    <cfRule type="endsWith" dxfId="23166" priority="5006" stopIfTrue="1" operator="endsWith" text="PA">
      <formula>RIGHT(K80,LEN("PA"))="PA"</formula>
    </cfRule>
    <cfRule type="endsWith" dxfId="23165" priority="5007" stopIfTrue="1" operator="endsWith" text="PS">
      <formula>RIGHT(K80,LEN("PS"))="PS"</formula>
    </cfRule>
    <cfRule type="endsWith" dxfId="23164" priority="5008" stopIfTrue="1" operator="endsWith" text="OB">
      <formula>RIGHT(K80,LEN("OB"))="OB"</formula>
    </cfRule>
    <cfRule type="endsWith" dxfId="23163" priority="5009" stopIfTrue="1" operator="endsWith" text="BA">
      <formula>RIGHT(K80,LEN("BA"))="BA"</formula>
    </cfRule>
    <cfRule type="endsWith" dxfId="23162" priority="5010" stopIfTrue="1" operator="endsWith" text="CO">
      <formula>RIGHT(K80,LEN("CO"))="CO"</formula>
    </cfRule>
    <cfRule type="endsWith" dxfId="23161" priority="5011" stopIfTrue="1" operator="endsWith" text="CH">
      <formula>RIGHT(K80,LEN("CH"))="CH"</formula>
    </cfRule>
  </conditionalFormatting>
  <conditionalFormatting sqref="M80:M94">
    <cfRule type="endsWith" dxfId="23160" priority="4990" stopIfTrue="1" operator="endsWith" text="TE">
      <formula>RIGHT(M80,LEN("TE"))="TE"</formula>
    </cfRule>
    <cfRule type="endsWith" dxfId="23159" priority="4991" stopIfTrue="1" operator="endsWith" text="MX">
      <formula>RIGHT(M80,LEN("MX"))="MX"</formula>
    </cfRule>
    <cfRule type="endsWith" dxfId="23158" priority="4992" stopIfTrue="1" operator="endsWith" text="MI">
      <formula>RIGHT(M80,LEN("MI"))="MI"</formula>
    </cfRule>
    <cfRule type="endsWith" dxfId="23157" priority="4993" stopIfTrue="1" operator="endsWith" text="PL">
      <formula>RIGHT(M80,LEN("PL"))="PL"</formula>
    </cfRule>
    <cfRule type="endsWith" dxfId="23156" priority="4994" stopIfTrue="1" operator="endsWith" text="FE">
      <formula>RIGHT(M80,LEN("FE"))="FE"</formula>
    </cfRule>
    <cfRule type="endsWith" dxfId="23155" priority="4995" stopIfTrue="1" operator="endsWith" text="PA">
      <formula>RIGHT(M80,LEN("PA"))="PA"</formula>
    </cfRule>
    <cfRule type="endsWith" dxfId="23154" priority="4996" stopIfTrue="1" operator="endsWith" text="PS">
      <formula>RIGHT(M80,LEN("PS"))="PS"</formula>
    </cfRule>
    <cfRule type="endsWith" dxfId="23153" priority="4997" stopIfTrue="1" operator="endsWith" text="OB">
      <formula>RIGHT(M80,LEN("OB"))="OB"</formula>
    </cfRule>
    <cfRule type="endsWith" dxfId="23152" priority="4998" stopIfTrue="1" operator="endsWith" text="BA">
      <formula>RIGHT(M80,LEN("BA"))="BA"</formula>
    </cfRule>
    <cfRule type="endsWith" dxfId="23151" priority="4999" stopIfTrue="1" operator="endsWith" text="CO">
      <formula>RIGHT(M80,LEN("CO"))="CO"</formula>
    </cfRule>
    <cfRule type="endsWith" dxfId="23150" priority="5000" stopIfTrue="1" operator="endsWith" text="CH">
      <formula>RIGHT(M80,LEN("CH"))="CH"</formula>
    </cfRule>
  </conditionalFormatting>
  <conditionalFormatting sqref="O80:O94">
    <cfRule type="endsWith" dxfId="23149" priority="4979" stopIfTrue="1" operator="endsWith" text="TE">
      <formula>RIGHT(O80,LEN("TE"))="TE"</formula>
    </cfRule>
    <cfRule type="endsWith" dxfId="23148" priority="4980" stopIfTrue="1" operator="endsWith" text="MX">
      <formula>RIGHT(O80,LEN("MX"))="MX"</formula>
    </cfRule>
    <cfRule type="endsWith" dxfId="23147" priority="4981" stopIfTrue="1" operator="endsWith" text="MI">
      <formula>RIGHT(O80,LEN("MI"))="MI"</formula>
    </cfRule>
    <cfRule type="endsWith" dxfId="23146" priority="4982" stopIfTrue="1" operator="endsWith" text="PL">
      <formula>RIGHT(O80,LEN("PL"))="PL"</formula>
    </cfRule>
    <cfRule type="endsWith" dxfId="23145" priority="4983" stopIfTrue="1" operator="endsWith" text="FE">
      <formula>RIGHT(O80,LEN("FE"))="FE"</formula>
    </cfRule>
    <cfRule type="endsWith" dxfId="23144" priority="4984" stopIfTrue="1" operator="endsWith" text="PA">
      <formula>RIGHT(O80,LEN("PA"))="PA"</formula>
    </cfRule>
    <cfRule type="endsWith" dxfId="23143" priority="4985" stopIfTrue="1" operator="endsWith" text="PS">
      <formula>RIGHT(O80,LEN("PS"))="PS"</formula>
    </cfRule>
    <cfRule type="endsWith" dxfId="23142" priority="4986" stopIfTrue="1" operator="endsWith" text="OB">
      <formula>RIGHT(O80,LEN("OB"))="OB"</formula>
    </cfRule>
    <cfRule type="endsWith" dxfId="23141" priority="4987" stopIfTrue="1" operator="endsWith" text="BA">
      <formula>RIGHT(O80,LEN("BA"))="BA"</formula>
    </cfRule>
    <cfRule type="endsWith" dxfId="23140" priority="4988" stopIfTrue="1" operator="endsWith" text="CO">
      <formula>RIGHT(O80,LEN("CO"))="CO"</formula>
    </cfRule>
    <cfRule type="endsWith" dxfId="23139" priority="4989" stopIfTrue="1" operator="endsWith" text="CH">
      <formula>RIGHT(O80,LEN("CH"))="CH"</formula>
    </cfRule>
  </conditionalFormatting>
  <conditionalFormatting sqref="Q80:Q94">
    <cfRule type="endsWith" dxfId="23138" priority="4968" stopIfTrue="1" operator="endsWith" text="TE">
      <formula>RIGHT(Q80,LEN("TE"))="TE"</formula>
    </cfRule>
    <cfRule type="endsWith" dxfId="23137" priority="4969" stopIfTrue="1" operator="endsWith" text="MX">
      <formula>RIGHT(Q80,LEN("MX"))="MX"</formula>
    </cfRule>
    <cfRule type="endsWith" dxfId="23136" priority="4970" stopIfTrue="1" operator="endsWith" text="MI">
      <formula>RIGHT(Q80,LEN("MI"))="MI"</formula>
    </cfRule>
    <cfRule type="endsWith" dxfId="23135" priority="4971" stopIfTrue="1" operator="endsWith" text="PL">
      <formula>RIGHT(Q80,LEN("PL"))="PL"</formula>
    </cfRule>
    <cfRule type="endsWith" dxfId="23134" priority="4972" stopIfTrue="1" operator="endsWith" text="FE">
      <formula>RIGHT(Q80,LEN("FE"))="FE"</formula>
    </cfRule>
    <cfRule type="endsWith" dxfId="23133" priority="4973" stopIfTrue="1" operator="endsWith" text="PA">
      <formula>RIGHT(Q80,LEN("PA"))="PA"</formula>
    </cfRule>
    <cfRule type="endsWith" dxfId="23132" priority="4974" stopIfTrue="1" operator="endsWith" text="PS">
      <formula>RIGHT(Q80,LEN("PS"))="PS"</formula>
    </cfRule>
    <cfRule type="endsWith" dxfId="23131" priority="4975" stopIfTrue="1" operator="endsWith" text="OB">
      <formula>RIGHT(Q80,LEN("OB"))="OB"</formula>
    </cfRule>
    <cfRule type="endsWith" dxfId="23130" priority="4976" stopIfTrue="1" operator="endsWith" text="BA">
      <formula>RIGHT(Q80,LEN("BA"))="BA"</formula>
    </cfRule>
    <cfRule type="endsWith" dxfId="23129" priority="4977" stopIfTrue="1" operator="endsWith" text="CO">
      <formula>RIGHT(Q80,LEN("CO"))="CO"</formula>
    </cfRule>
    <cfRule type="endsWith" dxfId="23128" priority="4978" stopIfTrue="1" operator="endsWith" text="CH">
      <formula>RIGHT(Q80,LEN("CH"))="CH"</formula>
    </cfRule>
  </conditionalFormatting>
  <conditionalFormatting sqref="S80:S94">
    <cfRule type="endsWith" dxfId="23127" priority="4957" stopIfTrue="1" operator="endsWith" text="TE">
      <formula>RIGHT(S80,LEN("TE"))="TE"</formula>
    </cfRule>
    <cfRule type="endsWith" dxfId="23126" priority="4958" stopIfTrue="1" operator="endsWith" text="MX">
      <formula>RIGHT(S80,LEN("MX"))="MX"</formula>
    </cfRule>
    <cfRule type="endsWith" dxfId="23125" priority="4959" stopIfTrue="1" operator="endsWith" text="MI">
      <formula>RIGHT(S80,LEN("MI"))="MI"</formula>
    </cfRule>
    <cfRule type="endsWith" dxfId="23124" priority="4960" stopIfTrue="1" operator="endsWith" text="PL">
      <formula>RIGHT(S80,LEN("PL"))="PL"</formula>
    </cfRule>
    <cfRule type="endsWith" dxfId="23123" priority="4961" stopIfTrue="1" operator="endsWith" text="FE">
      <formula>RIGHT(S80,LEN("FE"))="FE"</formula>
    </cfRule>
    <cfRule type="endsWith" dxfId="23122" priority="4962" stopIfTrue="1" operator="endsWith" text="PA">
      <formula>RIGHT(S80,LEN("PA"))="PA"</formula>
    </cfRule>
    <cfRule type="endsWith" dxfId="23121" priority="4963" stopIfTrue="1" operator="endsWith" text="PS">
      <formula>RIGHT(S80,LEN("PS"))="PS"</formula>
    </cfRule>
    <cfRule type="endsWith" dxfId="23120" priority="4964" stopIfTrue="1" operator="endsWith" text="OB">
      <formula>RIGHT(S80,LEN("OB"))="OB"</formula>
    </cfRule>
    <cfRule type="endsWith" dxfId="23119" priority="4965" stopIfTrue="1" operator="endsWith" text="BA">
      <formula>RIGHT(S80,LEN("BA"))="BA"</formula>
    </cfRule>
    <cfRule type="endsWith" dxfId="23118" priority="4966" stopIfTrue="1" operator="endsWith" text="CO">
      <formula>RIGHT(S80,LEN("CO"))="CO"</formula>
    </cfRule>
    <cfRule type="endsWith" dxfId="23117" priority="4967" stopIfTrue="1" operator="endsWith" text="CH">
      <formula>RIGHT(S80,LEN("CH"))="CH"</formula>
    </cfRule>
  </conditionalFormatting>
  <conditionalFormatting sqref="AB95">
    <cfRule type="cellIs" dxfId="23116" priority="4956" stopIfTrue="1" operator="greaterThan">
      <formula>16</formula>
    </cfRule>
  </conditionalFormatting>
  <conditionalFormatting sqref="AD95">
    <cfRule type="cellIs" dxfId="23115" priority="4955" stopIfTrue="1" operator="greaterThan">
      <formula>16</formula>
    </cfRule>
  </conditionalFormatting>
  <conditionalFormatting sqref="AF95">
    <cfRule type="cellIs" dxfId="23114" priority="4954" stopIfTrue="1" operator="greaterThan">
      <formula>16</formula>
    </cfRule>
  </conditionalFormatting>
  <conditionalFormatting sqref="AH95">
    <cfRule type="cellIs" dxfId="23113" priority="4953" stopIfTrue="1" operator="greaterThan">
      <formula>16</formula>
    </cfRule>
  </conditionalFormatting>
  <conditionalFormatting sqref="AJ95">
    <cfRule type="cellIs" dxfId="23112" priority="4952" stopIfTrue="1" operator="greaterThan">
      <formula>16</formula>
    </cfRule>
  </conditionalFormatting>
  <conditionalFormatting sqref="AL95">
    <cfRule type="cellIs" dxfId="23111" priority="4951" stopIfTrue="1" operator="greaterThan">
      <formula>16</formula>
    </cfRule>
  </conditionalFormatting>
  <conditionalFormatting sqref="AN95">
    <cfRule type="cellIs" dxfId="23110" priority="4950" stopIfTrue="1" operator="greaterThan">
      <formula>16</formula>
    </cfRule>
  </conditionalFormatting>
  <conditionalFormatting sqref="AA80:AA94">
    <cfRule type="endsWith" dxfId="23109" priority="4939" stopIfTrue="1" operator="endsWith" text="TE">
      <formula>RIGHT(AA80,LEN("TE"))="TE"</formula>
    </cfRule>
    <cfRule type="endsWith" dxfId="23108" priority="4940" stopIfTrue="1" operator="endsWith" text="MX">
      <formula>RIGHT(AA80,LEN("MX"))="MX"</formula>
    </cfRule>
    <cfRule type="endsWith" dxfId="23107" priority="4941" stopIfTrue="1" operator="endsWith" text="MI">
      <formula>RIGHT(AA80,LEN("MI"))="MI"</formula>
    </cfRule>
    <cfRule type="endsWith" dxfId="23106" priority="4942" stopIfTrue="1" operator="endsWith" text="PL">
      <formula>RIGHT(AA80,LEN("PL"))="PL"</formula>
    </cfRule>
    <cfRule type="endsWith" dxfId="23105" priority="4943" stopIfTrue="1" operator="endsWith" text="FE">
      <formula>RIGHT(AA80,LEN("FE"))="FE"</formula>
    </cfRule>
    <cfRule type="endsWith" dxfId="23104" priority="4944" stopIfTrue="1" operator="endsWith" text="PA">
      <formula>RIGHT(AA80,LEN("PA"))="PA"</formula>
    </cfRule>
    <cfRule type="endsWith" dxfId="23103" priority="4945" stopIfTrue="1" operator="endsWith" text="PS">
      <formula>RIGHT(AA80,LEN("PS"))="PS"</formula>
    </cfRule>
    <cfRule type="endsWith" dxfId="23102" priority="4946" stopIfTrue="1" operator="endsWith" text="OB">
      <formula>RIGHT(AA80,LEN("OB"))="OB"</formula>
    </cfRule>
    <cfRule type="endsWith" dxfId="23101" priority="4947" stopIfTrue="1" operator="endsWith" text="BA">
      <formula>RIGHT(AA80,LEN("BA"))="BA"</formula>
    </cfRule>
    <cfRule type="endsWith" dxfId="23100" priority="4948" stopIfTrue="1" operator="endsWith" text="CO">
      <formula>RIGHT(AA80,LEN("CO"))="CO"</formula>
    </cfRule>
    <cfRule type="endsWith" dxfId="23099" priority="4949" stopIfTrue="1" operator="endsWith" text="CH">
      <formula>RIGHT(AA80,LEN("CH"))="CH"</formula>
    </cfRule>
  </conditionalFormatting>
  <conditionalFormatting sqref="AC80:AC94">
    <cfRule type="endsWith" dxfId="23098" priority="4928" stopIfTrue="1" operator="endsWith" text="TE">
      <formula>RIGHT(AC80,LEN("TE"))="TE"</formula>
    </cfRule>
    <cfRule type="endsWith" dxfId="23097" priority="4929" stopIfTrue="1" operator="endsWith" text="MX">
      <formula>RIGHT(AC80,LEN("MX"))="MX"</formula>
    </cfRule>
    <cfRule type="endsWith" dxfId="23096" priority="4930" stopIfTrue="1" operator="endsWith" text="MI">
      <formula>RIGHT(AC80,LEN("MI"))="MI"</formula>
    </cfRule>
    <cfRule type="endsWith" dxfId="23095" priority="4931" stopIfTrue="1" operator="endsWith" text="PL">
      <formula>RIGHT(AC80,LEN("PL"))="PL"</formula>
    </cfRule>
    <cfRule type="endsWith" dxfId="23094" priority="4932" stopIfTrue="1" operator="endsWith" text="FE">
      <formula>RIGHT(AC80,LEN("FE"))="FE"</formula>
    </cfRule>
    <cfRule type="endsWith" dxfId="23093" priority="4933" stopIfTrue="1" operator="endsWith" text="PA">
      <formula>RIGHT(AC80,LEN("PA"))="PA"</formula>
    </cfRule>
    <cfRule type="endsWith" dxfId="23092" priority="4934" stopIfTrue="1" operator="endsWith" text="PS">
      <formula>RIGHT(AC80,LEN("PS"))="PS"</formula>
    </cfRule>
    <cfRule type="endsWith" dxfId="23091" priority="4935" stopIfTrue="1" operator="endsWith" text="OB">
      <formula>RIGHT(AC80,LEN("OB"))="OB"</formula>
    </cfRule>
    <cfRule type="endsWith" dxfId="23090" priority="4936" stopIfTrue="1" operator="endsWith" text="BA">
      <formula>RIGHT(AC80,LEN("BA"))="BA"</formula>
    </cfRule>
    <cfRule type="endsWith" dxfId="23089" priority="4937" stopIfTrue="1" operator="endsWith" text="CO">
      <formula>RIGHT(AC80,LEN("CO"))="CO"</formula>
    </cfRule>
    <cfRule type="endsWith" dxfId="23088" priority="4938" stopIfTrue="1" operator="endsWith" text="CH">
      <formula>RIGHT(AC80,LEN("CH"))="CH"</formula>
    </cfRule>
  </conditionalFormatting>
  <conditionalFormatting sqref="AE80:AE94">
    <cfRule type="endsWith" dxfId="23087" priority="4917" stopIfTrue="1" operator="endsWith" text="TE">
      <formula>RIGHT(AE80,LEN("TE"))="TE"</formula>
    </cfRule>
    <cfRule type="endsWith" dxfId="23086" priority="4918" stopIfTrue="1" operator="endsWith" text="MX">
      <formula>RIGHT(AE80,LEN("MX"))="MX"</formula>
    </cfRule>
    <cfRule type="endsWith" dxfId="23085" priority="4919" stopIfTrue="1" operator="endsWith" text="MI">
      <formula>RIGHT(AE80,LEN("MI"))="MI"</formula>
    </cfRule>
    <cfRule type="endsWith" dxfId="23084" priority="4920" stopIfTrue="1" operator="endsWith" text="PL">
      <formula>RIGHT(AE80,LEN("PL"))="PL"</formula>
    </cfRule>
    <cfRule type="endsWith" dxfId="23083" priority="4921" stopIfTrue="1" operator="endsWith" text="FE">
      <formula>RIGHT(AE80,LEN("FE"))="FE"</formula>
    </cfRule>
    <cfRule type="endsWith" dxfId="23082" priority="4922" stopIfTrue="1" operator="endsWith" text="PA">
      <formula>RIGHT(AE80,LEN("PA"))="PA"</formula>
    </cfRule>
    <cfRule type="endsWith" dxfId="23081" priority="4923" stopIfTrue="1" operator="endsWith" text="PS">
      <formula>RIGHT(AE80,LEN("PS"))="PS"</formula>
    </cfRule>
    <cfRule type="endsWith" dxfId="23080" priority="4924" stopIfTrue="1" operator="endsWith" text="OB">
      <formula>RIGHT(AE80,LEN("OB"))="OB"</formula>
    </cfRule>
    <cfRule type="endsWith" dxfId="23079" priority="4925" stopIfTrue="1" operator="endsWith" text="BA">
      <formula>RIGHT(AE80,LEN("BA"))="BA"</formula>
    </cfRule>
    <cfRule type="endsWith" dxfId="23078" priority="4926" stopIfTrue="1" operator="endsWith" text="CO">
      <formula>RIGHT(AE80,LEN("CO"))="CO"</formula>
    </cfRule>
    <cfRule type="endsWith" dxfId="23077" priority="4927" stopIfTrue="1" operator="endsWith" text="CH">
      <formula>RIGHT(AE80,LEN("CH"))="CH"</formula>
    </cfRule>
  </conditionalFormatting>
  <conditionalFormatting sqref="AG80:AG94">
    <cfRule type="endsWith" dxfId="23076" priority="4906" stopIfTrue="1" operator="endsWith" text="TE">
      <formula>RIGHT(AG80,LEN("TE"))="TE"</formula>
    </cfRule>
    <cfRule type="endsWith" dxfId="23075" priority="4907" stopIfTrue="1" operator="endsWith" text="MX">
      <formula>RIGHT(AG80,LEN("MX"))="MX"</formula>
    </cfRule>
    <cfRule type="endsWith" dxfId="23074" priority="4908" stopIfTrue="1" operator="endsWith" text="MI">
      <formula>RIGHT(AG80,LEN("MI"))="MI"</formula>
    </cfRule>
    <cfRule type="endsWith" dxfId="23073" priority="4909" stopIfTrue="1" operator="endsWith" text="PL">
      <formula>RIGHT(AG80,LEN("PL"))="PL"</formula>
    </cfRule>
    <cfRule type="endsWith" dxfId="23072" priority="4910" stopIfTrue="1" operator="endsWith" text="FE">
      <formula>RIGHT(AG80,LEN("FE"))="FE"</formula>
    </cfRule>
    <cfRule type="endsWith" dxfId="23071" priority="4911" stopIfTrue="1" operator="endsWith" text="PA">
      <formula>RIGHT(AG80,LEN("PA"))="PA"</formula>
    </cfRule>
    <cfRule type="endsWith" dxfId="23070" priority="4912" stopIfTrue="1" operator="endsWith" text="PS">
      <formula>RIGHT(AG80,LEN("PS"))="PS"</formula>
    </cfRule>
    <cfRule type="endsWith" dxfId="23069" priority="4913" stopIfTrue="1" operator="endsWith" text="OB">
      <formula>RIGHT(AG80,LEN("OB"))="OB"</formula>
    </cfRule>
    <cfRule type="endsWith" dxfId="23068" priority="4914" stopIfTrue="1" operator="endsWith" text="BA">
      <formula>RIGHT(AG80,LEN("BA"))="BA"</formula>
    </cfRule>
    <cfRule type="endsWith" dxfId="23067" priority="4915" stopIfTrue="1" operator="endsWith" text="CO">
      <formula>RIGHT(AG80,LEN("CO"))="CO"</formula>
    </cfRule>
    <cfRule type="endsWith" dxfId="23066" priority="4916" stopIfTrue="1" operator="endsWith" text="CH">
      <formula>RIGHT(AG80,LEN("CH"))="CH"</formula>
    </cfRule>
  </conditionalFormatting>
  <conditionalFormatting sqref="AI80:AI94">
    <cfRule type="endsWith" dxfId="23065" priority="4895" stopIfTrue="1" operator="endsWith" text="TE">
      <formula>RIGHT(AI80,LEN("TE"))="TE"</formula>
    </cfRule>
    <cfRule type="endsWith" dxfId="23064" priority="4896" stopIfTrue="1" operator="endsWith" text="MX">
      <formula>RIGHT(AI80,LEN("MX"))="MX"</formula>
    </cfRule>
    <cfRule type="endsWith" dxfId="23063" priority="4897" stopIfTrue="1" operator="endsWith" text="MI">
      <formula>RIGHT(AI80,LEN("MI"))="MI"</formula>
    </cfRule>
    <cfRule type="endsWith" dxfId="23062" priority="4898" stopIfTrue="1" operator="endsWith" text="PL">
      <formula>RIGHT(AI80,LEN("PL"))="PL"</formula>
    </cfRule>
    <cfRule type="endsWith" dxfId="23061" priority="4899" stopIfTrue="1" operator="endsWith" text="FE">
      <formula>RIGHT(AI80,LEN("FE"))="FE"</formula>
    </cfRule>
    <cfRule type="endsWith" dxfId="23060" priority="4900" stopIfTrue="1" operator="endsWith" text="PA">
      <formula>RIGHT(AI80,LEN("PA"))="PA"</formula>
    </cfRule>
    <cfRule type="endsWith" dxfId="23059" priority="4901" stopIfTrue="1" operator="endsWith" text="PS">
      <formula>RIGHT(AI80,LEN("PS"))="PS"</formula>
    </cfRule>
    <cfRule type="endsWith" dxfId="23058" priority="4902" stopIfTrue="1" operator="endsWith" text="OB">
      <formula>RIGHT(AI80,LEN("OB"))="OB"</formula>
    </cfRule>
    <cfRule type="endsWith" dxfId="23057" priority="4903" stopIfTrue="1" operator="endsWith" text="BA">
      <formula>RIGHT(AI80,LEN("BA"))="BA"</formula>
    </cfRule>
    <cfRule type="endsWith" dxfId="23056" priority="4904" stopIfTrue="1" operator="endsWith" text="CO">
      <formula>RIGHT(AI80,LEN("CO"))="CO"</formula>
    </cfRule>
    <cfRule type="endsWith" dxfId="23055" priority="4905" stopIfTrue="1" operator="endsWith" text="CH">
      <formula>RIGHT(AI80,LEN("CH"))="CH"</formula>
    </cfRule>
  </conditionalFormatting>
  <conditionalFormatting sqref="AK80:AK94">
    <cfRule type="endsWith" dxfId="23054" priority="4884" stopIfTrue="1" operator="endsWith" text="TE">
      <formula>RIGHT(AK80,LEN("TE"))="TE"</formula>
    </cfRule>
    <cfRule type="endsWith" dxfId="23053" priority="4885" stopIfTrue="1" operator="endsWith" text="MX">
      <formula>RIGHT(AK80,LEN("MX"))="MX"</formula>
    </cfRule>
    <cfRule type="endsWith" dxfId="23052" priority="4886" stopIfTrue="1" operator="endsWith" text="MI">
      <formula>RIGHT(AK80,LEN("MI"))="MI"</formula>
    </cfRule>
    <cfRule type="endsWith" dxfId="23051" priority="4887" stopIfTrue="1" operator="endsWith" text="PL">
      <formula>RIGHT(AK80,LEN("PL"))="PL"</formula>
    </cfRule>
    <cfRule type="endsWith" dxfId="23050" priority="4888" stopIfTrue="1" operator="endsWith" text="FE">
      <formula>RIGHT(AK80,LEN("FE"))="FE"</formula>
    </cfRule>
    <cfRule type="endsWith" dxfId="23049" priority="4889" stopIfTrue="1" operator="endsWith" text="PA">
      <formula>RIGHT(AK80,LEN("PA"))="PA"</formula>
    </cfRule>
    <cfRule type="endsWith" dxfId="23048" priority="4890" stopIfTrue="1" operator="endsWith" text="PS">
      <formula>RIGHT(AK80,LEN("PS"))="PS"</formula>
    </cfRule>
    <cfRule type="endsWith" dxfId="23047" priority="4891" stopIfTrue="1" operator="endsWith" text="OB">
      <formula>RIGHT(AK80,LEN("OB"))="OB"</formula>
    </cfRule>
    <cfRule type="endsWith" dxfId="23046" priority="4892" stopIfTrue="1" operator="endsWith" text="BA">
      <formula>RIGHT(AK80,LEN("BA"))="BA"</formula>
    </cfRule>
    <cfRule type="endsWith" dxfId="23045" priority="4893" stopIfTrue="1" operator="endsWith" text="CO">
      <formula>RIGHT(AK80,LEN("CO"))="CO"</formula>
    </cfRule>
    <cfRule type="endsWith" dxfId="23044" priority="4894" stopIfTrue="1" operator="endsWith" text="CH">
      <formula>RIGHT(AK80,LEN("CH"))="CH"</formula>
    </cfRule>
  </conditionalFormatting>
  <conditionalFormatting sqref="AM80:AM94">
    <cfRule type="endsWith" dxfId="23043" priority="4873" stopIfTrue="1" operator="endsWith" text="TE">
      <formula>RIGHT(AM80,LEN("TE"))="TE"</formula>
    </cfRule>
    <cfRule type="endsWith" dxfId="23042" priority="4874" stopIfTrue="1" operator="endsWith" text="MX">
      <formula>RIGHT(AM80,LEN("MX"))="MX"</formula>
    </cfRule>
    <cfRule type="endsWith" dxfId="23041" priority="4875" stopIfTrue="1" operator="endsWith" text="MI">
      <formula>RIGHT(AM80,LEN("MI"))="MI"</formula>
    </cfRule>
    <cfRule type="endsWith" dxfId="23040" priority="4876" stopIfTrue="1" operator="endsWith" text="PL">
      <formula>RIGHT(AM80,LEN("PL"))="PL"</formula>
    </cfRule>
    <cfRule type="endsWith" dxfId="23039" priority="4877" stopIfTrue="1" operator="endsWith" text="FE">
      <formula>RIGHT(AM80,LEN("FE"))="FE"</formula>
    </cfRule>
    <cfRule type="endsWith" dxfId="23038" priority="4878" stopIfTrue="1" operator="endsWith" text="PA">
      <formula>RIGHT(AM80,LEN("PA"))="PA"</formula>
    </cfRule>
    <cfRule type="endsWith" dxfId="23037" priority="4879" stopIfTrue="1" operator="endsWith" text="PS">
      <formula>RIGHT(AM80,LEN("PS"))="PS"</formula>
    </cfRule>
    <cfRule type="endsWith" dxfId="23036" priority="4880" stopIfTrue="1" operator="endsWith" text="OB">
      <formula>RIGHT(AM80,LEN("OB"))="OB"</formula>
    </cfRule>
    <cfRule type="endsWith" dxfId="23035" priority="4881" stopIfTrue="1" operator="endsWith" text="BA">
      <formula>RIGHT(AM80,LEN("BA"))="BA"</formula>
    </cfRule>
    <cfRule type="endsWith" dxfId="23034" priority="4882" stopIfTrue="1" operator="endsWith" text="CO">
      <formula>RIGHT(AM80,LEN("CO"))="CO"</formula>
    </cfRule>
    <cfRule type="endsWith" dxfId="23033" priority="4883" stopIfTrue="1" operator="endsWith" text="CH">
      <formula>RIGHT(AM80,LEN("CH"))="CH"</formula>
    </cfRule>
  </conditionalFormatting>
  <conditionalFormatting sqref="AV95">
    <cfRule type="cellIs" dxfId="23032" priority="4872" stopIfTrue="1" operator="greaterThan">
      <formula>16</formula>
    </cfRule>
  </conditionalFormatting>
  <conditionalFormatting sqref="AX95">
    <cfRule type="cellIs" dxfId="23031" priority="4871" stopIfTrue="1" operator="greaterThan">
      <formula>16</formula>
    </cfRule>
  </conditionalFormatting>
  <conditionalFormatting sqref="AZ95">
    <cfRule type="cellIs" dxfId="23030" priority="4870" stopIfTrue="1" operator="greaterThan">
      <formula>16</formula>
    </cfRule>
  </conditionalFormatting>
  <conditionalFormatting sqref="BB95">
    <cfRule type="cellIs" dxfId="23029" priority="4869" stopIfTrue="1" operator="greaterThan">
      <formula>16</formula>
    </cfRule>
  </conditionalFormatting>
  <conditionalFormatting sqref="BD95">
    <cfRule type="cellIs" dxfId="23028" priority="4868" stopIfTrue="1" operator="greaterThan">
      <formula>16</formula>
    </cfRule>
  </conditionalFormatting>
  <conditionalFormatting sqref="BF95">
    <cfRule type="cellIs" dxfId="23027" priority="4867" stopIfTrue="1" operator="greaterThan">
      <formula>16</formula>
    </cfRule>
  </conditionalFormatting>
  <conditionalFormatting sqref="BH95">
    <cfRule type="cellIs" dxfId="23026" priority="4866" stopIfTrue="1" operator="greaterThan">
      <formula>16</formula>
    </cfRule>
  </conditionalFormatting>
  <conditionalFormatting sqref="AU80:AU94">
    <cfRule type="endsWith" dxfId="23025" priority="4855" stopIfTrue="1" operator="endsWith" text="TE">
      <formula>RIGHT(AU80,LEN("TE"))="TE"</formula>
    </cfRule>
    <cfRule type="endsWith" dxfId="23024" priority="4856" stopIfTrue="1" operator="endsWith" text="MX">
      <formula>RIGHT(AU80,LEN("MX"))="MX"</formula>
    </cfRule>
    <cfRule type="endsWith" dxfId="23023" priority="4857" stopIfTrue="1" operator="endsWith" text="MI">
      <formula>RIGHT(AU80,LEN("MI"))="MI"</formula>
    </cfRule>
    <cfRule type="endsWith" dxfId="23022" priority="4858" stopIfTrue="1" operator="endsWith" text="PL">
      <formula>RIGHT(AU80,LEN("PL"))="PL"</formula>
    </cfRule>
    <cfRule type="endsWith" dxfId="23021" priority="4859" stopIfTrue="1" operator="endsWith" text="FE">
      <formula>RIGHT(AU80,LEN("FE"))="FE"</formula>
    </cfRule>
    <cfRule type="endsWith" dxfId="23020" priority="4860" stopIfTrue="1" operator="endsWith" text="PA">
      <formula>RIGHT(AU80,LEN("PA"))="PA"</formula>
    </cfRule>
    <cfRule type="endsWith" dxfId="23019" priority="4861" stopIfTrue="1" operator="endsWith" text="PS">
      <formula>RIGHT(AU80,LEN("PS"))="PS"</formula>
    </cfRule>
    <cfRule type="endsWith" dxfId="23018" priority="4862" stopIfTrue="1" operator="endsWith" text="OB">
      <formula>RIGHT(AU80,LEN("OB"))="OB"</formula>
    </cfRule>
    <cfRule type="endsWith" dxfId="23017" priority="4863" stopIfTrue="1" operator="endsWith" text="BA">
      <formula>RIGHT(AU80,LEN("BA"))="BA"</formula>
    </cfRule>
    <cfRule type="endsWith" dxfId="23016" priority="4864" stopIfTrue="1" operator="endsWith" text="CO">
      <formula>RIGHT(AU80,LEN("CO"))="CO"</formula>
    </cfRule>
    <cfRule type="endsWith" dxfId="23015" priority="4865" stopIfTrue="1" operator="endsWith" text="CH">
      <formula>RIGHT(AU80,LEN("CH"))="CH"</formula>
    </cfRule>
  </conditionalFormatting>
  <conditionalFormatting sqref="AW80:AW94">
    <cfRule type="endsWith" dxfId="23014" priority="4844" stopIfTrue="1" operator="endsWith" text="TE">
      <formula>RIGHT(AW80,LEN("TE"))="TE"</formula>
    </cfRule>
    <cfRule type="endsWith" dxfId="23013" priority="4845" stopIfTrue="1" operator="endsWith" text="MX">
      <formula>RIGHT(AW80,LEN("MX"))="MX"</formula>
    </cfRule>
    <cfRule type="endsWith" dxfId="23012" priority="4846" stopIfTrue="1" operator="endsWith" text="MI">
      <formula>RIGHT(AW80,LEN("MI"))="MI"</formula>
    </cfRule>
    <cfRule type="endsWith" dxfId="23011" priority="4847" stopIfTrue="1" operator="endsWith" text="PL">
      <formula>RIGHT(AW80,LEN("PL"))="PL"</formula>
    </cfRule>
    <cfRule type="endsWith" dxfId="23010" priority="4848" stopIfTrue="1" operator="endsWith" text="FE">
      <formula>RIGHT(AW80,LEN("FE"))="FE"</formula>
    </cfRule>
    <cfRule type="endsWith" dxfId="23009" priority="4849" stopIfTrue="1" operator="endsWith" text="PA">
      <formula>RIGHT(AW80,LEN("PA"))="PA"</formula>
    </cfRule>
    <cfRule type="endsWith" dxfId="23008" priority="4850" stopIfTrue="1" operator="endsWith" text="PS">
      <formula>RIGHT(AW80,LEN("PS"))="PS"</formula>
    </cfRule>
    <cfRule type="endsWith" dxfId="23007" priority="4851" stopIfTrue="1" operator="endsWith" text="OB">
      <formula>RIGHT(AW80,LEN("OB"))="OB"</formula>
    </cfRule>
    <cfRule type="endsWith" dxfId="23006" priority="4852" stopIfTrue="1" operator="endsWith" text="BA">
      <formula>RIGHT(AW80,LEN("BA"))="BA"</formula>
    </cfRule>
    <cfRule type="endsWith" dxfId="23005" priority="4853" stopIfTrue="1" operator="endsWith" text="CO">
      <formula>RIGHT(AW80,LEN("CO"))="CO"</formula>
    </cfRule>
    <cfRule type="endsWith" dxfId="23004" priority="4854" stopIfTrue="1" operator="endsWith" text="CH">
      <formula>RIGHT(AW80,LEN("CH"))="CH"</formula>
    </cfRule>
  </conditionalFormatting>
  <conditionalFormatting sqref="AY80:AY94">
    <cfRule type="endsWith" dxfId="23003" priority="4833" stopIfTrue="1" operator="endsWith" text="TE">
      <formula>RIGHT(AY80,LEN("TE"))="TE"</formula>
    </cfRule>
    <cfRule type="endsWith" dxfId="23002" priority="4834" stopIfTrue="1" operator="endsWith" text="MX">
      <formula>RIGHT(AY80,LEN("MX"))="MX"</formula>
    </cfRule>
    <cfRule type="endsWith" dxfId="23001" priority="4835" stopIfTrue="1" operator="endsWith" text="MI">
      <formula>RIGHT(AY80,LEN("MI"))="MI"</formula>
    </cfRule>
    <cfRule type="endsWith" dxfId="23000" priority="4836" stopIfTrue="1" operator="endsWith" text="PL">
      <formula>RIGHT(AY80,LEN("PL"))="PL"</formula>
    </cfRule>
    <cfRule type="endsWith" dxfId="22999" priority="4837" stopIfTrue="1" operator="endsWith" text="FE">
      <formula>RIGHT(AY80,LEN("FE"))="FE"</formula>
    </cfRule>
    <cfRule type="endsWith" dxfId="22998" priority="4838" stopIfTrue="1" operator="endsWith" text="PA">
      <formula>RIGHT(AY80,LEN("PA"))="PA"</formula>
    </cfRule>
    <cfRule type="endsWith" dxfId="22997" priority="4839" stopIfTrue="1" operator="endsWith" text="PS">
      <formula>RIGHT(AY80,LEN("PS"))="PS"</formula>
    </cfRule>
    <cfRule type="endsWith" dxfId="22996" priority="4840" stopIfTrue="1" operator="endsWith" text="OB">
      <formula>RIGHT(AY80,LEN("OB"))="OB"</formula>
    </cfRule>
    <cfRule type="endsWith" dxfId="22995" priority="4841" stopIfTrue="1" operator="endsWith" text="BA">
      <formula>RIGHT(AY80,LEN("BA"))="BA"</formula>
    </cfRule>
    <cfRule type="endsWith" dxfId="22994" priority="4842" stopIfTrue="1" operator="endsWith" text="CO">
      <formula>RIGHT(AY80,LEN("CO"))="CO"</formula>
    </cfRule>
    <cfRule type="endsWith" dxfId="22993" priority="4843" stopIfTrue="1" operator="endsWith" text="CH">
      <formula>RIGHT(AY80,LEN("CH"))="CH"</formula>
    </cfRule>
  </conditionalFormatting>
  <conditionalFormatting sqref="BA80:BA94">
    <cfRule type="endsWith" dxfId="22992" priority="4822" stopIfTrue="1" operator="endsWith" text="TE">
      <formula>RIGHT(BA80,LEN("TE"))="TE"</formula>
    </cfRule>
    <cfRule type="endsWith" dxfId="22991" priority="4823" stopIfTrue="1" operator="endsWith" text="MX">
      <formula>RIGHT(BA80,LEN("MX"))="MX"</formula>
    </cfRule>
    <cfRule type="endsWith" dxfId="22990" priority="4824" stopIfTrue="1" operator="endsWith" text="MI">
      <formula>RIGHT(BA80,LEN("MI"))="MI"</formula>
    </cfRule>
    <cfRule type="endsWith" dxfId="22989" priority="4825" stopIfTrue="1" operator="endsWith" text="PL">
      <formula>RIGHT(BA80,LEN("PL"))="PL"</formula>
    </cfRule>
    <cfRule type="endsWith" dxfId="22988" priority="4826" stopIfTrue="1" operator="endsWith" text="FE">
      <formula>RIGHT(BA80,LEN("FE"))="FE"</formula>
    </cfRule>
    <cfRule type="endsWith" dxfId="22987" priority="4827" stopIfTrue="1" operator="endsWith" text="PA">
      <formula>RIGHT(BA80,LEN("PA"))="PA"</formula>
    </cfRule>
    <cfRule type="endsWith" dxfId="22986" priority="4828" stopIfTrue="1" operator="endsWith" text="PS">
      <formula>RIGHT(BA80,LEN("PS"))="PS"</formula>
    </cfRule>
    <cfRule type="endsWith" dxfId="22985" priority="4829" stopIfTrue="1" operator="endsWith" text="OB">
      <formula>RIGHT(BA80,LEN("OB"))="OB"</formula>
    </cfRule>
    <cfRule type="endsWith" dxfId="22984" priority="4830" stopIfTrue="1" operator="endsWith" text="BA">
      <formula>RIGHT(BA80,LEN("BA"))="BA"</formula>
    </cfRule>
    <cfRule type="endsWith" dxfId="22983" priority="4831" stopIfTrue="1" operator="endsWith" text="CO">
      <formula>RIGHT(BA80,LEN("CO"))="CO"</formula>
    </cfRule>
    <cfRule type="endsWith" dxfId="22982" priority="4832" stopIfTrue="1" operator="endsWith" text="CH">
      <formula>RIGHT(BA80,LEN("CH"))="CH"</formula>
    </cfRule>
  </conditionalFormatting>
  <conditionalFormatting sqref="BC80:BC94">
    <cfRule type="endsWith" dxfId="22981" priority="4811" stopIfTrue="1" operator="endsWith" text="TE">
      <formula>RIGHT(BC80,LEN("TE"))="TE"</formula>
    </cfRule>
    <cfRule type="endsWith" dxfId="22980" priority="4812" stopIfTrue="1" operator="endsWith" text="MX">
      <formula>RIGHT(BC80,LEN("MX"))="MX"</formula>
    </cfRule>
    <cfRule type="endsWith" dxfId="22979" priority="4813" stopIfTrue="1" operator="endsWith" text="MI">
      <formula>RIGHT(BC80,LEN("MI"))="MI"</formula>
    </cfRule>
    <cfRule type="endsWith" dxfId="22978" priority="4814" stopIfTrue="1" operator="endsWith" text="PL">
      <formula>RIGHT(BC80,LEN("PL"))="PL"</formula>
    </cfRule>
    <cfRule type="endsWith" dxfId="22977" priority="4815" stopIfTrue="1" operator="endsWith" text="FE">
      <formula>RIGHT(BC80,LEN("FE"))="FE"</formula>
    </cfRule>
    <cfRule type="endsWith" dxfId="22976" priority="4816" stopIfTrue="1" operator="endsWith" text="PA">
      <formula>RIGHT(BC80,LEN("PA"))="PA"</formula>
    </cfRule>
    <cfRule type="endsWith" dxfId="22975" priority="4817" stopIfTrue="1" operator="endsWith" text="PS">
      <formula>RIGHT(BC80,LEN("PS"))="PS"</formula>
    </cfRule>
    <cfRule type="endsWith" dxfId="22974" priority="4818" stopIfTrue="1" operator="endsWith" text="OB">
      <formula>RIGHT(BC80,LEN("OB"))="OB"</formula>
    </cfRule>
    <cfRule type="endsWith" dxfId="22973" priority="4819" stopIfTrue="1" operator="endsWith" text="BA">
      <formula>RIGHT(BC80,LEN("BA"))="BA"</formula>
    </cfRule>
    <cfRule type="endsWith" dxfId="22972" priority="4820" stopIfTrue="1" operator="endsWith" text="CO">
      <formula>RIGHT(BC80,LEN("CO"))="CO"</formula>
    </cfRule>
    <cfRule type="endsWith" dxfId="22971" priority="4821" stopIfTrue="1" operator="endsWith" text="CH">
      <formula>RIGHT(BC80,LEN("CH"))="CH"</formula>
    </cfRule>
  </conditionalFormatting>
  <conditionalFormatting sqref="BE80:BE94">
    <cfRule type="endsWith" dxfId="22970" priority="4800" stopIfTrue="1" operator="endsWith" text="TE">
      <formula>RIGHT(BE80,LEN("TE"))="TE"</formula>
    </cfRule>
    <cfRule type="endsWith" dxfId="22969" priority="4801" stopIfTrue="1" operator="endsWith" text="MX">
      <formula>RIGHT(BE80,LEN("MX"))="MX"</formula>
    </cfRule>
    <cfRule type="endsWith" dxfId="22968" priority="4802" stopIfTrue="1" operator="endsWith" text="MI">
      <formula>RIGHT(BE80,LEN("MI"))="MI"</formula>
    </cfRule>
    <cfRule type="endsWith" dxfId="22967" priority="4803" stopIfTrue="1" operator="endsWith" text="PL">
      <formula>RIGHT(BE80,LEN("PL"))="PL"</formula>
    </cfRule>
    <cfRule type="endsWith" dxfId="22966" priority="4804" stopIfTrue="1" operator="endsWith" text="FE">
      <formula>RIGHT(BE80,LEN("FE"))="FE"</formula>
    </cfRule>
    <cfRule type="endsWith" dxfId="22965" priority="4805" stopIfTrue="1" operator="endsWith" text="PA">
      <formula>RIGHT(BE80,LEN("PA"))="PA"</formula>
    </cfRule>
    <cfRule type="endsWith" dxfId="22964" priority="4806" stopIfTrue="1" operator="endsWith" text="PS">
      <formula>RIGHT(BE80,LEN("PS"))="PS"</formula>
    </cfRule>
    <cfRule type="endsWith" dxfId="22963" priority="4807" stopIfTrue="1" operator="endsWith" text="OB">
      <formula>RIGHT(BE80,LEN("OB"))="OB"</formula>
    </cfRule>
    <cfRule type="endsWith" dxfId="22962" priority="4808" stopIfTrue="1" operator="endsWith" text="BA">
      <formula>RIGHT(BE80,LEN("BA"))="BA"</formula>
    </cfRule>
    <cfRule type="endsWith" dxfId="22961" priority="4809" stopIfTrue="1" operator="endsWith" text="CO">
      <formula>RIGHT(BE80,LEN("CO"))="CO"</formula>
    </cfRule>
    <cfRule type="endsWith" dxfId="22960" priority="4810" stopIfTrue="1" operator="endsWith" text="CH">
      <formula>RIGHT(BE80,LEN("CH"))="CH"</formula>
    </cfRule>
  </conditionalFormatting>
  <conditionalFormatting sqref="BG80:BG94">
    <cfRule type="endsWith" dxfId="22959" priority="4789" stopIfTrue="1" operator="endsWith" text="TE">
      <formula>RIGHT(BG80,LEN("TE"))="TE"</formula>
    </cfRule>
    <cfRule type="endsWith" dxfId="22958" priority="4790" stopIfTrue="1" operator="endsWith" text="MX">
      <formula>RIGHT(BG80,LEN("MX"))="MX"</formula>
    </cfRule>
    <cfRule type="endsWith" dxfId="22957" priority="4791" stopIfTrue="1" operator="endsWith" text="MI">
      <formula>RIGHT(BG80,LEN("MI"))="MI"</formula>
    </cfRule>
    <cfRule type="endsWith" dxfId="22956" priority="4792" stopIfTrue="1" operator="endsWith" text="PL">
      <formula>RIGHT(BG80,LEN("PL"))="PL"</formula>
    </cfRule>
    <cfRule type="endsWith" dxfId="22955" priority="4793" stopIfTrue="1" operator="endsWith" text="FE">
      <formula>RIGHT(BG80,LEN("FE"))="FE"</formula>
    </cfRule>
    <cfRule type="endsWith" dxfId="22954" priority="4794" stopIfTrue="1" operator="endsWith" text="PA">
      <formula>RIGHT(BG80,LEN("PA"))="PA"</formula>
    </cfRule>
    <cfRule type="endsWith" dxfId="22953" priority="4795" stopIfTrue="1" operator="endsWith" text="PS">
      <formula>RIGHT(BG80,LEN("PS"))="PS"</formula>
    </cfRule>
    <cfRule type="endsWith" dxfId="22952" priority="4796" stopIfTrue="1" operator="endsWith" text="OB">
      <formula>RIGHT(BG80,LEN("OB"))="OB"</formula>
    </cfRule>
    <cfRule type="endsWith" dxfId="22951" priority="4797" stopIfTrue="1" operator="endsWith" text="BA">
      <formula>RIGHT(BG80,LEN("BA"))="BA"</formula>
    </cfRule>
    <cfRule type="endsWith" dxfId="22950" priority="4798" stopIfTrue="1" operator="endsWith" text="CO">
      <formula>RIGHT(BG80,LEN("CO"))="CO"</formula>
    </cfRule>
    <cfRule type="endsWith" dxfId="22949" priority="4799" stopIfTrue="1" operator="endsWith" text="CH">
      <formula>RIGHT(BG80,LEN("CH"))="CH"</formula>
    </cfRule>
  </conditionalFormatting>
  <conditionalFormatting sqref="H113">
    <cfRule type="cellIs" dxfId="22948" priority="4788" stopIfTrue="1" operator="greaterThan">
      <formula>16</formula>
    </cfRule>
  </conditionalFormatting>
  <conditionalFormatting sqref="J113">
    <cfRule type="cellIs" dxfId="22947" priority="4787" stopIfTrue="1" operator="greaterThan">
      <formula>16</formula>
    </cfRule>
  </conditionalFormatting>
  <conditionalFormatting sqref="L113">
    <cfRule type="cellIs" dxfId="22946" priority="4786" stopIfTrue="1" operator="greaterThan">
      <formula>16</formula>
    </cfRule>
  </conditionalFormatting>
  <conditionalFormatting sqref="N113">
    <cfRule type="cellIs" dxfId="22945" priority="4785" stopIfTrue="1" operator="greaterThan">
      <formula>16</formula>
    </cfRule>
  </conditionalFormatting>
  <conditionalFormatting sqref="P113">
    <cfRule type="cellIs" dxfId="22944" priority="4784" stopIfTrue="1" operator="greaterThan">
      <formula>16</formula>
    </cfRule>
  </conditionalFormatting>
  <conditionalFormatting sqref="R113">
    <cfRule type="cellIs" dxfId="22943" priority="4783" stopIfTrue="1" operator="greaterThan">
      <formula>16</formula>
    </cfRule>
  </conditionalFormatting>
  <conditionalFormatting sqref="T113">
    <cfRule type="cellIs" dxfId="22942" priority="4782" stopIfTrue="1" operator="greaterThan">
      <formula>16</formula>
    </cfRule>
  </conditionalFormatting>
  <conditionalFormatting sqref="G98:G112">
    <cfRule type="endsWith" dxfId="22941" priority="4771" stopIfTrue="1" operator="endsWith" text="TE">
      <formula>RIGHT(G98,LEN("TE"))="TE"</formula>
    </cfRule>
    <cfRule type="endsWith" dxfId="22940" priority="4772" stopIfTrue="1" operator="endsWith" text="MX">
      <formula>RIGHT(G98,LEN("MX"))="MX"</formula>
    </cfRule>
    <cfRule type="endsWith" dxfId="22939" priority="4773" stopIfTrue="1" operator="endsWith" text="MI">
      <formula>RIGHT(G98,LEN("MI"))="MI"</formula>
    </cfRule>
    <cfRule type="endsWith" dxfId="22938" priority="4774" stopIfTrue="1" operator="endsWith" text="PL">
      <formula>RIGHT(G98,LEN("PL"))="PL"</formula>
    </cfRule>
    <cfRule type="endsWith" dxfId="22937" priority="4775" stopIfTrue="1" operator="endsWith" text="FE">
      <formula>RIGHT(G98,LEN("FE"))="FE"</formula>
    </cfRule>
    <cfRule type="endsWith" dxfId="22936" priority="4776" stopIfTrue="1" operator="endsWith" text="PA">
      <formula>RIGHT(G98,LEN("PA"))="PA"</formula>
    </cfRule>
    <cfRule type="endsWith" dxfId="22935" priority="4777" stopIfTrue="1" operator="endsWith" text="PS">
      <formula>RIGHT(G98,LEN("PS"))="PS"</formula>
    </cfRule>
    <cfRule type="endsWith" dxfId="22934" priority="4778" stopIfTrue="1" operator="endsWith" text="OB">
      <formula>RIGHT(G98,LEN("OB"))="OB"</formula>
    </cfRule>
    <cfRule type="endsWith" dxfId="22933" priority="4779" stopIfTrue="1" operator="endsWith" text="BA">
      <formula>RIGHT(G98,LEN("BA"))="BA"</formula>
    </cfRule>
    <cfRule type="endsWith" dxfId="22932" priority="4780" stopIfTrue="1" operator="endsWith" text="CO">
      <formula>RIGHT(G98,LEN("CO"))="CO"</formula>
    </cfRule>
    <cfRule type="endsWith" dxfId="22931" priority="4781" stopIfTrue="1" operator="endsWith" text="CH">
      <formula>RIGHT(G98,LEN("CH"))="CH"</formula>
    </cfRule>
  </conditionalFormatting>
  <conditionalFormatting sqref="I98:I112">
    <cfRule type="endsWith" dxfId="22930" priority="4760" stopIfTrue="1" operator="endsWith" text="TE">
      <formula>RIGHT(I98,LEN("TE"))="TE"</formula>
    </cfRule>
    <cfRule type="endsWith" dxfId="22929" priority="4761" stopIfTrue="1" operator="endsWith" text="MX">
      <formula>RIGHT(I98,LEN("MX"))="MX"</formula>
    </cfRule>
    <cfRule type="endsWith" dxfId="22928" priority="4762" stopIfTrue="1" operator="endsWith" text="MI">
      <formula>RIGHT(I98,LEN("MI"))="MI"</formula>
    </cfRule>
    <cfRule type="endsWith" dxfId="22927" priority="4763" stopIfTrue="1" operator="endsWith" text="PL">
      <formula>RIGHT(I98,LEN("PL"))="PL"</formula>
    </cfRule>
    <cfRule type="endsWith" dxfId="22926" priority="4764" stopIfTrue="1" operator="endsWith" text="FE">
      <formula>RIGHT(I98,LEN("FE"))="FE"</formula>
    </cfRule>
    <cfRule type="endsWith" dxfId="22925" priority="4765" stopIfTrue="1" operator="endsWith" text="PA">
      <formula>RIGHT(I98,LEN("PA"))="PA"</formula>
    </cfRule>
    <cfRule type="endsWith" dxfId="22924" priority="4766" stopIfTrue="1" operator="endsWith" text="PS">
      <formula>RIGHT(I98,LEN("PS"))="PS"</formula>
    </cfRule>
    <cfRule type="endsWith" dxfId="22923" priority="4767" stopIfTrue="1" operator="endsWith" text="OB">
      <formula>RIGHT(I98,LEN("OB"))="OB"</formula>
    </cfRule>
    <cfRule type="endsWith" dxfId="22922" priority="4768" stopIfTrue="1" operator="endsWith" text="BA">
      <formula>RIGHT(I98,LEN("BA"))="BA"</formula>
    </cfRule>
    <cfRule type="endsWith" dxfId="22921" priority="4769" stopIfTrue="1" operator="endsWith" text="CO">
      <formula>RIGHT(I98,LEN("CO"))="CO"</formula>
    </cfRule>
    <cfRule type="endsWith" dxfId="22920" priority="4770" stopIfTrue="1" operator="endsWith" text="CH">
      <formula>RIGHT(I98,LEN("CH"))="CH"</formula>
    </cfRule>
  </conditionalFormatting>
  <conditionalFormatting sqref="K98:K112">
    <cfRule type="endsWith" dxfId="22919" priority="4749" stopIfTrue="1" operator="endsWith" text="TE">
      <formula>RIGHT(K98,LEN("TE"))="TE"</formula>
    </cfRule>
    <cfRule type="endsWith" dxfId="22918" priority="4750" stopIfTrue="1" operator="endsWith" text="MX">
      <formula>RIGHT(K98,LEN("MX"))="MX"</formula>
    </cfRule>
    <cfRule type="endsWith" dxfId="22917" priority="4751" stopIfTrue="1" operator="endsWith" text="MI">
      <formula>RIGHT(K98,LEN("MI"))="MI"</formula>
    </cfRule>
    <cfRule type="endsWith" dxfId="22916" priority="4752" stopIfTrue="1" operator="endsWith" text="PL">
      <formula>RIGHT(K98,LEN("PL"))="PL"</formula>
    </cfRule>
    <cfRule type="endsWith" dxfId="22915" priority="4753" stopIfTrue="1" operator="endsWith" text="FE">
      <formula>RIGHT(K98,LEN("FE"))="FE"</formula>
    </cfRule>
    <cfRule type="endsWith" dxfId="22914" priority="4754" stopIfTrue="1" operator="endsWith" text="PA">
      <formula>RIGHT(K98,LEN("PA"))="PA"</formula>
    </cfRule>
    <cfRule type="endsWith" dxfId="22913" priority="4755" stopIfTrue="1" operator="endsWith" text="PS">
      <formula>RIGHT(K98,LEN("PS"))="PS"</formula>
    </cfRule>
    <cfRule type="endsWith" dxfId="22912" priority="4756" stopIfTrue="1" operator="endsWith" text="OB">
      <formula>RIGHT(K98,LEN("OB"))="OB"</formula>
    </cfRule>
    <cfRule type="endsWith" dxfId="22911" priority="4757" stopIfTrue="1" operator="endsWith" text="BA">
      <formula>RIGHT(K98,LEN("BA"))="BA"</formula>
    </cfRule>
    <cfRule type="endsWith" dxfId="22910" priority="4758" stopIfTrue="1" operator="endsWith" text="CO">
      <formula>RIGHT(K98,LEN("CO"))="CO"</formula>
    </cfRule>
    <cfRule type="endsWith" dxfId="22909" priority="4759" stopIfTrue="1" operator="endsWith" text="CH">
      <formula>RIGHT(K98,LEN("CH"))="CH"</formula>
    </cfRule>
  </conditionalFormatting>
  <conditionalFormatting sqref="M98:M112">
    <cfRule type="endsWith" dxfId="22908" priority="4738" stopIfTrue="1" operator="endsWith" text="TE">
      <formula>RIGHT(M98,LEN("TE"))="TE"</formula>
    </cfRule>
    <cfRule type="endsWith" dxfId="22907" priority="4739" stopIfTrue="1" operator="endsWith" text="MX">
      <formula>RIGHT(M98,LEN("MX"))="MX"</formula>
    </cfRule>
    <cfRule type="endsWith" dxfId="22906" priority="4740" stopIfTrue="1" operator="endsWith" text="MI">
      <formula>RIGHT(M98,LEN("MI"))="MI"</formula>
    </cfRule>
    <cfRule type="endsWith" dxfId="22905" priority="4741" stopIfTrue="1" operator="endsWith" text="PL">
      <formula>RIGHT(M98,LEN("PL"))="PL"</formula>
    </cfRule>
    <cfRule type="endsWith" dxfId="22904" priority="4742" stopIfTrue="1" operator="endsWith" text="FE">
      <formula>RIGHT(M98,LEN("FE"))="FE"</formula>
    </cfRule>
    <cfRule type="endsWith" dxfId="22903" priority="4743" stopIfTrue="1" operator="endsWith" text="PA">
      <formula>RIGHT(M98,LEN("PA"))="PA"</formula>
    </cfRule>
    <cfRule type="endsWith" dxfId="22902" priority="4744" stopIfTrue="1" operator="endsWith" text="PS">
      <formula>RIGHT(M98,LEN("PS"))="PS"</formula>
    </cfRule>
    <cfRule type="endsWith" dxfId="22901" priority="4745" stopIfTrue="1" operator="endsWith" text="OB">
      <formula>RIGHT(M98,LEN("OB"))="OB"</formula>
    </cfRule>
    <cfRule type="endsWith" dxfId="22900" priority="4746" stopIfTrue="1" operator="endsWith" text="BA">
      <formula>RIGHT(M98,LEN("BA"))="BA"</formula>
    </cfRule>
    <cfRule type="endsWith" dxfId="22899" priority="4747" stopIfTrue="1" operator="endsWith" text="CO">
      <formula>RIGHT(M98,LEN("CO"))="CO"</formula>
    </cfRule>
    <cfRule type="endsWith" dxfId="22898" priority="4748" stopIfTrue="1" operator="endsWith" text="CH">
      <formula>RIGHT(M98,LEN("CH"))="CH"</formula>
    </cfRule>
  </conditionalFormatting>
  <conditionalFormatting sqref="O98:O112">
    <cfRule type="endsWith" dxfId="22897" priority="4727" stopIfTrue="1" operator="endsWith" text="TE">
      <formula>RIGHT(O98,LEN("TE"))="TE"</formula>
    </cfRule>
    <cfRule type="endsWith" dxfId="22896" priority="4728" stopIfTrue="1" operator="endsWith" text="MX">
      <formula>RIGHT(O98,LEN("MX"))="MX"</formula>
    </cfRule>
    <cfRule type="endsWith" dxfId="22895" priority="4729" stopIfTrue="1" operator="endsWith" text="MI">
      <formula>RIGHT(O98,LEN("MI"))="MI"</formula>
    </cfRule>
    <cfRule type="endsWith" dxfId="22894" priority="4730" stopIfTrue="1" operator="endsWith" text="PL">
      <formula>RIGHT(O98,LEN("PL"))="PL"</formula>
    </cfRule>
    <cfRule type="endsWith" dxfId="22893" priority="4731" stopIfTrue="1" operator="endsWith" text="FE">
      <formula>RIGHT(O98,LEN("FE"))="FE"</formula>
    </cfRule>
    <cfRule type="endsWith" dxfId="22892" priority="4732" stopIfTrue="1" operator="endsWith" text="PA">
      <formula>RIGHT(O98,LEN("PA"))="PA"</formula>
    </cfRule>
    <cfRule type="endsWith" dxfId="22891" priority="4733" stopIfTrue="1" operator="endsWith" text="PS">
      <formula>RIGHT(O98,LEN("PS"))="PS"</formula>
    </cfRule>
    <cfRule type="endsWith" dxfId="22890" priority="4734" stopIfTrue="1" operator="endsWith" text="OB">
      <formula>RIGHT(O98,LEN("OB"))="OB"</formula>
    </cfRule>
    <cfRule type="endsWith" dxfId="22889" priority="4735" stopIfTrue="1" operator="endsWith" text="BA">
      <formula>RIGHT(O98,LEN("BA"))="BA"</formula>
    </cfRule>
    <cfRule type="endsWith" dxfId="22888" priority="4736" stopIfTrue="1" operator="endsWith" text="CO">
      <formula>RIGHT(O98,LEN("CO"))="CO"</formula>
    </cfRule>
    <cfRule type="endsWith" dxfId="22887" priority="4737" stopIfTrue="1" operator="endsWith" text="CH">
      <formula>RIGHT(O98,LEN("CH"))="CH"</formula>
    </cfRule>
  </conditionalFormatting>
  <conditionalFormatting sqref="Q98:Q112">
    <cfRule type="endsWith" dxfId="22886" priority="4716" stopIfTrue="1" operator="endsWith" text="TE">
      <formula>RIGHT(Q98,LEN("TE"))="TE"</formula>
    </cfRule>
    <cfRule type="endsWith" dxfId="22885" priority="4717" stopIfTrue="1" operator="endsWith" text="MX">
      <formula>RIGHT(Q98,LEN("MX"))="MX"</formula>
    </cfRule>
    <cfRule type="endsWith" dxfId="22884" priority="4718" stopIfTrue="1" operator="endsWith" text="MI">
      <formula>RIGHT(Q98,LEN("MI"))="MI"</formula>
    </cfRule>
    <cfRule type="endsWith" dxfId="22883" priority="4719" stopIfTrue="1" operator="endsWith" text="PL">
      <formula>RIGHT(Q98,LEN("PL"))="PL"</formula>
    </cfRule>
    <cfRule type="endsWith" dxfId="22882" priority="4720" stopIfTrue="1" operator="endsWith" text="FE">
      <formula>RIGHT(Q98,LEN("FE"))="FE"</formula>
    </cfRule>
    <cfRule type="endsWith" dxfId="22881" priority="4721" stopIfTrue="1" operator="endsWith" text="PA">
      <formula>RIGHT(Q98,LEN("PA"))="PA"</formula>
    </cfRule>
    <cfRule type="endsWith" dxfId="22880" priority="4722" stopIfTrue="1" operator="endsWith" text="PS">
      <formula>RIGHT(Q98,LEN("PS"))="PS"</formula>
    </cfRule>
    <cfRule type="endsWith" dxfId="22879" priority="4723" stopIfTrue="1" operator="endsWith" text="OB">
      <formula>RIGHT(Q98,LEN("OB"))="OB"</formula>
    </cfRule>
    <cfRule type="endsWith" dxfId="22878" priority="4724" stopIfTrue="1" operator="endsWith" text="BA">
      <formula>RIGHT(Q98,LEN("BA"))="BA"</formula>
    </cfRule>
    <cfRule type="endsWith" dxfId="22877" priority="4725" stopIfTrue="1" operator="endsWith" text="CO">
      <formula>RIGHT(Q98,LEN("CO"))="CO"</formula>
    </cfRule>
    <cfRule type="endsWith" dxfId="22876" priority="4726" stopIfTrue="1" operator="endsWith" text="CH">
      <formula>RIGHT(Q98,LEN("CH"))="CH"</formula>
    </cfRule>
  </conditionalFormatting>
  <conditionalFormatting sqref="S98:S112">
    <cfRule type="endsWith" dxfId="22875" priority="4705" stopIfTrue="1" operator="endsWith" text="TE">
      <formula>RIGHT(S98,LEN("TE"))="TE"</formula>
    </cfRule>
    <cfRule type="endsWith" dxfId="22874" priority="4706" stopIfTrue="1" operator="endsWith" text="MX">
      <formula>RIGHT(S98,LEN("MX"))="MX"</formula>
    </cfRule>
    <cfRule type="endsWith" dxfId="22873" priority="4707" stopIfTrue="1" operator="endsWith" text="MI">
      <formula>RIGHT(S98,LEN("MI"))="MI"</formula>
    </cfRule>
    <cfRule type="endsWith" dxfId="22872" priority="4708" stopIfTrue="1" operator="endsWith" text="PL">
      <formula>RIGHT(S98,LEN("PL"))="PL"</formula>
    </cfRule>
    <cfRule type="endsWith" dxfId="22871" priority="4709" stopIfTrue="1" operator="endsWith" text="FE">
      <formula>RIGHT(S98,LEN("FE"))="FE"</formula>
    </cfRule>
    <cfRule type="endsWith" dxfId="22870" priority="4710" stopIfTrue="1" operator="endsWith" text="PA">
      <formula>RIGHT(S98,LEN("PA"))="PA"</formula>
    </cfRule>
    <cfRule type="endsWith" dxfId="22869" priority="4711" stopIfTrue="1" operator="endsWith" text="PS">
      <formula>RIGHT(S98,LEN("PS"))="PS"</formula>
    </cfRule>
    <cfRule type="endsWith" dxfId="22868" priority="4712" stopIfTrue="1" operator="endsWith" text="OB">
      <formula>RIGHT(S98,LEN("OB"))="OB"</formula>
    </cfRule>
    <cfRule type="endsWith" dxfId="22867" priority="4713" stopIfTrue="1" operator="endsWith" text="BA">
      <formula>RIGHT(S98,LEN("BA"))="BA"</formula>
    </cfRule>
    <cfRule type="endsWith" dxfId="22866" priority="4714" stopIfTrue="1" operator="endsWith" text="CO">
      <formula>RIGHT(S98,LEN("CO"))="CO"</formula>
    </cfRule>
    <cfRule type="endsWith" dxfId="22865" priority="4715" stopIfTrue="1" operator="endsWith" text="CH">
      <formula>RIGHT(S98,LEN("CH"))="CH"</formula>
    </cfRule>
  </conditionalFormatting>
  <conditionalFormatting sqref="AB113">
    <cfRule type="cellIs" dxfId="22864" priority="4704" stopIfTrue="1" operator="greaterThan">
      <formula>16</formula>
    </cfRule>
  </conditionalFormatting>
  <conditionalFormatting sqref="AD113">
    <cfRule type="cellIs" dxfId="22863" priority="4703" stopIfTrue="1" operator="greaterThan">
      <formula>16</formula>
    </cfRule>
  </conditionalFormatting>
  <conditionalFormatting sqref="AF113">
    <cfRule type="cellIs" dxfId="22862" priority="4702" stopIfTrue="1" operator="greaterThan">
      <formula>16</formula>
    </cfRule>
  </conditionalFormatting>
  <conditionalFormatting sqref="AH113">
    <cfRule type="cellIs" dxfId="22861" priority="4701" stopIfTrue="1" operator="greaterThan">
      <formula>16</formula>
    </cfRule>
  </conditionalFormatting>
  <conditionalFormatting sqref="AJ113">
    <cfRule type="cellIs" dxfId="22860" priority="4700" stopIfTrue="1" operator="greaterThan">
      <formula>16</formula>
    </cfRule>
  </conditionalFormatting>
  <conditionalFormatting sqref="AL113">
    <cfRule type="cellIs" dxfId="22859" priority="4699" stopIfTrue="1" operator="greaterThan">
      <formula>16</formula>
    </cfRule>
  </conditionalFormatting>
  <conditionalFormatting sqref="AN113">
    <cfRule type="cellIs" dxfId="22858" priority="4698" stopIfTrue="1" operator="greaterThan">
      <formula>16</formula>
    </cfRule>
  </conditionalFormatting>
  <conditionalFormatting sqref="AA98:AA112">
    <cfRule type="endsWith" dxfId="22857" priority="4687" stopIfTrue="1" operator="endsWith" text="TE">
      <formula>RIGHT(AA98,LEN("TE"))="TE"</formula>
    </cfRule>
    <cfRule type="endsWith" dxfId="22856" priority="4688" stopIfTrue="1" operator="endsWith" text="MX">
      <formula>RIGHT(AA98,LEN("MX"))="MX"</formula>
    </cfRule>
    <cfRule type="endsWith" dxfId="22855" priority="4689" stopIfTrue="1" operator="endsWith" text="MI">
      <formula>RIGHT(AA98,LEN("MI"))="MI"</formula>
    </cfRule>
    <cfRule type="endsWith" dxfId="22854" priority="4690" stopIfTrue="1" operator="endsWith" text="PL">
      <formula>RIGHT(AA98,LEN("PL"))="PL"</formula>
    </cfRule>
    <cfRule type="endsWith" dxfId="22853" priority="4691" stopIfTrue="1" operator="endsWith" text="FE">
      <formula>RIGHT(AA98,LEN("FE"))="FE"</formula>
    </cfRule>
    <cfRule type="endsWith" dxfId="22852" priority="4692" stopIfTrue="1" operator="endsWith" text="PA">
      <formula>RIGHT(AA98,LEN("PA"))="PA"</formula>
    </cfRule>
    <cfRule type="endsWith" dxfId="22851" priority="4693" stopIfTrue="1" operator="endsWith" text="PS">
      <formula>RIGHT(AA98,LEN("PS"))="PS"</formula>
    </cfRule>
    <cfRule type="endsWith" dxfId="22850" priority="4694" stopIfTrue="1" operator="endsWith" text="OB">
      <formula>RIGHT(AA98,LEN("OB"))="OB"</formula>
    </cfRule>
    <cfRule type="endsWith" dxfId="22849" priority="4695" stopIfTrue="1" operator="endsWith" text="BA">
      <formula>RIGHT(AA98,LEN("BA"))="BA"</formula>
    </cfRule>
    <cfRule type="endsWith" dxfId="22848" priority="4696" stopIfTrue="1" operator="endsWith" text="CO">
      <formula>RIGHT(AA98,LEN("CO"))="CO"</formula>
    </cfRule>
    <cfRule type="endsWith" dxfId="22847" priority="4697" stopIfTrue="1" operator="endsWith" text="CH">
      <formula>RIGHT(AA98,LEN("CH"))="CH"</formula>
    </cfRule>
  </conditionalFormatting>
  <conditionalFormatting sqref="AC98:AC112">
    <cfRule type="endsWith" dxfId="22846" priority="4676" stopIfTrue="1" operator="endsWith" text="TE">
      <formula>RIGHT(AC98,LEN("TE"))="TE"</formula>
    </cfRule>
    <cfRule type="endsWith" dxfId="22845" priority="4677" stopIfTrue="1" operator="endsWith" text="MX">
      <formula>RIGHT(AC98,LEN("MX"))="MX"</formula>
    </cfRule>
    <cfRule type="endsWith" dxfId="22844" priority="4678" stopIfTrue="1" operator="endsWith" text="MI">
      <formula>RIGHT(AC98,LEN("MI"))="MI"</formula>
    </cfRule>
    <cfRule type="endsWith" dxfId="22843" priority="4679" stopIfTrue="1" operator="endsWith" text="PL">
      <formula>RIGHT(AC98,LEN("PL"))="PL"</formula>
    </cfRule>
    <cfRule type="endsWith" dxfId="22842" priority="4680" stopIfTrue="1" operator="endsWith" text="FE">
      <formula>RIGHT(AC98,LEN("FE"))="FE"</formula>
    </cfRule>
    <cfRule type="endsWith" dxfId="22841" priority="4681" stopIfTrue="1" operator="endsWith" text="PA">
      <formula>RIGHT(AC98,LEN("PA"))="PA"</formula>
    </cfRule>
    <cfRule type="endsWith" dxfId="22840" priority="4682" stopIfTrue="1" operator="endsWith" text="PS">
      <formula>RIGHT(AC98,LEN("PS"))="PS"</formula>
    </cfRule>
    <cfRule type="endsWith" dxfId="22839" priority="4683" stopIfTrue="1" operator="endsWith" text="OB">
      <formula>RIGHT(AC98,LEN("OB"))="OB"</formula>
    </cfRule>
    <cfRule type="endsWith" dxfId="22838" priority="4684" stopIfTrue="1" operator="endsWith" text="BA">
      <formula>RIGHT(AC98,LEN("BA"))="BA"</formula>
    </cfRule>
    <cfRule type="endsWith" dxfId="22837" priority="4685" stopIfTrue="1" operator="endsWith" text="CO">
      <formula>RIGHT(AC98,LEN("CO"))="CO"</formula>
    </cfRule>
    <cfRule type="endsWith" dxfId="22836" priority="4686" stopIfTrue="1" operator="endsWith" text="CH">
      <formula>RIGHT(AC98,LEN("CH"))="CH"</formula>
    </cfRule>
  </conditionalFormatting>
  <conditionalFormatting sqref="AE98:AE112">
    <cfRule type="endsWith" dxfId="22835" priority="4665" stopIfTrue="1" operator="endsWith" text="TE">
      <formula>RIGHT(AE98,LEN("TE"))="TE"</formula>
    </cfRule>
    <cfRule type="endsWith" dxfId="22834" priority="4666" stopIfTrue="1" operator="endsWith" text="MX">
      <formula>RIGHT(AE98,LEN("MX"))="MX"</formula>
    </cfRule>
    <cfRule type="endsWith" dxfId="22833" priority="4667" stopIfTrue="1" operator="endsWith" text="MI">
      <formula>RIGHT(AE98,LEN("MI"))="MI"</formula>
    </cfRule>
    <cfRule type="endsWith" dxfId="22832" priority="4668" stopIfTrue="1" operator="endsWith" text="PL">
      <formula>RIGHT(AE98,LEN("PL"))="PL"</formula>
    </cfRule>
    <cfRule type="endsWith" dxfId="22831" priority="4669" stopIfTrue="1" operator="endsWith" text="FE">
      <formula>RIGHT(AE98,LEN("FE"))="FE"</formula>
    </cfRule>
    <cfRule type="endsWith" dxfId="22830" priority="4670" stopIfTrue="1" operator="endsWith" text="PA">
      <formula>RIGHT(AE98,LEN("PA"))="PA"</formula>
    </cfRule>
    <cfRule type="endsWith" dxfId="22829" priority="4671" stopIfTrue="1" operator="endsWith" text="PS">
      <formula>RIGHT(AE98,LEN("PS"))="PS"</formula>
    </cfRule>
    <cfRule type="endsWith" dxfId="22828" priority="4672" stopIfTrue="1" operator="endsWith" text="OB">
      <formula>RIGHT(AE98,LEN("OB"))="OB"</formula>
    </cfRule>
    <cfRule type="endsWith" dxfId="22827" priority="4673" stopIfTrue="1" operator="endsWith" text="BA">
      <formula>RIGHT(AE98,LEN("BA"))="BA"</formula>
    </cfRule>
    <cfRule type="endsWith" dxfId="22826" priority="4674" stopIfTrue="1" operator="endsWith" text="CO">
      <formula>RIGHT(AE98,LEN("CO"))="CO"</formula>
    </cfRule>
    <cfRule type="endsWith" dxfId="22825" priority="4675" stopIfTrue="1" operator="endsWith" text="CH">
      <formula>RIGHT(AE98,LEN("CH"))="CH"</formula>
    </cfRule>
  </conditionalFormatting>
  <conditionalFormatting sqref="AG98:AG112">
    <cfRule type="endsWith" dxfId="22824" priority="4654" stopIfTrue="1" operator="endsWith" text="TE">
      <formula>RIGHT(AG98,LEN("TE"))="TE"</formula>
    </cfRule>
    <cfRule type="endsWith" dxfId="22823" priority="4655" stopIfTrue="1" operator="endsWith" text="MX">
      <formula>RIGHT(AG98,LEN("MX"))="MX"</formula>
    </cfRule>
    <cfRule type="endsWith" dxfId="22822" priority="4656" stopIfTrue="1" operator="endsWith" text="MI">
      <formula>RIGHT(AG98,LEN("MI"))="MI"</formula>
    </cfRule>
    <cfRule type="endsWith" dxfId="22821" priority="4657" stopIfTrue="1" operator="endsWith" text="PL">
      <formula>RIGHT(AG98,LEN("PL"))="PL"</formula>
    </cfRule>
    <cfRule type="endsWith" dxfId="22820" priority="4658" stopIfTrue="1" operator="endsWith" text="FE">
      <formula>RIGHT(AG98,LEN("FE"))="FE"</formula>
    </cfRule>
    <cfRule type="endsWith" dxfId="22819" priority="4659" stopIfTrue="1" operator="endsWith" text="PA">
      <formula>RIGHT(AG98,LEN("PA"))="PA"</formula>
    </cfRule>
    <cfRule type="endsWith" dxfId="22818" priority="4660" stopIfTrue="1" operator="endsWith" text="PS">
      <formula>RIGHT(AG98,LEN("PS"))="PS"</formula>
    </cfRule>
    <cfRule type="endsWith" dxfId="22817" priority="4661" stopIfTrue="1" operator="endsWith" text="OB">
      <formula>RIGHT(AG98,LEN("OB"))="OB"</formula>
    </cfRule>
    <cfRule type="endsWith" dxfId="22816" priority="4662" stopIfTrue="1" operator="endsWith" text="BA">
      <formula>RIGHT(AG98,LEN("BA"))="BA"</formula>
    </cfRule>
    <cfRule type="endsWith" dxfId="22815" priority="4663" stopIfTrue="1" operator="endsWith" text="CO">
      <formula>RIGHT(AG98,LEN("CO"))="CO"</formula>
    </cfRule>
    <cfRule type="endsWith" dxfId="22814" priority="4664" stopIfTrue="1" operator="endsWith" text="CH">
      <formula>RIGHT(AG98,LEN("CH"))="CH"</formula>
    </cfRule>
  </conditionalFormatting>
  <conditionalFormatting sqref="AI98:AI112">
    <cfRule type="endsWith" dxfId="22813" priority="4643" stopIfTrue="1" operator="endsWith" text="TE">
      <formula>RIGHT(AI98,LEN("TE"))="TE"</formula>
    </cfRule>
    <cfRule type="endsWith" dxfId="22812" priority="4644" stopIfTrue="1" operator="endsWith" text="MX">
      <formula>RIGHT(AI98,LEN("MX"))="MX"</formula>
    </cfRule>
    <cfRule type="endsWith" dxfId="22811" priority="4645" stopIfTrue="1" operator="endsWith" text="MI">
      <formula>RIGHT(AI98,LEN("MI"))="MI"</formula>
    </cfRule>
    <cfRule type="endsWith" dxfId="22810" priority="4646" stopIfTrue="1" operator="endsWith" text="PL">
      <formula>RIGHT(AI98,LEN("PL"))="PL"</formula>
    </cfRule>
    <cfRule type="endsWith" dxfId="22809" priority="4647" stopIfTrue="1" operator="endsWith" text="FE">
      <formula>RIGHT(AI98,LEN("FE"))="FE"</formula>
    </cfRule>
    <cfRule type="endsWith" dxfId="22808" priority="4648" stopIfTrue="1" operator="endsWith" text="PA">
      <formula>RIGHT(AI98,LEN("PA"))="PA"</formula>
    </cfRule>
    <cfRule type="endsWith" dxfId="22807" priority="4649" stopIfTrue="1" operator="endsWith" text="PS">
      <formula>RIGHT(AI98,LEN("PS"))="PS"</formula>
    </cfRule>
    <cfRule type="endsWith" dxfId="22806" priority="4650" stopIfTrue="1" operator="endsWith" text="OB">
      <formula>RIGHT(AI98,LEN("OB"))="OB"</formula>
    </cfRule>
    <cfRule type="endsWith" dxfId="22805" priority="4651" stopIfTrue="1" operator="endsWith" text="BA">
      <formula>RIGHT(AI98,LEN("BA"))="BA"</formula>
    </cfRule>
    <cfRule type="endsWith" dxfId="22804" priority="4652" stopIfTrue="1" operator="endsWith" text="CO">
      <formula>RIGHT(AI98,LEN("CO"))="CO"</formula>
    </cfRule>
    <cfRule type="endsWith" dxfId="22803" priority="4653" stopIfTrue="1" operator="endsWith" text="CH">
      <formula>RIGHT(AI98,LEN("CH"))="CH"</formula>
    </cfRule>
  </conditionalFormatting>
  <conditionalFormatting sqref="AK98:AK112">
    <cfRule type="endsWith" dxfId="22802" priority="4632" stopIfTrue="1" operator="endsWith" text="TE">
      <formula>RIGHT(AK98,LEN("TE"))="TE"</formula>
    </cfRule>
    <cfRule type="endsWith" dxfId="22801" priority="4633" stopIfTrue="1" operator="endsWith" text="MX">
      <formula>RIGHT(AK98,LEN("MX"))="MX"</formula>
    </cfRule>
    <cfRule type="endsWith" dxfId="22800" priority="4634" stopIfTrue="1" operator="endsWith" text="MI">
      <formula>RIGHT(AK98,LEN("MI"))="MI"</formula>
    </cfRule>
    <cfRule type="endsWith" dxfId="22799" priority="4635" stopIfTrue="1" operator="endsWith" text="PL">
      <formula>RIGHT(AK98,LEN("PL"))="PL"</formula>
    </cfRule>
    <cfRule type="endsWith" dxfId="22798" priority="4636" stopIfTrue="1" operator="endsWith" text="FE">
      <formula>RIGHT(AK98,LEN("FE"))="FE"</formula>
    </cfRule>
    <cfRule type="endsWith" dxfId="22797" priority="4637" stopIfTrue="1" operator="endsWith" text="PA">
      <formula>RIGHT(AK98,LEN("PA"))="PA"</formula>
    </cfRule>
    <cfRule type="endsWith" dxfId="22796" priority="4638" stopIfTrue="1" operator="endsWith" text="PS">
      <formula>RIGHT(AK98,LEN("PS"))="PS"</formula>
    </cfRule>
    <cfRule type="endsWith" dxfId="22795" priority="4639" stopIfTrue="1" operator="endsWith" text="OB">
      <formula>RIGHT(AK98,LEN("OB"))="OB"</formula>
    </cfRule>
    <cfRule type="endsWith" dxfId="22794" priority="4640" stopIfTrue="1" operator="endsWith" text="BA">
      <formula>RIGHT(AK98,LEN("BA"))="BA"</formula>
    </cfRule>
    <cfRule type="endsWith" dxfId="22793" priority="4641" stopIfTrue="1" operator="endsWith" text="CO">
      <formula>RIGHT(AK98,LEN("CO"))="CO"</formula>
    </cfRule>
    <cfRule type="endsWith" dxfId="22792" priority="4642" stopIfTrue="1" operator="endsWith" text="CH">
      <formula>RIGHT(AK98,LEN("CH"))="CH"</formula>
    </cfRule>
  </conditionalFormatting>
  <conditionalFormatting sqref="AM98:AM112">
    <cfRule type="endsWith" dxfId="22791" priority="4621" stopIfTrue="1" operator="endsWith" text="TE">
      <formula>RIGHT(AM98,LEN("TE"))="TE"</formula>
    </cfRule>
    <cfRule type="endsWith" dxfId="22790" priority="4622" stopIfTrue="1" operator="endsWith" text="MX">
      <formula>RIGHT(AM98,LEN("MX"))="MX"</formula>
    </cfRule>
    <cfRule type="endsWith" dxfId="22789" priority="4623" stopIfTrue="1" operator="endsWith" text="MI">
      <formula>RIGHT(AM98,LEN("MI"))="MI"</formula>
    </cfRule>
    <cfRule type="endsWith" dxfId="22788" priority="4624" stopIfTrue="1" operator="endsWith" text="PL">
      <formula>RIGHT(AM98,LEN("PL"))="PL"</formula>
    </cfRule>
    <cfRule type="endsWith" dxfId="22787" priority="4625" stopIfTrue="1" operator="endsWith" text="FE">
      <formula>RIGHT(AM98,LEN("FE"))="FE"</formula>
    </cfRule>
    <cfRule type="endsWith" dxfId="22786" priority="4626" stopIfTrue="1" operator="endsWith" text="PA">
      <formula>RIGHT(AM98,LEN("PA"))="PA"</formula>
    </cfRule>
    <cfRule type="endsWith" dxfId="22785" priority="4627" stopIfTrue="1" operator="endsWith" text="PS">
      <formula>RIGHT(AM98,LEN("PS"))="PS"</formula>
    </cfRule>
    <cfRule type="endsWith" dxfId="22784" priority="4628" stopIfTrue="1" operator="endsWith" text="OB">
      <formula>RIGHT(AM98,LEN("OB"))="OB"</formula>
    </cfRule>
    <cfRule type="endsWith" dxfId="22783" priority="4629" stopIfTrue="1" operator="endsWith" text="BA">
      <formula>RIGHT(AM98,LEN("BA"))="BA"</formula>
    </cfRule>
    <cfRule type="endsWith" dxfId="22782" priority="4630" stopIfTrue="1" operator="endsWith" text="CO">
      <formula>RIGHT(AM98,LEN("CO"))="CO"</formula>
    </cfRule>
    <cfRule type="endsWith" dxfId="22781" priority="4631" stopIfTrue="1" operator="endsWith" text="CH">
      <formula>RIGHT(AM98,LEN("CH"))="CH"</formula>
    </cfRule>
  </conditionalFormatting>
  <conditionalFormatting sqref="AV113">
    <cfRule type="cellIs" dxfId="22780" priority="4620" stopIfTrue="1" operator="greaterThan">
      <formula>16</formula>
    </cfRule>
  </conditionalFormatting>
  <conditionalFormatting sqref="AX113">
    <cfRule type="cellIs" dxfId="22779" priority="4619" stopIfTrue="1" operator="greaterThan">
      <formula>16</formula>
    </cfRule>
  </conditionalFormatting>
  <conditionalFormatting sqref="AZ113">
    <cfRule type="cellIs" dxfId="22778" priority="4618" stopIfTrue="1" operator="greaterThan">
      <formula>16</formula>
    </cfRule>
  </conditionalFormatting>
  <conditionalFormatting sqref="BB113">
    <cfRule type="cellIs" dxfId="22777" priority="4617" stopIfTrue="1" operator="greaterThan">
      <formula>16</formula>
    </cfRule>
  </conditionalFormatting>
  <conditionalFormatting sqref="BD113">
    <cfRule type="cellIs" dxfId="22776" priority="4616" stopIfTrue="1" operator="greaterThan">
      <formula>16</formula>
    </cfRule>
  </conditionalFormatting>
  <conditionalFormatting sqref="BF113">
    <cfRule type="cellIs" dxfId="22775" priority="4615" stopIfTrue="1" operator="greaterThan">
      <formula>16</formula>
    </cfRule>
  </conditionalFormatting>
  <conditionalFormatting sqref="BH113">
    <cfRule type="cellIs" dxfId="22774" priority="4614" stopIfTrue="1" operator="greaterThan">
      <formula>16</formula>
    </cfRule>
  </conditionalFormatting>
  <conditionalFormatting sqref="AU98:AU112">
    <cfRule type="endsWith" dxfId="22773" priority="4603" stopIfTrue="1" operator="endsWith" text="TE">
      <formula>RIGHT(AU98,LEN("TE"))="TE"</formula>
    </cfRule>
    <cfRule type="endsWith" dxfId="22772" priority="4604" stopIfTrue="1" operator="endsWith" text="MX">
      <formula>RIGHT(AU98,LEN("MX"))="MX"</formula>
    </cfRule>
    <cfRule type="endsWith" dxfId="22771" priority="4605" stopIfTrue="1" operator="endsWith" text="MI">
      <formula>RIGHT(AU98,LEN("MI"))="MI"</formula>
    </cfRule>
    <cfRule type="endsWith" dxfId="22770" priority="4606" stopIfTrue="1" operator="endsWith" text="PL">
      <formula>RIGHT(AU98,LEN("PL"))="PL"</formula>
    </cfRule>
    <cfRule type="endsWith" dxfId="22769" priority="4607" stopIfTrue="1" operator="endsWith" text="FE">
      <formula>RIGHT(AU98,LEN("FE"))="FE"</formula>
    </cfRule>
    <cfRule type="endsWith" dxfId="22768" priority="4608" stopIfTrue="1" operator="endsWith" text="PA">
      <formula>RIGHT(AU98,LEN("PA"))="PA"</formula>
    </cfRule>
    <cfRule type="endsWith" dxfId="22767" priority="4609" stopIfTrue="1" operator="endsWith" text="PS">
      <formula>RIGHT(AU98,LEN("PS"))="PS"</formula>
    </cfRule>
    <cfRule type="endsWith" dxfId="22766" priority="4610" stopIfTrue="1" operator="endsWith" text="OB">
      <formula>RIGHT(AU98,LEN("OB"))="OB"</formula>
    </cfRule>
    <cfRule type="endsWith" dxfId="22765" priority="4611" stopIfTrue="1" operator="endsWith" text="BA">
      <formula>RIGHT(AU98,LEN("BA"))="BA"</formula>
    </cfRule>
    <cfRule type="endsWith" dxfId="22764" priority="4612" stopIfTrue="1" operator="endsWith" text="CO">
      <formula>RIGHT(AU98,LEN("CO"))="CO"</formula>
    </cfRule>
    <cfRule type="endsWith" dxfId="22763" priority="4613" stopIfTrue="1" operator="endsWith" text="CH">
      <formula>RIGHT(AU98,LEN("CH"))="CH"</formula>
    </cfRule>
  </conditionalFormatting>
  <conditionalFormatting sqref="AW98:AW112">
    <cfRule type="endsWith" dxfId="22762" priority="4592" stopIfTrue="1" operator="endsWith" text="TE">
      <formula>RIGHT(AW98,LEN("TE"))="TE"</formula>
    </cfRule>
    <cfRule type="endsWith" dxfId="22761" priority="4593" stopIfTrue="1" operator="endsWith" text="MX">
      <formula>RIGHT(AW98,LEN("MX"))="MX"</formula>
    </cfRule>
    <cfRule type="endsWith" dxfId="22760" priority="4594" stopIfTrue="1" operator="endsWith" text="MI">
      <formula>RIGHT(AW98,LEN("MI"))="MI"</formula>
    </cfRule>
    <cfRule type="endsWith" dxfId="22759" priority="4595" stopIfTrue="1" operator="endsWith" text="PL">
      <formula>RIGHT(AW98,LEN("PL"))="PL"</formula>
    </cfRule>
    <cfRule type="endsWith" dxfId="22758" priority="4596" stopIfTrue="1" operator="endsWith" text="FE">
      <formula>RIGHT(AW98,LEN("FE"))="FE"</formula>
    </cfRule>
    <cfRule type="endsWith" dxfId="22757" priority="4597" stopIfTrue="1" operator="endsWith" text="PA">
      <formula>RIGHT(AW98,LEN("PA"))="PA"</formula>
    </cfRule>
    <cfRule type="endsWith" dxfId="22756" priority="4598" stopIfTrue="1" operator="endsWith" text="PS">
      <formula>RIGHT(AW98,LEN("PS"))="PS"</formula>
    </cfRule>
    <cfRule type="endsWith" dxfId="22755" priority="4599" stopIfTrue="1" operator="endsWith" text="OB">
      <formula>RIGHT(AW98,LEN("OB"))="OB"</formula>
    </cfRule>
    <cfRule type="endsWith" dxfId="22754" priority="4600" stopIfTrue="1" operator="endsWith" text="BA">
      <formula>RIGHT(AW98,LEN("BA"))="BA"</formula>
    </cfRule>
    <cfRule type="endsWith" dxfId="22753" priority="4601" stopIfTrue="1" operator="endsWith" text="CO">
      <formula>RIGHT(AW98,LEN("CO"))="CO"</formula>
    </cfRule>
    <cfRule type="endsWith" dxfId="22752" priority="4602" stopIfTrue="1" operator="endsWith" text="CH">
      <formula>RIGHT(AW98,LEN("CH"))="CH"</formula>
    </cfRule>
  </conditionalFormatting>
  <conditionalFormatting sqref="AY98:AY112">
    <cfRule type="endsWith" dxfId="22751" priority="4581" stopIfTrue="1" operator="endsWith" text="TE">
      <formula>RIGHT(AY98,LEN("TE"))="TE"</formula>
    </cfRule>
    <cfRule type="endsWith" dxfId="22750" priority="4582" stopIfTrue="1" operator="endsWith" text="MX">
      <formula>RIGHT(AY98,LEN("MX"))="MX"</formula>
    </cfRule>
    <cfRule type="endsWith" dxfId="22749" priority="4583" stopIfTrue="1" operator="endsWith" text="MI">
      <formula>RIGHT(AY98,LEN("MI"))="MI"</formula>
    </cfRule>
    <cfRule type="endsWith" dxfId="22748" priority="4584" stopIfTrue="1" operator="endsWith" text="PL">
      <formula>RIGHT(AY98,LEN("PL"))="PL"</formula>
    </cfRule>
    <cfRule type="endsWith" dxfId="22747" priority="4585" stopIfTrue="1" operator="endsWith" text="FE">
      <formula>RIGHT(AY98,LEN("FE"))="FE"</formula>
    </cfRule>
    <cfRule type="endsWith" dxfId="22746" priority="4586" stopIfTrue="1" operator="endsWith" text="PA">
      <formula>RIGHT(AY98,LEN("PA"))="PA"</formula>
    </cfRule>
    <cfRule type="endsWith" dxfId="22745" priority="4587" stopIfTrue="1" operator="endsWith" text="PS">
      <formula>RIGHT(AY98,LEN("PS"))="PS"</formula>
    </cfRule>
    <cfRule type="endsWith" dxfId="22744" priority="4588" stopIfTrue="1" operator="endsWith" text="OB">
      <formula>RIGHT(AY98,LEN("OB"))="OB"</formula>
    </cfRule>
    <cfRule type="endsWith" dxfId="22743" priority="4589" stopIfTrue="1" operator="endsWith" text="BA">
      <formula>RIGHT(AY98,LEN("BA"))="BA"</formula>
    </cfRule>
    <cfRule type="endsWith" dxfId="22742" priority="4590" stopIfTrue="1" operator="endsWith" text="CO">
      <formula>RIGHT(AY98,LEN("CO"))="CO"</formula>
    </cfRule>
    <cfRule type="endsWith" dxfId="22741" priority="4591" stopIfTrue="1" operator="endsWith" text="CH">
      <formula>RIGHT(AY98,LEN("CH"))="CH"</formula>
    </cfRule>
  </conditionalFormatting>
  <conditionalFormatting sqref="BA98:BA112">
    <cfRule type="endsWith" dxfId="22740" priority="4570" stopIfTrue="1" operator="endsWith" text="TE">
      <formula>RIGHT(BA98,LEN("TE"))="TE"</formula>
    </cfRule>
    <cfRule type="endsWith" dxfId="22739" priority="4571" stopIfTrue="1" operator="endsWith" text="MX">
      <formula>RIGHT(BA98,LEN("MX"))="MX"</formula>
    </cfRule>
    <cfRule type="endsWith" dxfId="22738" priority="4572" stopIfTrue="1" operator="endsWith" text="MI">
      <formula>RIGHT(BA98,LEN("MI"))="MI"</formula>
    </cfRule>
    <cfRule type="endsWith" dxfId="22737" priority="4573" stopIfTrue="1" operator="endsWith" text="PL">
      <formula>RIGHT(BA98,LEN("PL"))="PL"</formula>
    </cfRule>
    <cfRule type="endsWith" dxfId="22736" priority="4574" stopIfTrue="1" operator="endsWith" text="FE">
      <formula>RIGHT(BA98,LEN("FE"))="FE"</formula>
    </cfRule>
    <cfRule type="endsWith" dxfId="22735" priority="4575" stopIfTrue="1" operator="endsWith" text="PA">
      <formula>RIGHT(BA98,LEN("PA"))="PA"</formula>
    </cfRule>
    <cfRule type="endsWith" dxfId="22734" priority="4576" stopIfTrue="1" operator="endsWith" text="PS">
      <formula>RIGHT(BA98,LEN("PS"))="PS"</formula>
    </cfRule>
    <cfRule type="endsWith" dxfId="22733" priority="4577" stopIfTrue="1" operator="endsWith" text="OB">
      <formula>RIGHT(BA98,LEN("OB"))="OB"</formula>
    </cfRule>
    <cfRule type="endsWith" dxfId="22732" priority="4578" stopIfTrue="1" operator="endsWith" text="BA">
      <formula>RIGHT(BA98,LEN("BA"))="BA"</formula>
    </cfRule>
    <cfRule type="endsWith" dxfId="22731" priority="4579" stopIfTrue="1" operator="endsWith" text="CO">
      <formula>RIGHT(BA98,LEN("CO"))="CO"</formula>
    </cfRule>
    <cfRule type="endsWith" dxfId="22730" priority="4580" stopIfTrue="1" operator="endsWith" text="CH">
      <formula>RIGHT(BA98,LEN("CH"))="CH"</formula>
    </cfRule>
  </conditionalFormatting>
  <conditionalFormatting sqref="BC98:BC112">
    <cfRule type="endsWith" dxfId="22729" priority="4559" stopIfTrue="1" operator="endsWith" text="TE">
      <formula>RIGHT(BC98,LEN("TE"))="TE"</formula>
    </cfRule>
    <cfRule type="endsWith" dxfId="22728" priority="4560" stopIfTrue="1" operator="endsWith" text="MX">
      <formula>RIGHT(BC98,LEN("MX"))="MX"</formula>
    </cfRule>
    <cfRule type="endsWith" dxfId="22727" priority="4561" stopIfTrue="1" operator="endsWith" text="MI">
      <formula>RIGHT(BC98,LEN("MI"))="MI"</formula>
    </cfRule>
    <cfRule type="endsWith" dxfId="22726" priority="4562" stopIfTrue="1" operator="endsWith" text="PL">
      <formula>RIGHT(BC98,LEN("PL"))="PL"</formula>
    </cfRule>
    <cfRule type="endsWith" dxfId="22725" priority="4563" stopIfTrue="1" operator="endsWith" text="FE">
      <formula>RIGHT(BC98,LEN("FE"))="FE"</formula>
    </cfRule>
    <cfRule type="endsWith" dxfId="22724" priority="4564" stopIfTrue="1" operator="endsWith" text="PA">
      <formula>RIGHT(BC98,LEN("PA"))="PA"</formula>
    </cfRule>
    <cfRule type="endsWith" dxfId="22723" priority="4565" stopIfTrue="1" operator="endsWith" text="PS">
      <formula>RIGHT(BC98,LEN("PS"))="PS"</formula>
    </cfRule>
    <cfRule type="endsWith" dxfId="22722" priority="4566" stopIfTrue="1" operator="endsWith" text="OB">
      <formula>RIGHT(BC98,LEN("OB"))="OB"</formula>
    </cfRule>
    <cfRule type="endsWith" dxfId="22721" priority="4567" stopIfTrue="1" operator="endsWith" text="BA">
      <formula>RIGHT(BC98,LEN("BA"))="BA"</formula>
    </cfRule>
    <cfRule type="endsWith" dxfId="22720" priority="4568" stopIfTrue="1" operator="endsWith" text="CO">
      <formula>RIGHT(BC98,LEN("CO"))="CO"</formula>
    </cfRule>
    <cfRule type="endsWith" dxfId="22719" priority="4569" stopIfTrue="1" operator="endsWith" text="CH">
      <formula>RIGHT(BC98,LEN("CH"))="CH"</formula>
    </cfRule>
  </conditionalFormatting>
  <conditionalFormatting sqref="BE98:BE112">
    <cfRule type="endsWith" dxfId="22718" priority="4548" stopIfTrue="1" operator="endsWith" text="TE">
      <formula>RIGHT(BE98,LEN("TE"))="TE"</formula>
    </cfRule>
    <cfRule type="endsWith" dxfId="22717" priority="4549" stopIfTrue="1" operator="endsWith" text="MX">
      <formula>RIGHT(BE98,LEN("MX"))="MX"</formula>
    </cfRule>
    <cfRule type="endsWith" dxfId="22716" priority="4550" stopIfTrue="1" operator="endsWith" text="MI">
      <formula>RIGHT(BE98,LEN("MI"))="MI"</formula>
    </cfRule>
    <cfRule type="endsWith" dxfId="22715" priority="4551" stopIfTrue="1" operator="endsWith" text="PL">
      <formula>RIGHT(BE98,LEN("PL"))="PL"</formula>
    </cfRule>
    <cfRule type="endsWith" dxfId="22714" priority="4552" stopIfTrue="1" operator="endsWith" text="FE">
      <formula>RIGHT(BE98,LEN("FE"))="FE"</formula>
    </cfRule>
    <cfRule type="endsWith" dxfId="22713" priority="4553" stopIfTrue="1" operator="endsWith" text="PA">
      <formula>RIGHT(BE98,LEN("PA"))="PA"</formula>
    </cfRule>
    <cfRule type="endsWith" dxfId="22712" priority="4554" stopIfTrue="1" operator="endsWith" text="PS">
      <formula>RIGHT(BE98,LEN("PS"))="PS"</formula>
    </cfRule>
    <cfRule type="endsWith" dxfId="22711" priority="4555" stopIfTrue="1" operator="endsWith" text="OB">
      <formula>RIGHT(BE98,LEN("OB"))="OB"</formula>
    </cfRule>
    <cfRule type="endsWith" dxfId="22710" priority="4556" stopIfTrue="1" operator="endsWith" text="BA">
      <formula>RIGHT(BE98,LEN("BA"))="BA"</formula>
    </cfRule>
    <cfRule type="endsWith" dxfId="22709" priority="4557" stopIfTrue="1" operator="endsWith" text="CO">
      <formula>RIGHT(BE98,LEN("CO"))="CO"</formula>
    </cfRule>
    <cfRule type="endsWith" dxfId="22708" priority="4558" stopIfTrue="1" operator="endsWith" text="CH">
      <formula>RIGHT(BE98,LEN("CH"))="CH"</formula>
    </cfRule>
  </conditionalFormatting>
  <conditionalFormatting sqref="BG98:BG112">
    <cfRule type="endsWith" dxfId="22707" priority="4537" stopIfTrue="1" operator="endsWith" text="TE">
      <formula>RIGHT(BG98,LEN("TE"))="TE"</formula>
    </cfRule>
    <cfRule type="endsWith" dxfId="22706" priority="4538" stopIfTrue="1" operator="endsWith" text="MX">
      <formula>RIGHT(BG98,LEN("MX"))="MX"</formula>
    </cfRule>
    <cfRule type="endsWith" dxfId="22705" priority="4539" stopIfTrue="1" operator="endsWith" text="MI">
      <formula>RIGHT(BG98,LEN("MI"))="MI"</formula>
    </cfRule>
    <cfRule type="endsWith" dxfId="22704" priority="4540" stopIfTrue="1" operator="endsWith" text="PL">
      <formula>RIGHT(BG98,LEN("PL"))="PL"</formula>
    </cfRule>
    <cfRule type="endsWith" dxfId="22703" priority="4541" stopIfTrue="1" operator="endsWith" text="FE">
      <formula>RIGHT(BG98,LEN("FE"))="FE"</formula>
    </cfRule>
    <cfRule type="endsWith" dxfId="22702" priority="4542" stopIfTrue="1" operator="endsWith" text="PA">
      <formula>RIGHT(BG98,LEN("PA"))="PA"</formula>
    </cfRule>
    <cfRule type="endsWith" dxfId="22701" priority="4543" stopIfTrue="1" operator="endsWith" text="PS">
      <formula>RIGHT(BG98,LEN("PS"))="PS"</formula>
    </cfRule>
    <cfRule type="endsWith" dxfId="22700" priority="4544" stopIfTrue="1" operator="endsWith" text="OB">
      <formula>RIGHT(BG98,LEN("OB"))="OB"</formula>
    </cfRule>
    <cfRule type="endsWith" dxfId="22699" priority="4545" stopIfTrue="1" operator="endsWith" text="BA">
      <formula>RIGHT(BG98,LEN("BA"))="BA"</formula>
    </cfRule>
    <cfRule type="endsWith" dxfId="22698" priority="4546" stopIfTrue="1" operator="endsWith" text="CO">
      <formula>RIGHT(BG98,LEN("CO"))="CO"</formula>
    </cfRule>
    <cfRule type="endsWith" dxfId="22697" priority="4547" stopIfTrue="1" operator="endsWith" text="CH">
      <formula>RIGHT(BG98,LEN("CH"))="CH"</formula>
    </cfRule>
  </conditionalFormatting>
  <conditionalFormatting sqref="H135">
    <cfRule type="cellIs" dxfId="22696" priority="4536" stopIfTrue="1" operator="greaterThan">
      <formula>16</formula>
    </cfRule>
  </conditionalFormatting>
  <conditionalFormatting sqref="J135">
    <cfRule type="cellIs" dxfId="22695" priority="4535" stopIfTrue="1" operator="greaterThan">
      <formula>16</formula>
    </cfRule>
  </conditionalFormatting>
  <conditionalFormatting sqref="L135">
    <cfRule type="cellIs" dxfId="22694" priority="4534" stopIfTrue="1" operator="greaterThan">
      <formula>16</formula>
    </cfRule>
  </conditionalFormatting>
  <conditionalFormatting sqref="N135">
    <cfRule type="cellIs" dxfId="22693" priority="4533" stopIfTrue="1" operator="greaterThan">
      <formula>16</formula>
    </cfRule>
  </conditionalFormatting>
  <conditionalFormatting sqref="P135">
    <cfRule type="cellIs" dxfId="22692" priority="4532" stopIfTrue="1" operator="greaterThan">
      <formula>16</formula>
    </cfRule>
  </conditionalFormatting>
  <conditionalFormatting sqref="R135">
    <cfRule type="cellIs" dxfId="22691" priority="4531" stopIfTrue="1" operator="greaterThan">
      <formula>16</formula>
    </cfRule>
  </conditionalFormatting>
  <conditionalFormatting sqref="T135">
    <cfRule type="cellIs" dxfId="22690" priority="4530" stopIfTrue="1" operator="greaterThan">
      <formula>16</formula>
    </cfRule>
  </conditionalFormatting>
  <conditionalFormatting sqref="G120:G134">
    <cfRule type="endsWith" dxfId="22689" priority="4519" stopIfTrue="1" operator="endsWith" text="TE">
      <formula>RIGHT(G120,LEN("TE"))="TE"</formula>
    </cfRule>
    <cfRule type="endsWith" dxfId="22688" priority="4520" stopIfTrue="1" operator="endsWith" text="MX">
      <formula>RIGHT(G120,LEN("MX"))="MX"</formula>
    </cfRule>
    <cfRule type="endsWith" dxfId="22687" priority="4521" stopIfTrue="1" operator="endsWith" text="MI">
      <formula>RIGHT(G120,LEN("MI"))="MI"</formula>
    </cfRule>
    <cfRule type="endsWith" dxfId="22686" priority="4522" stopIfTrue="1" operator="endsWith" text="PL">
      <formula>RIGHT(G120,LEN("PL"))="PL"</formula>
    </cfRule>
    <cfRule type="endsWith" dxfId="22685" priority="4523" stopIfTrue="1" operator="endsWith" text="FE">
      <formula>RIGHT(G120,LEN("FE"))="FE"</formula>
    </cfRule>
    <cfRule type="endsWith" dxfId="22684" priority="4524" stopIfTrue="1" operator="endsWith" text="PA">
      <formula>RIGHT(G120,LEN("PA"))="PA"</formula>
    </cfRule>
    <cfRule type="endsWith" dxfId="22683" priority="4525" stopIfTrue="1" operator="endsWith" text="PS">
      <formula>RIGHT(G120,LEN("PS"))="PS"</formula>
    </cfRule>
    <cfRule type="endsWith" dxfId="22682" priority="4526" stopIfTrue="1" operator="endsWith" text="OB">
      <formula>RIGHT(G120,LEN("OB"))="OB"</formula>
    </cfRule>
    <cfRule type="endsWith" dxfId="22681" priority="4527" stopIfTrue="1" operator="endsWith" text="BA">
      <formula>RIGHT(G120,LEN("BA"))="BA"</formula>
    </cfRule>
    <cfRule type="endsWith" dxfId="22680" priority="4528" stopIfTrue="1" operator="endsWith" text="CO">
      <formula>RIGHT(G120,LEN("CO"))="CO"</formula>
    </cfRule>
    <cfRule type="endsWith" dxfId="22679" priority="4529" stopIfTrue="1" operator="endsWith" text="CH">
      <formula>RIGHT(G120,LEN("CH"))="CH"</formula>
    </cfRule>
  </conditionalFormatting>
  <conditionalFormatting sqref="I120:I134">
    <cfRule type="endsWith" dxfId="22678" priority="4508" stopIfTrue="1" operator="endsWith" text="TE">
      <formula>RIGHT(I120,LEN("TE"))="TE"</formula>
    </cfRule>
    <cfRule type="endsWith" dxfId="22677" priority="4509" stopIfTrue="1" operator="endsWith" text="MX">
      <formula>RIGHT(I120,LEN("MX"))="MX"</formula>
    </cfRule>
    <cfRule type="endsWith" dxfId="22676" priority="4510" stopIfTrue="1" operator="endsWith" text="MI">
      <formula>RIGHT(I120,LEN("MI"))="MI"</formula>
    </cfRule>
    <cfRule type="endsWith" dxfId="22675" priority="4511" stopIfTrue="1" operator="endsWith" text="PL">
      <formula>RIGHT(I120,LEN("PL"))="PL"</formula>
    </cfRule>
    <cfRule type="endsWith" dxfId="22674" priority="4512" stopIfTrue="1" operator="endsWith" text="FE">
      <formula>RIGHT(I120,LEN("FE"))="FE"</formula>
    </cfRule>
    <cfRule type="endsWith" dxfId="22673" priority="4513" stopIfTrue="1" operator="endsWith" text="PA">
      <formula>RIGHT(I120,LEN("PA"))="PA"</formula>
    </cfRule>
    <cfRule type="endsWith" dxfId="22672" priority="4514" stopIfTrue="1" operator="endsWith" text="PS">
      <formula>RIGHT(I120,LEN("PS"))="PS"</formula>
    </cfRule>
    <cfRule type="endsWith" dxfId="22671" priority="4515" stopIfTrue="1" operator="endsWith" text="OB">
      <formula>RIGHT(I120,LEN("OB"))="OB"</formula>
    </cfRule>
    <cfRule type="endsWith" dxfId="22670" priority="4516" stopIfTrue="1" operator="endsWith" text="BA">
      <formula>RIGHT(I120,LEN("BA"))="BA"</formula>
    </cfRule>
    <cfRule type="endsWith" dxfId="22669" priority="4517" stopIfTrue="1" operator="endsWith" text="CO">
      <formula>RIGHT(I120,LEN("CO"))="CO"</formula>
    </cfRule>
    <cfRule type="endsWith" dxfId="22668" priority="4518" stopIfTrue="1" operator="endsWith" text="CH">
      <formula>RIGHT(I120,LEN("CH"))="CH"</formula>
    </cfRule>
  </conditionalFormatting>
  <conditionalFormatting sqref="K120:K134">
    <cfRule type="endsWith" dxfId="22667" priority="4497" stopIfTrue="1" operator="endsWith" text="TE">
      <formula>RIGHT(K120,LEN("TE"))="TE"</formula>
    </cfRule>
    <cfRule type="endsWith" dxfId="22666" priority="4498" stopIfTrue="1" operator="endsWith" text="MX">
      <formula>RIGHT(K120,LEN("MX"))="MX"</formula>
    </cfRule>
    <cfRule type="endsWith" dxfId="22665" priority="4499" stopIfTrue="1" operator="endsWith" text="MI">
      <formula>RIGHT(K120,LEN("MI"))="MI"</formula>
    </cfRule>
    <cfRule type="endsWith" dxfId="22664" priority="4500" stopIfTrue="1" operator="endsWith" text="PL">
      <formula>RIGHT(K120,LEN("PL"))="PL"</formula>
    </cfRule>
    <cfRule type="endsWith" dxfId="22663" priority="4501" stopIfTrue="1" operator="endsWith" text="FE">
      <formula>RIGHT(K120,LEN("FE"))="FE"</formula>
    </cfRule>
    <cfRule type="endsWith" dxfId="22662" priority="4502" stopIfTrue="1" operator="endsWith" text="PA">
      <formula>RIGHT(K120,LEN("PA"))="PA"</formula>
    </cfRule>
    <cfRule type="endsWith" dxfId="22661" priority="4503" stopIfTrue="1" operator="endsWith" text="PS">
      <formula>RIGHT(K120,LEN("PS"))="PS"</formula>
    </cfRule>
    <cfRule type="endsWith" dxfId="22660" priority="4504" stopIfTrue="1" operator="endsWith" text="OB">
      <formula>RIGHT(K120,LEN("OB"))="OB"</formula>
    </cfRule>
    <cfRule type="endsWith" dxfId="22659" priority="4505" stopIfTrue="1" operator="endsWith" text="BA">
      <formula>RIGHT(K120,LEN("BA"))="BA"</formula>
    </cfRule>
    <cfRule type="endsWith" dxfId="22658" priority="4506" stopIfTrue="1" operator="endsWith" text="CO">
      <formula>RIGHT(K120,LEN("CO"))="CO"</formula>
    </cfRule>
    <cfRule type="endsWith" dxfId="22657" priority="4507" stopIfTrue="1" operator="endsWith" text="CH">
      <formula>RIGHT(K120,LEN("CH"))="CH"</formula>
    </cfRule>
  </conditionalFormatting>
  <conditionalFormatting sqref="M120:M134">
    <cfRule type="endsWith" dxfId="22656" priority="4486" stopIfTrue="1" operator="endsWith" text="TE">
      <formula>RIGHT(M120,LEN("TE"))="TE"</formula>
    </cfRule>
    <cfRule type="endsWith" dxfId="22655" priority="4487" stopIfTrue="1" operator="endsWith" text="MX">
      <formula>RIGHT(M120,LEN("MX"))="MX"</formula>
    </cfRule>
    <cfRule type="endsWith" dxfId="22654" priority="4488" stopIfTrue="1" operator="endsWith" text="MI">
      <formula>RIGHT(M120,LEN("MI"))="MI"</formula>
    </cfRule>
    <cfRule type="endsWith" dxfId="22653" priority="4489" stopIfTrue="1" operator="endsWith" text="PL">
      <formula>RIGHT(M120,LEN("PL"))="PL"</formula>
    </cfRule>
    <cfRule type="endsWith" dxfId="22652" priority="4490" stopIfTrue="1" operator="endsWith" text="FE">
      <formula>RIGHT(M120,LEN("FE"))="FE"</formula>
    </cfRule>
    <cfRule type="endsWith" dxfId="22651" priority="4491" stopIfTrue="1" operator="endsWith" text="PA">
      <formula>RIGHT(M120,LEN("PA"))="PA"</formula>
    </cfRule>
    <cfRule type="endsWith" dxfId="22650" priority="4492" stopIfTrue="1" operator="endsWith" text="PS">
      <formula>RIGHT(M120,LEN("PS"))="PS"</formula>
    </cfRule>
    <cfRule type="endsWith" dxfId="22649" priority="4493" stopIfTrue="1" operator="endsWith" text="OB">
      <formula>RIGHT(M120,LEN("OB"))="OB"</formula>
    </cfRule>
    <cfRule type="endsWith" dxfId="22648" priority="4494" stopIfTrue="1" operator="endsWith" text="BA">
      <formula>RIGHT(M120,LEN("BA"))="BA"</formula>
    </cfRule>
    <cfRule type="endsWith" dxfId="22647" priority="4495" stopIfTrue="1" operator="endsWith" text="CO">
      <formula>RIGHT(M120,LEN("CO"))="CO"</formula>
    </cfRule>
    <cfRule type="endsWith" dxfId="22646" priority="4496" stopIfTrue="1" operator="endsWith" text="CH">
      <formula>RIGHT(M120,LEN("CH"))="CH"</formula>
    </cfRule>
  </conditionalFormatting>
  <conditionalFormatting sqref="O120:O134">
    <cfRule type="endsWith" dxfId="22645" priority="4475" stopIfTrue="1" operator="endsWith" text="TE">
      <formula>RIGHT(O120,LEN("TE"))="TE"</formula>
    </cfRule>
    <cfRule type="endsWith" dxfId="22644" priority="4476" stopIfTrue="1" operator="endsWith" text="MX">
      <formula>RIGHT(O120,LEN("MX"))="MX"</formula>
    </cfRule>
    <cfRule type="endsWith" dxfId="22643" priority="4477" stopIfTrue="1" operator="endsWith" text="MI">
      <formula>RIGHT(O120,LEN("MI"))="MI"</formula>
    </cfRule>
    <cfRule type="endsWith" dxfId="22642" priority="4478" stopIfTrue="1" operator="endsWith" text="PL">
      <formula>RIGHT(O120,LEN("PL"))="PL"</formula>
    </cfRule>
    <cfRule type="endsWith" dxfId="22641" priority="4479" stopIfTrue="1" operator="endsWith" text="FE">
      <formula>RIGHT(O120,LEN("FE"))="FE"</formula>
    </cfRule>
    <cfRule type="endsWith" dxfId="22640" priority="4480" stopIfTrue="1" operator="endsWith" text="PA">
      <formula>RIGHT(O120,LEN("PA"))="PA"</formula>
    </cfRule>
    <cfRule type="endsWith" dxfId="22639" priority="4481" stopIfTrue="1" operator="endsWith" text="PS">
      <formula>RIGHT(O120,LEN("PS"))="PS"</formula>
    </cfRule>
    <cfRule type="endsWith" dxfId="22638" priority="4482" stopIfTrue="1" operator="endsWith" text="OB">
      <formula>RIGHT(O120,LEN("OB"))="OB"</formula>
    </cfRule>
    <cfRule type="endsWith" dxfId="22637" priority="4483" stopIfTrue="1" operator="endsWith" text="BA">
      <formula>RIGHT(O120,LEN("BA"))="BA"</formula>
    </cfRule>
    <cfRule type="endsWith" dxfId="22636" priority="4484" stopIfTrue="1" operator="endsWith" text="CO">
      <formula>RIGHT(O120,LEN("CO"))="CO"</formula>
    </cfRule>
    <cfRule type="endsWith" dxfId="22635" priority="4485" stopIfTrue="1" operator="endsWith" text="CH">
      <formula>RIGHT(O120,LEN("CH"))="CH"</formula>
    </cfRule>
  </conditionalFormatting>
  <conditionalFormatting sqref="Q120:Q134">
    <cfRule type="endsWith" dxfId="22634" priority="4464" stopIfTrue="1" operator="endsWith" text="TE">
      <formula>RIGHT(Q120,LEN("TE"))="TE"</formula>
    </cfRule>
    <cfRule type="endsWith" dxfId="22633" priority="4465" stopIfTrue="1" operator="endsWith" text="MX">
      <formula>RIGHT(Q120,LEN("MX"))="MX"</formula>
    </cfRule>
    <cfRule type="endsWith" dxfId="22632" priority="4466" stopIfTrue="1" operator="endsWith" text="MI">
      <formula>RIGHT(Q120,LEN("MI"))="MI"</formula>
    </cfRule>
    <cfRule type="endsWith" dxfId="22631" priority="4467" stopIfTrue="1" operator="endsWith" text="PL">
      <formula>RIGHT(Q120,LEN("PL"))="PL"</formula>
    </cfRule>
    <cfRule type="endsWith" dxfId="22630" priority="4468" stopIfTrue="1" operator="endsWith" text="FE">
      <formula>RIGHT(Q120,LEN("FE"))="FE"</formula>
    </cfRule>
    <cfRule type="endsWith" dxfId="22629" priority="4469" stopIfTrue="1" operator="endsWith" text="PA">
      <formula>RIGHT(Q120,LEN("PA"))="PA"</formula>
    </cfRule>
    <cfRule type="endsWith" dxfId="22628" priority="4470" stopIfTrue="1" operator="endsWith" text="PS">
      <formula>RIGHT(Q120,LEN("PS"))="PS"</formula>
    </cfRule>
    <cfRule type="endsWith" dxfId="22627" priority="4471" stopIfTrue="1" operator="endsWith" text="OB">
      <formula>RIGHT(Q120,LEN("OB"))="OB"</formula>
    </cfRule>
    <cfRule type="endsWith" dxfId="22626" priority="4472" stopIfTrue="1" operator="endsWith" text="BA">
      <formula>RIGHT(Q120,LEN("BA"))="BA"</formula>
    </cfRule>
    <cfRule type="endsWith" dxfId="22625" priority="4473" stopIfTrue="1" operator="endsWith" text="CO">
      <formula>RIGHT(Q120,LEN("CO"))="CO"</formula>
    </cfRule>
    <cfRule type="endsWith" dxfId="22624" priority="4474" stopIfTrue="1" operator="endsWith" text="CH">
      <formula>RIGHT(Q120,LEN("CH"))="CH"</formula>
    </cfRule>
  </conditionalFormatting>
  <conditionalFormatting sqref="S120:S134">
    <cfRule type="endsWith" dxfId="22623" priority="4453" stopIfTrue="1" operator="endsWith" text="TE">
      <formula>RIGHT(S120,LEN("TE"))="TE"</formula>
    </cfRule>
    <cfRule type="endsWith" dxfId="22622" priority="4454" stopIfTrue="1" operator="endsWith" text="MX">
      <formula>RIGHT(S120,LEN("MX"))="MX"</formula>
    </cfRule>
    <cfRule type="endsWith" dxfId="22621" priority="4455" stopIfTrue="1" operator="endsWith" text="MI">
      <formula>RIGHT(S120,LEN("MI"))="MI"</formula>
    </cfRule>
    <cfRule type="endsWith" dxfId="22620" priority="4456" stopIfTrue="1" operator="endsWith" text="PL">
      <formula>RIGHT(S120,LEN("PL"))="PL"</formula>
    </cfRule>
    <cfRule type="endsWith" dxfId="22619" priority="4457" stopIfTrue="1" operator="endsWith" text="FE">
      <formula>RIGHT(S120,LEN("FE"))="FE"</formula>
    </cfRule>
    <cfRule type="endsWith" dxfId="22618" priority="4458" stopIfTrue="1" operator="endsWith" text="PA">
      <formula>RIGHT(S120,LEN("PA"))="PA"</formula>
    </cfRule>
    <cfRule type="endsWith" dxfId="22617" priority="4459" stopIfTrue="1" operator="endsWith" text="PS">
      <formula>RIGHT(S120,LEN("PS"))="PS"</formula>
    </cfRule>
    <cfRule type="endsWith" dxfId="22616" priority="4460" stopIfTrue="1" operator="endsWith" text="OB">
      <formula>RIGHT(S120,LEN("OB"))="OB"</formula>
    </cfRule>
    <cfRule type="endsWith" dxfId="22615" priority="4461" stopIfTrue="1" operator="endsWith" text="BA">
      <formula>RIGHT(S120,LEN("BA"))="BA"</formula>
    </cfRule>
    <cfRule type="endsWith" dxfId="22614" priority="4462" stopIfTrue="1" operator="endsWith" text="CO">
      <formula>RIGHT(S120,LEN("CO"))="CO"</formula>
    </cfRule>
    <cfRule type="endsWith" dxfId="22613" priority="4463" stopIfTrue="1" operator="endsWith" text="CH">
      <formula>RIGHT(S120,LEN("CH"))="CH"</formula>
    </cfRule>
  </conditionalFormatting>
  <conditionalFormatting sqref="AB135">
    <cfRule type="cellIs" dxfId="22612" priority="4452" stopIfTrue="1" operator="greaterThan">
      <formula>16</formula>
    </cfRule>
  </conditionalFormatting>
  <conditionalFormatting sqref="AD135">
    <cfRule type="cellIs" dxfId="22611" priority="4451" stopIfTrue="1" operator="greaterThan">
      <formula>16</formula>
    </cfRule>
  </conditionalFormatting>
  <conditionalFormatting sqref="AF135">
    <cfRule type="cellIs" dxfId="22610" priority="4450" stopIfTrue="1" operator="greaterThan">
      <formula>16</formula>
    </cfRule>
  </conditionalFormatting>
  <conditionalFormatting sqref="AH135">
    <cfRule type="cellIs" dxfId="22609" priority="4449" stopIfTrue="1" operator="greaterThan">
      <formula>16</formula>
    </cfRule>
  </conditionalFormatting>
  <conditionalFormatting sqref="AJ135">
    <cfRule type="cellIs" dxfId="22608" priority="4448" stopIfTrue="1" operator="greaterThan">
      <formula>16</formula>
    </cfRule>
  </conditionalFormatting>
  <conditionalFormatting sqref="AL135">
    <cfRule type="cellIs" dxfId="22607" priority="4447" stopIfTrue="1" operator="greaterThan">
      <formula>16</formula>
    </cfRule>
  </conditionalFormatting>
  <conditionalFormatting sqref="AN135">
    <cfRule type="cellIs" dxfId="22606" priority="4446" stopIfTrue="1" operator="greaterThan">
      <formula>16</formula>
    </cfRule>
  </conditionalFormatting>
  <conditionalFormatting sqref="AA120:AA134">
    <cfRule type="endsWith" dxfId="22605" priority="4435" stopIfTrue="1" operator="endsWith" text="TE">
      <formula>RIGHT(AA120,LEN("TE"))="TE"</formula>
    </cfRule>
    <cfRule type="endsWith" dxfId="22604" priority="4436" stopIfTrue="1" operator="endsWith" text="MX">
      <formula>RIGHT(AA120,LEN("MX"))="MX"</formula>
    </cfRule>
    <cfRule type="endsWith" dxfId="22603" priority="4437" stopIfTrue="1" operator="endsWith" text="MI">
      <formula>RIGHT(AA120,LEN("MI"))="MI"</formula>
    </cfRule>
    <cfRule type="endsWith" dxfId="22602" priority="4438" stopIfTrue="1" operator="endsWith" text="PL">
      <formula>RIGHT(AA120,LEN("PL"))="PL"</formula>
    </cfRule>
    <cfRule type="endsWith" dxfId="22601" priority="4439" stopIfTrue="1" operator="endsWith" text="FE">
      <formula>RIGHT(AA120,LEN("FE"))="FE"</formula>
    </cfRule>
    <cfRule type="endsWith" dxfId="22600" priority="4440" stopIfTrue="1" operator="endsWith" text="PA">
      <formula>RIGHT(AA120,LEN("PA"))="PA"</formula>
    </cfRule>
    <cfRule type="endsWith" dxfId="22599" priority="4441" stopIfTrue="1" operator="endsWith" text="PS">
      <formula>RIGHT(AA120,LEN("PS"))="PS"</formula>
    </cfRule>
    <cfRule type="endsWith" dxfId="22598" priority="4442" stopIfTrue="1" operator="endsWith" text="OB">
      <formula>RIGHT(AA120,LEN("OB"))="OB"</formula>
    </cfRule>
    <cfRule type="endsWith" dxfId="22597" priority="4443" stopIfTrue="1" operator="endsWith" text="BA">
      <formula>RIGHT(AA120,LEN("BA"))="BA"</formula>
    </cfRule>
    <cfRule type="endsWith" dxfId="22596" priority="4444" stopIfTrue="1" operator="endsWith" text="CO">
      <formula>RIGHT(AA120,LEN("CO"))="CO"</formula>
    </cfRule>
    <cfRule type="endsWith" dxfId="22595" priority="4445" stopIfTrue="1" operator="endsWith" text="CH">
      <formula>RIGHT(AA120,LEN("CH"))="CH"</formula>
    </cfRule>
  </conditionalFormatting>
  <conditionalFormatting sqref="AC120:AC134">
    <cfRule type="endsWith" dxfId="22594" priority="4424" stopIfTrue="1" operator="endsWith" text="TE">
      <formula>RIGHT(AC120,LEN("TE"))="TE"</formula>
    </cfRule>
    <cfRule type="endsWith" dxfId="22593" priority="4425" stopIfTrue="1" operator="endsWith" text="MX">
      <formula>RIGHT(AC120,LEN("MX"))="MX"</formula>
    </cfRule>
    <cfRule type="endsWith" dxfId="22592" priority="4426" stopIfTrue="1" operator="endsWith" text="MI">
      <formula>RIGHT(AC120,LEN("MI"))="MI"</formula>
    </cfRule>
    <cfRule type="endsWith" dxfId="22591" priority="4427" stopIfTrue="1" operator="endsWith" text="PL">
      <formula>RIGHT(AC120,LEN("PL"))="PL"</formula>
    </cfRule>
    <cfRule type="endsWith" dxfId="22590" priority="4428" stopIfTrue="1" operator="endsWith" text="FE">
      <formula>RIGHT(AC120,LEN("FE"))="FE"</formula>
    </cfRule>
    <cfRule type="endsWith" dxfId="22589" priority="4429" stopIfTrue="1" operator="endsWith" text="PA">
      <formula>RIGHT(AC120,LEN("PA"))="PA"</formula>
    </cfRule>
    <cfRule type="endsWith" dxfId="22588" priority="4430" stopIfTrue="1" operator="endsWith" text="PS">
      <formula>RIGHT(AC120,LEN("PS"))="PS"</formula>
    </cfRule>
    <cfRule type="endsWith" dxfId="22587" priority="4431" stopIfTrue="1" operator="endsWith" text="OB">
      <formula>RIGHT(AC120,LEN("OB"))="OB"</formula>
    </cfRule>
    <cfRule type="endsWith" dxfId="22586" priority="4432" stopIfTrue="1" operator="endsWith" text="BA">
      <formula>RIGHT(AC120,LEN("BA"))="BA"</formula>
    </cfRule>
    <cfRule type="endsWith" dxfId="22585" priority="4433" stopIfTrue="1" operator="endsWith" text="CO">
      <formula>RIGHT(AC120,LEN("CO"))="CO"</formula>
    </cfRule>
    <cfRule type="endsWith" dxfId="22584" priority="4434" stopIfTrue="1" operator="endsWith" text="CH">
      <formula>RIGHT(AC120,LEN("CH"))="CH"</formula>
    </cfRule>
  </conditionalFormatting>
  <conditionalFormatting sqref="AE120:AE134">
    <cfRule type="endsWith" dxfId="22583" priority="4413" stopIfTrue="1" operator="endsWith" text="TE">
      <formula>RIGHT(AE120,LEN("TE"))="TE"</formula>
    </cfRule>
    <cfRule type="endsWith" dxfId="22582" priority="4414" stopIfTrue="1" operator="endsWith" text="MX">
      <formula>RIGHT(AE120,LEN("MX"))="MX"</formula>
    </cfRule>
    <cfRule type="endsWith" dxfId="22581" priority="4415" stopIfTrue="1" operator="endsWith" text="MI">
      <formula>RIGHT(AE120,LEN("MI"))="MI"</formula>
    </cfRule>
    <cfRule type="endsWith" dxfId="22580" priority="4416" stopIfTrue="1" operator="endsWith" text="PL">
      <formula>RIGHT(AE120,LEN("PL"))="PL"</formula>
    </cfRule>
    <cfRule type="endsWith" dxfId="22579" priority="4417" stopIfTrue="1" operator="endsWith" text="FE">
      <formula>RIGHT(AE120,LEN("FE"))="FE"</formula>
    </cfRule>
    <cfRule type="endsWith" dxfId="22578" priority="4418" stopIfTrue="1" operator="endsWith" text="PA">
      <formula>RIGHT(AE120,LEN("PA"))="PA"</formula>
    </cfRule>
    <cfRule type="endsWith" dxfId="22577" priority="4419" stopIfTrue="1" operator="endsWith" text="PS">
      <formula>RIGHT(AE120,LEN("PS"))="PS"</formula>
    </cfRule>
    <cfRule type="endsWith" dxfId="22576" priority="4420" stopIfTrue="1" operator="endsWith" text="OB">
      <formula>RIGHT(AE120,LEN("OB"))="OB"</formula>
    </cfRule>
    <cfRule type="endsWith" dxfId="22575" priority="4421" stopIfTrue="1" operator="endsWith" text="BA">
      <formula>RIGHT(AE120,LEN("BA"))="BA"</formula>
    </cfRule>
    <cfRule type="endsWith" dxfId="22574" priority="4422" stopIfTrue="1" operator="endsWith" text="CO">
      <formula>RIGHT(AE120,LEN("CO"))="CO"</formula>
    </cfRule>
    <cfRule type="endsWith" dxfId="22573" priority="4423" stopIfTrue="1" operator="endsWith" text="CH">
      <formula>RIGHT(AE120,LEN("CH"))="CH"</formula>
    </cfRule>
  </conditionalFormatting>
  <conditionalFormatting sqref="AG120:AG134">
    <cfRule type="endsWith" dxfId="22572" priority="4402" stopIfTrue="1" operator="endsWith" text="TE">
      <formula>RIGHT(AG120,LEN("TE"))="TE"</formula>
    </cfRule>
    <cfRule type="endsWith" dxfId="22571" priority="4403" stopIfTrue="1" operator="endsWith" text="MX">
      <formula>RIGHT(AG120,LEN("MX"))="MX"</formula>
    </cfRule>
    <cfRule type="endsWith" dxfId="22570" priority="4404" stopIfTrue="1" operator="endsWith" text="MI">
      <formula>RIGHT(AG120,LEN("MI"))="MI"</formula>
    </cfRule>
    <cfRule type="endsWith" dxfId="22569" priority="4405" stopIfTrue="1" operator="endsWith" text="PL">
      <formula>RIGHT(AG120,LEN("PL"))="PL"</formula>
    </cfRule>
    <cfRule type="endsWith" dxfId="22568" priority="4406" stopIfTrue="1" operator="endsWith" text="FE">
      <formula>RIGHT(AG120,LEN("FE"))="FE"</formula>
    </cfRule>
    <cfRule type="endsWith" dxfId="22567" priority="4407" stopIfTrue="1" operator="endsWith" text="PA">
      <formula>RIGHT(AG120,LEN("PA"))="PA"</formula>
    </cfRule>
    <cfRule type="endsWith" dxfId="22566" priority="4408" stopIfTrue="1" operator="endsWith" text="PS">
      <formula>RIGHT(AG120,LEN("PS"))="PS"</formula>
    </cfRule>
    <cfRule type="endsWith" dxfId="22565" priority="4409" stopIfTrue="1" operator="endsWith" text="OB">
      <formula>RIGHT(AG120,LEN("OB"))="OB"</formula>
    </cfRule>
    <cfRule type="endsWith" dxfId="22564" priority="4410" stopIfTrue="1" operator="endsWith" text="BA">
      <formula>RIGHT(AG120,LEN("BA"))="BA"</formula>
    </cfRule>
    <cfRule type="endsWith" dxfId="22563" priority="4411" stopIfTrue="1" operator="endsWith" text="CO">
      <formula>RIGHT(AG120,LEN("CO"))="CO"</formula>
    </cfRule>
    <cfRule type="endsWith" dxfId="22562" priority="4412" stopIfTrue="1" operator="endsWith" text="CH">
      <formula>RIGHT(AG120,LEN("CH"))="CH"</formula>
    </cfRule>
  </conditionalFormatting>
  <conditionalFormatting sqref="AI120:AI134">
    <cfRule type="endsWith" dxfId="22561" priority="4391" stopIfTrue="1" operator="endsWith" text="TE">
      <formula>RIGHT(AI120,LEN("TE"))="TE"</formula>
    </cfRule>
    <cfRule type="endsWith" dxfId="22560" priority="4392" stopIfTrue="1" operator="endsWith" text="MX">
      <formula>RIGHT(AI120,LEN("MX"))="MX"</formula>
    </cfRule>
    <cfRule type="endsWith" dxfId="22559" priority="4393" stopIfTrue="1" operator="endsWith" text="MI">
      <formula>RIGHT(AI120,LEN("MI"))="MI"</formula>
    </cfRule>
    <cfRule type="endsWith" dxfId="22558" priority="4394" stopIfTrue="1" operator="endsWith" text="PL">
      <formula>RIGHT(AI120,LEN("PL"))="PL"</formula>
    </cfRule>
    <cfRule type="endsWith" dxfId="22557" priority="4395" stopIfTrue="1" operator="endsWith" text="FE">
      <formula>RIGHT(AI120,LEN("FE"))="FE"</formula>
    </cfRule>
    <cfRule type="endsWith" dxfId="22556" priority="4396" stopIfTrue="1" operator="endsWith" text="PA">
      <formula>RIGHT(AI120,LEN("PA"))="PA"</formula>
    </cfRule>
    <cfRule type="endsWith" dxfId="22555" priority="4397" stopIfTrue="1" operator="endsWith" text="PS">
      <formula>RIGHT(AI120,LEN("PS"))="PS"</formula>
    </cfRule>
    <cfRule type="endsWith" dxfId="22554" priority="4398" stopIfTrue="1" operator="endsWith" text="OB">
      <formula>RIGHT(AI120,LEN("OB"))="OB"</formula>
    </cfRule>
    <cfRule type="endsWith" dxfId="22553" priority="4399" stopIfTrue="1" operator="endsWith" text="BA">
      <formula>RIGHT(AI120,LEN("BA"))="BA"</formula>
    </cfRule>
    <cfRule type="endsWith" dxfId="22552" priority="4400" stopIfTrue="1" operator="endsWith" text="CO">
      <formula>RIGHT(AI120,LEN("CO"))="CO"</formula>
    </cfRule>
    <cfRule type="endsWith" dxfId="22551" priority="4401" stopIfTrue="1" operator="endsWith" text="CH">
      <formula>RIGHT(AI120,LEN("CH"))="CH"</formula>
    </cfRule>
  </conditionalFormatting>
  <conditionalFormatting sqref="AK120:AK134">
    <cfRule type="endsWith" dxfId="22550" priority="4380" stopIfTrue="1" operator="endsWith" text="TE">
      <formula>RIGHT(AK120,LEN("TE"))="TE"</formula>
    </cfRule>
    <cfRule type="endsWith" dxfId="22549" priority="4381" stopIfTrue="1" operator="endsWith" text="MX">
      <formula>RIGHT(AK120,LEN("MX"))="MX"</formula>
    </cfRule>
    <cfRule type="endsWith" dxfId="22548" priority="4382" stopIfTrue="1" operator="endsWith" text="MI">
      <formula>RIGHT(AK120,LEN("MI"))="MI"</formula>
    </cfRule>
    <cfRule type="endsWith" dxfId="22547" priority="4383" stopIfTrue="1" operator="endsWith" text="PL">
      <formula>RIGHT(AK120,LEN("PL"))="PL"</formula>
    </cfRule>
    <cfRule type="endsWith" dxfId="22546" priority="4384" stopIfTrue="1" operator="endsWith" text="FE">
      <formula>RIGHT(AK120,LEN("FE"))="FE"</formula>
    </cfRule>
    <cfRule type="endsWith" dxfId="22545" priority="4385" stopIfTrue="1" operator="endsWith" text="PA">
      <formula>RIGHT(AK120,LEN("PA"))="PA"</formula>
    </cfRule>
    <cfRule type="endsWith" dxfId="22544" priority="4386" stopIfTrue="1" operator="endsWith" text="PS">
      <formula>RIGHT(AK120,LEN("PS"))="PS"</formula>
    </cfRule>
    <cfRule type="endsWith" dxfId="22543" priority="4387" stopIfTrue="1" operator="endsWith" text="OB">
      <formula>RIGHT(AK120,LEN("OB"))="OB"</formula>
    </cfRule>
    <cfRule type="endsWith" dxfId="22542" priority="4388" stopIfTrue="1" operator="endsWith" text="BA">
      <formula>RIGHT(AK120,LEN("BA"))="BA"</formula>
    </cfRule>
    <cfRule type="endsWith" dxfId="22541" priority="4389" stopIfTrue="1" operator="endsWith" text="CO">
      <formula>RIGHT(AK120,LEN("CO"))="CO"</formula>
    </cfRule>
    <cfRule type="endsWith" dxfId="22540" priority="4390" stopIfTrue="1" operator="endsWith" text="CH">
      <formula>RIGHT(AK120,LEN("CH"))="CH"</formula>
    </cfRule>
  </conditionalFormatting>
  <conditionalFormatting sqref="AM120:AM134">
    <cfRule type="endsWith" dxfId="22539" priority="4369" stopIfTrue="1" operator="endsWith" text="TE">
      <formula>RIGHT(AM120,LEN("TE"))="TE"</formula>
    </cfRule>
    <cfRule type="endsWith" dxfId="22538" priority="4370" stopIfTrue="1" operator="endsWith" text="MX">
      <formula>RIGHT(AM120,LEN("MX"))="MX"</formula>
    </cfRule>
    <cfRule type="endsWith" dxfId="22537" priority="4371" stopIfTrue="1" operator="endsWith" text="MI">
      <formula>RIGHT(AM120,LEN("MI"))="MI"</formula>
    </cfRule>
    <cfRule type="endsWith" dxfId="22536" priority="4372" stopIfTrue="1" operator="endsWith" text="PL">
      <formula>RIGHT(AM120,LEN("PL"))="PL"</formula>
    </cfRule>
    <cfRule type="endsWith" dxfId="22535" priority="4373" stopIfTrue="1" operator="endsWith" text="FE">
      <formula>RIGHT(AM120,LEN("FE"))="FE"</formula>
    </cfRule>
    <cfRule type="endsWith" dxfId="22534" priority="4374" stopIfTrue="1" operator="endsWith" text="PA">
      <formula>RIGHT(AM120,LEN("PA"))="PA"</formula>
    </cfRule>
    <cfRule type="endsWith" dxfId="22533" priority="4375" stopIfTrue="1" operator="endsWith" text="PS">
      <formula>RIGHT(AM120,LEN("PS"))="PS"</formula>
    </cfRule>
    <cfRule type="endsWith" dxfId="22532" priority="4376" stopIfTrue="1" operator="endsWith" text="OB">
      <formula>RIGHT(AM120,LEN("OB"))="OB"</formula>
    </cfRule>
    <cfRule type="endsWith" dxfId="22531" priority="4377" stopIfTrue="1" operator="endsWith" text="BA">
      <formula>RIGHT(AM120,LEN("BA"))="BA"</formula>
    </cfRule>
    <cfRule type="endsWith" dxfId="22530" priority="4378" stopIfTrue="1" operator="endsWith" text="CO">
      <formula>RIGHT(AM120,LEN("CO"))="CO"</formula>
    </cfRule>
    <cfRule type="endsWith" dxfId="22529" priority="4379" stopIfTrue="1" operator="endsWith" text="CH">
      <formula>RIGHT(AM120,LEN("CH"))="CH"</formula>
    </cfRule>
  </conditionalFormatting>
  <conditionalFormatting sqref="AV135">
    <cfRule type="cellIs" dxfId="22528" priority="4368" stopIfTrue="1" operator="greaterThan">
      <formula>16</formula>
    </cfRule>
  </conditionalFormatting>
  <conditionalFormatting sqref="AX135">
    <cfRule type="cellIs" dxfId="22527" priority="4367" stopIfTrue="1" operator="greaterThan">
      <formula>16</formula>
    </cfRule>
  </conditionalFormatting>
  <conditionalFormatting sqref="AZ135">
    <cfRule type="cellIs" dxfId="22526" priority="4366" stopIfTrue="1" operator="greaterThan">
      <formula>16</formula>
    </cfRule>
  </conditionalFormatting>
  <conditionalFormatting sqref="BB135">
    <cfRule type="cellIs" dxfId="22525" priority="4365" stopIfTrue="1" operator="greaterThan">
      <formula>16</formula>
    </cfRule>
  </conditionalFormatting>
  <conditionalFormatting sqref="BD135">
    <cfRule type="cellIs" dxfId="22524" priority="4364" stopIfTrue="1" operator="greaterThan">
      <formula>16</formula>
    </cfRule>
  </conditionalFormatting>
  <conditionalFormatting sqref="BF135">
    <cfRule type="cellIs" dxfId="22523" priority="4363" stopIfTrue="1" operator="greaterThan">
      <formula>16</formula>
    </cfRule>
  </conditionalFormatting>
  <conditionalFormatting sqref="BH135">
    <cfRule type="cellIs" dxfId="22522" priority="4362" stopIfTrue="1" operator="greaterThan">
      <formula>16</formula>
    </cfRule>
  </conditionalFormatting>
  <conditionalFormatting sqref="AU120:AU134">
    <cfRule type="endsWith" dxfId="22521" priority="4351" stopIfTrue="1" operator="endsWith" text="TE">
      <formula>RIGHT(AU120,LEN("TE"))="TE"</formula>
    </cfRule>
    <cfRule type="endsWith" dxfId="22520" priority="4352" stopIfTrue="1" operator="endsWith" text="MX">
      <formula>RIGHT(AU120,LEN("MX"))="MX"</formula>
    </cfRule>
    <cfRule type="endsWith" dxfId="22519" priority="4353" stopIfTrue="1" operator="endsWith" text="MI">
      <formula>RIGHT(AU120,LEN("MI"))="MI"</formula>
    </cfRule>
    <cfRule type="endsWith" dxfId="22518" priority="4354" stopIfTrue="1" operator="endsWith" text="PL">
      <formula>RIGHT(AU120,LEN("PL"))="PL"</formula>
    </cfRule>
    <cfRule type="endsWith" dxfId="22517" priority="4355" stopIfTrue="1" operator="endsWith" text="FE">
      <formula>RIGHT(AU120,LEN("FE"))="FE"</formula>
    </cfRule>
    <cfRule type="endsWith" dxfId="22516" priority="4356" stopIfTrue="1" operator="endsWith" text="PA">
      <formula>RIGHT(AU120,LEN("PA"))="PA"</formula>
    </cfRule>
    <cfRule type="endsWith" dxfId="22515" priority="4357" stopIfTrue="1" operator="endsWith" text="PS">
      <formula>RIGHT(AU120,LEN("PS"))="PS"</formula>
    </cfRule>
    <cfRule type="endsWith" dxfId="22514" priority="4358" stopIfTrue="1" operator="endsWith" text="OB">
      <formula>RIGHT(AU120,LEN("OB"))="OB"</formula>
    </cfRule>
    <cfRule type="endsWith" dxfId="22513" priority="4359" stopIfTrue="1" operator="endsWith" text="BA">
      <formula>RIGHT(AU120,LEN("BA"))="BA"</formula>
    </cfRule>
    <cfRule type="endsWith" dxfId="22512" priority="4360" stopIfTrue="1" operator="endsWith" text="CO">
      <formula>RIGHT(AU120,LEN("CO"))="CO"</formula>
    </cfRule>
    <cfRule type="endsWith" dxfId="22511" priority="4361" stopIfTrue="1" operator="endsWith" text="CH">
      <formula>RIGHT(AU120,LEN("CH"))="CH"</formula>
    </cfRule>
  </conditionalFormatting>
  <conditionalFormatting sqref="AW120:AW134">
    <cfRule type="endsWith" dxfId="22510" priority="4340" stopIfTrue="1" operator="endsWith" text="TE">
      <formula>RIGHT(AW120,LEN("TE"))="TE"</formula>
    </cfRule>
    <cfRule type="endsWith" dxfId="22509" priority="4341" stopIfTrue="1" operator="endsWith" text="MX">
      <formula>RIGHT(AW120,LEN("MX"))="MX"</formula>
    </cfRule>
    <cfRule type="endsWith" dxfId="22508" priority="4342" stopIfTrue="1" operator="endsWith" text="MI">
      <formula>RIGHT(AW120,LEN("MI"))="MI"</formula>
    </cfRule>
    <cfRule type="endsWith" dxfId="22507" priority="4343" stopIfTrue="1" operator="endsWith" text="PL">
      <formula>RIGHT(AW120,LEN("PL"))="PL"</formula>
    </cfRule>
    <cfRule type="endsWith" dxfId="22506" priority="4344" stopIfTrue="1" operator="endsWith" text="FE">
      <formula>RIGHT(AW120,LEN("FE"))="FE"</formula>
    </cfRule>
    <cfRule type="endsWith" dxfId="22505" priority="4345" stopIfTrue="1" operator="endsWith" text="PA">
      <formula>RIGHT(AW120,LEN("PA"))="PA"</formula>
    </cfRule>
    <cfRule type="endsWith" dxfId="22504" priority="4346" stopIfTrue="1" operator="endsWith" text="PS">
      <formula>RIGHT(AW120,LEN("PS"))="PS"</formula>
    </cfRule>
    <cfRule type="endsWith" dxfId="22503" priority="4347" stopIfTrue="1" operator="endsWith" text="OB">
      <formula>RIGHT(AW120,LEN("OB"))="OB"</formula>
    </cfRule>
    <cfRule type="endsWith" dxfId="22502" priority="4348" stopIfTrue="1" operator="endsWith" text="BA">
      <formula>RIGHT(AW120,LEN("BA"))="BA"</formula>
    </cfRule>
    <cfRule type="endsWith" dxfId="22501" priority="4349" stopIfTrue="1" operator="endsWith" text="CO">
      <formula>RIGHT(AW120,LEN("CO"))="CO"</formula>
    </cfRule>
    <cfRule type="endsWith" dxfId="22500" priority="4350" stopIfTrue="1" operator="endsWith" text="CH">
      <formula>RIGHT(AW120,LEN("CH"))="CH"</formula>
    </cfRule>
  </conditionalFormatting>
  <conditionalFormatting sqref="AY120:AY134">
    <cfRule type="endsWith" dxfId="22499" priority="4329" stopIfTrue="1" operator="endsWith" text="TE">
      <formula>RIGHT(AY120,LEN("TE"))="TE"</formula>
    </cfRule>
    <cfRule type="endsWith" dxfId="22498" priority="4330" stopIfTrue="1" operator="endsWith" text="MX">
      <formula>RIGHT(AY120,LEN("MX"))="MX"</formula>
    </cfRule>
    <cfRule type="endsWith" dxfId="22497" priority="4331" stopIfTrue="1" operator="endsWith" text="MI">
      <formula>RIGHT(AY120,LEN("MI"))="MI"</formula>
    </cfRule>
    <cfRule type="endsWith" dxfId="22496" priority="4332" stopIfTrue="1" operator="endsWith" text="PL">
      <formula>RIGHT(AY120,LEN("PL"))="PL"</formula>
    </cfRule>
    <cfRule type="endsWith" dxfId="22495" priority="4333" stopIfTrue="1" operator="endsWith" text="FE">
      <formula>RIGHT(AY120,LEN("FE"))="FE"</formula>
    </cfRule>
    <cfRule type="endsWith" dxfId="22494" priority="4334" stopIfTrue="1" operator="endsWith" text="PA">
      <formula>RIGHT(AY120,LEN("PA"))="PA"</formula>
    </cfRule>
    <cfRule type="endsWith" dxfId="22493" priority="4335" stopIfTrue="1" operator="endsWith" text="PS">
      <formula>RIGHT(AY120,LEN("PS"))="PS"</formula>
    </cfRule>
    <cfRule type="endsWith" dxfId="22492" priority="4336" stopIfTrue="1" operator="endsWith" text="OB">
      <formula>RIGHT(AY120,LEN("OB"))="OB"</formula>
    </cfRule>
    <cfRule type="endsWith" dxfId="22491" priority="4337" stopIfTrue="1" operator="endsWith" text="BA">
      <formula>RIGHT(AY120,LEN("BA"))="BA"</formula>
    </cfRule>
    <cfRule type="endsWith" dxfId="22490" priority="4338" stopIfTrue="1" operator="endsWith" text="CO">
      <formula>RIGHT(AY120,LEN("CO"))="CO"</formula>
    </cfRule>
    <cfRule type="endsWith" dxfId="22489" priority="4339" stopIfTrue="1" operator="endsWith" text="CH">
      <formula>RIGHT(AY120,LEN("CH"))="CH"</formula>
    </cfRule>
  </conditionalFormatting>
  <conditionalFormatting sqref="BA120:BA134">
    <cfRule type="endsWith" dxfId="22488" priority="4318" stopIfTrue="1" operator="endsWith" text="TE">
      <formula>RIGHT(BA120,LEN("TE"))="TE"</formula>
    </cfRule>
    <cfRule type="endsWith" dxfId="22487" priority="4319" stopIfTrue="1" operator="endsWith" text="MX">
      <formula>RIGHT(BA120,LEN("MX"))="MX"</formula>
    </cfRule>
    <cfRule type="endsWith" dxfId="22486" priority="4320" stopIfTrue="1" operator="endsWith" text="MI">
      <formula>RIGHT(BA120,LEN("MI"))="MI"</formula>
    </cfRule>
    <cfRule type="endsWith" dxfId="22485" priority="4321" stopIfTrue="1" operator="endsWith" text="PL">
      <formula>RIGHT(BA120,LEN("PL"))="PL"</formula>
    </cfRule>
    <cfRule type="endsWith" dxfId="22484" priority="4322" stopIfTrue="1" operator="endsWith" text="FE">
      <formula>RIGHT(BA120,LEN("FE"))="FE"</formula>
    </cfRule>
    <cfRule type="endsWith" dxfId="22483" priority="4323" stopIfTrue="1" operator="endsWith" text="PA">
      <formula>RIGHT(BA120,LEN("PA"))="PA"</formula>
    </cfRule>
    <cfRule type="endsWith" dxfId="22482" priority="4324" stopIfTrue="1" operator="endsWith" text="PS">
      <formula>RIGHT(BA120,LEN("PS"))="PS"</formula>
    </cfRule>
    <cfRule type="endsWith" dxfId="22481" priority="4325" stopIfTrue="1" operator="endsWith" text="OB">
      <formula>RIGHT(BA120,LEN("OB"))="OB"</formula>
    </cfRule>
    <cfRule type="endsWith" dxfId="22480" priority="4326" stopIfTrue="1" operator="endsWith" text="BA">
      <formula>RIGHT(BA120,LEN("BA"))="BA"</formula>
    </cfRule>
    <cfRule type="endsWith" dxfId="22479" priority="4327" stopIfTrue="1" operator="endsWith" text="CO">
      <formula>RIGHT(BA120,LEN("CO"))="CO"</formula>
    </cfRule>
    <cfRule type="endsWith" dxfId="22478" priority="4328" stopIfTrue="1" operator="endsWith" text="CH">
      <formula>RIGHT(BA120,LEN("CH"))="CH"</formula>
    </cfRule>
  </conditionalFormatting>
  <conditionalFormatting sqref="BC120:BC134">
    <cfRule type="endsWith" dxfId="22477" priority="4307" stopIfTrue="1" operator="endsWith" text="TE">
      <formula>RIGHT(BC120,LEN("TE"))="TE"</formula>
    </cfRule>
    <cfRule type="endsWith" dxfId="22476" priority="4308" stopIfTrue="1" operator="endsWith" text="MX">
      <formula>RIGHT(BC120,LEN("MX"))="MX"</formula>
    </cfRule>
    <cfRule type="endsWith" dxfId="22475" priority="4309" stopIfTrue="1" operator="endsWith" text="MI">
      <formula>RIGHT(BC120,LEN("MI"))="MI"</formula>
    </cfRule>
    <cfRule type="endsWith" dxfId="22474" priority="4310" stopIfTrue="1" operator="endsWith" text="PL">
      <formula>RIGHT(BC120,LEN("PL"))="PL"</formula>
    </cfRule>
    <cfRule type="endsWith" dxfId="22473" priority="4311" stopIfTrue="1" operator="endsWith" text="FE">
      <formula>RIGHT(BC120,LEN("FE"))="FE"</formula>
    </cfRule>
    <cfRule type="endsWith" dxfId="22472" priority="4312" stopIfTrue="1" operator="endsWith" text="PA">
      <formula>RIGHT(BC120,LEN("PA"))="PA"</formula>
    </cfRule>
    <cfRule type="endsWith" dxfId="22471" priority="4313" stopIfTrue="1" operator="endsWith" text="PS">
      <formula>RIGHT(BC120,LEN("PS"))="PS"</formula>
    </cfRule>
    <cfRule type="endsWith" dxfId="22470" priority="4314" stopIfTrue="1" operator="endsWith" text="OB">
      <formula>RIGHT(BC120,LEN("OB"))="OB"</formula>
    </cfRule>
    <cfRule type="endsWith" dxfId="22469" priority="4315" stopIfTrue="1" operator="endsWith" text="BA">
      <formula>RIGHT(BC120,LEN("BA"))="BA"</formula>
    </cfRule>
    <cfRule type="endsWith" dxfId="22468" priority="4316" stopIfTrue="1" operator="endsWith" text="CO">
      <formula>RIGHT(BC120,LEN("CO"))="CO"</formula>
    </cfRule>
    <cfRule type="endsWith" dxfId="22467" priority="4317" stopIfTrue="1" operator="endsWith" text="CH">
      <formula>RIGHT(BC120,LEN("CH"))="CH"</formula>
    </cfRule>
  </conditionalFormatting>
  <conditionalFormatting sqref="BE120:BE134">
    <cfRule type="endsWith" dxfId="22466" priority="4296" stopIfTrue="1" operator="endsWith" text="TE">
      <formula>RIGHT(BE120,LEN("TE"))="TE"</formula>
    </cfRule>
    <cfRule type="endsWith" dxfId="22465" priority="4297" stopIfTrue="1" operator="endsWith" text="MX">
      <formula>RIGHT(BE120,LEN("MX"))="MX"</formula>
    </cfRule>
    <cfRule type="endsWith" dxfId="22464" priority="4298" stopIfTrue="1" operator="endsWith" text="MI">
      <formula>RIGHT(BE120,LEN("MI"))="MI"</formula>
    </cfRule>
    <cfRule type="endsWith" dxfId="22463" priority="4299" stopIfTrue="1" operator="endsWith" text="PL">
      <formula>RIGHT(BE120,LEN("PL"))="PL"</formula>
    </cfRule>
    <cfRule type="endsWith" dxfId="22462" priority="4300" stopIfTrue="1" operator="endsWith" text="FE">
      <formula>RIGHT(BE120,LEN("FE"))="FE"</formula>
    </cfRule>
    <cfRule type="endsWith" dxfId="22461" priority="4301" stopIfTrue="1" operator="endsWith" text="PA">
      <formula>RIGHT(BE120,LEN("PA"))="PA"</formula>
    </cfRule>
    <cfRule type="endsWith" dxfId="22460" priority="4302" stopIfTrue="1" operator="endsWith" text="PS">
      <formula>RIGHT(BE120,LEN("PS"))="PS"</formula>
    </cfRule>
    <cfRule type="endsWith" dxfId="22459" priority="4303" stopIfTrue="1" operator="endsWith" text="OB">
      <formula>RIGHT(BE120,LEN("OB"))="OB"</formula>
    </cfRule>
    <cfRule type="endsWith" dxfId="22458" priority="4304" stopIfTrue="1" operator="endsWith" text="BA">
      <formula>RIGHT(BE120,LEN("BA"))="BA"</formula>
    </cfRule>
    <cfRule type="endsWith" dxfId="22457" priority="4305" stopIfTrue="1" operator="endsWith" text="CO">
      <formula>RIGHT(BE120,LEN("CO"))="CO"</formula>
    </cfRule>
    <cfRule type="endsWith" dxfId="22456" priority="4306" stopIfTrue="1" operator="endsWith" text="CH">
      <formula>RIGHT(BE120,LEN("CH"))="CH"</formula>
    </cfRule>
  </conditionalFormatting>
  <conditionalFormatting sqref="BG120:BG134">
    <cfRule type="endsWith" dxfId="22455" priority="4285" stopIfTrue="1" operator="endsWith" text="TE">
      <formula>RIGHT(BG120,LEN("TE"))="TE"</formula>
    </cfRule>
    <cfRule type="endsWith" dxfId="22454" priority="4286" stopIfTrue="1" operator="endsWith" text="MX">
      <formula>RIGHT(BG120,LEN("MX"))="MX"</formula>
    </cfRule>
    <cfRule type="endsWith" dxfId="22453" priority="4287" stopIfTrue="1" operator="endsWith" text="MI">
      <formula>RIGHT(BG120,LEN("MI"))="MI"</formula>
    </cfRule>
    <cfRule type="endsWith" dxfId="22452" priority="4288" stopIfTrue="1" operator="endsWith" text="PL">
      <formula>RIGHT(BG120,LEN("PL"))="PL"</formula>
    </cfRule>
    <cfRule type="endsWith" dxfId="22451" priority="4289" stopIfTrue="1" operator="endsWith" text="FE">
      <formula>RIGHT(BG120,LEN("FE"))="FE"</formula>
    </cfRule>
    <cfRule type="endsWith" dxfId="22450" priority="4290" stopIfTrue="1" operator="endsWith" text="PA">
      <formula>RIGHT(BG120,LEN("PA"))="PA"</formula>
    </cfRule>
    <cfRule type="endsWith" dxfId="22449" priority="4291" stopIfTrue="1" operator="endsWith" text="PS">
      <formula>RIGHT(BG120,LEN("PS"))="PS"</formula>
    </cfRule>
    <cfRule type="endsWith" dxfId="22448" priority="4292" stopIfTrue="1" operator="endsWith" text="OB">
      <formula>RIGHT(BG120,LEN("OB"))="OB"</formula>
    </cfRule>
    <cfRule type="endsWith" dxfId="22447" priority="4293" stopIfTrue="1" operator="endsWith" text="BA">
      <formula>RIGHT(BG120,LEN("BA"))="BA"</formula>
    </cfRule>
    <cfRule type="endsWith" dxfId="22446" priority="4294" stopIfTrue="1" operator="endsWith" text="CO">
      <formula>RIGHT(BG120,LEN("CO"))="CO"</formula>
    </cfRule>
    <cfRule type="endsWith" dxfId="22445" priority="4295" stopIfTrue="1" operator="endsWith" text="CH">
      <formula>RIGHT(BG120,LEN("CH"))="CH"</formula>
    </cfRule>
  </conditionalFormatting>
  <conditionalFormatting sqref="H153">
    <cfRule type="cellIs" dxfId="22444" priority="4284" stopIfTrue="1" operator="greaterThan">
      <formula>16</formula>
    </cfRule>
  </conditionalFormatting>
  <conditionalFormatting sqref="J153">
    <cfRule type="cellIs" dxfId="22443" priority="4283" stopIfTrue="1" operator="greaterThan">
      <formula>16</formula>
    </cfRule>
  </conditionalFormatting>
  <conditionalFormatting sqref="L153">
    <cfRule type="cellIs" dxfId="22442" priority="4282" stopIfTrue="1" operator="greaterThan">
      <formula>16</formula>
    </cfRule>
  </conditionalFormatting>
  <conditionalFormatting sqref="N153">
    <cfRule type="cellIs" dxfId="22441" priority="4281" stopIfTrue="1" operator="greaterThan">
      <formula>16</formula>
    </cfRule>
  </conditionalFormatting>
  <conditionalFormatting sqref="P153">
    <cfRule type="cellIs" dxfId="22440" priority="4280" stopIfTrue="1" operator="greaterThan">
      <formula>16</formula>
    </cfRule>
  </conditionalFormatting>
  <conditionalFormatting sqref="R153">
    <cfRule type="cellIs" dxfId="22439" priority="4279" stopIfTrue="1" operator="greaterThan">
      <formula>16</formula>
    </cfRule>
  </conditionalFormatting>
  <conditionalFormatting sqref="T153">
    <cfRule type="cellIs" dxfId="22438" priority="4278" stopIfTrue="1" operator="greaterThan">
      <formula>16</formula>
    </cfRule>
  </conditionalFormatting>
  <conditionalFormatting sqref="G138:G152">
    <cfRule type="endsWith" dxfId="22437" priority="4267" stopIfTrue="1" operator="endsWith" text="TE">
      <formula>RIGHT(G138,LEN("TE"))="TE"</formula>
    </cfRule>
    <cfRule type="endsWith" dxfId="22436" priority="4268" stopIfTrue="1" operator="endsWith" text="MX">
      <formula>RIGHT(G138,LEN("MX"))="MX"</formula>
    </cfRule>
    <cfRule type="endsWith" dxfId="22435" priority="4269" stopIfTrue="1" operator="endsWith" text="MI">
      <formula>RIGHT(G138,LEN("MI"))="MI"</formula>
    </cfRule>
    <cfRule type="endsWith" dxfId="22434" priority="4270" stopIfTrue="1" operator="endsWith" text="PL">
      <formula>RIGHT(G138,LEN("PL"))="PL"</formula>
    </cfRule>
    <cfRule type="endsWith" dxfId="22433" priority="4271" stopIfTrue="1" operator="endsWith" text="FE">
      <formula>RIGHT(G138,LEN("FE"))="FE"</formula>
    </cfRule>
    <cfRule type="endsWith" dxfId="22432" priority="4272" stopIfTrue="1" operator="endsWith" text="PA">
      <formula>RIGHT(G138,LEN("PA"))="PA"</formula>
    </cfRule>
    <cfRule type="endsWith" dxfId="22431" priority="4273" stopIfTrue="1" operator="endsWith" text="PS">
      <formula>RIGHT(G138,LEN("PS"))="PS"</formula>
    </cfRule>
    <cfRule type="endsWith" dxfId="22430" priority="4274" stopIfTrue="1" operator="endsWith" text="OB">
      <formula>RIGHT(G138,LEN("OB"))="OB"</formula>
    </cfRule>
    <cfRule type="endsWith" dxfId="22429" priority="4275" stopIfTrue="1" operator="endsWith" text="BA">
      <formula>RIGHT(G138,LEN("BA"))="BA"</formula>
    </cfRule>
    <cfRule type="endsWith" dxfId="22428" priority="4276" stopIfTrue="1" operator="endsWith" text="CO">
      <formula>RIGHT(G138,LEN("CO"))="CO"</formula>
    </cfRule>
    <cfRule type="endsWith" dxfId="22427" priority="4277" stopIfTrue="1" operator="endsWith" text="CH">
      <formula>RIGHT(G138,LEN("CH"))="CH"</formula>
    </cfRule>
  </conditionalFormatting>
  <conditionalFormatting sqref="I138:I152">
    <cfRule type="endsWith" dxfId="22426" priority="4256" stopIfTrue="1" operator="endsWith" text="TE">
      <formula>RIGHT(I138,LEN("TE"))="TE"</formula>
    </cfRule>
    <cfRule type="endsWith" dxfId="22425" priority="4257" stopIfTrue="1" operator="endsWith" text="MX">
      <formula>RIGHT(I138,LEN("MX"))="MX"</formula>
    </cfRule>
    <cfRule type="endsWith" dxfId="22424" priority="4258" stopIfTrue="1" operator="endsWith" text="MI">
      <formula>RIGHT(I138,LEN("MI"))="MI"</formula>
    </cfRule>
    <cfRule type="endsWith" dxfId="22423" priority="4259" stopIfTrue="1" operator="endsWith" text="PL">
      <formula>RIGHT(I138,LEN("PL"))="PL"</formula>
    </cfRule>
    <cfRule type="endsWith" dxfId="22422" priority="4260" stopIfTrue="1" operator="endsWith" text="FE">
      <formula>RIGHT(I138,LEN("FE"))="FE"</formula>
    </cfRule>
    <cfRule type="endsWith" dxfId="22421" priority="4261" stopIfTrue="1" operator="endsWith" text="PA">
      <formula>RIGHT(I138,LEN("PA"))="PA"</formula>
    </cfRule>
    <cfRule type="endsWith" dxfId="22420" priority="4262" stopIfTrue="1" operator="endsWith" text="PS">
      <formula>RIGHT(I138,LEN("PS"))="PS"</formula>
    </cfRule>
    <cfRule type="endsWith" dxfId="22419" priority="4263" stopIfTrue="1" operator="endsWith" text="OB">
      <formula>RIGHT(I138,LEN("OB"))="OB"</formula>
    </cfRule>
    <cfRule type="endsWith" dxfId="22418" priority="4264" stopIfTrue="1" operator="endsWith" text="BA">
      <formula>RIGHT(I138,LEN("BA"))="BA"</formula>
    </cfRule>
    <cfRule type="endsWith" dxfId="22417" priority="4265" stopIfTrue="1" operator="endsWith" text="CO">
      <formula>RIGHT(I138,LEN("CO"))="CO"</formula>
    </cfRule>
    <cfRule type="endsWith" dxfId="22416" priority="4266" stopIfTrue="1" operator="endsWith" text="CH">
      <formula>RIGHT(I138,LEN("CH"))="CH"</formula>
    </cfRule>
  </conditionalFormatting>
  <conditionalFormatting sqref="K138:K152">
    <cfRule type="endsWith" dxfId="22415" priority="4245" stopIfTrue="1" operator="endsWith" text="TE">
      <formula>RIGHT(K138,LEN("TE"))="TE"</formula>
    </cfRule>
    <cfRule type="endsWith" dxfId="22414" priority="4246" stopIfTrue="1" operator="endsWith" text="MX">
      <formula>RIGHT(K138,LEN("MX"))="MX"</formula>
    </cfRule>
    <cfRule type="endsWith" dxfId="22413" priority="4247" stopIfTrue="1" operator="endsWith" text="MI">
      <formula>RIGHT(K138,LEN("MI"))="MI"</formula>
    </cfRule>
    <cfRule type="endsWith" dxfId="22412" priority="4248" stopIfTrue="1" operator="endsWith" text="PL">
      <formula>RIGHT(K138,LEN("PL"))="PL"</formula>
    </cfRule>
    <cfRule type="endsWith" dxfId="22411" priority="4249" stopIfTrue="1" operator="endsWith" text="FE">
      <formula>RIGHT(K138,LEN("FE"))="FE"</formula>
    </cfRule>
    <cfRule type="endsWith" dxfId="22410" priority="4250" stopIfTrue="1" operator="endsWith" text="PA">
      <formula>RIGHT(K138,LEN("PA"))="PA"</formula>
    </cfRule>
    <cfRule type="endsWith" dxfId="22409" priority="4251" stopIfTrue="1" operator="endsWith" text="PS">
      <formula>RIGHT(K138,LEN("PS"))="PS"</formula>
    </cfRule>
    <cfRule type="endsWith" dxfId="22408" priority="4252" stopIfTrue="1" operator="endsWith" text="OB">
      <formula>RIGHT(K138,LEN("OB"))="OB"</formula>
    </cfRule>
    <cfRule type="endsWith" dxfId="22407" priority="4253" stopIfTrue="1" operator="endsWith" text="BA">
      <formula>RIGHT(K138,LEN("BA"))="BA"</formula>
    </cfRule>
    <cfRule type="endsWith" dxfId="22406" priority="4254" stopIfTrue="1" operator="endsWith" text="CO">
      <formula>RIGHT(K138,LEN("CO"))="CO"</formula>
    </cfRule>
    <cfRule type="endsWith" dxfId="22405" priority="4255" stopIfTrue="1" operator="endsWith" text="CH">
      <formula>RIGHT(K138,LEN("CH"))="CH"</formula>
    </cfRule>
  </conditionalFormatting>
  <conditionalFormatting sqref="M138:M152">
    <cfRule type="endsWith" dxfId="22404" priority="4234" stopIfTrue="1" operator="endsWith" text="TE">
      <formula>RIGHT(M138,LEN("TE"))="TE"</formula>
    </cfRule>
    <cfRule type="endsWith" dxfId="22403" priority="4235" stopIfTrue="1" operator="endsWith" text="MX">
      <formula>RIGHT(M138,LEN("MX"))="MX"</formula>
    </cfRule>
    <cfRule type="endsWith" dxfId="22402" priority="4236" stopIfTrue="1" operator="endsWith" text="MI">
      <formula>RIGHT(M138,LEN("MI"))="MI"</formula>
    </cfRule>
    <cfRule type="endsWith" dxfId="22401" priority="4237" stopIfTrue="1" operator="endsWith" text="PL">
      <formula>RIGHT(M138,LEN("PL"))="PL"</formula>
    </cfRule>
    <cfRule type="endsWith" dxfId="22400" priority="4238" stopIfTrue="1" operator="endsWith" text="FE">
      <formula>RIGHT(M138,LEN("FE"))="FE"</formula>
    </cfRule>
    <cfRule type="endsWith" dxfId="22399" priority="4239" stopIfTrue="1" operator="endsWith" text="PA">
      <formula>RIGHT(M138,LEN("PA"))="PA"</formula>
    </cfRule>
    <cfRule type="endsWith" dxfId="22398" priority="4240" stopIfTrue="1" operator="endsWith" text="PS">
      <formula>RIGHT(M138,LEN("PS"))="PS"</formula>
    </cfRule>
    <cfRule type="endsWith" dxfId="22397" priority="4241" stopIfTrue="1" operator="endsWith" text="OB">
      <formula>RIGHT(M138,LEN("OB"))="OB"</formula>
    </cfRule>
    <cfRule type="endsWith" dxfId="22396" priority="4242" stopIfTrue="1" operator="endsWith" text="BA">
      <formula>RIGHT(M138,LEN("BA"))="BA"</formula>
    </cfRule>
    <cfRule type="endsWith" dxfId="22395" priority="4243" stopIfTrue="1" operator="endsWith" text="CO">
      <formula>RIGHT(M138,LEN("CO"))="CO"</formula>
    </cfRule>
    <cfRule type="endsWith" dxfId="22394" priority="4244" stopIfTrue="1" operator="endsWith" text="CH">
      <formula>RIGHT(M138,LEN("CH"))="CH"</formula>
    </cfRule>
  </conditionalFormatting>
  <conditionalFormatting sqref="O138:O152">
    <cfRule type="endsWith" dxfId="22393" priority="4223" stopIfTrue="1" operator="endsWith" text="TE">
      <formula>RIGHT(O138,LEN("TE"))="TE"</formula>
    </cfRule>
    <cfRule type="endsWith" dxfId="22392" priority="4224" stopIfTrue="1" operator="endsWith" text="MX">
      <formula>RIGHT(O138,LEN("MX"))="MX"</formula>
    </cfRule>
    <cfRule type="endsWith" dxfId="22391" priority="4225" stopIfTrue="1" operator="endsWith" text="MI">
      <formula>RIGHT(O138,LEN("MI"))="MI"</formula>
    </cfRule>
    <cfRule type="endsWith" dxfId="22390" priority="4226" stopIfTrue="1" operator="endsWith" text="PL">
      <formula>RIGHT(O138,LEN("PL"))="PL"</formula>
    </cfRule>
    <cfRule type="endsWith" dxfId="22389" priority="4227" stopIfTrue="1" operator="endsWith" text="FE">
      <formula>RIGHT(O138,LEN("FE"))="FE"</formula>
    </cfRule>
    <cfRule type="endsWith" dxfId="22388" priority="4228" stopIfTrue="1" operator="endsWith" text="PA">
      <formula>RIGHT(O138,LEN("PA"))="PA"</formula>
    </cfRule>
    <cfRule type="endsWith" dxfId="22387" priority="4229" stopIfTrue="1" operator="endsWith" text="PS">
      <formula>RIGHT(O138,LEN("PS"))="PS"</formula>
    </cfRule>
    <cfRule type="endsWith" dxfId="22386" priority="4230" stopIfTrue="1" operator="endsWith" text="OB">
      <formula>RIGHT(O138,LEN("OB"))="OB"</formula>
    </cfRule>
    <cfRule type="endsWith" dxfId="22385" priority="4231" stopIfTrue="1" operator="endsWith" text="BA">
      <formula>RIGHT(O138,LEN("BA"))="BA"</formula>
    </cfRule>
    <cfRule type="endsWith" dxfId="22384" priority="4232" stopIfTrue="1" operator="endsWith" text="CO">
      <formula>RIGHT(O138,LEN("CO"))="CO"</formula>
    </cfRule>
    <cfRule type="endsWith" dxfId="22383" priority="4233" stopIfTrue="1" operator="endsWith" text="CH">
      <formula>RIGHT(O138,LEN("CH"))="CH"</formula>
    </cfRule>
  </conditionalFormatting>
  <conditionalFormatting sqref="Q138:Q152">
    <cfRule type="endsWith" dxfId="22382" priority="4212" stopIfTrue="1" operator="endsWith" text="TE">
      <formula>RIGHT(Q138,LEN("TE"))="TE"</formula>
    </cfRule>
    <cfRule type="endsWith" dxfId="22381" priority="4213" stopIfTrue="1" operator="endsWith" text="MX">
      <formula>RIGHT(Q138,LEN("MX"))="MX"</formula>
    </cfRule>
    <cfRule type="endsWith" dxfId="22380" priority="4214" stopIfTrue="1" operator="endsWith" text="MI">
      <formula>RIGHT(Q138,LEN("MI"))="MI"</formula>
    </cfRule>
    <cfRule type="endsWith" dxfId="22379" priority="4215" stopIfTrue="1" operator="endsWith" text="PL">
      <formula>RIGHT(Q138,LEN("PL"))="PL"</formula>
    </cfRule>
    <cfRule type="endsWith" dxfId="22378" priority="4216" stopIfTrue="1" operator="endsWith" text="FE">
      <formula>RIGHT(Q138,LEN("FE"))="FE"</formula>
    </cfRule>
    <cfRule type="endsWith" dxfId="22377" priority="4217" stopIfTrue="1" operator="endsWith" text="PA">
      <formula>RIGHT(Q138,LEN("PA"))="PA"</formula>
    </cfRule>
    <cfRule type="endsWith" dxfId="22376" priority="4218" stopIfTrue="1" operator="endsWith" text="PS">
      <formula>RIGHT(Q138,LEN("PS"))="PS"</formula>
    </cfRule>
    <cfRule type="endsWith" dxfId="22375" priority="4219" stopIfTrue="1" operator="endsWith" text="OB">
      <formula>RIGHT(Q138,LEN("OB"))="OB"</formula>
    </cfRule>
    <cfRule type="endsWith" dxfId="22374" priority="4220" stopIfTrue="1" operator="endsWith" text="BA">
      <formula>RIGHT(Q138,LEN("BA"))="BA"</formula>
    </cfRule>
    <cfRule type="endsWith" dxfId="22373" priority="4221" stopIfTrue="1" operator="endsWith" text="CO">
      <formula>RIGHT(Q138,LEN("CO"))="CO"</formula>
    </cfRule>
    <cfRule type="endsWith" dxfId="22372" priority="4222" stopIfTrue="1" operator="endsWith" text="CH">
      <formula>RIGHT(Q138,LEN("CH"))="CH"</formula>
    </cfRule>
  </conditionalFormatting>
  <conditionalFormatting sqref="S138:S152">
    <cfRule type="endsWith" dxfId="22371" priority="4201" stopIfTrue="1" operator="endsWith" text="TE">
      <formula>RIGHT(S138,LEN("TE"))="TE"</formula>
    </cfRule>
    <cfRule type="endsWith" dxfId="22370" priority="4202" stopIfTrue="1" operator="endsWith" text="MX">
      <formula>RIGHT(S138,LEN("MX"))="MX"</formula>
    </cfRule>
    <cfRule type="endsWith" dxfId="22369" priority="4203" stopIfTrue="1" operator="endsWith" text="MI">
      <formula>RIGHT(S138,LEN("MI"))="MI"</formula>
    </cfRule>
    <cfRule type="endsWith" dxfId="22368" priority="4204" stopIfTrue="1" operator="endsWith" text="PL">
      <formula>RIGHT(S138,LEN("PL"))="PL"</formula>
    </cfRule>
    <cfRule type="endsWith" dxfId="22367" priority="4205" stopIfTrue="1" operator="endsWith" text="FE">
      <formula>RIGHT(S138,LEN("FE"))="FE"</formula>
    </cfRule>
    <cfRule type="endsWith" dxfId="22366" priority="4206" stopIfTrue="1" operator="endsWith" text="PA">
      <formula>RIGHT(S138,LEN("PA"))="PA"</formula>
    </cfRule>
    <cfRule type="endsWith" dxfId="22365" priority="4207" stopIfTrue="1" operator="endsWith" text="PS">
      <formula>RIGHT(S138,LEN("PS"))="PS"</formula>
    </cfRule>
    <cfRule type="endsWith" dxfId="22364" priority="4208" stopIfTrue="1" operator="endsWith" text="OB">
      <formula>RIGHT(S138,LEN("OB"))="OB"</formula>
    </cfRule>
    <cfRule type="endsWith" dxfId="22363" priority="4209" stopIfTrue="1" operator="endsWith" text="BA">
      <formula>RIGHT(S138,LEN("BA"))="BA"</formula>
    </cfRule>
    <cfRule type="endsWith" dxfId="22362" priority="4210" stopIfTrue="1" operator="endsWith" text="CO">
      <formula>RIGHT(S138,LEN("CO"))="CO"</formula>
    </cfRule>
    <cfRule type="endsWith" dxfId="22361" priority="4211" stopIfTrue="1" operator="endsWith" text="CH">
      <formula>RIGHT(S138,LEN("CH"))="CH"</formula>
    </cfRule>
  </conditionalFormatting>
  <conditionalFormatting sqref="AB153">
    <cfRule type="cellIs" dxfId="22360" priority="4200" stopIfTrue="1" operator="greaterThan">
      <formula>16</formula>
    </cfRule>
  </conditionalFormatting>
  <conditionalFormatting sqref="AD153">
    <cfRule type="cellIs" dxfId="22359" priority="4199" stopIfTrue="1" operator="greaterThan">
      <formula>16</formula>
    </cfRule>
  </conditionalFormatting>
  <conditionalFormatting sqref="AF153">
    <cfRule type="cellIs" dxfId="22358" priority="4198" stopIfTrue="1" operator="greaterThan">
      <formula>16</formula>
    </cfRule>
  </conditionalFormatting>
  <conditionalFormatting sqref="AH153">
    <cfRule type="cellIs" dxfId="22357" priority="4197" stopIfTrue="1" operator="greaterThan">
      <formula>16</formula>
    </cfRule>
  </conditionalFormatting>
  <conditionalFormatting sqref="AJ153">
    <cfRule type="cellIs" dxfId="22356" priority="4196" stopIfTrue="1" operator="greaterThan">
      <formula>16</formula>
    </cfRule>
  </conditionalFormatting>
  <conditionalFormatting sqref="AL153">
    <cfRule type="cellIs" dxfId="22355" priority="4195" stopIfTrue="1" operator="greaterThan">
      <formula>16</formula>
    </cfRule>
  </conditionalFormatting>
  <conditionalFormatting sqref="AN153">
    <cfRule type="cellIs" dxfId="22354" priority="4194" stopIfTrue="1" operator="greaterThan">
      <formula>16</formula>
    </cfRule>
  </conditionalFormatting>
  <conditionalFormatting sqref="AA138:AA152">
    <cfRule type="endsWith" dxfId="22353" priority="4183" stopIfTrue="1" operator="endsWith" text="TE">
      <formula>RIGHT(AA138,LEN("TE"))="TE"</formula>
    </cfRule>
    <cfRule type="endsWith" dxfId="22352" priority="4184" stopIfTrue="1" operator="endsWith" text="MX">
      <formula>RIGHT(AA138,LEN("MX"))="MX"</formula>
    </cfRule>
    <cfRule type="endsWith" dxfId="22351" priority="4185" stopIfTrue="1" operator="endsWith" text="MI">
      <formula>RIGHT(AA138,LEN("MI"))="MI"</formula>
    </cfRule>
    <cfRule type="endsWith" dxfId="22350" priority="4186" stopIfTrue="1" operator="endsWith" text="PL">
      <formula>RIGHT(AA138,LEN("PL"))="PL"</formula>
    </cfRule>
    <cfRule type="endsWith" dxfId="22349" priority="4187" stopIfTrue="1" operator="endsWith" text="FE">
      <formula>RIGHT(AA138,LEN("FE"))="FE"</formula>
    </cfRule>
    <cfRule type="endsWith" dxfId="22348" priority="4188" stopIfTrue="1" operator="endsWith" text="PA">
      <formula>RIGHT(AA138,LEN("PA"))="PA"</formula>
    </cfRule>
    <cfRule type="endsWith" dxfId="22347" priority="4189" stopIfTrue="1" operator="endsWith" text="PS">
      <formula>RIGHT(AA138,LEN("PS"))="PS"</formula>
    </cfRule>
    <cfRule type="endsWith" dxfId="22346" priority="4190" stopIfTrue="1" operator="endsWith" text="OB">
      <formula>RIGHT(AA138,LEN("OB"))="OB"</formula>
    </cfRule>
    <cfRule type="endsWith" dxfId="22345" priority="4191" stopIfTrue="1" operator="endsWith" text="BA">
      <formula>RIGHT(AA138,LEN("BA"))="BA"</formula>
    </cfRule>
    <cfRule type="endsWith" dxfId="22344" priority="4192" stopIfTrue="1" operator="endsWith" text="CO">
      <formula>RIGHT(AA138,LEN("CO"))="CO"</formula>
    </cfRule>
    <cfRule type="endsWith" dxfId="22343" priority="4193" stopIfTrue="1" operator="endsWith" text="CH">
      <formula>RIGHT(AA138,LEN("CH"))="CH"</formula>
    </cfRule>
  </conditionalFormatting>
  <conditionalFormatting sqref="AC138:AC152">
    <cfRule type="endsWith" dxfId="22342" priority="4172" stopIfTrue="1" operator="endsWith" text="TE">
      <formula>RIGHT(AC138,LEN("TE"))="TE"</formula>
    </cfRule>
    <cfRule type="endsWith" dxfId="22341" priority="4173" stopIfTrue="1" operator="endsWith" text="MX">
      <formula>RIGHT(AC138,LEN("MX"))="MX"</formula>
    </cfRule>
    <cfRule type="endsWith" dxfId="22340" priority="4174" stopIfTrue="1" operator="endsWith" text="MI">
      <formula>RIGHT(AC138,LEN("MI"))="MI"</formula>
    </cfRule>
    <cfRule type="endsWith" dxfId="22339" priority="4175" stopIfTrue="1" operator="endsWith" text="PL">
      <formula>RIGHT(AC138,LEN("PL"))="PL"</formula>
    </cfRule>
    <cfRule type="endsWith" dxfId="22338" priority="4176" stopIfTrue="1" operator="endsWith" text="FE">
      <formula>RIGHT(AC138,LEN("FE"))="FE"</formula>
    </cfRule>
    <cfRule type="endsWith" dxfId="22337" priority="4177" stopIfTrue="1" operator="endsWith" text="PA">
      <formula>RIGHT(AC138,LEN("PA"))="PA"</formula>
    </cfRule>
    <cfRule type="endsWith" dxfId="22336" priority="4178" stopIfTrue="1" operator="endsWith" text="PS">
      <formula>RIGHT(AC138,LEN("PS"))="PS"</formula>
    </cfRule>
    <cfRule type="endsWith" dxfId="22335" priority="4179" stopIfTrue="1" operator="endsWith" text="OB">
      <formula>RIGHT(AC138,LEN("OB"))="OB"</formula>
    </cfRule>
    <cfRule type="endsWith" dxfId="22334" priority="4180" stopIfTrue="1" operator="endsWith" text="BA">
      <formula>RIGHT(AC138,LEN("BA"))="BA"</formula>
    </cfRule>
    <cfRule type="endsWith" dxfId="22333" priority="4181" stopIfTrue="1" operator="endsWith" text="CO">
      <formula>RIGHT(AC138,LEN("CO"))="CO"</formula>
    </cfRule>
    <cfRule type="endsWith" dxfId="22332" priority="4182" stopIfTrue="1" operator="endsWith" text="CH">
      <formula>RIGHT(AC138,LEN("CH"))="CH"</formula>
    </cfRule>
  </conditionalFormatting>
  <conditionalFormatting sqref="AE138:AE152">
    <cfRule type="endsWith" dxfId="22331" priority="4161" stopIfTrue="1" operator="endsWith" text="TE">
      <formula>RIGHT(AE138,LEN("TE"))="TE"</formula>
    </cfRule>
    <cfRule type="endsWith" dxfId="22330" priority="4162" stopIfTrue="1" operator="endsWith" text="MX">
      <formula>RIGHT(AE138,LEN("MX"))="MX"</formula>
    </cfRule>
    <cfRule type="endsWith" dxfId="22329" priority="4163" stopIfTrue="1" operator="endsWith" text="MI">
      <formula>RIGHT(AE138,LEN("MI"))="MI"</formula>
    </cfRule>
    <cfRule type="endsWith" dxfId="22328" priority="4164" stopIfTrue="1" operator="endsWith" text="PL">
      <formula>RIGHT(AE138,LEN("PL"))="PL"</formula>
    </cfRule>
    <cfRule type="endsWith" dxfId="22327" priority="4165" stopIfTrue="1" operator="endsWith" text="FE">
      <formula>RIGHT(AE138,LEN("FE"))="FE"</formula>
    </cfRule>
    <cfRule type="endsWith" dxfId="22326" priority="4166" stopIfTrue="1" operator="endsWith" text="PA">
      <formula>RIGHT(AE138,LEN("PA"))="PA"</formula>
    </cfRule>
    <cfRule type="endsWith" dxfId="22325" priority="4167" stopIfTrue="1" operator="endsWith" text="PS">
      <formula>RIGHT(AE138,LEN("PS"))="PS"</formula>
    </cfRule>
    <cfRule type="endsWith" dxfId="22324" priority="4168" stopIfTrue="1" operator="endsWith" text="OB">
      <formula>RIGHT(AE138,LEN("OB"))="OB"</formula>
    </cfRule>
    <cfRule type="endsWith" dxfId="22323" priority="4169" stopIfTrue="1" operator="endsWith" text="BA">
      <formula>RIGHT(AE138,LEN("BA"))="BA"</formula>
    </cfRule>
    <cfRule type="endsWith" dxfId="22322" priority="4170" stopIfTrue="1" operator="endsWith" text="CO">
      <formula>RIGHT(AE138,LEN("CO"))="CO"</formula>
    </cfRule>
    <cfRule type="endsWith" dxfId="22321" priority="4171" stopIfTrue="1" operator="endsWith" text="CH">
      <formula>RIGHT(AE138,LEN("CH"))="CH"</formula>
    </cfRule>
  </conditionalFormatting>
  <conditionalFormatting sqref="AG138:AG152">
    <cfRule type="endsWith" dxfId="22320" priority="4150" stopIfTrue="1" operator="endsWith" text="TE">
      <formula>RIGHT(AG138,LEN("TE"))="TE"</formula>
    </cfRule>
    <cfRule type="endsWith" dxfId="22319" priority="4151" stopIfTrue="1" operator="endsWith" text="MX">
      <formula>RIGHT(AG138,LEN("MX"))="MX"</formula>
    </cfRule>
    <cfRule type="endsWith" dxfId="22318" priority="4152" stopIfTrue="1" operator="endsWith" text="MI">
      <formula>RIGHT(AG138,LEN("MI"))="MI"</formula>
    </cfRule>
    <cfRule type="endsWith" dxfId="22317" priority="4153" stopIfTrue="1" operator="endsWith" text="PL">
      <formula>RIGHT(AG138,LEN("PL"))="PL"</formula>
    </cfRule>
    <cfRule type="endsWith" dxfId="22316" priority="4154" stopIfTrue="1" operator="endsWith" text="FE">
      <formula>RIGHT(AG138,LEN("FE"))="FE"</formula>
    </cfRule>
    <cfRule type="endsWith" dxfId="22315" priority="4155" stopIfTrue="1" operator="endsWith" text="PA">
      <formula>RIGHT(AG138,LEN("PA"))="PA"</formula>
    </cfRule>
    <cfRule type="endsWith" dxfId="22314" priority="4156" stopIfTrue="1" operator="endsWith" text="PS">
      <formula>RIGHT(AG138,LEN("PS"))="PS"</formula>
    </cfRule>
    <cfRule type="endsWith" dxfId="22313" priority="4157" stopIfTrue="1" operator="endsWith" text="OB">
      <formula>RIGHT(AG138,LEN("OB"))="OB"</formula>
    </cfRule>
    <cfRule type="endsWith" dxfId="22312" priority="4158" stopIfTrue="1" operator="endsWith" text="BA">
      <formula>RIGHT(AG138,LEN("BA"))="BA"</formula>
    </cfRule>
    <cfRule type="endsWith" dxfId="22311" priority="4159" stopIfTrue="1" operator="endsWith" text="CO">
      <formula>RIGHT(AG138,LEN("CO"))="CO"</formula>
    </cfRule>
    <cfRule type="endsWith" dxfId="22310" priority="4160" stopIfTrue="1" operator="endsWith" text="CH">
      <formula>RIGHT(AG138,LEN("CH"))="CH"</formula>
    </cfRule>
  </conditionalFormatting>
  <conditionalFormatting sqref="AI138:AI152">
    <cfRule type="endsWith" dxfId="22309" priority="4139" stopIfTrue="1" operator="endsWith" text="TE">
      <formula>RIGHT(AI138,LEN("TE"))="TE"</formula>
    </cfRule>
    <cfRule type="endsWith" dxfId="22308" priority="4140" stopIfTrue="1" operator="endsWith" text="MX">
      <formula>RIGHT(AI138,LEN("MX"))="MX"</formula>
    </cfRule>
    <cfRule type="endsWith" dxfId="22307" priority="4141" stopIfTrue="1" operator="endsWith" text="MI">
      <formula>RIGHT(AI138,LEN("MI"))="MI"</formula>
    </cfRule>
    <cfRule type="endsWith" dxfId="22306" priority="4142" stopIfTrue="1" operator="endsWith" text="PL">
      <formula>RIGHT(AI138,LEN("PL"))="PL"</formula>
    </cfRule>
    <cfRule type="endsWith" dxfId="22305" priority="4143" stopIfTrue="1" operator="endsWith" text="FE">
      <formula>RIGHT(AI138,LEN("FE"))="FE"</formula>
    </cfRule>
    <cfRule type="endsWith" dxfId="22304" priority="4144" stopIfTrue="1" operator="endsWith" text="PA">
      <formula>RIGHT(AI138,LEN("PA"))="PA"</formula>
    </cfRule>
    <cfRule type="endsWith" dxfId="22303" priority="4145" stopIfTrue="1" operator="endsWith" text="PS">
      <formula>RIGHT(AI138,LEN("PS"))="PS"</formula>
    </cfRule>
    <cfRule type="endsWith" dxfId="22302" priority="4146" stopIfTrue="1" operator="endsWith" text="OB">
      <formula>RIGHT(AI138,LEN("OB"))="OB"</formula>
    </cfRule>
    <cfRule type="endsWith" dxfId="22301" priority="4147" stopIfTrue="1" operator="endsWith" text="BA">
      <formula>RIGHT(AI138,LEN("BA"))="BA"</formula>
    </cfRule>
    <cfRule type="endsWith" dxfId="22300" priority="4148" stopIfTrue="1" operator="endsWith" text="CO">
      <formula>RIGHT(AI138,LEN("CO"))="CO"</formula>
    </cfRule>
    <cfRule type="endsWith" dxfId="22299" priority="4149" stopIfTrue="1" operator="endsWith" text="CH">
      <formula>RIGHT(AI138,LEN("CH"))="CH"</formula>
    </cfRule>
  </conditionalFormatting>
  <conditionalFormatting sqref="AK138:AK152">
    <cfRule type="endsWith" dxfId="22298" priority="4128" stopIfTrue="1" operator="endsWith" text="TE">
      <formula>RIGHT(AK138,LEN("TE"))="TE"</formula>
    </cfRule>
    <cfRule type="endsWith" dxfId="22297" priority="4129" stopIfTrue="1" operator="endsWith" text="MX">
      <formula>RIGHT(AK138,LEN("MX"))="MX"</formula>
    </cfRule>
    <cfRule type="endsWith" dxfId="22296" priority="4130" stopIfTrue="1" operator="endsWith" text="MI">
      <formula>RIGHT(AK138,LEN("MI"))="MI"</formula>
    </cfRule>
    <cfRule type="endsWith" dxfId="22295" priority="4131" stopIfTrue="1" operator="endsWith" text="PL">
      <formula>RIGHT(AK138,LEN("PL"))="PL"</formula>
    </cfRule>
    <cfRule type="endsWith" dxfId="22294" priority="4132" stopIfTrue="1" operator="endsWith" text="FE">
      <formula>RIGHT(AK138,LEN("FE"))="FE"</formula>
    </cfRule>
    <cfRule type="endsWith" dxfId="22293" priority="4133" stopIfTrue="1" operator="endsWith" text="PA">
      <formula>RIGHT(AK138,LEN("PA"))="PA"</formula>
    </cfRule>
    <cfRule type="endsWith" dxfId="22292" priority="4134" stopIfTrue="1" operator="endsWith" text="PS">
      <formula>RIGHT(AK138,LEN("PS"))="PS"</formula>
    </cfRule>
    <cfRule type="endsWith" dxfId="22291" priority="4135" stopIfTrue="1" operator="endsWith" text="OB">
      <formula>RIGHT(AK138,LEN("OB"))="OB"</formula>
    </cfRule>
    <cfRule type="endsWith" dxfId="22290" priority="4136" stopIfTrue="1" operator="endsWith" text="BA">
      <formula>RIGHT(AK138,LEN("BA"))="BA"</formula>
    </cfRule>
    <cfRule type="endsWith" dxfId="22289" priority="4137" stopIfTrue="1" operator="endsWith" text="CO">
      <formula>RIGHT(AK138,LEN("CO"))="CO"</formula>
    </cfRule>
    <cfRule type="endsWith" dxfId="22288" priority="4138" stopIfTrue="1" operator="endsWith" text="CH">
      <formula>RIGHT(AK138,LEN("CH"))="CH"</formula>
    </cfRule>
  </conditionalFormatting>
  <conditionalFormatting sqref="AM138:AM152">
    <cfRule type="endsWith" dxfId="22287" priority="4117" stopIfTrue="1" operator="endsWith" text="TE">
      <formula>RIGHT(AM138,LEN("TE"))="TE"</formula>
    </cfRule>
    <cfRule type="endsWith" dxfId="22286" priority="4118" stopIfTrue="1" operator="endsWith" text="MX">
      <formula>RIGHT(AM138,LEN("MX"))="MX"</formula>
    </cfRule>
    <cfRule type="endsWith" dxfId="22285" priority="4119" stopIfTrue="1" operator="endsWith" text="MI">
      <formula>RIGHT(AM138,LEN("MI"))="MI"</formula>
    </cfRule>
    <cfRule type="endsWith" dxfId="22284" priority="4120" stopIfTrue="1" operator="endsWith" text="PL">
      <formula>RIGHT(AM138,LEN("PL"))="PL"</formula>
    </cfRule>
    <cfRule type="endsWith" dxfId="22283" priority="4121" stopIfTrue="1" operator="endsWith" text="FE">
      <formula>RIGHT(AM138,LEN("FE"))="FE"</formula>
    </cfRule>
    <cfRule type="endsWith" dxfId="22282" priority="4122" stopIfTrue="1" operator="endsWith" text="PA">
      <formula>RIGHT(AM138,LEN("PA"))="PA"</formula>
    </cfRule>
    <cfRule type="endsWith" dxfId="22281" priority="4123" stopIfTrue="1" operator="endsWith" text="PS">
      <formula>RIGHT(AM138,LEN("PS"))="PS"</formula>
    </cfRule>
    <cfRule type="endsWith" dxfId="22280" priority="4124" stopIfTrue="1" operator="endsWith" text="OB">
      <formula>RIGHT(AM138,LEN("OB"))="OB"</formula>
    </cfRule>
    <cfRule type="endsWith" dxfId="22279" priority="4125" stopIfTrue="1" operator="endsWith" text="BA">
      <formula>RIGHT(AM138,LEN("BA"))="BA"</formula>
    </cfRule>
    <cfRule type="endsWith" dxfId="22278" priority="4126" stopIfTrue="1" operator="endsWith" text="CO">
      <formula>RIGHT(AM138,LEN("CO"))="CO"</formula>
    </cfRule>
    <cfRule type="endsWith" dxfId="22277" priority="4127" stopIfTrue="1" operator="endsWith" text="CH">
      <formula>RIGHT(AM138,LEN("CH"))="CH"</formula>
    </cfRule>
  </conditionalFormatting>
  <conditionalFormatting sqref="AV153">
    <cfRule type="cellIs" dxfId="22276" priority="4116" stopIfTrue="1" operator="greaterThan">
      <formula>16</formula>
    </cfRule>
  </conditionalFormatting>
  <conditionalFormatting sqref="AX153">
    <cfRule type="cellIs" dxfId="22275" priority="4115" stopIfTrue="1" operator="greaterThan">
      <formula>16</formula>
    </cfRule>
  </conditionalFormatting>
  <conditionalFormatting sqref="AZ153">
    <cfRule type="cellIs" dxfId="22274" priority="4114" stopIfTrue="1" operator="greaterThan">
      <formula>16</formula>
    </cfRule>
  </conditionalFormatting>
  <conditionalFormatting sqref="BB153">
    <cfRule type="cellIs" dxfId="22273" priority="4113" stopIfTrue="1" operator="greaterThan">
      <formula>16</formula>
    </cfRule>
  </conditionalFormatting>
  <conditionalFormatting sqref="BD153">
    <cfRule type="cellIs" dxfId="22272" priority="4112" stopIfTrue="1" operator="greaterThan">
      <formula>16</formula>
    </cfRule>
  </conditionalFormatting>
  <conditionalFormatting sqref="BF153">
    <cfRule type="cellIs" dxfId="22271" priority="4111" stopIfTrue="1" operator="greaterThan">
      <formula>16</formula>
    </cfRule>
  </conditionalFormatting>
  <conditionalFormatting sqref="BH153">
    <cfRule type="cellIs" dxfId="22270" priority="4110" stopIfTrue="1" operator="greaterThan">
      <formula>16</formula>
    </cfRule>
  </conditionalFormatting>
  <conditionalFormatting sqref="AU138:AU152">
    <cfRule type="endsWith" dxfId="22269" priority="4099" stopIfTrue="1" operator="endsWith" text="TE">
      <formula>RIGHT(AU138,LEN("TE"))="TE"</formula>
    </cfRule>
    <cfRule type="endsWith" dxfId="22268" priority="4100" stopIfTrue="1" operator="endsWith" text="MX">
      <formula>RIGHT(AU138,LEN("MX"))="MX"</formula>
    </cfRule>
    <cfRule type="endsWith" dxfId="22267" priority="4101" stopIfTrue="1" operator="endsWith" text="MI">
      <formula>RIGHT(AU138,LEN("MI"))="MI"</formula>
    </cfRule>
    <cfRule type="endsWith" dxfId="22266" priority="4102" stopIfTrue="1" operator="endsWith" text="PL">
      <formula>RIGHT(AU138,LEN("PL"))="PL"</formula>
    </cfRule>
    <cfRule type="endsWith" dxfId="22265" priority="4103" stopIfTrue="1" operator="endsWith" text="FE">
      <formula>RIGHT(AU138,LEN("FE"))="FE"</formula>
    </cfRule>
    <cfRule type="endsWith" dxfId="22264" priority="4104" stopIfTrue="1" operator="endsWith" text="PA">
      <formula>RIGHT(AU138,LEN("PA"))="PA"</formula>
    </cfRule>
    <cfRule type="endsWith" dxfId="22263" priority="4105" stopIfTrue="1" operator="endsWith" text="PS">
      <formula>RIGHT(AU138,LEN("PS"))="PS"</formula>
    </cfRule>
    <cfRule type="endsWith" dxfId="22262" priority="4106" stopIfTrue="1" operator="endsWith" text="OB">
      <formula>RIGHT(AU138,LEN("OB"))="OB"</formula>
    </cfRule>
    <cfRule type="endsWith" dxfId="22261" priority="4107" stopIfTrue="1" operator="endsWith" text="BA">
      <formula>RIGHT(AU138,LEN("BA"))="BA"</formula>
    </cfRule>
    <cfRule type="endsWith" dxfId="22260" priority="4108" stopIfTrue="1" operator="endsWith" text="CO">
      <formula>RIGHT(AU138,LEN("CO"))="CO"</formula>
    </cfRule>
    <cfRule type="endsWith" dxfId="22259" priority="4109" stopIfTrue="1" operator="endsWith" text="CH">
      <formula>RIGHT(AU138,LEN("CH"))="CH"</formula>
    </cfRule>
  </conditionalFormatting>
  <conditionalFormatting sqref="AW138:AW152">
    <cfRule type="endsWith" dxfId="22258" priority="4088" stopIfTrue="1" operator="endsWith" text="TE">
      <formula>RIGHT(AW138,LEN("TE"))="TE"</formula>
    </cfRule>
    <cfRule type="endsWith" dxfId="22257" priority="4089" stopIfTrue="1" operator="endsWith" text="MX">
      <formula>RIGHT(AW138,LEN("MX"))="MX"</formula>
    </cfRule>
    <cfRule type="endsWith" dxfId="22256" priority="4090" stopIfTrue="1" operator="endsWith" text="MI">
      <formula>RIGHT(AW138,LEN("MI"))="MI"</formula>
    </cfRule>
    <cfRule type="endsWith" dxfId="22255" priority="4091" stopIfTrue="1" operator="endsWith" text="PL">
      <formula>RIGHT(AW138,LEN("PL"))="PL"</formula>
    </cfRule>
    <cfRule type="endsWith" dxfId="22254" priority="4092" stopIfTrue="1" operator="endsWith" text="FE">
      <formula>RIGHT(AW138,LEN("FE"))="FE"</formula>
    </cfRule>
    <cfRule type="endsWith" dxfId="22253" priority="4093" stopIfTrue="1" operator="endsWith" text="PA">
      <formula>RIGHT(AW138,LEN("PA"))="PA"</formula>
    </cfRule>
    <cfRule type="endsWith" dxfId="22252" priority="4094" stopIfTrue="1" operator="endsWith" text="PS">
      <formula>RIGHT(AW138,LEN("PS"))="PS"</formula>
    </cfRule>
    <cfRule type="endsWith" dxfId="22251" priority="4095" stopIfTrue="1" operator="endsWith" text="OB">
      <formula>RIGHT(AW138,LEN("OB"))="OB"</formula>
    </cfRule>
    <cfRule type="endsWith" dxfId="22250" priority="4096" stopIfTrue="1" operator="endsWith" text="BA">
      <formula>RIGHT(AW138,LEN("BA"))="BA"</formula>
    </cfRule>
    <cfRule type="endsWith" dxfId="22249" priority="4097" stopIfTrue="1" operator="endsWith" text="CO">
      <formula>RIGHT(AW138,LEN("CO"))="CO"</formula>
    </cfRule>
    <cfRule type="endsWith" dxfId="22248" priority="4098" stopIfTrue="1" operator="endsWith" text="CH">
      <formula>RIGHT(AW138,LEN("CH"))="CH"</formula>
    </cfRule>
  </conditionalFormatting>
  <conditionalFormatting sqref="AY138:AY152">
    <cfRule type="endsWith" dxfId="22247" priority="4077" stopIfTrue="1" operator="endsWith" text="TE">
      <formula>RIGHT(AY138,LEN("TE"))="TE"</formula>
    </cfRule>
    <cfRule type="endsWith" dxfId="22246" priority="4078" stopIfTrue="1" operator="endsWith" text="MX">
      <formula>RIGHT(AY138,LEN("MX"))="MX"</formula>
    </cfRule>
    <cfRule type="endsWith" dxfId="22245" priority="4079" stopIfTrue="1" operator="endsWith" text="MI">
      <formula>RIGHT(AY138,LEN("MI"))="MI"</formula>
    </cfRule>
    <cfRule type="endsWith" dxfId="22244" priority="4080" stopIfTrue="1" operator="endsWith" text="PL">
      <formula>RIGHT(AY138,LEN("PL"))="PL"</formula>
    </cfRule>
    <cfRule type="endsWith" dxfId="22243" priority="4081" stopIfTrue="1" operator="endsWith" text="FE">
      <formula>RIGHT(AY138,LEN("FE"))="FE"</formula>
    </cfRule>
    <cfRule type="endsWith" dxfId="22242" priority="4082" stopIfTrue="1" operator="endsWith" text="PA">
      <formula>RIGHT(AY138,LEN("PA"))="PA"</formula>
    </cfRule>
    <cfRule type="endsWith" dxfId="22241" priority="4083" stopIfTrue="1" operator="endsWith" text="PS">
      <formula>RIGHT(AY138,LEN("PS"))="PS"</formula>
    </cfRule>
    <cfRule type="endsWith" dxfId="22240" priority="4084" stopIfTrue="1" operator="endsWith" text="OB">
      <formula>RIGHT(AY138,LEN("OB"))="OB"</formula>
    </cfRule>
    <cfRule type="endsWith" dxfId="22239" priority="4085" stopIfTrue="1" operator="endsWith" text="BA">
      <formula>RIGHT(AY138,LEN("BA"))="BA"</formula>
    </cfRule>
    <cfRule type="endsWith" dxfId="22238" priority="4086" stopIfTrue="1" operator="endsWith" text="CO">
      <formula>RIGHT(AY138,LEN("CO"))="CO"</formula>
    </cfRule>
    <cfRule type="endsWith" dxfId="22237" priority="4087" stopIfTrue="1" operator="endsWith" text="CH">
      <formula>RIGHT(AY138,LEN("CH"))="CH"</formula>
    </cfRule>
  </conditionalFormatting>
  <conditionalFormatting sqref="BA138:BA152">
    <cfRule type="endsWith" dxfId="22236" priority="4066" stopIfTrue="1" operator="endsWith" text="TE">
      <formula>RIGHT(BA138,LEN("TE"))="TE"</formula>
    </cfRule>
    <cfRule type="endsWith" dxfId="22235" priority="4067" stopIfTrue="1" operator="endsWith" text="MX">
      <formula>RIGHT(BA138,LEN("MX"))="MX"</formula>
    </cfRule>
    <cfRule type="endsWith" dxfId="22234" priority="4068" stopIfTrue="1" operator="endsWith" text="MI">
      <formula>RIGHT(BA138,LEN("MI"))="MI"</formula>
    </cfRule>
    <cfRule type="endsWith" dxfId="22233" priority="4069" stopIfTrue="1" operator="endsWith" text="PL">
      <formula>RIGHT(BA138,LEN("PL"))="PL"</formula>
    </cfRule>
    <cfRule type="endsWith" dxfId="22232" priority="4070" stopIfTrue="1" operator="endsWith" text="FE">
      <formula>RIGHT(BA138,LEN("FE"))="FE"</formula>
    </cfRule>
    <cfRule type="endsWith" dxfId="22231" priority="4071" stopIfTrue="1" operator="endsWith" text="PA">
      <formula>RIGHT(BA138,LEN("PA"))="PA"</formula>
    </cfRule>
    <cfRule type="endsWith" dxfId="22230" priority="4072" stopIfTrue="1" operator="endsWith" text="PS">
      <formula>RIGHT(BA138,LEN("PS"))="PS"</formula>
    </cfRule>
    <cfRule type="endsWith" dxfId="22229" priority="4073" stopIfTrue="1" operator="endsWith" text="OB">
      <formula>RIGHT(BA138,LEN("OB"))="OB"</formula>
    </cfRule>
    <cfRule type="endsWith" dxfId="22228" priority="4074" stopIfTrue="1" operator="endsWith" text="BA">
      <formula>RIGHT(BA138,LEN("BA"))="BA"</formula>
    </cfRule>
    <cfRule type="endsWith" dxfId="22227" priority="4075" stopIfTrue="1" operator="endsWith" text="CO">
      <formula>RIGHT(BA138,LEN("CO"))="CO"</formula>
    </cfRule>
    <cfRule type="endsWith" dxfId="22226" priority="4076" stopIfTrue="1" operator="endsWith" text="CH">
      <formula>RIGHT(BA138,LEN("CH"))="CH"</formula>
    </cfRule>
  </conditionalFormatting>
  <conditionalFormatting sqref="BC138:BC152">
    <cfRule type="endsWith" dxfId="22225" priority="4055" stopIfTrue="1" operator="endsWith" text="TE">
      <formula>RIGHT(BC138,LEN("TE"))="TE"</formula>
    </cfRule>
    <cfRule type="endsWith" dxfId="22224" priority="4056" stopIfTrue="1" operator="endsWith" text="MX">
      <formula>RIGHT(BC138,LEN("MX"))="MX"</formula>
    </cfRule>
    <cfRule type="endsWith" dxfId="22223" priority="4057" stopIfTrue="1" operator="endsWith" text="MI">
      <formula>RIGHT(BC138,LEN("MI"))="MI"</formula>
    </cfRule>
    <cfRule type="endsWith" dxfId="22222" priority="4058" stopIfTrue="1" operator="endsWith" text="PL">
      <formula>RIGHT(BC138,LEN("PL"))="PL"</formula>
    </cfRule>
    <cfRule type="endsWith" dxfId="22221" priority="4059" stopIfTrue="1" operator="endsWith" text="FE">
      <formula>RIGHT(BC138,LEN("FE"))="FE"</formula>
    </cfRule>
    <cfRule type="endsWith" dxfId="22220" priority="4060" stopIfTrue="1" operator="endsWith" text="PA">
      <formula>RIGHT(BC138,LEN("PA"))="PA"</formula>
    </cfRule>
    <cfRule type="endsWith" dxfId="22219" priority="4061" stopIfTrue="1" operator="endsWith" text="PS">
      <formula>RIGHT(BC138,LEN("PS"))="PS"</formula>
    </cfRule>
    <cfRule type="endsWith" dxfId="22218" priority="4062" stopIfTrue="1" operator="endsWith" text="OB">
      <formula>RIGHT(BC138,LEN("OB"))="OB"</formula>
    </cfRule>
    <cfRule type="endsWith" dxfId="22217" priority="4063" stopIfTrue="1" operator="endsWith" text="BA">
      <formula>RIGHT(BC138,LEN("BA"))="BA"</formula>
    </cfRule>
    <cfRule type="endsWith" dxfId="22216" priority="4064" stopIfTrue="1" operator="endsWith" text="CO">
      <formula>RIGHT(BC138,LEN("CO"))="CO"</formula>
    </cfRule>
    <cfRule type="endsWith" dxfId="22215" priority="4065" stopIfTrue="1" operator="endsWith" text="CH">
      <formula>RIGHT(BC138,LEN("CH"))="CH"</formula>
    </cfRule>
  </conditionalFormatting>
  <conditionalFormatting sqref="BE138:BE152">
    <cfRule type="endsWith" dxfId="22214" priority="4044" stopIfTrue="1" operator="endsWith" text="TE">
      <formula>RIGHT(BE138,LEN("TE"))="TE"</formula>
    </cfRule>
    <cfRule type="endsWith" dxfId="22213" priority="4045" stopIfTrue="1" operator="endsWith" text="MX">
      <formula>RIGHT(BE138,LEN("MX"))="MX"</formula>
    </cfRule>
    <cfRule type="endsWith" dxfId="22212" priority="4046" stopIfTrue="1" operator="endsWith" text="MI">
      <formula>RIGHT(BE138,LEN("MI"))="MI"</formula>
    </cfRule>
    <cfRule type="endsWith" dxfId="22211" priority="4047" stopIfTrue="1" operator="endsWith" text="PL">
      <formula>RIGHT(BE138,LEN("PL"))="PL"</formula>
    </cfRule>
    <cfRule type="endsWith" dxfId="22210" priority="4048" stopIfTrue="1" operator="endsWith" text="FE">
      <formula>RIGHT(BE138,LEN("FE"))="FE"</formula>
    </cfRule>
    <cfRule type="endsWith" dxfId="22209" priority="4049" stopIfTrue="1" operator="endsWith" text="PA">
      <formula>RIGHT(BE138,LEN("PA"))="PA"</formula>
    </cfRule>
    <cfRule type="endsWith" dxfId="22208" priority="4050" stopIfTrue="1" operator="endsWith" text="PS">
      <formula>RIGHT(BE138,LEN("PS"))="PS"</formula>
    </cfRule>
    <cfRule type="endsWith" dxfId="22207" priority="4051" stopIfTrue="1" operator="endsWith" text="OB">
      <formula>RIGHT(BE138,LEN("OB"))="OB"</formula>
    </cfRule>
    <cfRule type="endsWith" dxfId="22206" priority="4052" stopIfTrue="1" operator="endsWith" text="BA">
      <formula>RIGHT(BE138,LEN("BA"))="BA"</formula>
    </cfRule>
    <cfRule type="endsWith" dxfId="22205" priority="4053" stopIfTrue="1" operator="endsWith" text="CO">
      <formula>RIGHT(BE138,LEN("CO"))="CO"</formula>
    </cfRule>
    <cfRule type="endsWith" dxfId="22204" priority="4054" stopIfTrue="1" operator="endsWith" text="CH">
      <formula>RIGHT(BE138,LEN("CH"))="CH"</formula>
    </cfRule>
  </conditionalFormatting>
  <conditionalFormatting sqref="BG138:BG152">
    <cfRule type="endsWith" dxfId="22203" priority="4033" stopIfTrue="1" operator="endsWith" text="TE">
      <formula>RIGHT(BG138,LEN("TE"))="TE"</formula>
    </cfRule>
    <cfRule type="endsWith" dxfId="22202" priority="4034" stopIfTrue="1" operator="endsWith" text="MX">
      <formula>RIGHT(BG138,LEN("MX"))="MX"</formula>
    </cfRule>
    <cfRule type="endsWith" dxfId="22201" priority="4035" stopIfTrue="1" operator="endsWith" text="MI">
      <formula>RIGHT(BG138,LEN("MI"))="MI"</formula>
    </cfRule>
    <cfRule type="endsWith" dxfId="22200" priority="4036" stopIfTrue="1" operator="endsWith" text="PL">
      <formula>RIGHT(BG138,LEN("PL"))="PL"</formula>
    </cfRule>
    <cfRule type="endsWith" dxfId="22199" priority="4037" stopIfTrue="1" operator="endsWith" text="FE">
      <formula>RIGHT(BG138,LEN("FE"))="FE"</formula>
    </cfRule>
    <cfRule type="endsWith" dxfId="22198" priority="4038" stopIfTrue="1" operator="endsWith" text="PA">
      <formula>RIGHT(BG138,LEN("PA"))="PA"</formula>
    </cfRule>
    <cfRule type="endsWith" dxfId="22197" priority="4039" stopIfTrue="1" operator="endsWith" text="PS">
      <formula>RIGHT(BG138,LEN("PS"))="PS"</formula>
    </cfRule>
    <cfRule type="endsWith" dxfId="22196" priority="4040" stopIfTrue="1" operator="endsWith" text="OB">
      <formula>RIGHT(BG138,LEN("OB"))="OB"</formula>
    </cfRule>
    <cfRule type="endsWith" dxfId="22195" priority="4041" stopIfTrue="1" operator="endsWith" text="BA">
      <formula>RIGHT(BG138,LEN("BA"))="BA"</formula>
    </cfRule>
    <cfRule type="endsWith" dxfId="22194" priority="4042" stopIfTrue="1" operator="endsWith" text="CO">
      <formula>RIGHT(BG138,LEN("CO"))="CO"</formula>
    </cfRule>
    <cfRule type="endsWith" dxfId="22193" priority="4043" stopIfTrue="1" operator="endsWith" text="CH">
      <formula>RIGHT(BG138,LEN("CH"))="CH"</formula>
    </cfRule>
  </conditionalFormatting>
  <conditionalFormatting sqref="H171">
    <cfRule type="cellIs" dxfId="22192" priority="4032" stopIfTrue="1" operator="greaterThan">
      <formula>16</formula>
    </cfRule>
  </conditionalFormatting>
  <conditionalFormatting sqref="J171">
    <cfRule type="cellIs" dxfId="22191" priority="4031" stopIfTrue="1" operator="greaterThan">
      <formula>16</formula>
    </cfRule>
  </conditionalFormatting>
  <conditionalFormatting sqref="L171">
    <cfRule type="cellIs" dxfId="22190" priority="4030" stopIfTrue="1" operator="greaterThan">
      <formula>16</formula>
    </cfRule>
  </conditionalFormatting>
  <conditionalFormatting sqref="N171">
    <cfRule type="cellIs" dxfId="22189" priority="4029" stopIfTrue="1" operator="greaterThan">
      <formula>16</formula>
    </cfRule>
  </conditionalFormatting>
  <conditionalFormatting sqref="P171">
    <cfRule type="cellIs" dxfId="22188" priority="4028" stopIfTrue="1" operator="greaterThan">
      <formula>16</formula>
    </cfRule>
  </conditionalFormatting>
  <conditionalFormatting sqref="R171">
    <cfRule type="cellIs" dxfId="22187" priority="4027" stopIfTrue="1" operator="greaterThan">
      <formula>16</formula>
    </cfRule>
  </conditionalFormatting>
  <conditionalFormatting sqref="T171">
    <cfRule type="cellIs" dxfId="22186" priority="4026" stopIfTrue="1" operator="greaterThan">
      <formula>16</formula>
    </cfRule>
  </conditionalFormatting>
  <conditionalFormatting sqref="G156:G170">
    <cfRule type="endsWith" dxfId="22185" priority="4015" stopIfTrue="1" operator="endsWith" text="TE">
      <formula>RIGHT(G156,LEN("TE"))="TE"</formula>
    </cfRule>
    <cfRule type="endsWith" dxfId="22184" priority="4016" stopIfTrue="1" operator="endsWith" text="MX">
      <formula>RIGHT(G156,LEN("MX"))="MX"</formula>
    </cfRule>
    <cfRule type="endsWith" dxfId="22183" priority="4017" stopIfTrue="1" operator="endsWith" text="MI">
      <formula>RIGHT(G156,LEN("MI"))="MI"</formula>
    </cfRule>
    <cfRule type="endsWith" dxfId="22182" priority="4018" stopIfTrue="1" operator="endsWith" text="PL">
      <formula>RIGHT(G156,LEN("PL"))="PL"</formula>
    </cfRule>
    <cfRule type="endsWith" dxfId="22181" priority="4019" stopIfTrue="1" operator="endsWith" text="FE">
      <formula>RIGHT(G156,LEN("FE"))="FE"</formula>
    </cfRule>
    <cfRule type="endsWith" dxfId="22180" priority="4020" stopIfTrue="1" operator="endsWith" text="PA">
      <formula>RIGHT(G156,LEN("PA"))="PA"</formula>
    </cfRule>
    <cfRule type="endsWith" dxfId="22179" priority="4021" stopIfTrue="1" operator="endsWith" text="PS">
      <formula>RIGHT(G156,LEN("PS"))="PS"</formula>
    </cfRule>
    <cfRule type="endsWith" dxfId="22178" priority="4022" stopIfTrue="1" operator="endsWith" text="OB">
      <formula>RIGHT(G156,LEN("OB"))="OB"</formula>
    </cfRule>
    <cfRule type="endsWith" dxfId="22177" priority="4023" stopIfTrue="1" operator="endsWith" text="BA">
      <formula>RIGHT(G156,LEN("BA"))="BA"</formula>
    </cfRule>
    <cfRule type="endsWith" dxfId="22176" priority="4024" stopIfTrue="1" operator="endsWith" text="CO">
      <formula>RIGHT(G156,LEN("CO"))="CO"</formula>
    </cfRule>
    <cfRule type="endsWith" dxfId="22175" priority="4025" stopIfTrue="1" operator="endsWith" text="CH">
      <formula>RIGHT(G156,LEN("CH"))="CH"</formula>
    </cfRule>
  </conditionalFormatting>
  <conditionalFormatting sqref="I156:I170">
    <cfRule type="endsWith" dxfId="22174" priority="4004" stopIfTrue="1" operator="endsWith" text="TE">
      <formula>RIGHT(I156,LEN("TE"))="TE"</formula>
    </cfRule>
    <cfRule type="endsWith" dxfId="22173" priority="4005" stopIfTrue="1" operator="endsWith" text="MX">
      <formula>RIGHT(I156,LEN("MX"))="MX"</formula>
    </cfRule>
    <cfRule type="endsWith" dxfId="22172" priority="4006" stopIfTrue="1" operator="endsWith" text="MI">
      <formula>RIGHT(I156,LEN("MI"))="MI"</formula>
    </cfRule>
    <cfRule type="endsWith" dxfId="22171" priority="4007" stopIfTrue="1" operator="endsWith" text="PL">
      <formula>RIGHT(I156,LEN("PL"))="PL"</formula>
    </cfRule>
    <cfRule type="endsWith" dxfId="22170" priority="4008" stopIfTrue="1" operator="endsWith" text="FE">
      <formula>RIGHT(I156,LEN("FE"))="FE"</formula>
    </cfRule>
    <cfRule type="endsWith" dxfId="22169" priority="4009" stopIfTrue="1" operator="endsWith" text="PA">
      <formula>RIGHT(I156,LEN("PA"))="PA"</formula>
    </cfRule>
    <cfRule type="endsWith" dxfId="22168" priority="4010" stopIfTrue="1" operator="endsWith" text="PS">
      <formula>RIGHT(I156,LEN("PS"))="PS"</formula>
    </cfRule>
    <cfRule type="endsWith" dxfId="22167" priority="4011" stopIfTrue="1" operator="endsWith" text="OB">
      <formula>RIGHT(I156,LEN("OB"))="OB"</formula>
    </cfRule>
    <cfRule type="endsWith" dxfId="22166" priority="4012" stopIfTrue="1" operator="endsWith" text="BA">
      <formula>RIGHT(I156,LEN("BA"))="BA"</formula>
    </cfRule>
    <cfRule type="endsWith" dxfId="22165" priority="4013" stopIfTrue="1" operator="endsWith" text="CO">
      <formula>RIGHT(I156,LEN("CO"))="CO"</formula>
    </cfRule>
    <cfRule type="endsWith" dxfId="22164" priority="4014" stopIfTrue="1" operator="endsWith" text="CH">
      <formula>RIGHT(I156,LEN("CH"))="CH"</formula>
    </cfRule>
  </conditionalFormatting>
  <conditionalFormatting sqref="K156:K170">
    <cfRule type="endsWith" dxfId="22163" priority="3993" stopIfTrue="1" operator="endsWith" text="TE">
      <formula>RIGHT(K156,LEN("TE"))="TE"</formula>
    </cfRule>
    <cfRule type="endsWith" dxfId="22162" priority="3994" stopIfTrue="1" operator="endsWith" text="MX">
      <formula>RIGHT(K156,LEN("MX"))="MX"</formula>
    </cfRule>
    <cfRule type="endsWith" dxfId="22161" priority="3995" stopIfTrue="1" operator="endsWith" text="MI">
      <formula>RIGHT(K156,LEN("MI"))="MI"</formula>
    </cfRule>
    <cfRule type="endsWith" dxfId="22160" priority="3996" stopIfTrue="1" operator="endsWith" text="PL">
      <formula>RIGHT(K156,LEN("PL"))="PL"</formula>
    </cfRule>
    <cfRule type="endsWith" dxfId="22159" priority="3997" stopIfTrue="1" operator="endsWith" text="FE">
      <formula>RIGHT(K156,LEN("FE"))="FE"</formula>
    </cfRule>
    <cfRule type="endsWith" dxfId="22158" priority="3998" stopIfTrue="1" operator="endsWith" text="PA">
      <formula>RIGHT(K156,LEN("PA"))="PA"</formula>
    </cfRule>
    <cfRule type="endsWith" dxfId="22157" priority="3999" stopIfTrue="1" operator="endsWith" text="PS">
      <formula>RIGHT(K156,LEN("PS"))="PS"</formula>
    </cfRule>
    <cfRule type="endsWith" dxfId="22156" priority="4000" stopIfTrue="1" operator="endsWith" text="OB">
      <formula>RIGHT(K156,LEN("OB"))="OB"</formula>
    </cfRule>
    <cfRule type="endsWith" dxfId="22155" priority="4001" stopIfTrue="1" operator="endsWith" text="BA">
      <formula>RIGHT(K156,LEN("BA"))="BA"</formula>
    </cfRule>
    <cfRule type="endsWith" dxfId="22154" priority="4002" stopIfTrue="1" operator="endsWith" text="CO">
      <formula>RIGHT(K156,LEN("CO"))="CO"</formula>
    </cfRule>
    <cfRule type="endsWith" dxfId="22153" priority="4003" stopIfTrue="1" operator="endsWith" text="CH">
      <formula>RIGHT(K156,LEN("CH"))="CH"</formula>
    </cfRule>
  </conditionalFormatting>
  <conditionalFormatting sqref="M156:M170">
    <cfRule type="endsWith" dxfId="22152" priority="3982" stopIfTrue="1" operator="endsWith" text="TE">
      <formula>RIGHT(M156,LEN("TE"))="TE"</formula>
    </cfRule>
    <cfRule type="endsWith" dxfId="22151" priority="3983" stopIfTrue="1" operator="endsWith" text="MX">
      <formula>RIGHT(M156,LEN("MX"))="MX"</formula>
    </cfRule>
    <cfRule type="endsWith" dxfId="22150" priority="3984" stopIfTrue="1" operator="endsWith" text="MI">
      <formula>RIGHT(M156,LEN("MI"))="MI"</formula>
    </cfRule>
    <cfRule type="endsWith" dxfId="22149" priority="3985" stopIfTrue="1" operator="endsWith" text="PL">
      <formula>RIGHT(M156,LEN("PL"))="PL"</formula>
    </cfRule>
    <cfRule type="endsWith" dxfId="22148" priority="3986" stopIfTrue="1" operator="endsWith" text="FE">
      <formula>RIGHT(M156,LEN("FE"))="FE"</formula>
    </cfRule>
    <cfRule type="endsWith" dxfId="22147" priority="3987" stopIfTrue="1" operator="endsWith" text="PA">
      <formula>RIGHT(M156,LEN("PA"))="PA"</formula>
    </cfRule>
    <cfRule type="endsWith" dxfId="22146" priority="3988" stopIfTrue="1" operator="endsWith" text="PS">
      <formula>RIGHT(M156,LEN("PS"))="PS"</formula>
    </cfRule>
    <cfRule type="endsWith" dxfId="22145" priority="3989" stopIfTrue="1" operator="endsWith" text="OB">
      <formula>RIGHT(M156,LEN("OB"))="OB"</formula>
    </cfRule>
    <cfRule type="endsWith" dxfId="22144" priority="3990" stopIfTrue="1" operator="endsWith" text="BA">
      <formula>RIGHT(M156,LEN("BA"))="BA"</formula>
    </cfRule>
    <cfRule type="endsWith" dxfId="22143" priority="3991" stopIfTrue="1" operator="endsWith" text="CO">
      <formula>RIGHT(M156,LEN("CO"))="CO"</formula>
    </cfRule>
    <cfRule type="endsWith" dxfId="22142" priority="3992" stopIfTrue="1" operator="endsWith" text="CH">
      <formula>RIGHT(M156,LEN("CH"))="CH"</formula>
    </cfRule>
  </conditionalFormatting>
  <conditionalFormatting sqref="O156:O170">
    <cfRule type="endsWith" dxfId="22141" priority="3971" stopIfTrue="1" operator="endsWith" text="TE">
      <formula>RIGHT(O156,LEN("TE"))="TE"</formula>
    </cfRule>
    <cfRule type="endsWith" dxfId="22140" priority="3972" stopIfTrue="1" operator="endsWith" text="MX">
      <formula>RIGHT(O156,LEN("MX"))="MX"</formula>
    </cfRule>
    <cfRule type="endsWith" dxfId="22139" priority="3973" stopIfTrue="1" operator="endsWith" text="MI">
      <formula>RIGHT(O156,LEN("MI"))="MI"</formula>
    </cfRule>
    <cfRule type="endsWith" dxfId="22138" priority="3974" stopIfTrue="1" operator="endsWith" text="PL">
      <formula>RIGHT(O156,LEN("PL"))="PL"</formula>
    </cfRule>
    <cfRule type="endsWith" dxfId="22137" priority="3975" stopIfTrue="1" operator="endsWith" text="FE">
      <formula>RIGHT(O156,LEN("FE"))="FE"</formula>
    </cfRule>
    <cfRule type="endsWith" dxfId="22136" priority="3976" stopIfTrue="1" operator="endsWith" text="PA">
      <formula>RIGHT(O156,LEN("PA"))="PA"</formula>
    </cfRule>
    <cfRule type="endsWith" dxfId="22135" priority="3977" stopIfTrue="1" operator="endsWith" text="PS">
      <formula>RIGHT(O156,LEN("PS"))="PS"</formula>
    </cfRule>
    <cfRule type="endsWith" dxfId="22134" priority="3978" stopIfTrue="1" operator="endsWith" text="OB">
      <formula>RIGHT(O156,LEN("OB"))="OB"</formula>
    </cfRule>
    <cfRule type="endsWith" dxfId="22133" priority="3979" stopIfTrue="1" operator="endsWith" text="BA">
      <formula>RIGHT(O156,LEN("BA"))="BA"</formula>
    </cfRule>
    <cfRule type="endsWith" dxfId="22132" priority="3980" stopIfTrue="1" operator="endsWith" text="CO">
      <formula>RIGHT(O156,LEN("CO"))="CO"</formula>
    </cfRule>
    <cfRule type="endsWith" dxfId="22131" priority="3981" stopIfTrue="1" operator="endsWith" text="CH">
      <formula>RIGHT(O156,LEN("CH"))="CH"</formula>
    </cfRule>
  </conditionalFormatting>
  <conditionalFormatting sqref="Q156:Q170">
    <cfRule type="endsWith" dxfId="22130" priority="3960" stopIfTrue="1" operator="endsWith" text="TE">
      <formula>RIGHT(Q156,LEN("TE"))="TE"</formula>
    </cfRule>
    <cfRule type="endsWith" dxfId="22129" priority="3961" stopIfTrue="1" operator="endsWith" text="MX">
      <formula>RIGHT(Q156,LEN("MX"))="MX"</formula>
    </cfRule>
    <cfRule type="endsWith" dxfId="22128" priority="3962" stopIfTrue="1" operator="endsWith" text="MI">
      <formula>RIGHT(Q156,LEN("MI"))="MI"</formula>
    </cfRule>
    <cfRule type="endsWith" dxfId="22127" priority="3963" stopIfTrue="1" operator="endsWith" text="PL">
      <formula>RIGHT(Q156,LEN("PL"))="PL"</formula>
    </cfRule>
    <cfRule type="endsWith" dxfId="22126" priority="3964" stopIfTrue="1" operator="endsWith" text="FE">
      <formula>RIGHT(Q156,LEN("FE"))="FE"</formula>
    </cfRule>
    <cfRule type="endsWith" dxfId="22125" priority="3965" stopIfTrue="1" operator="endsWith" text="PA">
      <formula>RIGHT(Q156,LEN("PA"))="PA"</formula>
    </cfRule>
    <cfRule type="endsWith" dxfId="22124" priority="3966" stopIfTrue="1" operator="endsWith" text="PS">
      <formula>RIGHT(Q156,LEN("PS"))="PS"</formula>
    </cfRule>
    <cfRule type="endsWith" dxfId="22123" priority="3967" stopIfTrue="1" operator="endsWith" text="OB">
      <formula>RIGHT(Q156,LEN("OB"))="OB"</formula>
    </cfRule>
    <cfRule type="endsWith" dxfId="22122" priority="3968" stopIfTrue="1" operator="endsWith" text="BA">
      <formula>RIGHT(Q156,LEN("BA"))="BA"</formula>
    </cfRule>
    <cfRule type="endsWith" dxfId="22121" priority="3969" stopIfTrue="1" operator="endsWith" text="CO">
      <formula>RIGHT(Q156,LEN("CO"))="CO"</formula>
    </cfRule>
    <cfRule type="endsWith" dxfId="22120" priority="3970" stopIfTrue="1" operator="endsWith" text="CH">
      <formula>RIGHT(Q156,LEN("CH"))="CH"</formula>
    </cfRule>
  </conditionalFormatting>
  <conditionalFormatting sqref="S156:S170">
    <cfRule type="endsWith" dxfId="22119" priority="3949" stopIfTrue="1" operator="endsWith" text="TE">
      <formula>RIGHT(S156,LEN("TE"))="TE"</formula>
    </cfRule>
    <cfRule type="endsWith" dxfId="22118" priority="3950" stopIfTrue="1" operator="endsWith" text="MX">
      <formula>RIGHT(S156,LEN("MX"))="MX"</formula>
    </cfRule>
    <cfRule type="endsWith" dxfId="22117" priority="3951" stopIfTrue="1" operator="endsWith" text="MI">
      <formula>RIGHT(S156,LEN("MI"))="MI"</formula>
    </cfRule>
    <cfRule type="endsWith" dxfId="22116" priority="3952" stopIfTrue="1" operator="endsWith" text="PL">
      <formula>RIGHT(S156,LEN("PL"))="PL"</formula>
    </cfRule>
    <cfRule type="endsWith" dxfId="22115" priority="3953" stopIfTrue="1" operator="endsWith" text="FE">
      <formula>RIGHT(S156,LEN("FE"))="FE"</formula>
    </cfRule>
    <cfRule type="endsWith" dxfId="22114" priority="3954" stopIfTrue="1" operator="endsWith" text="PA">
      <formula>RIGHT(S156,LEN("PA"))="PA"</formula>
    </cfRule>
    <cfRule type="endsWith" dxfId="22113" priority="3955" stopIfTrue="1" operator="endsWith" text="PS">
      <formula>RIGHT(S156,LEN("PS"))="PS"</formula>
    </cfRule>
    <cfRule type="endsWith" dxfId="22112" priority="3956" stopIfTrue="1" operator="endsWith" text="OB">
      <formula>RIGHT(S156,LEN("OB"))="OB"</formula>
    </cfRule>
    <cfRule type="endsWith" dxfId="22111" priority="3957" stopIfTrue="1" operator="endsWith" text="BA">
      <formula>RIGHT(S156,LEN("BA"))="BA"</formula>
    </cfRule>
    <cfRule type="endsWith" dxfId="22110" priority="3958" stopIfTrue="1" operator="endsWith" text="CO">
      <formula>RIGHT(S156,LEN("CO"))="CO"</formula>
    </cfRule>
    <cfRule type="endsWith" dxfId="22109" priority="3959" stopIfTrue="1" operator="endsWith" text="CH">
      <formula>RIGHT(S156,LEN("CH"))="CH"</formula>
    </cfRule>
  </conditionalFormatting>
  <conditionalFormatting sqref="AB171">
    <cfRule type="cellIs" dxfId="22108" priority="3948" stopIfTrue="1" operator="greaterThan">
      <formula>16</formula>
    </cfRule>
  </conditionalFormatting>
  <conditionalFormatting sqref="AD171">
    <cfRule type="cellIs" dxfId="22107" priority="3947" stopIfTrue="1" operator="greaterThan">
      <formula>16</formula>
    </cfRule>
  </conditionalFormatting>
  <conditionalFormatting sqref="AF171">
    <cfRule type="cellIs" dxfId="22106" priority="3946" stopIfTrue="1" operator="greaterThan">
      <formula>16</formula>
    </cfRule>
  </conditionalFormatting>
  <conditionalFormatting sqref="AH171">
    <cfRule type="cellIs" dxfId="22105" priority="3945" stopIfTrue="1" operator="greaterThan">
      <formula>16</formula>
    </cfRule>
  </conditionalFormatting>
  <conditionalFormatting sqref="AJ171">
    <cfRule type="cellIs" dxfId="22104" priority="3944" stopIfTrue="1" operator="greaterThan">
      <formula>16</formula>
    </cfRule>
  </conditionalFormatting>
  <conditionalFormatting sqref="AL171">
    <cfRule type="cellIs" dxfId="22103" priority="3943" stopIfTrue="1" operator="greaterThan">
      <formula>16</formula>
    </cfRule>
  </conditionalFormatting>
  <conditionalFormatting sqref="AN171">
    <cfRule type="cellIs" dxfId="22102" priority="3942" stopIfTrue="1" operator="greaterThan">
      <formula>16</formula>
    </cfRule>
  </conditionalFormatting>
  <conditionalFormatting sqref="AA156:AA170">
    <cfRule type="endsWith" dxfId="22101" priority="3931" stopIfTrue="1" operator="endsWith" text="TE">
      <formula>RIGHT(AA156,LEN("TE"))="TE"</formula>
    </cfRule>
    <cfRule type="endsWith" dxfId="22100" priority="3932" stopIfTrue="1" operator="endsWith" text="MX">
      <formula>RIGHT(AA156,LEN("MX"))="MX"</formula>
    </cfRule>
    <cfRule type="endsWith" dxfId="22099" priority="3933" stopIfTrue="1" operator="endsWith" text="MI">
      <formula>RIGHT(AA156,LEN("MI"))="MI"</formula>
    </cfRule>
    <cfRule type="endsWith" dxfId="22098" priority="3934" stopIfTrue="1" operator="endsWith" text="PL">
      <formula>RIGHT(AA156,LEN("PL"))="PL"</formula>
    </cfRule>
    <cfRule type="endsWith" dxfId="22097" priority="3935" stopIfTrue="1" operator="endsWith" text="FE">
      <formula>RIGHT(AA156,LEN("FE"))="FE"</formula>
    </cfRule>
    <cfRule type="endsWith" dxfId="22096" priority="3936" stopIfTrue="1" operator="endsWith" text="PA">
      <formula>RIGHT(AA156,LEN("PA"))="PA"</formula>
    </cfRule>
    <cfRule type="endsWith" dxfId="22095" priority="3937" stopIfTrue="1" operator="endsWith" text="PS">
      <formula>RIGHT(AA156,LEN("PS"))="PS"</formula>
    </cfRule>
    <cfRule type="endsWith" dxfId="22094" priority="3938" stopIfTrue="1" operator="endsWith" text="OB">
      <formula>RIGHT(AA156,LEN("OB"))="OB"</formula>
    </cfRule>
    <cfRule type="endsWith" dxfId="22093" priority="3939" stopIfTrue="1" operator="endsWith" text="BA">
      <formula>RIGHT(AA156,LEN("BA"))="BA"</formula>
    </cfRule>
    <cfRule type="endsWith" dxfId="22092" priority="3940" stopIfTrue="1" operator="endsWith" text="CO">
      <formula>RIGHT(AA156,LEN("CO"))="CO"</formula>
    </cfRule>
    <cfRule type="endsWith" dxfId="22091" priority="3941" stopIfTrue="1" operator="endsWith" text="CH">
      <formula>RIGHT(AA156,LEN("CH"))="CH"</formula>
    </cfRule>
  </conditionalFormatting>
  <conditionalFormatting sqref="AC156:AC170">
    <cfRule type="endsWith" dxfId="22090" priority="3920" stopIfTrue="1" operator="endsWith" text="TE">
      <formula>RIGHT(AC156,LEN("TE"))="TE"</formula>
    </cfRule>
    <cfRule type="endsWith" dxfId="22089" priority="3921" stopIfTrue="1" operator="endsWith" text="MX">
      <formula>RIGHT(AC156,LEN("MX"))="MX"</formula>
    </cfRule>
    <cfRule type="endsWith" dxfId="22088" priority="3922" stopIfTrue="1" operator="endsWith" text="MI">
      <formula>RIGHT(AC156,LEN("MI"))="MI"</formula>
    </cfRule>
    <cfRule type="endsWith" dxfId="22087" priority="3923" stopIfTrue="1" operator="endsWith" text="PL">
      <formula>RIGHT(AC156,LEN("PL"))="PL"</formula>
    </cfRule>
    <cfRule type="endsWith" dxfId="22086" priority="3924" stopIfTrue="1" operator="endsWith" text="FE">
      <formula>RIGHT(AC156,LEN("FE"))="FE"</formula>
    </cfRule>
    <cfRule type="endsWith" dxfId="22085" priority="3925" stopIfTrue="1" operator="endsWith" text="PA">
      <formula>RIGHT(AC156,LEN("PA"))="PA"</formula>
    </cfRule>
    <cfRule type="endsWith" dxfId="22084" priority="3926" stopIfTrue="1" operator="endsWith" text="PS">
      <formula>RIGHT(AC156,LEN("PS"))="PS"</formula>
    </cfRule>
    <cfRule type="endsWith" dxfId="22083" priority="3927" stopIfTrue="1" operator="endsWith" text="OB">
      <formula>RIGHT(AC156,LEN("OB"))="OB"</formula>
    </cfRule>
    <cfRule type="endsWith" dxfId="22082" priority="3928" stopIfTrue="1" operator="endsWith" text="BA">
      <formula>RIGHT(AC156,LEN("BA"))="BA"</formula>
    </cfRule>
    <cfRule type="endsWith" dxfId="22081" priority="3929" stopIfTrue="1" operator="endsWith" text="CO">
      <formula>RIGHT(AC156,LEN("CO"))="CO"</formula>
    </cfRule>
    <cfRule type="endsWith" dxfId="22080" priority="3930" stopIfTrue="1" operator="endsWith" text="CH">
      <formula>RIGHT(AC156,LEN("CH"))="CH"</formula>
    </cfRule>
  </conditionalFormatting>
  <conditionalFormatting sqref="AE156:AE170">
    <cfRule type="endsWith" dxfId="22079" priority="3909" stopIfTrue="1" operator="endsWith" text="TE">
      <formula>RIGHT(AE156,LEN("TE"))="TE"</formula>
    </cfRule>
    <cfRule type="endsWith" dxfId="22078" priority="3910" stopIfTrue="1" operator="endsWith" text="MX">
      <formula>RIGHT(AE156,LEN("MX"))="MX"</formula>
    </cfRule>
    <cfRule type="endsWith" dxfId="22077" priority="3911" stopIfTrue="1" operator="endsWith" text="MI">
      <formula>RIGHT(AE156,LEN("MI"))="MI"</formula>
    </cfRule>
    <cfRule type="endsWith" dxfId="22076" priority="3912" stopIfTrue="1" operator="endsWith" text="PL">
      <formula>RIGHT(AE156,LEN("PL"))="PL"</formula>
    </cfRule>
    <cfRule type="endsWith" dxfId="22075" priority="3913" stopIfTrue="1" operator="endsWith" text="FE">
      <formula>RIGHT(AE156,LEN("FE"))="FE"</formula>
    </cfRule>
    <cfRule type="endsWith" dxfId="22074" priority="3914" stopIfTrue="1" operator="endsWith" text="PA">
      <formula>RIGHT(AE156,LEN("PA"))="PA"</formula>
    </cfRule>
    <cfRule type="endsWith" dxfId="22073" priority="3915" stopIfTrue="1" operator="endsWith" text="PS">
      <formula>RIGHT(AE156,LEN("PS"))="PS"</formula>
    </cfRule>
    <cfRule type="endsWith" dxfId="22072" priority="3916" stopIfTrue="1" operator="endsWith" text="OB">
      <formula>RIGHT(AE156,LEN("OB"))="OB"</formula>
    </cfRule>
    <cfRule type="endsWith" dxfId="22071" priority="3917" stopIfTrue="1" operator="endsWith" text="BA">
      <formula>RIGHT(AE156,LEN("BA"))="BA"</formula>
    </cfRule>
    <cfRule type="endsWith" dxfId="22070" priority="3918" stopIfTrue="1" operator="endsWith" text="CO">
      <formula>RIGHT(AE156,LEN("CO"))="CO"</formula>
    </cfRule>
    <cfRule type="endsWith" dxfId="22069" priority="3919" stopIfTrue="1" operator="endsWith" text="CH">
      <formula>RIGHT(AE156,LEN("CH"))="CH"</formula>
    </cfRule>
  </conditionalFormatting>
  <conditionalFormatting sqref="AG156:AG170">
    <cfRule type="endsWith" dxfId="22068" priority="3898" stopIfTrue="1" operator="endsWith" text="TE">
      <formula>RIGHT(AG156,LEN("TE"))="TE"</formula>
    </cfRule>
    <cfRule type="endsWith" dxfId="22067" priority="3899" stopIfTrue="1" operator="endsWith" text="MX">
      <formula>RIGHT(AG156,LEN("MX"))="MX"</formula>
    </cfRule>
    <cfRule type="endsWith" dxfId="22066" priority="3900" stopIfTrue="1" operator="endsWith" text="MI">
      <formula>RIGHT(AG156,LEN("MI"))="MI"</formula>
    </cfRule>
    <cfRule type="endsWith" dxfId="22065" priority="3901" stopIfTrue="1" operator="endsWith" text="PL">
      <formula>RIGHT(AG156,LEN("PL"))="PL"</formula>
    </cfRule>
    <cfRule type="endsWith" dxfId="22064" priority="3902" stopIfTrue="1" operator="endsWith" text="FE">
      <formula>RIGHT(AG156,LEN("FE"))="FE"</formula>
    </cfRule>
    <cfRule type="endsWith" dxfId="22063" priority="3903" stopIfTrue="1" operator="endsWith" text="PA">
      <formula>RIGHT(AG156,LEN("PA"))="PA"</formula>
    </cfRule>
    <cfRule type="endsWith" dxfId="22062" priority="3904" stopIfTrue="1" operator="endsWith" text="PS">
      <formula>RIGHT(AG156,LEN("PS"))="PS"</formula>
    </cfRule>
    <cfRule type="endsWith" dxfId="22061" priority="3905" stopIfTrue="1" operator="endsWith" text="OB">
      <formula>RIGHT(AG156,LEN("OB"))="OB"</formula>
    </cfRule>
    <cfRule type="endsWith" dxfId="22060" priority="3906" stopIfTrue="1" operator="endsWith" text="BA">
      <formula>RIGHT(AG156,LEN("BA"))="BA"</formula>
    </cfRule>
    <cfRule type="endsWith" dxfId="22059" priority="3907" stopIfTrue="1" operator="endsWith" text="CO">
      <formula>RIGHT(AG156,LEN("CO"))="CO"</formula>
    </cfRule>
    <cfRule type="endsWith" dxfId="22058" priority="3908" stopIfTrue="1" operator="endsWith" text="CH">
      <formula>RIGHT(AG156,LEN("CH"))="CH"</formula>
    </cfRule>
  </conditionalFormatting>
  <conditionalFormatting sqref="AI156:AI170">
    <cfRule type="endsWith" dxfId="22057" priority="3887" stopIfTrue="1" operator="endsWith" text="TE">
      <formula>RIGHT(AI156,LEN("TE"))="TE"</formula>
    </cfRule>
    <cfRule type="endsWith" dxfId="22056" priority="3888" stopIfTrue="1" operator="endsWith" text="MX">
      <formula>RIGHT(AI156,LEN("MX"))="MX"</formula>
    </cfRule>
    <cfRule type="endsWith" dxfId="22055" priority="3889" stopIfTrue="1" operator="endsWith" text="MI">
      <formula>RIGHT(AI156,LEN("MI"))="MI"</formula>
    </cfRule>
    <cfRule type="endsWith" dxfId="22054" priority="3890" stopIfTrue="1" operator="endsWith" text="PL">
      <formula>RIGHT(AI156,LEN("PL"))="PL"</formula>
    </cfRule>
    <cfRule type="endsWith" dxfId="22053" priority="3891" stopIfTrue="1" operator="endsWith" text="FE">
      <formula>RIGHT(AI156,LEN("FE"))="FE"</formula>
    </cfRule>
    <cfRule type="endsWith" dxfId="22052" priority="3892" stopIfTrue="1" operator="endsWith" text="PA">
      <formula>RIGHT(AI156,LEN("PA"))="PA"</formula>
    </cfRule>
    <cfRule type="endsWith" dxfId="22051" priority="3893" stopIfTrue="1" operator="endsWith" text="PS">
      <formula>RIGHT(AI156,LEN("PS"))="PS"</formula>
    </cfRule>
    <cfRule type="endsWith" dxfId="22050" priority="3894" stopIfTrue="1" operator="endsWith" text="OB">
      <formula>RIGHT(AI156,LEN("OB"))="OB"</formula>
    </cfRule>
    <cfRule type="endsWith" dxfId="22049" priority="3895" stopIfTrue="1" operator="endsWith" text="BA">
      <formula>RIGHT(AI156,LEN("BA"))="BA"</formula>
    </cfRule>
    <cfRule type="endsWith" dxfId="22048" priority="3896" stopIfTrue="1" operator="endsWith" text="CO">
      <formula>RIGHT(AI156,LEN("CO"))="CO"</formula>
    </cfRule>
    <cfRule type="endsWith" dxfId="22047" priority="3897" stopIfTrue="1" operator="endsWith" text="CH">
      <formula>RIGHT(AI156,LEN("CH"))="CH"</formula>
    </cfRule>
  </conditionalFormatting>
  <conditionalFormatting sqref="AK156:AK170">
    <cfRule type="endsWith" dxfId="22046" priority="3876" stopIfTrue="1" operator="endsWith" text="TE">
      <formula>RIGHT(AK156,LEN("TE"))="TE"</formula>
    </cfRule>
    <cfRule type="endsWith" dxfId="22045" priority="3877" stopIfTrue="1" operator="endsWith" text="MX">
      <formula>RIGHT(AK156,LEN("MX"))="MX"</formula>
    </cfRule>
    <cfRule type="endsWith" dxfId="22044" priority="3878" stopIfTrue="1" operator="endsWith" text="MI">
      <formula>RIGHT(AK156,LEN("MI"))="MI"</formula>
    </cfRule>
    <cfRule type="endsWith" dxfId="22043" priority="3879" stopIfTrue="1" operator="endsWith" text="PL">
      <formula>RIGHT(AK156,LEN("PL"))="PL"</formula>
    </cfRule>
    <cfRule type="endsWith" dxfId="22042" priority="3880" stopIfTrue="1" operator="endsWith" text="FE">
      <formula>RIGHT(AK156,LEN("FE"))="FE"</formula>
    </cfRule>
    <cfRule type="endsWith" dxfId="22041" priority="3881" stopIfTrue="1" operator="endsWith" text="PA">
      <formula>RIGHT(AK156,LEN("PA"))="PA"</formula>
    </cfRule>
    <cfRule type="endsWith" dxfId="22040" priority="3882" stopIfTrue="1" operator="endsWith" text="PS">
      <formula>RIGHT(AK156,LEN("PS"))="PS"</formula>
    </cfRule>
    <cfRule type="endsWith" dxfId="22039" priority="3883" stopIfTrue="1" operator="endsWith" text="OB">
      <formula>RIGHT(AK156,LEN("OB"))="OB"</formula>
    </cfRule>
    <cfRule type="endsWith" dxfId="22038" priority="3884" stopIfTrue="1" operator="endsWith" text="BA">
      <formula>RIGHT(AK156,LEN("BA"))="BA"</formula>
    </cfRule>
    <cfRule type="endsWith" dxfId="22037" priority="3885" stopIfTrue="1" operator="endsWith" text="CO">
      <formula>RIGHT(AK156,LEN("CO"))="CO"</formula>
    </cfRule>
    <cfRule type="endsWith" dxfId="22036" priority="3886" stopIfTrue="1" operator="endsWith" text="CH">
      <formula>RIGHT(AK156,LEN("CH"))="CH"</formula>
    </cfRule>
  </conditionalFormatting>
  <conditionalFormatting sqref="AM156:AM170">
    <cfRule type="endsWith" dxfId="22035" priority="3865" stopIfTrue="1" operator="endsWith" text="TE">
      <formula>RIGHT(AM156,LEN("TE"))="TE"</formula>
    </cfRule>
    <cfRule type="endsWith" dxfId="22034" priority="3866" stopIfTrue="1" operator="endsWith" text="MX">
      <formula>RIGHT(AM156,LEN("MX"))="MX"</formula>
    </cfRule>
    <cfRule type="endsWith" dxfId="22033" priority="3867" stopIfTrue="1" operator="endsWith" text="MI">
      <formula>RIGHT(AM156,LEN("MI"))="MI"</formula>
    </cfRule>
    <cfRule type="endsWith" dxfId="22032" priority="3868" stopIfTrue="1" operator="endsWith" text="PL">
      <formula>RIGHT(AM156,LEN("PL"))="PL"</formula>
    </cfRule>
    <cfRule type="endsWith" dxfId="22031" priority="3869" stopIfTrue="1" operator="endsWith" text="FE">
      <formula>RIGHT(AM156,LEN("FE"))="FE"</formula>
    </cfRule>
    <cfRule type="endsWith" dxfId="22030" priority="3870" stopIfTrue="1" operator="endsWith" text="PA">
      <formula>RIGHT(AM156,LEN("PA"))="PA"</formula>
    </cfRule>
    <cfRule type="endsWith" dxfId="22029" priority="3871" stopIfTrue="1" operator="endsWith" text="PS">
      <formula>RIGHT(AM156,LEN("PS"))="PS"</formula>
    </cfRule>
    <cfRule type="endsWith" dxfId="22028" priority="3872" stopIfTrue="1" operator="endsWith" text="OB">
      <formula>RIGHT(AM156,LEN("OB"))="OB"</formula>
    </cfRule>
    <cfRule type="endsWith" dxfId="22027" priority="3873" stopIfTrue="1" operator="endsWith" text="BA">
      <formula>RIGHT(AM156,LEN("BA"))="BA"</formula>
    </cfRule>
    <cfRule type="endsWith" dxfId="22026" priority="3874" stopIfTrue="1" operator="endsWith" text="CO">
      <formula>RIGHT(AM156,LEN("CO"))="CO"</formula>
    </cfRule>
    <cfRule type="endsWith" dxfId="22025" priority="3875" stopIfTrue="1" operator="endsWith" text="CH">
      <formula>RIGHT(AM156,LEN("CH"))="CH"</formula>
    </cfRule>
  </conditionalFormatting>
  <conditionalFormatting sqref="AV171">
    <cfRule type="cellIs" dxfId="22024" priority="3864" stopIfTrue="1" operator="greaterThan">
      <formula>16</formula>
    </cfRule>
  </conditionalFormatting>
  <conditionalFormatting sqref="AX171">
    <cfRule type="cellIs" dxfId="22023" priority="3863" stopIfTrue="1" operator="greaterThan">
      <formula>16</formula>
    </cfRule>
  </conditionalFormatting>
  <conditionalFormatting sqref="AZ171">
    <cfRule type="cellIs" dxfId="22022" priority="3862" stopIfTrue="1" operator="greaterThan">
      <formula>16</formula>
    </cfRule>
  </conditionalFormatting>
  <conditionalFormatting sqref="BB171">
    <cfRule type="cellIs" dxfId="22021" priority="3861" stopIfTrue="1" operator="greaterThan">
      <formula>16</formula>
    </cfRule>
  </conditionalFormatting>
  <conditionalFormatting sqref="BD171">
    <cfRule type="cellIs" dxfId="22020" priority="3860" stopIfTrue="1" operator="greaterThan">
      <formula>16</formula>
    </cfRule>
  </conditionalFormatting>
  <conditionalFormatting sqref="BF171">
    <cfRule type="cellIs" dxfId="22019" priority="3859" stopIfTrue="1" operator="greaterThan">
      <formula>16</formula>
    </cfRule>
  </conditionalFormatting>
  <conditionalFormatting sqref="BH171">
    <cfRule type="cellIs" dxfId="22018" priority="3858" stopIfTrue="1" operator="greaterThan">
      <formula>16</formula>
    </cfRule>
  </conditionalFormatting>
  <conditionalFormatting sqref="AU156:AU170">
    <cfRule type="endsWith" dxfId="22017" priority="3847" stopIfTrue="1" operator="endsWith" text="TE">
      <formula>RIGHT(AU156,LEN("TE"))="TE"</formula>
    </cfRule>
    <cfRule type="endsWith" dxfId="22016" priority="3848" stopIfTrue="1" operator="endsWith" text="MX">
      <formula>RIGHT(AU156,LEN("MX"))="MX"</formula>
    </cfRule>
    <cfRule type="endsWith" dxfId="22015" priority="3849" stopIfTrue="1" operator="endsWith" text="MI">
      <formula>RIGHT(AU156,LEN("MI"))="MI"</formula>
    </cfRule>
    <cfRule type="endsWith" dxfId="22014" priority="3850" stopIfTrue="1" operator="endsWith" text="PL">
      <formula>RIGHT(AU156,LEN("PL"))="PL"</formula>
    </cfRule>
    <cfRule type="endsWith" dxfId="22013" priority="3851" stopIfTrue="1" operator="endsWith" text="FE">
      <formula>RIGHT(AU156,LEN("FE"))="FE"</formula>
    </cfRule>
    <cfRule type="endsWith" dxfId="22012" priority="3852" stopIfTrue="1" operator="endsWith" text="PA">
      <formula>RIGHT(AU156,LEN("PA"))="PA"</formula>
    </cfRule>
    <cfRule type="endsWith" dxfId="22011" priority="3853" stopIfTrue="1" operator="endsWith" text="PS">
      <formula>RIGHT(AU156,LEN("PS"))="PS"</formula>
    </cfRule>
    <cfRule type="endsWith" dxfId="22010" priority="3854" stopIfTrue="1" operator="endsWith" text="OB">
      <formula>RIGHT(AU156,LEN("OB"))="OB"</formula>
    </cfRule>
    <cfRule type="endsWith" dxfId="22009" priority="3855" stopIfTrue="1" operator="endsWith" text="BA">
      <formula>RIGHT(AU156,LEN("BA"))="BA"</formula>
    </cfRule>
    <cfRule type="endsWith" dxfId="22008" priority="3856" stopIfTrue="1" operator="endsWith" text="CO">
      <formula>RIGHT(AU156,LEN("CO"))="CO"</formula>
    </cfRule>
    <cfRule type="endsWith" dxfId="22007" priority="3857" stopIfTrue="1" operator="endsWith" text="CH">
      <formula>RIGHT(AU156,LEN("CH"))="CH"</formula>
    </cfRule>
  </conditionalFormatting>
  <conditionalFormatting sqref="AW156:AW170">
    <cfRule type="endsWith" dxfId="22006" priority="3836" stopIfTrue="1" operator="endsWith" text="TE">
      <formula>RIGHT(AW156,LEN("TE"))="TE"</formula>
    </cfRule>
    <cfRule type="endsWith" dxfId="22005" priority="3837" stopIfTrue="1" operator="endsWith" text="MX">
      <formula>RIGHT(AW156,LEN("MX"))="MX"</formula>
    </cfRule>
    <cfRule type="endsWith" dxfId="22004" priority="3838" stopIfTrue="1" operator="endsWith" text="MI">
      <formula>RIGHT(AW156,LEN("MI"))="MI"</formula>
    </cfRule>
    <cfRule type="endsWith" dxfId="22003" priority="3839" stopIfTrue="1" operator="endsWith" text="PL">
      <formula>RIGHT(AW156,LEN("PL"))="PL"</formula>
    </cfRule>
    <cfRule type="endsWith" dxfId="22002" priority="3840" stopIfTrue="1" operator="endsWith" text="FE">
      <formula>RIGHT(AW156,LEN("FE"))="FE"</formula>
    </cfRule>
    <cfRule type="endsWith" dxfId="22001" priority="3841" stopIfTrue="1" operator="endsWith" text="PA">
      <formula>RIGHT(AW156,LEN("PA"))="PA"</formula>
    </cfRule>
    <cfRule type="endsWith" dxfId="22000" priority="3842" stopIfTrue="1" operator="endsWith" text="PS">
      <formula>RIGHT(AW156,LEN("PS"))="PS"</formula>
    </cfRule>
    <cfRule type="endsWith" dxfId="21999" priority="3843" stopIfTrue="1" operator="endsWith" text="OB">
      <formula>RIGHT(AW156,LEN("OB"))="OB"</formula>
    </cfRule>
    <cfRule type="endsWith" dxfId="21998" priority="3844" stopIfTrue="1" operator="endsWith" text="BA">
      <formula>RIGHT(AW156,LEN("BA"))="BA"</formula>
    </cfRule>
    <cfRule type="endsWith" dxfId="21997" priority="3845" stopIfTrue="1" operator="endsWith" text="CO">
      <formula>RIGHT(AW156,LEN("CO"))="CO"</formula>
    </cfRule>
    <cfRule type="endsWith" dxfId="21996" priority="3846" stopIfTrue="1" operator="endsWith" text="CH">
      <formula>RIGHT(AW156,LEN("CH"))="CH"</formula>
    </cfRule>
  </conditionalFormatting>
  <conditionalFormatting sqref="AY156:AY170">
    <cfRule type="endsWith" dxfId="21995" priority="3825" stopIfTrue="1" operator="endsWith" text="TE">
      <formula>RIGHT(AY156,LEN("TE"))="TE"</formula>
    </cfRule>
    <cfRule type="endsWith" dxfId="21994" priority="3826" stopIfTrue="1" operator="endsWith" text="MX">
      <formula>RIGHT(AY156,LEN("MX"))="MX"</formula>
    </cfRule>
    <cfRule type="endsWith" dxfId="21993" priority="3827" stopIfTrue="1" operator="endsWith" text="MI">
      <formula>RIGHT(AY156,LEN("MI"))="MI"</formula>
    </cfRule>
    <cfRule type="endsWith" dxfId="21992" priority="3828" stopIfTrue="1" operator="endsWith" text="PL">
      <formula>RIGHT(AY156,LEN("PL"))="PL"</formula>
    </cfRule>
    <cfRule type="endsWith" dxfId="21991" priority="3829" stopIfTrue="1" operator="endsWith" text="FE">
      <formula>RIGHT(AY156,LEN("FE"))="FE"</formula>
    </cfRule>
    <cfRule type="endsWith" dxfId="21990" priority="3830" stopIfTrue="1" operator="endsWith" text="PA">
      <formula>RIGHT(AY156,LEN("PA"))="PA"</formula>
    </cfRule>
    <cfRule type="endsWith" dxfId="21989" priority="3831" stopIfTrue="1" operator="endsWith" text="PS">
      <formula>RIGHT(AY156,LEN("PS"))="PS"</formula>
    </cfRule>
    <cfRule type="endsWith" dxfId="21988" priority="3832" stopIfTrue="1" operator="endsWith" text="OB">
      <formula>RIGHT(AY156,LEN("OB"))="OB"</formula>
    </cfRule>
    <cfRule type="endsWith" dxfId="21987" priority="3833" stopIfTrue="1" operator="endsWith" text="BA">
      <formula>RIGHT(AY156,LEN("BA"))="BA"</formula>
    </cfRule>
    <cfRule type="endsWith" dxfId="21986" priority="3834" stopIfTrue="1" operator="endsWith" text="CO">
      <formula>RIGHT(AY156,LEN("CO"))="CO"</formula>
    </cfRule>
    <cfRule type="endsWith" dxfId="21985" priority="3835" stopIfTrue="1" operator="endsWith" text="CH">
      <formula>RIGHT(AY156,LEN("CH"))="CH"</formula>
    </cfRule>
  </conditionalFormatting>
  <conditionalFormatting sqref="BA156:BA170">
    <cfRule type="endsWith" dxfId="21984" priority="3814" stopIfTrue="1" operator="endsWith" text="TE">
      <formula>RIGHT(BA156,LEN("TE"))="TE"</formula>
    </cfRule>
    <cfRule type="endsWith" dxfId="21983" priority="3815" stopIfTrue="1" operator="endsWith" text="MX">
      <formula>RIGHT(BA156,LEN("MX"))="MX"</formula>
    </cfRule>
    <cfRule type="endsWith" dxfId="21982" priority="3816" stopIfTrue="1" operator="endsWith" text="MI">
      <formula>RIGHT(BA156,LEN("MI"))="MI"</formula>
    </cfRule>
    <cfRule type="endsWith" dxfId="21981" priority="3817" stopIfTrue="1" operator="endsWith" text="PL">
      <formula>RIGHT(BA156,LEN("PL"))="PL"</formula>
    </cfRule>
    <cfRule type="endsWith" dxfId="21980" priority="3818" stopIfTrue="1" operator="endsWith" text="FE">
      <formula>RIGHT(BA156,LEN("FE"))="FE"</formula>
    </cfRule>
    <cfRule type="endsWith" dxfId="21979" priority="3819" stopIfTrue="1" operator="endsWith" text="PA">
      <formula>RIGHT(BA156,LEN("PA"))="PA"</formula>
    </cfRule>
    <cfRule type="endsWith" dxfId="21978" priority="3820" stopIfTrue="1" operator="endsWith" text="PS">
      <formula>RIGHT(BA156,LEN("PS"))="PS"</formula>
    </cfRule>
    <cfRule type="endsWith" dxfId="21977" priority="3821" stopIfTrue="1" operator="endsWith" text="OB">
      <formula>RIGHT(BA156,LEN("OB"))="OB"</formula>
    </cfRule>
    <cfRule type="endsWith" dxfId="21976" priority="3822" stopIfTrue="1" operator="endsWith" text="BA">
      <formula>RIGHT(BA156,LEN("BA"))="BA"</formula>
    </cfRule>
    <cfRule type="endsWith" dxfId="21975" priority="3823" stopIfTrue="1" operator="endsWith" text="CO">
      <formula>RIGHT(BA156,LEN("CO"))="CO"</formula>
    </cfRule>
    <cfRule type="endsWith" dxfId="21974" priority="3824" stopIfTrue="1" operator="endsWith" text="CH">
      <formula>RIGHT(BA156,LEN("CH"))="CH"</formula>
    </cfRule>
  </conditionalFormatting>
  <conditionalFormatting sqref="BC156:BC170">
    <cfRule type="endsWith" dxfId="21973" priority="3803" stopIfTrue="1" operator="endsWith" text="TE">
      <formula>RIGHT(BC156,LEN("TE"))="TE"</formula>
    </cfRule>
    <cfRule type="endsWith" dxfId="21972" priority="3804" stopIfTrue="1" operator="endsWith" text="MX">
      <formula>RIGHT(BC156,LEN("MX"))="MX"</formula>
    </cfRule>
    <cfRule type="endsWith" dxfId="21971" priority="3805" stopIfTrue="1" operator="endsWith" text="MI">
      <formula>RIGHT(BC156,LEN("MI"))="MI"</formula>
    </cfRule>
    <cfRule type="endsWith" dxfId="21970" priority="3806" stopIfTrue="1" operator="endsWith" text="PL">
      <formula>RIGHT(BC156,LEN("PL"))="PL"</formula>
    </cfRule>
    <cfRule type="endsWith" dxfId="21969" priority="3807" stopIfTrue="1" operator="endsWith" text="FE">
      <formula>RIGHT(BC156,LEN("FE"))="FE"</formula>
    </cfRule>
    <cfRule type="endsWith" dxfId="21968" priority="3808" stopIfTrue="1" operator="endsWith" text="PA">
      <formula>RIGHT(BC156,LEN("PA"))="PA"</formula>
    </cfRule>
    <cfRule type="endsWith" dxfId="21967" priority="3809" stopIfTrue="1" operator="endsWith" text="PS">
      <formula>RIGHT(BC156,LEN("PS"))="PS"</formula>
    </cfRule>
    <cfRule type="endsWith" dxfId="21966" priority="3810" stopIfTrue="1" operator="endsWith" text="OB">
      <formula>RIGHT(BC156,LEN("OB"))="OB"</formula>
    </cfRule>
    <cfRule type="endsWith" dxfId="21965" priority="3811" stopIfTrue="1" operator="endsWith" text="BA">
      <formula>RIGHT(BC156,LEN("BA"))="BA"</formula>
    </cfRule>
    <cfRule type="endsWith" dxfId="21964" priority="3812" stopIfTrue="1" operator="endsWith" text="CO">
      <formula>RIGHT(BC156,LEN("CO"))="CO"</formula>
    </cfRule>
    <cfRule type="endsWith" dxfId="21963" priority="3813" stopIfTrue="1" operator="endsWith" text="CH">
      <formula>RIGHT(BC156,LEN("CH"))="CH"</formula>
    </cfRule>
  </conditionalFormatting>
  <conditionalFormatting sqref="BE156:BE170">
    <cfRule type="endsWith" dxfId="21962" priority="3792" stopIfTrue="1" operator="endsWith" text="TE">
      <formula>RIGHT(BE156,LEN("TE"))="TE"</formula>
    </cfRule>
    <cfRule type="endsWith" dxfId="21961" priority="3793" stopIfTrue="1" operator="endsWith" text="MX">
      <formula>RIGHT(BE156,LEN("MX"))="MX"</formula>
    </cfRule>
    <cfRule type="endsWith" dxfId="21960" priority="3794" stopIfTrue="1" operator="endsWith" text="MI">
      <formula>RIGHT(BE156,LEN("MI"))="MI"</formula>
    </cfRule>
    <cfRule type="endsWith" dxfId="21959" priority="3795" stopIfTrue="1" operator="endsWith" text="PL">
      <formula>RIGHT(BE156,LEN("PL"))="PL"</formula>
    </cfRule>
    <cfRule type="endsWith" dxfId="21958" priority="3796" stopIfTrue="1" operator="endsWith" text="FE">
      <formula>RIGHT(BE156,LEN("FE"))="FE"</formula>
    </cfRule>
    <cfRule type="endsWith" dxfId="21957" priority="3797" stopIfTrue="1" operator="endsWith" text="PA">
      <formula>RIGHT(BE156,LEN("PA"))="PA"</formula>
    </cfRule>
    <cfRule type="endsWith" dxfId="21956" priority="3798" stopIfTrue="1" operator="endsWith" text="PS">
      <formula>RIGHT(BE156,LEN("PS"))="PS"</formula>
    </cfRule>
    <cfRule type="endsWith" dxfId="21955" priority="3799" stopIfTrue="1" operator="endsWith" text="OB">
      <formula>RIGHT(BE156,LEN("OB"))="OB"</formula>
    </cfRule>
    <cfRule type="endsWith" dxfId="21954" priority="3800" stopIfTrue="1" operator="endsWith" text="BA">
      <formula>RIGHT(BE156,LEN("BA"))="BA"</formula>
    </cfRule>
    <cfRule type="endsWith" dxfId="21953" priority="3801" stopIfTrue="1" operator="endsWith" text="CO">
      <formula>RIGHT(BE156,LEN("CO"))="CO"</formula>
    </cfRule>
    <cfRule type="endsWith" dxfId="21952" priority="3802" stopIfTrue="1" operator="endsWith" text="CH">
      <formula>RIGHT(BE156,LEN("CH"))="CH"</formula>
    </cfRule>
  </conditionalFormatting>
  <conditionalFormatting sqref="BG156:BG170">
    <cfRule type="endsWith" dxfId="21951" priority="3781" stopIfTrue="1" operator="endsWith" text="TE">
      <formula>RIGHT(BG156,LEN("TE"))="TE"</formula>
    </cfRule>
    <cfRule type="endsWith" dxfId="21950" priority="3782" stopIfTrue="1" operator="endsWith" text="MX">
      <formula>RIGHT(BG156,LEN("MX"))="MX"</formula>
    </cfRule>
    <cfRule type="endsWith" dxfId="21949" priority="3783" stopIfTrue="1" operator="endsWith" text="MI">
      <formula>RIGHT(BG156,LEN("MI"))="MI"</formula>
    </cfRule>
    <cfRule type="endsWith" dxfId="21948" priority="3784" stopIfTrue="1" operator="endsWith" text="PL">
      <formula>RIGHT(BG156,LEN("PL"))="PL"</formula>
    </cfRule>
    <cfRule type="endsWith" dxfId="21947" priority="3785" stopIfTrue="1" operator="endsWith" text="FE">
      <formula>RIGHT(BG156,LEN("FE"))="FE"</formula>
    </cfRule>
    <cfRule type="endsWith" dxfId="21946" priority="3786" stopIfTrue="1" operator="endsWith" text="PA">
      <formula>RIGHT(BG156,LEN("PA"))="PA"</formula>
    </cfRule>
    <cfRule type="endsWith" dxfId="21945" priority="3787" stopIfTrue="1" operator="endsWith" text="PS">
      <formula>RIGHT(BG156,LEN("PS"))="PS"</formula>
    </cfRule>
    <cfRule type="endsWith" dxfId="21944" priority="3788" stopIfTrue="1" operator="endsWith" text="OB">
      <formula>RIGHT(BG156,LEN("OB"))="OB"</formula>
    </cfRule>
    <cfRule type="endsWith" dxfId="21943" priority="3789" stopIfTrue="1" operator="endsWith" text="BA">
      <formula>RIGHT(BG156,LEN("BA"))="BA"</formula>
    </cfRule>
    <cfRule type="endsWith" dxfId="21942" priority="3790" stopIfTrue="1" operator="endsWith" text="CO">
      <formula>RIGHT(BG156,LEN("CO"))="CO"</formula>
    </cfRule>
    <cfRule type="endsWith" dxfId="21941" priority="3791" stopIfTrue="1" operator="endsWith" text="CH">
      <formula>RIGHT(BG156,LEN("CH"))="CH"</formula>
    </cfRule>
  </conditionalFormatting>
  <conditionalFormatting sqref="H189">
    <cfRule type="cellIs" dxfId="21940" priority="3780" stopIfTrue="1" operator="greaterThan">
      <formula>16</formula>
    </cfRule>
  </conditionalFormatting>
  <conditionalFormatting sqref="J189">
    <cfRule type="cellIs" dxfId="21939" priority="3779" stopIfTrue="1" operator="greaterThan">
      <formula>16</formula>
    </cfRule>
  </conditionalFormatting>
  <conditionalFormatting sqref="L189">
    <cfRule type="cellIs" dxfId="21938" priority="3778" stopIfTrue="1" operator="greaterThan">
      <formula>16</formula>
    </cfRule>
  </conditionalFormatting>
  <conditionalFormatting sqref="N189">
    <cfRule type="cellIs" dxfId="21937" priority="3777" stopIfTrue="1" operator="greaterThan">
      <formula>16</formula>
    </cfRule>
  </conditionalFormatting>
  <conditionalFormatting sqref="P189">
    <cfRule type="cellIs" dxfId="21936" priority="3776" stopIfTrue="1" operator="greaterThan">
      <formula>16</formula>
    </cfRule>
  </conditionalFormatting>
  <conditionalFormatting sqref="R189">
    <cfRule type="cellIs" dxfId="21935" priority="3775" stopIfTrue="1" operator="greaterThan">
      <formula>16</formula>
    </cfRule>
  </conditionalFormatting>
  <conditionalFormatting sqref="T189">
    <cfRule type="cellIs" dxfId="21934" priority="3774" stopIfTrue="1" operator="greaterThan">
      <formula>16</formula>
    </cfRule>
  </conditionalFormatting>
  <conditionalFormatting sqref="G174:G188">
    <cfRule type="endsWith" dxfId="21933" priority="3763" stopIfTrue="1" operator="endsWith" text="TE">
      <formula>RIGHT(G174,LEN("TE"))="TE"</formula>
    </cfRule>
    <cfRule type="endsWith" dxfId="21932" priority="3764" stopIfTrue="1" operator="endsWith" text="MX">
      <formula>RIGHT(G174,LEN("MX"))="MX"</formula>
    </cfRule>
    <cfRule type="endsWith" dxfId="21931" priority="3765" stopIfTrue="1" operator="endsWith" text="MI">
      <formula>RIGHT(G174,LEN("MI"))="MI"</formula>
    </cfRule>
    <cfRule type="endsWith" dxfId="21930" priority="3766" stopIfTrue="1" operator="endsWith" text="PL">
      <formula>RIGHT(G174,LEN("PL"))="PL"</formula>
    </cfRule>
    <cfRule type="endsWith" dxfId="21929" priority="3767" stopIfTrue="1" operator="endsWith" text="FE">
      <formula>RIGHT(G174,LEN("FE"))="FE"</formula>
    </cfRule>
    <cfRule type="endsWith" dxfId="21928" priority="3768" stopIfTrue="1" operator="endsWith" text="PA">
      <formula>RIGHT(G174,LEN("PA"))="PA"</formula>
    </cfRule>
    <cfRule type="endsWith" dxfId="21927" priority="3769" stopIfTrue="1" operator="endsWith" text="PS">
      <formula>RIGHT(G174,LEN("PS"))="PS"</formula>
    </cfRule>
    <cfRule type="endsWith" dxfId="21926" priority="3770" stopIfTrue="1" operator="endsWith" text="OB">
      <formula>RIGHT(G174,LEN("OB"))="OB"</formula>
    </cfRule>
    <cfRule type="endsWith" dxfId="21925" priority="3771" stopIfTrue="1" operator="endsWith" text="BA">
      <formula>RIGHT(G174,LEN("BA"))="BA"</formula>
    </cfRule>
    <cfRule type="endsWith" dxfId="21924" priority="3772" stopIfTrue="1" operator="endsWith" text="CO">
      <formula>RIGHT(G174,LEN("CO"))="CO"</formula>
    </cfRule>
    <cfRule type="endsWith" dxfId="21923" priority="3773" stopIfTrue="1" operator="endsWith" text="CH">
      <formula>RIGHT(G174,LEN("CH"))="CH"</formula>
    </cfRule>
  </conditionalFormatting>
  <conditionalFormatting sqref="I174:I188">
    <cfRule type="endsWith" dxfId="21922" priority="3752" stopIfTrue="1" operator="endsWith" text="TE">
      <formula>RIGHT(I174,LEN("TE"))="TE"</formula>
    </cfRule>
    <cfRule type="endsWith" dxfId="21921" priority="3753" stopIfTrue="1" operator="endsWith" text="MX">
      <formula>RIGHT(I174,LEN("MX"))="MX"</formula>
    </cfRule>
    <cfRule type="endsWith" dxfId="21920" priority="3754" stopIfTrue="1" operator="endsWith" text="MI">
      <formula>RIGHT(I174,LEN("MI"))="MI"</formula>
    </cfRule>
    <cfRule type="endsWith" dxfId="21919" priority="3755" stopIfTrue="1" operator="endsWith" text="PL">
      <formula>RIGHT(I174,LEN("PL"))="PL"</formula>
    </cfRule>
    <cfRule type="endsWith" dxfId="21918" priority="3756" stopIfTrue="1" operator="endsWith" text="FE">
      <formula>RIGHT(I174,LEN("FE"))="FE"</formula>
    </cfRule>
    <cfRule type="endsWith" dxfId="21917" priority="3757" stopIfTrue="1" operator="endsWith" text="PA">
      <formula>RIGHT(I174,LEN("PA"))="PA"</formula>
    </cfRule>
    <cfRule type="endsWith" dxfId="21916" priority="3758" stopIfTrue="1" operator="endsWith" text="PS">
      <formula>RIGHT(I174,LEN("PS"))="PS"</formula>
    </cfRule>
    <cfRule type="endsWith" dxfId="21915" priority="3759" stopIfTrue="1" operator="endsWith" text="OB">
      <formula>RIGHT(I174,LEN("OB"))="OB"</formula>
    </cfRule>
    <cfRule type="endsWith" dxfId="21914" priority="3760" stopIfTrue="1" operator="endsWith" text="BA">
      <formula>RIGHT(I174,LEN("BA"))="BA"</formula>
    </cfRule>
    <cfRule type="endsWith" dxfId="21913" priority="3761" stopIfTrue="1" operator="endsWith" text="CO">
      <formula>RIGHT(I174,LEN("CO"))="CO"</formula>
    </cfRule>
    <cfRule type="endsWith" dxfId="21912" priority="3762" stopIfTrue="1" operator="endsWith" text="CH">
      <formula>RIGHT(I174,LEN("CH"))="CH"</formula>
    </cfRule>
  </conditionalFormatting>
  <conditionalFormatting sqref="K174:K188">
    <cfRule type="endsWith" dxfId="21911" priority="3741" stopIfTrue="1" operator="endsWith" text="TE">
      <formula>RIGHT(K174,LEN("TE"))="TE"</formula>
    </cfRule>
    <cfRule type="endsWith" dxfId="21910" priority="3742" stopIfTrue="1" operator="endsWith" text="MX">
      <formula>RIGHT(K174,LEN("MX"))="MX"</formula>
    </cfRule>
    <cfRule type="endsWith" dxfId="21909" priority="3743" stopIfTrue="1" operator="endsWith" text="MI">
      <formula>RIGHT(K174,LEN("MI"))="MI"</formula>
    </cfRule>
    <cfRule type="endsWith" dxfId="21908" priority="3744" stopIfTrue="1" operator="endsWith" text="PL">
      <formula>RIGHT(K174,LEN("PL"))="PL"</formula>
    </cfRule>
    <cfRule type="endsWith" dxfId="21907" priority="3745" stopIfTrue="1" operator="endsWith" text="FE">
      <formula>RIGHT(K174,LEN("FE"))="FE"</formula>
    </cfRule>
    <cfRule type="endsWith" dxfId="21906" priority="3746" stopIfTrue="1" operator="endsWith" text="PA">
      <formula>RIGHT(K174,LEN("PA"))="PA"</formula>
    </cfRule>
    <cfRule type="endsWith" dxfId="21905" priority="3747" stopIfTrue="1" operator="endsWith" text="PS">
      <formula>RIGHT(K174,LEN("PS"))="PS"</formula>
    </cfRule>
    <cfRule type="endsWith" dxfId="21904" priority="3748" stopIfTrue="1" operator="endsWith" text="OB">
      <formula>RIGHT(K174,LEN("OB"))="OB"</formula>
    </cfRule>
    <cfRule type="endsWith" dxfId="21903" priority="3749" stopIfTrue="1" operator="endsWith" text="BA">
      <formula>RIGHT(K174,LEN("BA"))="BA"</formula>
    </cfRule>
    <cfRule type="endsWith" dxfId="21902" priority="3750" stopIfTrue="1" operator="endsWith" text="CO">
      <formula>RIGHT(K174,LEN("CO"))="CO"</formula>
    </cfRule>
    <cfRule type="endsWith" dxfId="21901" priority="3751" stopIfTrue="1" operator="endsWith" text="CH">
      <formula>RIGHT(K174,LEN("CH"))="CH"</formula>
    </cfRule>
  </conditionalFormatting>
  <conditionalFormatting sqref="M174:M188">
    <cfRule type="endsWith" dxfId="21900" priority="3730" stopIfTrue="1" operator="endsWith" text="TE">
      <formula>RIGHT(M174,LEN("TE"))="TE"</formula>
    </cfRule>
    <cfRule type="endsWith" dxfId="21899" priority="3731" stopIfTrue="1" operator="endsWith" text="MX">
      <formula>RIGHT(M174,LEN("MX"))="MX"</formula>
    </cfRule>
    <cfRule type="endsWith" dxfId="21898" priority="3732" stopIfTrue="1" operator="endsWith" text="MI">
      <formula>RIGHT(M174,LEN("MI"))="MI"</formula>
    </cfRule>
    <cfRule type="endsWith" dxfId="21897" priority="3733" stopIfTrue="1" operator="endsWith" text="PL">
      <formula>RIGHT(M174,LEN("PL"))="PL"</formula>
    </cfRule>
    <cfRule type="endsWith" dxfId="21896" priority="3734" stopIfTrue="1" operator="endsWith" text="FE">
      <formula>RIGHT(M174,LEN("FE"))="FE"</formula>
    </cfRule>
    <cfRule type="endsWith" dxfId="21895" priority="3735" stopIfTrue="1" operator="endsWith" text="PA">
      <formula>RIGHT(M174,LEN("PA"))="PA"</formula>
    </cfRule>
    <cfRule type="endsWith" dxfId="21894" priority="3736" stopIfTrue="1" operator="endsWith" text="PS">
      <formula>RIGHT(M174,LEN("PS"))="PS"</formula>
    </cfRule>
    <cfRule type="endsWith" dxfId="21893" priority="3737" stopIfTrue="1" operator="endsWith" text="OB">
      <formula>RIGHT(M174,LEN("OB"))="OB"</formula>
    </cfRule>
    <cfRule type="endsWith" dxfId="21892" priority="3738" stopIfTrue="1" operator="endsWith" text="BA">
      <formula>RIGHT(M174,LEN("BA"))="BA"</formula>
    </cfRule>
    <cfRule type="endsWith" dxfId="21891" priority="3739" stopIfTrue="1" operator="endsWith" text="CO">
      <formula>RIGHT(M174,LEN("CO"))="CO"</formula>
    </cfRule>
    <cfRule type="endsWith" dxfId="21890" priority="3740" stopIfTrue="1" operator="endsWith" text="CH">
      <formula>RIGHT(M174,LEN("CH"))="CH"</formula>
    </cfRule>
  </conditionalFormatting>
  <conditionalFormatting sqref="O174:O188">
    <cfRule type="endsWith" dxfId="21889" priority="3719" stopIfTrue="1" operator="endsWith" text="TE">
      <formula>RIGHT(O174,LEN("TE"))="TE"</formula>
    </cfRule>
    <cfRule type="endsWith" dxfId="21888" priority="3720" stopIfTrue="1" operator="endsWith" text="MX">
      <formula>RIGHT(O174,LEN("MX"))="MX"</formula>
    </cfRule>
    <cfRule type="endsWith" dxfId="21887" priority="3721" stopIfTrue="1" operator="endsWith" text="MI">
      <formula>RIGHT(O174,LEN("MI"))="MI"</formula>
    </cfRule>
    <cfRule type="endsWith" dxfId="21886" priority="3722" stopIfTrue="1" operator="endsWith" text="PL">
      <formula>RIGHT(O174,LEN("PL"))="PL"</formula>
    </cfRule>
    <cfRule type="endsWith" dxfId="21885" priority="3723" stopIfTrue="1" operator="endsWith" text="FE">
      <formula>RIGHT(O174,LEN("FE"))="FE"</formula>
    </cfRule>
    <cfRule type="endsWith" dxfId="21884" priority="3724" stopIfTrue="1" operator="endsWith" text="PA">
      <formula>RIGHT(O174,LEN("PA"))="PA"</formula>
    </cfRule>
    <cfRule type="endsWith" dxfId="21883" priority="3725" stopIfTrue="1" operator="endsWith" text="PS">
      <formula>RIGHT(O174,LEN("PS"))="PS"</formula>
    </cfRule>
    <cfRule type="endsWith" dxfId="21882" priority="3726" stopIfTrue="1" operator="endsWith" text="OB">
      <formula>RIGHT(O174,LEN("OB"))="OB"</formula>
    </cfRule>
    <cfRule type="endsWith" dxfId="21881" priority="3727" stopIfTrue="1" operator="endsWith" text="BA">
      <formula>RIGHT(O174,LEN("BA"))="BA"</formula>
    </cfRule>
    <cfRule type="endsWith" dxfId="21880" priority="3728" stopIfTrue="1" operator="endsWith" text="CO">
      <formula>RIGHT(O174,LEN("CO"))="CO"</formula>
    </cfRule>
    <cfRule type="endsWith" dxfId="21879" priority="3729" stopIfTrue="1" operator="endsWith" text="CH">
      <formula>RIGHT(O174,LEN("CH"))="CH"</formula>
    </cfRule>
  </conditionalFormatting>
  <conditionalFormatting sqref="Q174:Q188">
    <cfRule type="endsWith" dxfId="21878" priority="3708" stopIfTrue="1" operator="endsWith" text="TE">
      <formula>RIGHT(Q174,LEN("TE"))="TE"</formula>
    </cfRule>
    <cfRule type="endsWith" dxfId="21877" priority="3709" stopIfTrue="1" operator="endsWith" text="MX">
      <formula>RIGHT(Q174,LEN("MX"))="MX"</formula>
    </cfRule>
    <cfRule type="endsWith" dxfId="21876" priority="3710" stopIfTrue="1" operator="endsWith" text="MI">
      <formula>RIGHT(Q174,LEN("MI"))="MI"</formula>
    </cfRule>
    <cfRule type="endsWith" dxfId="21875" priority="3711" stopIfTrue="1" operator="endsWith" text="PL">
      <formula>RIGHT(Q174,LEN("PL"))="PL"</formula>
    </cfRule>
    <cfRule type="endsWith" dxfId="21874" priority="3712" stopIfTrue="1" operator="endsWith" text="FE">
      <formula>RIGHT(Q174,LEN("FE"))="FE"</formula>
    </cfRule>
    <cfRule type="endsWith" dxfId="21873" priority="3713" stopIfTrue="1" operator="endsWith" text="PA">
      <formula>RIGHT(Q174,LEN("PA"))="PA"</formula>
    </cfRule>
    <cfRule type="endsWith" dxfId="21872" priority="3714" stopIfTrue="1" operator="endsWith" text="PS">
      <formula>RIGHT(Q174,LEN("PS"))="PS"</formula>
    </cfRule>
    <cfRule type="endsWith" dxfId="21871" priority="3715" stopIfTrue="1" operator="endsWith" text="OB">
      <formula>RIGHT(Q174,LEN("OB"))="OB"</formula>
    </cfRule>
    <cfRule type="endsWith" dxfId="21870" priority="3716" stopIfTrue="1" operator="endsWith" text="BA">
      <formula>RIGHT(Q174,LEN("BA"))="BA"</formula>
    </cfRule>
    <cfRule type="endsWith" dxfId="21869" priority="3717" stopIfTrue="1" operator="endsWith" text="CO">
      <formula>RIGHT(Q174,LEN("CO"))="CO"</formula>
    </cfRule>
    <cfRule type="endsWith" dxfId="21868" priority="3718" stopIfTrue="1" operator="endsWith" text="CH">
      <formula>RIGHT(Q174,LEN("CH"))="CH"</formula>
    </cfRule>
  </conditionalFormatting>
  <conditionalFormatting sqref="S174:S188">
    <cfRule type="endsWith" dxfId="21867" priority="3697" stopIfTrue="1" operator="endsWith" text="TE">
      <formula>RIGHT(S174,LEN("TE"))="TE"</formula>
    </cfRule>
    <cfRule type="endsWith" dxfId="21866" priority="3698" stopIfTrue="1" operator="endsWith" text="MX">
      <formula>RIGHT(S174,LEN("MX"))="MX"</formula>
    </cfRule>
    <cfRule type="endsWith" dxfId="21865" priority="3699" stopIfTrue="1" operator="endsWith" text="MI">
      <formula>RIGHT(S174,LEN("MI"))="MI"</formula>
    </cfRule>
    <cfRule type="endsWith" dxfId="21864" priority="3700" stopIfTrue="1" operator="endsWith" text="PL">
      <formula>RIGHT(S174,LEN("PL"))="PL"</formula>
    </cfRule>
    <cfRule type="endsWith" dxfId="21863" priority="3701" stopIfTrue="1" operator="endsWith" text="FE">
      <formula>RIGHT(S174,LEN("FE"))="FE"</formula>
    </cfRule>
    <cfRule type="endsWith" dxfId="21862" priority="3702" stopIfTrue="1" operator="endsWith" text="PA">
      <formula>RIGHT(S174,LEN("PA"))="PA"</formula>
    </cfRule>
    <cfRule type="endsWith" dxfId="21861" priority="3703" stopIfTrue="1" operator="endsWith" text="PS">
      <formula>RIGHT(S174,LEN("PS"))="PS"</formula>
    </cfRule>
    <cfRule type="endsWith" dxfId="21860" priority="3704" stopIfTrue="1" operator="endsWith" text="OB">
      <formula>RIGHT(S174,LEN("OB"))="OB"</formula>
    </cfRule>
    <cfRule type="endsWith" dxfId="21859" priority="3705" stopIfTrue="1" operator="endsWith" text="BA">
      <formula>RIGHT(S174,LEN("BA"))="BA"</formula>
    </cfRule>
    <cfRule type="endsWith" dxfId="21858" priority="3706" stopIfTrue="1" operator="endsWith" text="CO">
      <formula>RIGHT(S174,LEN("CO"))="CO"</formula>
    </cfRule>
    <cfRule type="endsWith" dxfId="21857" priority="3707" stopIfTrue="1" operator="endsWith" text="CH">
      <formula>RIGHT(S174,LEN("CH"))="CH"</formula>
    </cfRule>
  </conditionalFormatting>
  <conditionalFormatting sqref="AB189">
    <cfRule type="cellIs" dxfId="21856" priority="3696" stopIfTrue="1" operator="greaterThan">
      <formula>16</formula>
    </cfRule>
  </conditionalFormatting>
  <conditionalFormatting sqref="AD189">
    <cfRule type="cellIs" dxfId="21855" priority="3695" stopIfTrue="1" operator="greaterThan">
      <formula>16</formula>
    </cfRule>
  </conditionalFormatting>
  <conditionalFormatting sqref="AF189">
    <cfRule type="cellIs" dxfId="21854" priority="3694" stopIfTrue="1" operator="greaterThan">
      <formula>16</formula>
    </cfRule>
  </conditionalFormatting>
  <conditionalFormatting sqref="AH189">
    <cfRule type="cellIs" dxfId="21853" priority="3693" stopIfTrue="1" operator="greaterThan">
      <formula>16</formula>
    </cfRule>
  </conditionalFormatting>
  <conditionalFormatting sqref="AJ189">
    <cfRule type="cellIs" dxfId="21852" priority="3692" stopIfTrue="1" operator="greaterThan">
      <formula>16</formula>
    </cfRule>
  </conditionalFormatting>
  <conditionalFormatting sqref="AL189">
    <cfRule type="cellIs" dxfId="21851" priority="3691" stopIfTrue="1" operator="greaterThan">
      <formula>16</formula>
    </cfRule>
  </conditionalFormatting>
  <conditionalFormatting sqref="AN189">
    <cfRule type="cellIs" dxfId="21850" priority="3690" stopIfTrue="1" operator="greaterThan">
      <formula>16</formula>
    </cfRule>
  </conditionalFormatting>
  <conditionalFormatting sqref="AA174:AA188">
    <cfRule type="endsWith" dxfId="21849" priority="3679" stopIfTrue="1" operator="endsWith" text="TE">
      <formula>RIGHT(AA174,LEN("TE"))="TE"</formula>
    </cfRule>
    <cfRule type="endsWith" dxfId="21848" priority="3680" stopIfTrue="1" operator="endsWith" text="MX">
      <formula>RIGHT(AA174,LEN("MX"))="MX"</formula>
    </cfRule>
    <cfRule type="endsWith" dxfId="21847" priority="3681" stopIfTrue="1" operator="endsWith" text="MI">
      <formula>RIGHT(AA174,LEN("MI"))="MI"</formula>
    </cfRule>
    <cfRule type="endsWith" dxfId="21846" priority="3682" stopIfTrue="1" operator="endsWith" text="PL">
      <formula>RIGHT(AA174,LEN("PL"))="PL"</formula>
    </cfRule>
    <cfRule type="endsWith" dxfId="21845" priority="3683" stopIfTrue="1" operator="endsWith" text="FE">
      <formula>RIGHT(AA174,LEN("FE"))="FE"</formula>
    </cfRule>
    <cfRule type="endsWith" dxfId="21844" priority="3684" stopIfTrue="1" operator="endsWith" text="PA">
      <formula>RIGHT(AA174,LEN("PA"))="PA"</formula>
    </cfRule>
    <cfRule type="endsWith" dxfId="21843" priority="3685" stopIfTrue="1" operator="endsWith" text="PS">
      <formula>RIGHT(AA174,LEN("PS"))="PS"</formula>
    </cfRule>
    <cfRule type="endsWith" dxfId="21842" priority="3686" stopIfTrue="1" operator="endsWith" text="OB">
      <formula>RIGHT(AA174,LEN("OB"))="OB"</formula>
    </cfRule>
    <cfRule type="endsWith" dxfId="21841" priority="3687" stopIfTrue="1" operator="endsWith" text="BA">
      <formula>RIGHT(AA174,LEN("BA"))="BA"</formula>
    </cfRule>
    <cfRule type="endsWith" dxfId="21840" priority="3688" stopIfTrue="1" operator="endsWith" text="CO">
      <formula>RIGHT(AA174,LEN("CO"))="CO"</formula>
    </cfRule>
    <cfRule type="endsWith" dxfId="21839" priority="3689" stopIfTrue="1" operator="endsWith" text="CH">
      <formula>RIGHT(AA174,LEN("CH"))="CH"</formula>
    </cfRule>
  </conditionalFormatting>
  <conditionalFormatting sqref="AC174:AC188">
    <cfRule type="endsWith" dxfId="21838" priority="3668" stopIfTrue="1" operator="endsWith" text="TE">
      <formula>RIGHT(AC174,LEN("TE"))="TE"</formula>
    </cfRule>
    <cfRule type="endsWith" dxfId="21837" priority="3669" stopIfTrue="1" operator="endsWith" text="MX">
      <formula>RIGHT(AC174,LEN("MX"))="MX"</formula>
    </cfRule>
    <cfRule type="endsWith" dxfId="21836" priority="3670" stopIfTrue="1" operator="endsWith" text="MI">
      <formula>RIGHT(AC174,LEN("MI"))="MI"</formula>
    </cfRule>
    <cfRule type="endsWith" dxfId="21835" priority="3671" stopIfTrue="1" operator="endsWith" text="PL">
      <formula>RIGHT(AC174,LEN("PL"))="PL"</formula>
    </cfRule>
    <cfRule type="endsWith" dxfId="21834" priority="3672" stopIfTrue="1" operator="endsWith" text="FE">
      <formula>RIGHT(AC174,LEN("FE"))="FE"</formula>
    </cfRule>
    <cfRule type="endsWith" dxfId="21833" priority="3673" stopIfTrue="1" operator="endsWith" text="PA">
      <formula>RIGHT(AC174,LEN("PA"))="PA"</formula>
    </cfRule>
    <cfRule type="endsWith" dxfId="21832" priority="3674" stopIfTrue="1" operator="endsWith" text="PS">
      <formula>RIGHT(AC174,LEN("PS"))="PS"</formula>
    </cfRule>
    <cfRule type="endsWith" dxfId="21831" priority="3675" stopIfTrue="1" operator="endsWith" text="OB">
      <formula>RIGHT(AC174,LEN("OB"))="OB"</formula>
    </cfRule>
    <cfRule type="endsWith" dxfId="21830" priority="3676" stopIfTrue="1" operator="endsWith" text="BA">
      <formula>RIGHT(AC174,LEN("BA"))="BA"</formula>
    </cfRule>
    <cfRule type="endsWith" dxfId="21829" priority="3677" stopIfTrue="1" operator="endsWith" text="CO">
      <formula>RIGHT(AC174,LEN("CO"))="CO"</formula>
    </cfRule>
    <cfRule type="endsWith" dxfId="21828" priority="3678" stopIfTrue="1" operator="endsWith" text="CH">
      <formula>RIGHT(AC174,LEN("CH"))="CH"</formula>
    </cfRule>
  </conditionalFormatting>
  <conditionalFormatting sqref="AE174:AE188">
    <cfRule type="endsWith" dxfId="21827" priority="3657" stopIfTrue="1" operator="endsWith" text="TE">
      <formula>RIGHT(AE174,LEN("TE"))="TE"</formula>
    </cfRule>
    <cfRule type="endsWith" dxfId="21826" priority="3658" stopIfTrue="1" operator="endsWith" text="MX">
      <formula>RIGHT(AE174,LEN("MX"))="MX"</formula>
    </cfRule>
    <cfRule type="endsWith" dxfId="21825" priority="3659" stopIfTrue="1" operator="endsWith" text="MI">
      <formula>RIGHT(AE174,LEN("MI"))="MI"</formula>
    </cfRule>
    <cfRule type="endsWith" dxfId="21824" priority="3660" stopIfTrue="1" operator="endsWith" text="PL">
      <formula>RIGHT(AE174,LEN("PL"))="PL"</formula>
    </cfRule>
    <cfRule type="endsWith" dxfId="21823" priority="3661" stopIfTrue="1" operator="endsWith" text="FE">
      <formula>RIGHT(AE174,LEN("FE"))="FE"</formula>
    </cfRule>
    <cfRule type="endsWith" dxfId="21822" priority="3662" stopIfTrue="1" operator="endsWith" text="PA">
      <formula>RIGHT(AE174,LEN("PA"))="PA"</formula>
    </cfRule>
    <cfRule type="endsWith" dxfId="21821" priority="3663" stopIfTrue="1" operator="endsWith" text="PS">
      <formula>RIGHT(AE174,LEN("PS"))="PS"</formula>
    </cfRule>
    <cfRule type="endsWith" dxfId="21820" priority="3664" stopIfTrue="1" operator="endsWith" text="OB">
      <formula>RIGHT(AE174,LEN("OB"))="OB"</formula>
    </cfRule>
    <cfRule type="endsWith" dxfId="21819" priority="3665" stopIfTrue="1" operator="endsWith" text="BA">
      <formula>RIGHT(AE174,LEN("BA"))="BA"</formula>
    </cfRule>
    <cfRule type="endsWith" dxfId="21818" priority="3666" stopIfTrue="1" operator="endsWith" text="CO">
      <formula>RIGHT(AE174,LEN("CO"))="CO"</formula>
    </cfRule>
    <cfRule type="endsWith" dxfId="21817" priority="3667" stopIfTrue="1" operator="endsWith" text="CH">
      <formula>RIGHT(AE174,LEN("CH"))="CH"</formula>
    </cfRule>
  </conditionalFormatting>
  <conditionalFormatting sqref="AG174:AG188">
    <cfRule type="endsWith" dxfId="21816" priority="3646" stopIfTrue="1" operator="endsWith" text="TE">
      <formula>RIGHT(AG174,LEN("TE"))="TE"</formula>
    </cfRule>
    <cfRule type="endsWith" dxfId="21815" priority="3647" stopIfTrue="1" operator="endsWith" text="MX">
      <formula>RIGHT(AG174,LEN("MX"))="MX"</formula>
    </cfRule>
    <cfRule type="endsWith" dxfId="21814" priority="3648" stopIfTrue="1" operator="endsWith" text="MI">
      <formula>RIGHT(AG174,LEN("MI"))="MI"</formula>
    </cfRule>
    <cfRule type="endsWith" dxfId="21813" priority="3649" stopIfTrue="1" operator="endsWith" text="PL">
      <formula>RIGHT(AG174,LEN("PL"))="PL"</formula>
    </cfRule>
    <cfRule type="endsWith" dxfId="21812" priority="3650" stopIfTrue="1" operator="endsWith" text="FE">
      <formula>RIGHT(AG174,LEN("FE"))="FE"</formula>
    </cfRule>
    <cfRule type="endsWith" dxfId="21811" priority="3651" stopIfTrue="1" operator="endsWith" text="PA">
      <formula>RIGHT(AG174,LEN("PA"))="PA"</formula>
    </cfRule>
    <cfRule type="endsWith" dxfId="21810" priority="3652" stopIfTrue="1" operator="endsWith" text="PS">
      <formula>RIGHT(AG174,LEN("PS"))="PS"</formula>
    </cfRule>
    <cfRule type="endsWith" dxfId="21809" priority="3653" stopIfTrue="1" operator="endsWith" text="OB">
      <formula>RIGHT(AG174,LEN("OB"))="OB"</formula>
    </cfRule>
    <cfRule type="endsWith" dxfId="21808" priority="3654" stopIfTrue="1" operator="endsWith" text="BA">
      <formula>RIGHT(AG174,LEN("BA"))="BA"</formula>
    </cfRule>
    <cfRule type="endsWith" dxfId="21807" priority="3655" stopIfTrue="1" operator="endsWith" text="CO">
      <formula>RIGHT(AG174,LEN("CO"))="CO"</formula>
    </cfRule>
    <cfRule type="endsWith" dxfId="21806" priority="3656" stopIfTrue="1" operator="endsWith" text="CH">
      <formula>RIGHT(AG174,LEN("CH"))="CH"</formula>
    </cfRule>
  </conditionalFormatting>
  <conditionalFormatting sqref="AI174:AI188">
    <cfRule type="endsWith" dxfId="21805" priority="3635" stopIfTrue="1" operator="endsWith" text="TE">
      <formula>RIGHT(AI174,LEN("TE"))="TE"</formula>
    </cfRule>
    <cfRule type="endsWith" dxfId="21804" priority="3636" stopIfTrue="1" operator="endsWith" text="MX">
      <formula>RIGHT(AI174,LEN("MX"))="MX"</formula>
    </cfRule>
    <cfRule type="endsWith" dxfId="21803" priority="3637" stopIfTrue="1" operator="endsWith" text="MI">
      <formula>RIGHT(AI174,LEN("MI"))="MI"</formula>
    </cfRule>
    <cfRule type="endsWith" dxfId="21802" priority="3638" stopIfTrue="1" operator="endsWith" text="PL">
      <formula>RIGHT(AI174,LEN("PL"))="PL"</formula>
    </cfRule>
    <cfRule type="endsWith" dxfId="21801" priority="3639" stopIfTrue="1" operator="endsWith" text="FE">
      <formula>RIGHT(AI174,LEN("FE"))="FE"</formula>
    </cfRule>
    <cfRule type="endsWith" dxfId="21800" priority="3640" stopIfTrue="1" operator="endsWith" text="PA">
      <formula>RIGHT(AI174,LEN("PA"))="PA"</formula>
    </cfRule>
    <cfRule type="endsWith" dxfId="21799" priority="3641" stopIfTrue="1" operator="endsWith" text="PS">
      <formula>RIGHT(AI174,LEN("PS"))="PS"</formula>
    </cfRule>
    <cfRule type="endsWith" dxfId="21798" priority="3642" stopIfTrue="1" operator="endsWith" text="OB">
      <formula>RIGHT(AI174,LEN("OB"))="OB"</formula>
    </cfRule>
    <cfRule type="endsWith" dxfId="21797" priority="3643" stopIfTrue="1" operator="endsWith" text="BA">
      <formula>RIGHT(AI174,LEN("BA"))="BA"</formula>
    </cfRule>
    <cfRule type="endsWith" dxfId="21796" priority="3644" stopIfTrue="1" operator="endsWith" text="CO">
      <formula>RIGHT(AI174,LEN("CO"))="CO"</formula>
    </cfRule>
    <cfRule type="endsWith" dxfId="21795" priority="3645" stopIfTrue="1" operator="endsWith" text="CH">
      <formula>RIGHT(AI174,LEN("CH"))="CH"</formula>
    </cfRule>
  </conditionalFormatting>
  <conditionalFormatting sqref="AK174:AK188">
    <cfRule type="endsWith" dxfId="21794" priority="3624" stopIfTrue="1" operator="endsWith" text="TE">
      <formula>RIGHT(AK174,LEN("TE"))="TE"</formula>
    </cfRule>
    <cfRule type="endsWith" dxfId="21793" priority="3625" stopIfTrue="1" operator="endsWith" text="MX">
      <formula>RIGHT(AK174,LEN("MX"))="MX"</formula>
    </cfRule>
    <cfRule type="endsWith" dxfId="21792" priority="3626" stopIfTrue="1" operator="endsWith" text="MI">
      <formula>RIGHT(AK174,LEN("MI"))="MI"</formula>
    </cfRule>
    <cfRule type="endsWith" dxfId="21791" priority="3627" stopIfTrue="1" operator="endsWith" text="PL">
      <formula>RIGHT(AK174,LEN("PL"))="PL"</formula>
    </cfRule>
    <cfRule type="endsWith" dxfId="21790" priority="3628" stopIfTrue="1" operator="endsWith" text="FE">
      <formula>RIGHT(AK174,LEN("FE"))="FE"</formula>
    </cfRule>
    <cfRule type="endsWith" dxfId="21789" priority="3629" stopIfTrue="1" operator="endsWith" text="PA">
      <formula>RIGHT(AK174,LEN("PA"))="PA"</formula>
    </cfRule>
    <cfRule type="endsWith" dxfId="21788" priority="3630" stopIfTrue="1" operator="endsWith" text="PS">
      <formula>RIGHT(AK174,LEN("PS"))="PS"</formula>
    </cfRule>
    <cfRule type="endsWith" dxfId="21787" priority="3631" stopIfTrue="1" operator="endsWith" text="OB">
      <formula>RIGHT(AK174,LEN("OB"))="OB"</formula>
    </cfRule>
    <cfRule type="endsWith" dxfId="21786" priority="3632" stopIfTrue="1" operator="endsWith" text="BA">
      <formula>RIGHT(AK174,LEN("BA"))="BA"</formula>
    </cfRule>
    <cfRule type="endsWith" dxfId="21785" priority="3633" stopIfTrue="1" operator="endsWith" text="CO">
      <formula>RIGHT(AK174,LEN("CO"))="CO"</formula>
    </cfRule>
    <cfRule type="endsWith" dxfId="21784" priority="3634" stopIfTrue="1" operator="endsWith" text="CH">
      <formula>RIGHT(AK174,LEN("CH"))="CH"</formula>
    </cfRule>
  </conditionalFormatting>
  <conditionalFormatting sqref="AM174:AM188">
    <cfRule type="endsWith" dxfId="21783" priority="3613" stopIfTrue="1" operator="endsWith" text="TE">
      <formula>RIGHT(AM174,LEN("TE"))="TE"</formula>
    </cfRule>
    <cfRule type="endsWith" dxfId="21782" priority="3614" stopIfTrue="1" operator="endsWith" text="MX">
      <formula>RIGHT(AM174,LEN("MX"))="MX"</formula>
    </cfRule>
    <cfRule type="endsWith" dxfId="21781" priority="3615" stopIfTrue="1" operator="endsWith" text="MI">
      <formula>RIGHT(AM174,LEN("MI"))="MI"</formula>
    </cfRule>
    <cfRule type="endsWith" dxfId="21780" priority="3616" stopIfTrue="1" operator="endsWith" text="PL">
      <formula>RIGHT(AM174,LEN("PL"))="PL"</formula>
    </cfRule>
    <cfRule type="endsWith" dxfId="21779" priority="3617" stopIfTrue="1" operator="endsWith" text="FE">
      <formula>RIGHT(AM174,LEN("FE"))="FE"</formula>
    </cfRule>
    <cfRule type="endsWith" dxfId="21778" priority="3618" stopIfTrue="1" operator="endsWith" text="PA">
      <formula>RIGHT(AM174,LEN("PA"))="PA"</formula>
    </cfRule>
    <cfRule type="endsWith" dxfId="21777" priority="3619" stopIfTrue="1" operator="endsWith" text="PS">
      <formula>RIGHT(AM174,LEN("PS"))="PS"</formula>
    </cfRule>
    <cfRule type="endsWith" dxfId="21776" priority="3620" stopIfTrue="1" operator="endsWith" text="OB">
      <formula>RIGHT(AM174,LEN("OB"))="OB"</formula>
    </cfRule>
    <cfRule type="endsWith" dxfId="21775" priority="3621" stopIfTrue="1" operator="endsWith" text="BA">
      <formula>RIGHT(AM174,LEN("BA"))="BA"</formula>
    </cfRule>
    <cfRule type="endsWith" dxfId="21774" priority="3622" stopIfTrue="1" operator="endsWith" text="CO">
      <formula>RIGHT(AM174,LEN("CO"))="CO"</formula>
    </cfRule>
    <cfRule type="endsWith" dxfId="21773" priority="3623" stopIfTrue="1" operator="endsWith" text="CH">
      <formula>RIGHT(AM174,LEN("CH"))="CH"</formula>
    </cfRule>
  </conditionalFormatting>
  <conditionalFormatting sqref="AV189">
    <cfRule type="cellIs" dxfId="21772" priority="3612" stopIfTrue="1" operator="greaterThan">
      <formula>16</formula>
    </cfRule>
  </conditionalFormatting>
  <conditionalFormatting sqref="AX189">
    <cfRule type="cellIs" dxfId="21771" priority="3611" stopIfTrue="1" operator="greaterThan">
      <formula>16</formula>
    </cfRule>
  </conditionalFormatting>
  <conditionalFormatting sqref="AZ189">
    <cfRule type="cellIs" dxfId="21770" priority="3610" stopIfTrue="1" operator="greaterThan">
      <formula>16</formula>
    </cfRule>
  </conditionalFormatting>
  <conditionalFormatting sqref="BB189">
    <cfRule type="cellIs" dxfId="21769" priority="3609" stopIfTrue="1" operator="greaterThan">
      <formula>16</formula>
    </cfRule>
  </conditionalFormatting>
  <conditionalFormatting sqref="BD189">
    <cfRule type="cellIs" dxfId="21768" priority="3608" stopIfTrue="1" operator="greaterThan">
      <formula>16</formula>
    </cfRule>
  </conditionalFormatting>
  <conditionalFormatting sqref="BF189">
    <cfRule type="cellIs" dxfId="21767" priority="3607" stopIfTrue="1" operator="greaterThan">
      <formula>16</formula>
    </cfRule>
  </conditionalFormatting>
  <conditionalFormatting sqref="BH189">
    <cfRule type="cellIs" dxfId="21766" priority="3606" stopIfTrue="1" operator="greaterThan">
      <formula>16</formula>
    </cfRule>
  </conditionalFormatting>
  <conditionalFormatting sqref="AU174:AU188">
    <cfRule type="endsWith" dxfId="21765" priority="3595" stopIfTrue="1" operator="endsWith" text="TE">
      <formula>RIGHT(AU174,LEN("TE"))="TE"</formula>
    </cfRule>
    <cfRule type="endsWith" dxfId="21764" priority="3596" stopIfTrue="1" operator="endsWith" text="MX">
      <formula>RIGHT(AU174,LEN("MX"))="MX"</formula>
    </cfRule>
    <cfRule type="endsWith" dxfId="21763" priority="3597" stopIfTrue="1" operator="endsWith" text="MI">
      <formula>RIGHT(AU174,LEN("MI"))="MI"</formula>
    </cfRule>
    <cfRule type="endsWith" dxfId="21762" priority="3598" stopIfTrue="1" operator="endsWith" text="PL">
      <formula>RIGHT(AU174,LEN("PL"))="PL"</formula>
    </cfRule>
    <cfRule type="endsWith" dxfId="21761" priority="3599" stopIfTrue="1" operator="endsWith" text="FE">
      <formula>RIGHT(AU174,LEN("FE"))="FE"</formula>
    </cfRule>
    <cfRule type="endsWith" dxfId="21760" priority="3600" stopIfTrue="1" operator="endsWith" text="PA">
      <formula>RIGHT(AU174,LEN("PA"))="PA"</formula>
    </cfRule>
    <cfRule type="endsWith" dxfId="21759" priority="3601" stopIfTrue="1" operator="endsWith" text="PS">
      <formula>RIGHT(AU174,LEN("PS"))="PS"</formula>
    </cfRule>
    <cfRule type="endsWith" dxfId="21758" priority="3602" stopIfTrue="1" operator="endsWith" text="OB">
      <formula>RIGHT(AU174,LEN("OB"))="OB"</formula>
    </cfRule>
    <cfRule type="endsWith" dxfId="21757" priority="3603" stopIfTrue="1" operator="endsWith" text="BA">
      <formula>RIGHT(AU174,LEN("BA"))="BA"</formula>
    </cfRule>
    <cfRule type="endsWith" dxfId="21756" priority="3604" stopIfTrue="1" operator="endsWith" text="CO">
      <formula>RIGHT(AU174,LEN("CO"))="CO"</formula>
    </cfRule>
    <cfRule type="endsWith" dxfId="21755" priority="3605" stopIfTrue="1" operator="endsWith" text="CH">
      <formula>RIGHT(AU174,LEN("CH"))="CH"</formula>
    </cfRule>
  </conditionalFormatting>
  <conditionalFormatting sqref="AW174:AW188">
    <cfRule type="endsWith" dxfId="21754" priority="3584" stopIfTrue="1" operator="endsWith" text="TE">
      <formula>RIGHT(AW174,LEN("TE"))="TE"</formula>
    </cfRule>
    <cfRule type="endsWith" dxfId="21753" priority="3585" stopIfTrue="1" operator="endsWith" text="MX">
      <formula>RIGHT(AW174,LEN("MX"))="MX"</formula>
    </cfRule>
    <cfRule type="endsWith" dxfId="21752" priority="3586" stopIfTrue="1" operator="endsWith" text="MI">
      <formula>RIGHT(AW174,LEN("MI"))="MI"</formula>
    </cfRule>
    <cfRule type="endsWith" dxfId="21751" priority="3587" stopIfTrue="1" operator="endsWith" text="PL">
      <formula>RIGHT(AW174,LEN("PL"))="PL"</formula>
    </cfRule>
    <cfRule type="endsWith" dxfId="21750" priority="3588" stopIfTrue="1" operator="endsWith" text="FE">
      <formula>RIGHT(AW174,LEN("FE"))="FE"</formula>
    </cfRule>
    <cfRule type="endsWith" dxfId="21749" priority="3589" stopIfTrue="1" operator="endsWith" text="PA">
      <formula>RIGHT(AW174,LEN("PA"))="PA"</formula>
    </cfRule>
    <cfRule type="endsWith" dxfId="21748" priority="3590" stopIfTrue="1" operator="endsWith" text="PS">
      <formula>RIGHT(AW174,LEN("PS"))="PS"</formula>
    </cfRule>
    <cfRule type="endsWith" dxfId="21747" priority="3591" stopIfTrue="1" operator="endsWith" text="OB">
      <formula>RIGHT(AW174,LEN("OB"))="OB"</formula>
    </cfRule>
    <cfRule type="endsWith" dxfId="21746" priority="3592" stopIfTrue="1" operator="endsWith" text="BA">
      <formula>RIGHT(AW174,LEN("BA"))="BA"</formula>
    </cfRule>
    <cfRule type="endsWith" dxfId="21745" priority="3593" stopIfTrue="1" operator="endsWith" text="CO">
      <formula>RIGHT(AW174,LEN("CO"))="CO"</formula>
    </cfRule>
    <cfRule type="endsWith" dxfId="21744" priority="3594" stopIfTrue="1" operator="endsWith" text="CH">
      <formula>RIGHT(AW174,LEN("CH"))="CH"</formula>
    </cfRule>
  </conditionalFormatting>
  <conditionalFormatting sqref="AY174:AY188">
    <cfRule type="endsWith" dxfId="21743" priority="3573" stopIfTrue="1" operator="endsWith" text="TE">
      <formula>RIGHT(AY174,LEN("TE"))="TE"</formula>
    </cfRule>
    <cfRule type="endsWith" dxfId="21742" priority="3574" stopIfTrue="1" operator="endsWith" text="MX">
      <formula>RIGHT(AY174,LEN("MX"))="MX"</formula>
    </cfRule>
    <cfRule type="endsWith" dxfId="21741" priority="3575" stopIfTrue="1" operator="endsWith" text="MI">
      <formula>RIGHT(AY174,LEN("MI"))="MI"</formula>
    </cfRule>
    <cfRule type="endsWith" dxfId="21740" priority="3576" stopIfTrue="1" operator="endsWith" text="PL">
      <formula>RIGHT(AY174,LEN("PL"))="PL"</formula>
    </cfRule>
    <cfRule type="endsWith" dxfId="21739" priority="3577" stopIfTrue="1" operator="endsWith" text="FE">
      <formula>RIGHT(AY174,LEN("FE"))="FE"</formula>
    </cfRule>
    <cfRule type="endsWith" dxfId="21738" priority="3578" stopIfTrue="1" operator="endsWith" text="PA">
      <formula>RIGHT(AY174,LEN("PA"))="PA"</formula>
    </cfRule>
    <cfRule type="endsWith" dxfId="21737" priority="3579" stopIfTrue="1" operator="endsWith" text="PS">
      <formula>RIGHT(AY174,LEN("PS"))="PS"</formula>
    </cfRule>
    <cfRule type="endsWith" dxfId="21736" priority="3580" stopIfTrue="1" operator="endsWith" text="OB">
      <formula>RIGHT(AY174,LEN("OB"))="OB"</formula>
    </cfRule>
    <cfRule type="endsWith" dxfId="21735" priority="3581" stopIfTrue="1" operator="endsWith" text="BA">
      <formula>RIGHT(AY174,LEN("BA"))="BA"</formula>
    </cfRule>
    <cfRule type="endsWith" dxfId="21734" priority="3582" stopIfTrue="1" operator="endsWith" text="CO">
      <formula>RIGHT(AY174,LEN("CO"))="CO"</formula>
    </cfRule>
    <cfRule type="endsWith" dxfId="21733" priority="3583" stopIfTrue="1" operator="endsWith" text="CH">
      <formula>RIGHT(AY174,LEN("CH"))="CH"</formula>
    </cfRule>
  </conditionalFormatting>
  <conditionalFormatting sqref="BA174:BA188">
    <cfRule type="endsWith" dxfId="21732" priority="3562" stopIfTrue="1" operator="endsWith" text="TE">
      <formula>RIGHT(BA174,LEN("TE"))="TE"</formula>
    </cfRule>
    <cfRule type="endsWith" dxfId="21731" priority="3563" stopIfTrue="1" operator="endsWith" text="MX">
      <formula>RIGHT(BA174,LEN("MX"))="MX"</formula>
    </cfRule>
    <cfRule type="endsWith" dxfId="21730" priority="3564" stopIfTrue="1" operator="endsWith" text="MI">
      <formula>RIGHT(BA174,LEN("MI"))="MI"</formula>
    </cfRule>
    <cfRule type="endsWith" dxfId="21729" priority="3565" stopIfTrue="1" operator="endsWith" text="PL">
      <formula>RIGHT(BA174,LEN("PL"))="PL"</formula>
    </cfRule>
    <cfRule type="endsWith" dxfId="21728" priority="3566" stopIfTrue="1" operator="endsWith" text="FE">
      <formula>RIGHT(BA174,LEN("FE"))="FE"</formula>
    </cfRule>
    <cfRule type="endsWith" dxfId="21727" priority="3567" stopIfTrue="1" operator="endsWith" text="PA">
      <formula>RIGHT(BA174,LEN("PA"))="PA"</formula>
    </cfRule>
    <cfRule type="endsWith" dxfId="21726" priority="3568" stopIfTrue="1" operator="endsWith" text="PS">
      <formula>RIGHT(BA174,LEN("PS"))="PS"</formula>
    </cfRule>
    <cfRule type="endsWith" dxfId="21725" priority="3569" stopIfTrue="1" operator="endsWith" text="OB">
      <formula>RIGHT(BA174,LEN("OB"))="OB"</formula>
    </cfRule>
    <cfRule type="endsWith" dxfId="21724" priority="3570" stopIfTrue="1" operator="endsWith" text="BA">
      <formula>RIGHT(BA174,LEN("BA"))="BA"</formula>
    </cfRule>
    <cfRule type="endsWith" dxfId="21723" priority="3571" stopIfTrue="1" operator="endsWith" text="CO">
      <formula>RIGHT(BA174,LEN("CO"))="CO"</formula>
    </cfRule>
    <cfRule type="endsWith" dxfId="21722" priority="3572" stopIfTrue="1" operator="endsWith" text="CH">
      <formula>RIGHT(BA174,LEN("CH"))="CH"</formula>
    </cfRule>
  </conditionalFormatting>
  <conditionalFormatting sqref="BC174:BC188">
    <cfRule type="endsWith" dxfId="21721" priority="3551" stopIfTrue="1" operator="endsWith" text="TE">
      <formula>RIGHT(BC174,LEN("TE"))="TE"</formula>
    </cfRule>
    <cfRule type="endsWith" dxfId="21720" priority="3552" stopIfTrue="1" operator="endsWith" text="MX">
      <formula>RIGHT(BC174,LEN("MX"))="MX"</formula>
    </cfRule>
    <cfRule type="endsWith" dxfId="21719" priority="3553" stopIfTrue="1" operator="endsWith" text="MI">
      <formula>RIGHT(BC174,LEN("MI"))="MI"</formula>
    </cfRule>
    <cfRule type="endsWith" dxfId="21718" priority="3554" stopIfTrue="1" operator="endsWith" text="PL">
      <formula>RIGHT(BC174,LEN("PL"))="PL"</formula>
    </cfRule>
    <cfRule type="endsWith" dxfId="21717" priority="3555" stopIfTrue="1" operator="endsWith" text="FE">
      <formula>RIGHT(BC174,LEN("FE"))="FE"</formula>
    </cfRule>
    <cfRule type="endsWith" dxfId="21716" priority="3556" stopIfTrue="1" operator="endsWith" text="PA">
      <formula>RIGHT(BC174,LEN("PA"))="PA"</formula>
    </cfRule>
    <cfRule type="endsWith" dxfId="21715" priority="3557" stopIfTrue="1" operator="endsWith" text="PS">
      <formula>RIGHT(BC174,LEN("PS"))="PS"</formula>
    </cfRule>
    <cfRule type="endsWith" dxfId="21714" priority="3558" stopIfTrue="1" operator="endsWith" text="OB">
      <formula>RIGHT(BC174,LEN("OB"))="OB"</formula>
    </cfRule>
    <cfRule type="endsWith" dxfId="21713" priority="3559" stopIfTrue="1" operator="endsWith" text="BA">
      <formula>RIGHT(BC174,LEN("BA"))="BA"</formula>
    </cfRule>
    <cfRule type="endsWith" dxfId="21712" priority="3560" stopIfTrue="1" operator="endsWith" text="CO">
      <formula>RIGHT(BC174,LEN("CO"))="CO"</formula>
    </cfRule>
    <cfRule type="endsWith" dxfId="21711" priority="3561" stopIfTrue="1" operator="endsWith" text="CH">
      <formula>RIGHT(BC174,LEN("CH"))="CH"</formula>
    </cfRule>
  </conditionalFormatting>
  <conditionalFormatting sqref="BE174:BE188">
    <cfRule type="endsWith" dxfId="21710" priority="3540" stopIfTrue="1" operator="endsWith" text="TE">
      <formula>RIGHT(BE174,LEN("TE"))="TE"</formula>
    </cfRule>
    <cfRule type="endsWith" dxfId="21709" priority="3541" stopIfTrue="1" operator="endsWith" text="MX">
      <formula>RIGHT(BE174,LEN("MX"))="MX"</formula>
    </cfRule>
    <cfRule type="endsWith" dxfId="21708" priority="3542" stopIfTrue="1" operator="endsWith" text="MI">
      <formula>RIGHT(BE174,LEN("MI"))="MI"</formula>
    </cfRule>
    <cfRule type="endsWith" dxfId="21707" priority="3543" stopIfTrue="1" operator="endsWith" text="PL">
      <formula>RIGHT(BE174,LEN("PL"))="PL"</formula>
    </cfRule>
    <cfRule type="endsWith" dxfId="21706" priority="3544" stopIfTrue="1" operator="endsWith" text="FE">
      <formula>RIGHT(BE174,LEN("FE"))="FE"</formula>
    </cfRule>
    <cfRule type="endsWith" dxfId="21705" priority="3545" stopIfTrue="1" operator="endsWith" text="PA">
      <formula>RIGHT(BE174,LEN("PA"))="PA"</formula>
    </cfRule>
    <cfRule type="endsWith" dxfId="21704" priority="3546" stopIfTrue="1" operator="endsWith" text="PS">
      <formula>RIGHT(BE174,LEN("PS"))="PS"</formula>
    </cfRule>
    <cfRule type="endsWith" dxfId="21703" priority="3547" stopIfTrue="1" operator="endsWith" text="OB">
      <formula>RIGHT(BE174,LEN("OB"))="OB"</formula>
    </cfRule>
    <cfRule type="endsWith" dxfId="21702" priority="3548" stopIfTrue="1" operator="endsWith" text="BA">
      <formula>RIGHT(BE174,LEN("BA"))="BA"</formula>
    </cfRule>
    <cfRule type="endsWith" dxfId="21701" priority="3549" stopIfTrue="1" operator="endsWith" text="CO">
      <formula>RIGHT(BE174,LEN("CO"))="CO"</formula>
    </cfRule>
    <cfRule type="endsWith" dxfId="21700" priority="3550" stopIfTrue="1" operator="endsWith" text="CH">
      <formula>RIGHT(BE174,LEN("CH"))="CH"</formula>
    </cfRule>
  </conditionalFormatting>
  <conditionalFormatting sqref="BG174:BG188">
    <cfRule type="endsWith" dxfId="21699" priority="3529" stopIfTrue="1" operator="endsWith" text="TE">
      <formula>RIGHT(BG174,LEN("TE"))="TE"</formula>
    </cfRule>
    <cfRule type="endsWith" dxfId="21698" priority="3530" stopIfTrue="1" operator="endsWith" text="MX">
      <formula>RIGHT(BG174,LEN("MX"))="MX"</formula>
    </cfRule>
    <cfRule type="endsWith" dxfId="21697" priority="3531" stopIfTrue="1" operator="endsWith" text="MI">
      <formula>RIGHT(BG174,LEN("MI"))="MI"</formula>
    </cfRule>
    <cfRule type="endsWith" dxfId="21696" priority="3532" stopIfTrue="1" operator="endsWith" text="PL">
      <formula>RIGHT(BG174,LEN("PL"))="PL"</formula>
    </cfRule>
    <cfRule type="endsWith" dxfId="21695" priority="3533" stopIfTrue="1" operator="endsWith" text="FE">
      <formula>RIGHT(BG174,LEN("FE"))="FE"</formula>
    </cfRule>
    <cfRule type="endsWith" dxfId="21694" priority="3534" stopIfTrue="1" operator="endsWith" text="PA">
      <formula>RIGHT(BG174,LEN("PA"))="PA"</formula>
    </cfRule>
    <cfRule type="endsWith" dxfId="21693" priority="3535" stopIfTrue="1" operator="endsWith" text="PS">
      <formula>RIGHT(BG174,LEN("PS"))="PS"</formula>
    </cfRule>
    <cfRule type="endsWith" dxfId="21692" priority="3536" stopIfTrue="1" operator="endsWith" text="OB">
      <formula>RIGHT(BG174,LEN("OB"))="OB"</formula>
    </cfRule>
    <cfRule type="endsWith" dxfId="21691" priority="3537" stopIfTrue="1" operator="endsWith" text="BA">
      <formula>RIGHT(BG174,LEN("BA"))="BA"</formula>
    </cfRule>
    <cfRule type="endsWith" dxfId="21690" priority="3538" stopIfTrue="1" operator="endsWith" text="CO">
      <formula>RIGHT(BG174,LEN("CO"))="CO"</formula>
    </cfRule>
    <cfRule type="endsWith" dxfId="21689" priority="3539" stopIfTrue="1" operator="endsWith" text="CH">
      <formula>RIGHT(BG174,LEN("CH"))="CH"</formula>
    </cfRule>
  </conditionalFormatting>
  <conditionalFormatting sqref="H207">
    <cfRule type="cellIs" dxfId="21688" priority="3528" stopIfTrue="1" operator="greaterThan">
      <formula>16</formula>
    </cfRule>
  </conditionalFormatting>
  <conditionalFormatting sqref="J207">
    <cfRule type="cellIs" dxfId="21687" priority="3527" stopIfTrue="1" operator="greaterThan">
      <formula>16</formula>
    </cfRule>
  </conditionalFormatting>
  <conditionalFormatting sqref="L207">
    <cfRule type="cellIs" dxfId="21686" priority="3526" stopIfTrue="1" operator="greaterThan">
      <formula>16</formula>
    </cfRule>
  </conditionalFormatting>
  <conditionalFormatting sqref="N207">
    <cfRule type="cellIs" dxfId="21685" priority="3525" stopIfTrue="1" operator="greaterThan">
      <formula>16</formula>
    </cfRule>
  </conditionalFormatting>
  <conditionalFormatting sqref="P207">
    <cfRule type="cellIs" dxfId="21684" priority="3524" stopIfTrue="1" operator="greaterThan">
      <formula>16</formula>
    </cfRule>
  </conditionalFormatting>
  <conditionalFormatting sqref="R207">
    <cfRule type="cellIs" dxfId="21683" priority="3523" stopIfTrue="1" operator="greaterThan">
      <formula>16</formula>
    </cfRule>
  </conditionalFormatting>
  <conditionalFormatting sqref="T207">
    <cfRule type="cellIs" dxfId="21682" priority="3522" stopIfTrue="1" operator="greaterThan">
      <formula>16</formula>
    </cfRule>
  </conditionalFormatting>
  <conditionalFormatting sqref="G192:G206">
    <cfRule type="endsWith" dxfId="21681" priority="3511" stopIfTrue="1" operator="endsWith" text="TE">
      <formula>RIGHT(G192,LEN("TE"))="TE"</formula>
    </cfRule>
    <cfRule type="endsWith" dxfId="21680" priority="3512" stopIfTrue="1" operator="endsWith" text="MX">
      <formula>RIGHT(G192,LEN("MX"))="MX"</formula>
    </cfRule>
    <cfRule type="endsWith" dxfId="21679" priority="3513" stopIfTrue="1" operator="endsWith" text="MI">
      <formula>RIGHT(G192,LEN("MI"))="MI"</formula>
    </cfRule>
    <cfRule type="endsWith" dxfId="21678" priority="3514" stopIfTrue="1" operator="endsWith" text="PL">
      <formula>RIGHT(G192,LEN("PL"))="PL"</formula>
    </cfRule>
    <cfRule type="endsWith" dxfId="21677" priority="3515" stopIfTrue="1" operator="endsWith" text="FE">
      <formula>RIGHT(G192,LEN("FE"))="FE"</formula>
    </cfRule>
    <cfRule type="endsWith" dxfId="21676" priority="3516" stopIfTrue="1" operator="endsWith" text="PA">
      <formula>RIGHT(G192,LEN("PA"))="PA"</formula>
    </cfRule>
    <cfRule type="endsWith" dxfId="21675" priority="3517" stopIfTrue="1" operator="endsWith" text="PS">
      <formula>RIGHT(G192,LEN("PS"))="PS"</formula>
    </cfRule>
    <cfRule type="endsWith" dxfId="21674" priority="3518" stopIfTrue="1" operator="endsWith" text="OB">
      <formula>RIGHT(G192,LEN("OB"))="OB"</formula>
    </cfRule>
    <cfRule type="endsWith" dxfId="21673" priority="3519" stopIfTrue="1" operator="endsWith" text="BA">
      <formula>RIGHT(G192,LEN("BA"))="BA"</formula>
    </cfRule>
    <cfRule type="endsWith" dxfId="21672" priority="3520" stopIfTrue="1" operator="endsWith" text="CO">
      <formula>RIGHT(G192,LEN("CO"))="CO"</formula>
    </cfRule>
    <cfRule type="endsWith" dxfId="21671" priority="3521" stopIfTrue="1" operator="endsWith" text="CH">
      <formula>RIGHT(G192,LEN("CH"))="CH"</formula>
    </cfRule>
  </conditionalFormatting>
  <conditionalFormatting sqref="I192:I206">
    <cfRule type="endsWith" dxfId="21670" priority="3500" stopIfTrue="1" operator="endsWith" text="TE">
      <formula>RIGHT(I192,LEN("TE"))="TE"</formula>
    </cfRule>
    <cfRule type="endsWith" dxfId="21669" priority="3501" stopIfTrue="1" operator="endsWith" text="MX">
      <formula>RIGHT(I192,LEN("MX"))="MX"</formula>
    </cfRule>
    <cfRule type="endsWith" dxfId="21668" priority="3502" stopIfTrue="1" operator="endsWith" text="MI">
      <formula>RIGHT(I192,LEN("MI"))="MI"</formula>
    </cfRule>
    <cfRule type="endsWith" dxfId="21667" priority="3503" stopIfTrue="1" operator="endsWith" text="PL">
      <formula>RIGHT(I192,LEN("PL"))="PL"</formula>
    </cfRule>
    <cfRule type="endsWith" dxfId="21666" priority="3504" stopIfTrue="1" operator="endsWith" text="FE">
      <formula>RIGHT(I192,LEN("FE"))="FE"</formula>
    </cfRule>
    <cfRule type="endsWith" dxfId="21665" priority="3505" stopIfTrue="1" operator="endsWith" text="PA">
      <formula>RIGHT(I192,LEN("PA"))="PA"</formula>
    </cfRule>
    <cfRule type="endsWith" dxfId="21664" priority="3506" stopIfTrue="1" operator="endsWith" text="PS">
      <formula>RIGHT(I192,LEN("PS"))="PS"</formula>
    </cfRule>
    <cfRule type="endsWith" dxfId="21663" priority="3507" stopIfTrue="1" operator="endsWith" text="OB">
      <formula>RIGHT(I192,LEN("OB"))="OB"</formula>
    </cfRule>
    <cfRule type="endsWith" dxfId="21662" priority="3508" stopIfTrue="1" operator="endsWith" text="BA">
      <formula>RIGHT(I192,LEN("BA"))="BA"</formula>
    </cfRule>
    <cfRule type="endsWith" dxfId="21661" priority="3509" stopIfTrue="1" operator="endsWith" text="CO">
      <formula>RIGHT(I192,LEN("CO"))="CO"</formula>
    </cfRule>
    <cfRule type="endsWith" dxfId="21660" priority="3510" stopIfTrue="1" operator="endsWith" text="CH">
      <formula>RIGHT(I192,LEN("CH"))="CH"</formula>
    </cfRule>
  </conditionalFormatting>
  <conditionalFormatting sqref="K192:K206">
    <cfRule type="endsWith" dxfId="21659" priority="3489" stopIfTrue="1" operator="endsWith" text="TE">
      <formula>RIGHT(K192,LEN("TE"))="TE"</formula>
    </cfRule>
    <cfRule type="endsWith" dxfId="21658" priority="3490" stopIfTrue="1" operator="endsWith" text="MX">
      <formula>RIGHT(K192,LEN("MX"))="MX"</formula>
    </cfRule>
    <cfRule type="endsWith" dxfId="21657" priority="3491" stopIfTrue="1" operator="endsWith" text="MI">
      <formula>RIGHT(K192,LEN("MI"))="MI"</formula>
    </cfRule>
    <cfRule type="endsWith" dxfId="21656" priority="3492" stopIfTrue="1" operator="endsWith" text="PL">
      <formula>RIGHT(K192,LEN("PL"))="PL"</formula>
    </cfRule>
    <cfRule type="endsWith" dxfId="21655" priority="3493" stopIfTrue="1" operator="endsWith" text="FE">
      <formula>RIGHT(K192,LEN("FE"))="FE"</formula>
    </cfRule>
    <cfRule type="endsWith" dxfId="21654" priority="3494" stopIfTrue="1" operator="endsWith" text="PA">
      <formula>RIGHT(K192,LEN("PA"))="PA"</formula>
    </cfRule>
    <cfRule type="endsWith" dxfId="21653" priority="3495" stopIfTrue="1" operator="endsWith" text="PS">
      <formula>RIGHT(K192,LEN("PS"))="PS"</formula>
    </cfRule>
    <cfRule type="endsWith" dxfId="21652" priority="3496" stopIfTrue="1" operator="endsWith" text="OB">
      <formula>RIGHT(K192,LEN("OB"))="OB"</formula>
    </cfRule>
    <cfRule type="endsWith" dxfId="21651" priority="3497" stopIfTrue="1" operator="endsWith" text="BA">
      <formula>RIGHT(K192,LEN("BA"))="BA"</formula>
    </cfRule>
    <cfRule type="endsWith" dxfId="21650" priority="3498" stopIfTrue="1" operator="endsWith" text="CO">
      <formula>RIGHT(K192,LEN("CO"))="CO"</formula>
    </cfRule>
    <cfRule type="endsWith" dxfId="21649" priority="3499" stopIfTrue="1" operator="endsWith" text="CH">
      <formula>RIGHT(K192,LEN("CH"))="CH"</formula>
    </cfRule>
  </conditionalFormatting>
  <conditionalFormatting sqref="M192:M206">
    <cfRule type="endsWith" dxfId="21648" priority="3478" stopIfTrue="1" operator="endsWith" text="TE">
      <formula>RIGHT(M192,LEN("TE"))="TE"</formula>
    </cfRule>
    <cfRule type="endsWith" dxfId="21647" priority="3479" stopIfTrue="1" operator="endsWith" text="MX">
      <formula>RIGHT(M192,LEN("MX"))="MX"</formula>
    </cfRule>
    <cfRule type="endsWith" dxfId="21646" priority="3480" stopIfTrue="1" operator="endsWith" text="MI">
      <formula>RIGHT(M192,LEN("MI"))="MI"</formula>
    </cfRule>
    <cfRule type="endsWith" dxfId="21645" priority="3481" stopIfTrue="1" operator="endsWith" text="PL">
      <formula>RIGHT(M192,LEN("PL"))="PL"</formula>
    </cfRule>
    <cfRule type="endsWith" dxfId="21644" priority="3482" stopIfTrue="1" operator="endsWith" text="FE">
      <formula>RIGHT(M192,LEN("FE"))="FE"</formula>
    </cfRule>
    <cfRule type="endsWith" dxfId="21643" priority="3483" stopIfTrue="1" operator="endsWith" text="PA">
      <formula>RIGHT(M192,LEN("PA"))="PA"</formula>
    </cfRule>
    <cfRule type="endsWith" dxfId="21642" priority="3484" stopIfTrue="1" operator="endsWith" text="PS">
      <formula>RIGHT(M192,LEN("PS"))="PS"</formula>
    </cfRule>
    <cfRule type="endsWith" dxfId="21641" priority="3485" stopIfTrue="1" operator="endsWith" text="OB">
      <formula>RIGHT(M192,LEN("OB"))="OB"</formula>
    </cfRule>
    <cfRule type="endsWith" dxfId="21640" priority="3486" stopIfTrue="1" operator="endsWith" text="BA">
      <formula>RIGHT(M192,LEN("BA"))="BA"</formula>
    </cfRule>
    <cfRule type="endsWith" dxfId="21639" priority="3487" stopIfTrue="1" operator="endsWith" text="CO">
      <formula>RIGHT(M192,LEN("CO"))="CO"</formula>
    </cfRule>
    <cfRule type="endsWith" dxfId="21638" priority="3488" stopIfTrue="1" operator="endsWith" text="CH">
      <formula>RIGHT(M192,LEN("CH"))="CH"</formula>
    </cfRule>
  </conditionalFormatting>
  <conditionalFormatting sqref="O192:O206">
    <cfRule type="endsWith" dxfId="21637" priority="3467" stopIfTrue="1" operator="endsWith" text="TE">
      <formula>RIGHT(O192,LEN("TE"))="TE"</formula>
    </cfRule>
    <cfRule type="endsWith" dxfId="21636" priority="3468" stopIfTrue="1" operator="endsWith" text="MX">
      <formula>RIGHT(O192,LEN("MX"))="MX"</formula>
    </cfRule>
    <cfRule type="endsWith" dxfId="21635" priority="3469" stopIfTrue="1" operator="endsWith" text="MI">
      <formula>RIGHT(O192,LEN("MI"))="MI"</formula>
    </cfRule>
    <cfRule type="endsWith" dxfId="21634" priority="3470" stopIfTrue="1" operator="endsWith" text="PL">
      <formula>RIGHT(O192,LEN("PL"))="PL"</formula>
    </cfRule>
    <cfRule type="endsWith" dxfId="21633" priority="3471" stopIfTrue="1" operator="endsWith" text="FE">
      <formula>RIGHT(O192,LEN("FE"))="FE"</formula>
    </cfRule>
    <cfRule type="endsWith" dxfId="21632" priority="3472" stopIfTrue="1" operator="endsWith" text="PA">
      <formula>RIGHT(O192,LEN("PA"))="PA"</formula>
    </cfRule>
    <cfRule type="endsWith" dxfId="21631" priority="3473" stopIfTrue="1" operator="endsWith" text="PS">
      <formula>RIGHT(O192,LEN("PS"))="PS"</formula>
    </cfRule>
    <cfRule type="endsWith" dxfId="21630" priority="3474" stopIfTrue="1" operator="endsWith" text="OB">
      <formula>RIGHT(O192,LEN("OB"))="OB"</formula>
    </cfRule>
    <cfRule type="endsWith" dxfId="21629" priority="3475" stopIfTrue="1" operator="endsWith" text="BA">
      <formula>RIGHT(O192,LEN("BA"))="BA"</formula>
    </cfRule>
    <cfRule type="endsWith" dxfId="21628" priority="3476" stopIfTrue="1" operator="endsWith" text="CO">
      <formula>RIGHT(O192,LEN("CO"))="CO"</formula>
    </cfRule>
    <cfRule type="endsWith" dxfId="21627" priority="3477" stopIfTrue="1" operator="endsWith" text="CH">
      <formula>RIGHT(O192,LEN("CH"))="CH"</formula>
    </cfRule>
  </conditionalFormatting>
  <conditionalFormatting sqref="Q192:Q206">
    <cfRule type="endsWith" dxfId="21626" priority="3456" stopIfTrue="1" operator="endsWith" text="TE">
      <formula>RIGHT(Q192,LEN("TE"))="TE"</formula>
    </cfRule>
    <cfRule type="endsWith" dxfId="21625" priority="3457" stopIfTrue="1" operator="endsWith" text="MX">
      <formula>RIGHT(Q192,LEN("MX"))="MX"</formula>
    </cfRule>
    <cfRule type="endsWith" dxfId="21624" priority="3458" stopIfTrue="1" operator="endsWith" text="MI">
      <formula>RIGHT(Q192,LEN("MI"))="MI"</formula>
    </cfRule>
    <cfRule type="endsWith" dxfId="21623" priority="3459" stopIfTrue="1" operator="endsWith" text="PL">
      <formula>RIGHT(Q192,LEN("PL"))="PL"</formula>
    </cfRule>
    <cfRule type="endsWith" dxfId="21622" priority="3460" stopIfTrue="1" operator="endsWith" text="FE">
      <formula>RIGHT(Q192,LEN("FE"))="FE"</formula>
    </cfRule>
    <cfRule type="endsWith" dxfId="21621" priority="3461" stopIfTrue="1" operator="endsWith" text="PA">
      <formula>RIGHT(Q192,LEN("PA"))="PA"</formula>
    </cfRule>
    <cfRule type="endsWith" dxfId="21620" priority="3462" stopIfTrue="1" operator="endsWith" text="PS">
      <formula>RIGHT(Q192,LEN("PS"))="PS"</formula>
    </cfRule>
    <cfRule type="endsWith" dxfId="21619" priority="3463" stopIfTrue="1" operator="endsWith" text="OB">
      <formula>RIGHT(Q192,LEN("OB"))="OB"</formula>
    </cfRule>
    <cfRule type="endsWith" dxfId="21618" priority="3464" stopIfTrue="1" operator="endsWith" text="BA">
      <formula>RIGHT(Q192,LEN("BA"))="BA"</formula>
    </cfRule>
    <cfRule type="endsWith" dxfId="21617" priority="3465" stopIfTrue="1" operator="endsWith" text="CO">
      <formula>RIGHT(Q192,LEN("CO"))="CO"</formula>
    </cfRule>
    <cfRule type="endsWith" dxfId="21616" priority="3466" stopIfTrue="1" operator="endsWith" text="CH">
      <formula>RIGHT(Q192,LEN("CH"))="CH"</formula>
    </cfRule>
  </conditionalFormatting>
  <conditionalFormatting sqref="S192:S206">
    <cfRule type="endsWith" dxfId="21615" priority="3445" stopIfTrue="1" operator="endsWith" text="TE">
      <formula>RIGHT(S192,LEN("TE"))="TE"</formula>
    </cfRule>
    <cfRule type="endsWith" dxfId="21614" priority="3446" stopIfTrue="1" operator="endsWith" text="MX">
      <formula>RIGHT(S192,LEN("MX"))="MX"</formula>
    </cfRule>
    <cfRule type="endsWith" dxfId="21613" priority="3447" stopIfTrue="1" operator="endsWith" text="MI">
      <formula>RIGHT(S192,LEN("MI"))="MI"</formula>
    </cfRule>
    <cfRule type="endsWith" dxfId="21612" priority="3448" stopIfTrue="1" operator="endsWith" text="PL">
      <formula>RIGHT(S192,LEN("PL"))="PL"</formula>
    </cfRule>
    <cfRule type="endsWith" dxfId="21611" priority="3449" stopIfTrue="1" operator="endsWith" text="FE">
      <formula>RIGHT(S192,LEN("FE"))="FE"</formula>
    </cfRule>
    <cfRule type="endsWith" dxfId="21610" priority="3450" stopIfTrue="1" operator="endsWith" text="PA">
      <formula>RIGHT(S192,LEN("PA"))="PA"</formula>
    </cfRule>
    <cfRule type="endsWith" dxfId="21609" priority="3451" stopIfTrue="1" operator="endsWith" text="PS">
      <formula>RIGHT(S192,LEN("PS"))="PS"</formula>
    </cfRule>
    <cfRule type="endsWith" dxfId="21608" priority="3452" stopIfTrue="1" operator="endsWith" text="OB">
      <formula>RIGHT(S192,LEN("OB"))="OB"</formula>
    </cfRule>
    <cfRule type="endsWith" dxfId="21607" priority="3453" stopIfTrue="1" operator="endsWith" text="BA">
      <formula>RIGHT(S192,LEN("BA"))="BA"</formula>
    </cfRule>
    <cfRule type="endsWith" dxfId="21606" priority="3454" stopIfTrue="1" operator="endsWith" text="CO">
      <formula>RIGHT(S192,LEN("CO"))="CO"</formula>
    </cfRule>
    <cfRule type="endsWith" dxfId="21605" priority="3455" stopIfTrue="1" operator="endsWith" text="CH">
      <formula>RIGHT(S192,LEN("CH"))="CH"</formula>
    </cfRule>
  </conditionalFormatting>
  <conditionalFormatting sqref="AB207">
    <cfRule type="cellIs" dxfId="21604" priority="3444" stopIfTrue="1" operator="greaterThan">
      <formula>16</formula>
    </cfRule>
  </conditionalFormatting>
  <conditionalFormatting sqref="AD207">
    <cfRule type="cellIs" dxfId="21603" priority="3443" stopIfTrue="1" operator="greaterThan">
      <formula>16</formula>
    </cfRule>
  </conditionalFormatting>
  <conditionalFormatting sqref="AF207">
    <cfRule type="cellIs" dxfId="21602" priority="3442" stopIfTrue="1" operator="greaterThan">
      <formula>16</formula>
    </cfRule>
  </conditionalFormatting>
  <conditionalFormatting sqref="AH207">
    <cfRule type="cellIs" dxfId="21601" priority="3441" stopIfTrue="1" operator="greaterThan">
      <formula>16</formula>
    </cfRule>
  </conditionalFormatting>
  <conditionalFormatting sqref="AJ207">
    <cfRule type="cellIs" dxfId="21600" priority="3440" stopIfTrue="1" operator="greaterThan">
      <formula>16</formula>
    </cfRule>
  </conditionalFormatting>
  <conditionalFormatting sqref="AL207">
    <cfRule type="cellIs" dxfId="21599" priority="3439" stopIfTrue="1" operator="greaterThan">
      <formula>16</formula>
    </cfRule>
  </conditionalFormatting>
  <conditionalFormatting sqref="AN207">
    <cfRule type="cellIs" dxfId="21598" priority="3438" stopIfTrue="1" operator="greaterThan">
      <formula>16</formula>
    </cfRule>
  </conditionalFormatting>
  <conditionalFormatting sqref="AA192:AA206">
    <cfRule type="endsWith" dxfId="21597" priority="3427" stopIfTrue="1" operator="endsWith" text="TE">
      <formula>RIGHT(AA192,LEN("TE"))="TE"</formula>
    </cfRule>
    <cfRule type="endsWith" dxfId="21596" priority="3428" stopIfTrue="1" operator="endsWith" text="MX">
      <formula>RIGHT(AA192,LEN("MX"))="MX"</formula>
    </cfRule>
    <cfRule type="endsWith" dxfId="21595" priority="3429" stopIfTrue="1" operator="endsWith" text="MI">
      <formula>RIGHT(AA192,LEN("MI"))="MI"</formula>
    </cfRule>
    <cfRule type="endsWith" dxfId="21594" priority="3430" stopIfTrue="1" operator="endsWith" text="PL">
      <formula>RIGHT(AA192,LEN("PL"))="PL"</formula>
    </cfRule>
    <cfRule type="endsWith" dxfId="21593" priority="3431" stopIfTrue="1" operator="endsWith" text="FE">
      <formula>RIGHT(AA192,LEN("FE"))="FE"</formula>
    </cfRule>
    <cfRule type="endsWith" dxfId="21592" priority="3432" stopIfTrue="1" operator="endsWith" text="PA">
      <formula>RIGHT(AA192,LEN("PA"))="PA"</formula>
    </cfRule>
    <cfRule type="endsWith" dxfId="21591" priority="3433" stopIfTrue="1" operator="endsWith" text="PS">
      <formula>RIGHT(AA192,LEN("PS"))="PS"</formula>
    </cfRule>
    <cfRule type="endsWith" dxfId="21590" priority="3434" stopIfTrue="1" operator="endsWith" text="OB">
      <formula>RIGHT(AA192,LEN("OB"))="OB"</formula>
    </cfRule>
    <cfRule type="endsWith" dxfId="21589" priority="3435" stopIfTrue="1" operator="endsWith" text="BA">
      <formula>RIGHT(AA192,LEN("BA"))="BA"</formula>
    </cfRule>
    <cfRule type="endsWith" dxfId="21588" priority="3436" stopIfTrue="1" operator="endsWith" text="CO">
      <formula>RIGHT(AA192,LEN("CO"))="CO"</formula>
    </cfRule>
    <cfRule type="endsWith" dxfId="21587" priority="3437" stopIfTrue="1" operator="endsWith" text="CH">
      <formula>RIGHT(AA192,LEN("CH"))="CH"</formula>
    </cfRule>
  </conditionalFormatting>
  <conditionalFormatting sqref="AC192:AC206">
    <cfRule type="endsWith" dxfId="21586" priority="3416" stopIfTrue="1" operator="endsWith" text="TE">
      <formula>RIGHT(AC192,LEN("TE"))="TE"</formula>
    </cfRule>
    <cfRule type="endsWith" dxfId="21585" priority="3417" stopIfTrue="1" operator="endsWith" text="MX">
      <formula>RIGHT(AC192,LEN("MX"))="MX"</formula>
    </cfRule>
    <cfRule type="endsWith" dxfId="21584" priority="3418" stopIfTrue="1" operator="endsWith" text="MI">
      <formula>RIGHT(AC192,LEN("MI"))="MI"</formula>
    </cfRule>
    <cfRule type="endsWith" dxfId="21583" priority="3419" stopIfTrue="1" operator="endsWith" text="PL">
      <formula>RIGHT(AC192,LEN("PL"))="PL"</formula>
    </cfRule>
    <cfRule type="endsWith" dxfId="21582" priority="3420" stopIfTrue="1" operator="endsWith" text="FE">
      <formula>RIGHT(AC192,LEN("FE"))="FE"</formula>
    </cfRule>
    <cfRule type="endsWith" dxfId="21581" priority="3421" stopIfTrue="1" operator="endsWith" text="PA">
      <formula>RIGHT(AC192,LEN("PA"))="PA"</formula>
    </cfRule>
    <cfRule type="endsWith" dxfId="21580" priority="3422" stopIfTrue="1" operator="endsWith" text="PS">
      <formula>RIGHT(AC192,LEN("PS"))="PS"</formula>
    </cfRule>
    <cfRule type="endsWith" dxfId="21579" priority="3423" stopIfTrue="1" operator="endsWith" text="OB">
      <formula>RIGHT(AC192,LEN("OB"))="OB"</formula>
    </cfRule>
    <cfRule type="endsWith" dxfId="21578" priority="3424" stopIfTrue="1" operator="endsWith" text="BA">
      <formula>RIGHT(AC192,LEN("BA"))="BA"</formula>
    </cfRule>
    <cfRule type="endsWith" dxfId="21577" priority="3425" stopIfTrue="1" operator="endsWith" text="CO">
      <formula>RIGHT(AC192,LEN("CO"))="CO"</formula>
    </cfRule>
    <cfRule type="endsWith" dxfId="21576" priority="3426" stopIfTrue="1" operator="endsWith" text="CH">
      <formula>RIGHT(AC192,LEN("CH"))="CH"</formula>
    </cfRule>
  </conditionalFormatting>
  <conditionalFormatting sqref="AE192:AE206">
    <cfRule type="endsWith" dxfId="21575" priority="3405" stopIfTrue="1" operator="endsWith" text="TE">
      <formula>RIGHT(AE192,LEN("TE"))="TE"</formula>
    </cfRule>
    <cfRule type="endsWith" dxfId="21574" priority="3406" stopIfTrue="1" operator="endsWith" text="MX">
      <formula>RIGHT(AE192,LEN("MX"))="MX"</formula>
    </cfRule>
    <cfRule type="endsWith" dxfId="21573" priority="3407" stopIfTrue="1" operator="endsWith" text="MI">
      <formula>RIGHT(AE192,LEN("MI"))="MI"</formula>
    </cfRule>
    <cfRule type="endsWith" dxfId="21572" priority="3408" stopIfTrue="1" operator="endsWith" text="PL">
      <formula>RIGHT(AE192,LEN("PL"))="PL"</formula>
    </cfRule>
    <cfRule type="endsWith" dxfId="21571" priority="3409" stopIfTrue="1" operator="endsWith" text="FE">
      <formula>RIGHT(AE192,LEN("FE"))="FE"</formula>
    </cfRule>
    <cfRule type="endsWith" dxfId="21570" priority="3410" stopIfTrue="1" operator="endsWith" text="PA">
      <formula>RIGHT(AE192,LEN("PA"))="PA"</formula>
    </cfRule>
    <cfRule type="endsWith" dxfId="21569" priority="3411" stopIfTrue="1" operator="endsWith" text="PS">
      <formula>RIGHT(AE192,LEN("PS"))="PS"</formula>
    </cfRule>
    <cfRule type="endsWith" dxfId="21568" priority="3412" stopIfTrue="1" operator="endsWith" text="OB">
      <formula>RIGHT(AE192,LEN("OB"))="OB"</formula>
    </cfRule>
    <cfRule type="endsWith" dxfId="21567" priority="3413" stopIfTrue="1" operator="endsWith" text="BA">
      <formula>RIGHT(AE192,LEN("BA"))="BA"</formula>
    </cfRule>
    <cfRule type="endsWith" dxfId="21566" priority="3414" stopIfTrue="1" operator="endsWith" text="CO">
      <formula>RIGHT(AE192,LEN("CO"))="CO"</formula>
    </cfRule>
    <cfRule type="endsWith" dxfId="21565" priority="3415" stopIfTrue="1" operator="endsWith" text="CH">
      <formula>RIGHT(AE192,LEN("CH"))="CH"</formula>
    </cfRule>
  </conditionalFormatting>
  <conditionalFormatting sqref="AG192:AG206">
    <cfRule type="endsWith" dxfId="21564" priority="3394" stopIfTrue="1" operator="endsWith" text="TE">
      <formula>RIGHT(AG192,LEN("TE"))="TE"</formula>
    </cfRule>
    <cfRule type="endsWith" dxfId="21563" priority="3395" stopIfTrue="1" operator="endsWith" text="MX">
      <formula>RIGHT(AG192,LEN("MX"))="MX"</formula>
    </cfRule>
    <cfRule type="endsWith" dxfId="21562" priority="3396" stopIfTrue="1" operator="endsWith" text="MI">
      <formula>RIGHT(AG192,LEN("MI"))="MI"</formula>
    </cfRule>
    <cfRule type="endsWith" dxfId="21561" priority="3397" stopIfTrue="1" operator="endsWith" text="PL">
      <formula>RIGHT(AG192,LEN("PL"))="PL"</formula>
    </cfRule>
    <cfRule type="endsWith" dxfId="21560" priority="3398" stopIfTrue="1" operator="endsWith" text="FE">
      <formula>RIGHT(AG192,LEN("FE"))="FE"</formula>
    </cfRule>
    <cfRule type="endsWith" dxfId="21559" priority="3399" stopIfTrue="1" operator="endsWith" text="PA">
      <formula>RIGHT(AG192,LEN("PA"))="PA"</formula>
    </cfRule>
    <cfRule type="endsWith" dxfId="21558" priority="3400" stopIfTrue="1" operator="endsWith" text="PS">
      <formula>RIGHT(AG192,LEN("PS"))="PS"</formula>
    </cfRule>
    <cfRule type="endsWith" dxfId="21557" priority="3401" stopIfTrue="1" operator="endsWith" text="OB">
      <formula>RIGHT(AG192,LEN("OB"))="OB"</formula>
    </cfRule>
    <cfRule type="endsWith" dxfId="21556" priority="3402" stopIfTrue="1" operator="endsWith" text="BA">
      <formula>RIGHT(AG192,LEN("BA"))="BA"</formula>
    </cfRule>
    <cfRule type="endsWith" dxfId="21555" priority="3403" stopIfTrue="1" operator="endsWith" text="CO">
      <formula>RIGHT(AG192,LEN("CO"))="CO"</formula>
    </cfRule>
    <cfRule type="endsWith" dxfId="21554" priority="3404" stopIfTrue="1" operator="endsWith" text="CH">
      <formula>RIGHT(AG192,LEN("CH"))="CH"</formula>
    </cfRule>
  </conditionalFormatting>
  <conditionalFormatting sqref="AI192:AI206">
    <cfRule type="endsWith" dxfId="21553" priority="3383" stopIfTrue="1" operator="endsWith" text="TE">
      <formula>RIGHT(AI192,LEN("TE"))="TE"</formula>
    </cfRule>
    <cfRule type="endsWith" dxfId="21552" priority="3384" stopIfTrue="1" operator="endsWith" text="MX">
      <formula>RIGHT(AI192,LEN("MX"))="MX"</formula>
    </cfRule>
    <cfRule type="endsWith" dxfId="21551" priority="3385" stopIfTrue="1" operator="endsWith" text="MI">
      <formula>RIGHT(AI192,LEN("MI"))="MI"</formula>
    </cfRule>
    <cfRule type="endsWith" dxfId="21550" priority="3386" stopIfTrue="1" operator="endsWith" text="PL">
      <formula>RIGHT(AI192,LEN("PL"))="PL"</formula>
    </cfRule>
    <cfRule type="endsWith" dxfId="21549" priority="3387" stopIfTrue="1" operator="endsWith" text="FE">
      <formula>RIGHT(AI192,LEN("FE"))="FE"</formula>
    </cfRule>
    <cfRule type="endsWith" dxfId="21548" priority="3388" stopIfTrue="1" operator="endsWith" text="PA">
      <formula>RIGHT(AI192,LEN("PA"))="PA"</formula>
    </cfRule>
    <cfRule type="endsWith" dxfId="21547" priority="3389" stopIfTrue="1" operator="endsWith" text="PS">
      <formula>RIGHT(AI192,LEN("PS"))="PS"</formula>
    </cfRule>
    <cfRule type="endsWith" dxfId="21546" priority="3390" stopIfTrue="1" operator="endsWith" text="OB">
      <formula>RIGHT(AI192,LEN("OB"))="OB"</formula>
    </cfRule>
    <cfRule type="endsWith" dxfId="21545" priority="3391" stopIfTrue="1" operator="endsWith" text="BA">
      <formula>RIGHT(AI192,LEN("BA"))="BA"</formula>
    </cfRule>
    <cfRule type="endsWith" dxfId="21544" priority="3392" stopIfTrue="1" operator="endsWith" text="CO">
      <formula>RIGHT(AI192,LEN("CO"))="CO"</formula>
    </cfRule>
    <cfRule type="endsWith" dxfId="21543" priority="3393" stopIfTrue="1" operator="endsWith" text="CH">
      <formula>RIGHT(AI192,LEN("CH"))="CH"</formula>
    </cfRule>
  </conditionalFormatting>
  <conditionalFormatting sqref="AK192:AK206">
    <cfRule type="endsWith" dxfId="21542" priority="3372" stopIfTrue="1" operator="endsWith" text="TE">
      <formula>RIGHT(AK192,LEN("TE"))="TE"</formula>
    </cfRule>
    <cfRule type="endsWith" dxfId="21541" priority="3373" stopIfTrue="1" operator="endsWith" text="MX">
      <formula>RIGHT(AK192,LEN("MX"))="MX"</formula>
    </cfRule>
    <cfRule type="endsWith" dxfId="21540" priority="3374" stopIfTrue="1" operator="endsWith" text="MI">
      <formula>RIGHT(AK192,LEN("MI"))="MI"</formula>
    </cfRule>
    <cfRule type="endsWith" dxfId="21539" priority="3375" stopIfTrue="1" operator="endsWith" text="PL">
      <formula>RIGHT(AK192,LEN("PL"))="PL"</formula>
    </cfRule>
    <cfRule type="endsWith" dxfId="21538" priority="3376" stopIfTrue="1" operator="endsWith" text="FE">
      <formula>RIGHT(AK192,LEN("FE"))="FE"</formula>
    </cfRule>
    <cfRule type="endsWith" dxfId="21537" priority="3377" stopIfTrue="1" operator="endsWith" text="PA">
      <formula>RIGHT(AK192,LEN("PA"))="PA"</formula>
    </cfRule>
    <cfRule type="endsWith" dxfId="21536" priority="3378" stopIfTrue="1" operator="endsWith" text="PS">
      <formula>RIGHT(AK192,LEN("PS"))="PS"</formula>
    </cfRule>
    <cfRule type="endsWith" dxfId="21535" priority="3379" stopIfTrue="1" operator="endsWith" text="OB">
      <formula>RIGHT(AK192,LEN("OB"))="OB"</formula>
    </cfRule>
    <cfRule type="endsWith" dxfId="21534" priority="3380" stopIfTrue="1" operator="endsWith" text="BA">
      <formula>RIGHT(AK192,LEN("BA"))="BA"</formula>
    </cfRule>
    <cfRule type="endsWith" dxfId="21533" priority="3381" stopIfTrue="1" operator="endsWith" text="CO">
      <formula>RIGHT(AK192,LEN("CO"))="CO"</formula>
    </cfRule>
    <cfRule type="endsWith" dxfId="21532" priority="3382" stopIfTrue="1" operator="endsWith" text="CH">
      <formula>RIGHT(AK192,LEN("CH"))="CH"</formula>
    </cfRule>
  </conditionalFormatting>
  <conditionalFormatting sqref="AM192:AM206">
    <cfRule type="endsWith" dxfId="21531" priority="3361" stopIfTrue="1" operator="endsWith" text="TE">
      <formula>RIGHT(AM192,LEN("TE"))="TE"</formula>
    </cfRule>
    <cfRule type="endsWith" dxfId="21530" priority="3362" stopIfTrue="1" operator="endsWith" text="MX">
      <formula>RIGHT(AM192,LEN("MX"))="MX"</formula>
    </cfRule>
    <cfRule type="endsWith" dxfId="21529" priority="3363" stopIfTrue="1" operator="endsWith" text="MI">
      <formula>RIGHT(AM192,LEN("MI"))="MI"</formula>
    </cfRule>
    <cfRule type="endsWith" dxfId="21528" priority="3364" stopIfTrue="1" operator="endsWith" text="PL">
      <formula>RIGHT(AM192,LEN("PL"))="PL"</formula>
    </cfRule>
    <cfRule type="endsWith" dxfId="21527" priority="3365" stopIfTrue="1" operator="endsWith" text="FE">
      <formula>RIGHT(AM192,LEN("FE"))="FE"</formula>
    </cfRule>
    <cfRule type="endsWith" dxfId="21526" priority="3366" stopIfTrue="1" operator="endsWith" text="PA">
      <formula>RIGHT(AM192,LEN("PA"))="PA"</formula>
    </cfRule>
    <cfRule type="endsWith" dxfId="21525" priority="3367" stopIfTrue="1" operator="endsWith" text="PS">
      <formula>RIGHT(AM192,LEN("PS"))="PS"</formula>
    </cfRule>
    <cfRule type="endsWith" dxfId="21524" priority="3368" stopIfTrue="1" operator="endsWith" text="OB">
      <formula>RIGHT(AM192,LEN("OB"))="OB"</formula>
    </cfRule>
    <cfRule type="endsWith" dxfId="21523" priority="3369" stopIfTrue="1" operator="endsWith" text="BA">
      <formula>RIGHT(AM192,LEN("BA"))="BA"</formula>
    </cfRule>
    <cfRule type="endsWith" dxfId="21522" priority="3370" stopIfTrue="1" operator="endsWith" text="CO">
      <formula>RIGHT(AM192,LEN("CO"))="CO"</formula>
    </cfRule>
    <cfRule type="endsWith" dxfId="21521" priority="3371" stopIfTrue="1" operator="endsWith" text="CH">
      <formula>RIGHT(AM192,LEN("CH"))="CH"</formula>
    </cfRule>
  </conditionalFormatting>
  <conditionalFormatting sqref="AV207">
    <cfRule type="cellIs" dxfId="21520" priority="3360" stopIfTrue="1" operator="greaterThan">
      <formula>16</formula>
    </cfRule>
  </conditionalFormatting>
  <conditionalFormatting sqref="AX207">
    <cfRule type="cellIs" dxfId="21519" priority="3359" stopIfTrue="1" operator="greaterThan">
      <formula>16</formula>
    </cfRule>
  </conditionalFormatting>
  <conditionalFormatting sqref="AZ207">
    <cfRule type="cellIs" dxfId="21518" priority="3358" stopIfTrue="1" operator="greaterThan">
      <formula>16</formula>
    </cfRule>
  </conditionalFormatting>
  <conditionalFormatting sqref="BB207">
    <cfRule type="cellIs" dxfId="21517" priority="3357" stopIfTrue="1" operator="greaterThan">
      <formula>16</formula>
    </cfRule>
  </conditionalFormatting>
  <conditionalFormatting sqref="BD207">
    <cfRule type="cellIs" dxfId="21516" priority="3356" stopIfTrue="1" operator="greaterThan">
      <formula>16</formula>
    </cfRule>
  </conditionalFormatting>
  <conditionalFormatting sqref="BF207">
    <cfRule type="cellIs" dxfId="21515" priority="3355" stopIfTrue="1" operator="greaterThan">
      <formula>16</formula>
    </cfRule>
  </conditionalFormatting>
  <conditionalFormatting sqref="BH207">
    <cfRule type="cellIs" dxfId="21514" priority="3354" stopIfTrue="1" operator="greaterThan">
      <formula>16</formula>
    </cfRule>
  </conditionalFormatting>
  <conditionalFormatting sqref="AU192:AU206">
    <cfRule type="endsWith" dxfId="21513" priority="3343" stopIfTrue="1" operator="endsWith" text="TE">
      <formula>RIGHT(AU192,LEN("TE"))="TE"</formula>
    </cfRule>
    <cfRule type="endsWith" dxfId="21512" priority="3344" stopIfTrue="1" operator="endsWith" text="MX">
      <formula>RIGHT(AU192,LEN("MX"))="MX"</formula>
    </cfRule>
    <cfRule type="endsWith" dxfId="21511" priority="3345" stopIfTrue="1" operator="endsWith" text="MI">
      <formula>RIGHT(AU192,LEN("MI"))="MI"</formula>
    </cfRule>
    <cfRule type="endsWith" dxfId="21510" priority="3346" stopIfTrue="1" operator="endsWith" text="PL">
      <formula>RIGHT(AU192,LEN("PL"))="PL"</formula>
    </cfRule>
    <cfRule type="endsWith" dxfId="21509" priority="3347" stopIfTrue="1" operator="endsWith" text="FE">
      <formula>RIGHT(AU192,LEN("FE"))="FE"</formula>
    </cfRule>
    <cfRule type="endsWith" dxfId="21508" priority="3348" stopIfTrue="1" operator="endsWith" text="PA">
      <formula>RIGHT(AU192,LEN("PA"))="PA"</formula>
    </cfRule>
    <cfRule type="endsWith" dxfId="21507" priority="3349" stopIfTrue="1" operator="endsWith" text="PS">
      <formula>RIGHT(AU192,LEN("PS"))="PS"</formula>
    </cfRule>
    <cfRule type="endsWith" dxfId="21506" priority="3350" stopIfTrue="1" operator="endsWith" text="OB">
      <formula>RIGHT(AU192,LEN("OB"))="OB"</formula>
    </cfRule>
    <cfRule type="endsWith" dxfId="21505" priority="3351" stopIfTrue="1" operator="endsWith" text="BA">
      <formula>RIGHT(AU192,LEN("BA"))="BA"</formula>
    </cfRule>
    <cfRule type="endsWith" dxfId="21504" priority="3352" stopIfTrue="1" operator="endsWith" text="CO">
      <formula>RIGHT(AU192,LEN("CO"))="CO"</formula>
    </cfRule>
    <cfRule type="endsWith" dxfId="21503" priority="3353" stopIfTrue="1" operator="endsWith" text="CH">
      <formula>RIGHT(AU192,LEN("CH"))="CH"</formula>
    </cfRule>
  </conditionalFormatting>
  <conditionalFormatting sqref="AW192:AW206">
    <cfRule type="endsWith" dxfId="21502" priority="3332" stopIfTrue="1" operator="endsWith" text="TE">
      <formula>RIGHT(AW192,LEN("TE"))="TE"</formula>
    </cfRule>
    <cfRule type="endsWith" dxfId="21501" priority="3333" stopIfTrue="1" operator="endsWith" text="MX">
      <formula>RIGHT(AW192,LEN("MX"))="MX"</formula>
    </cfRule>
    <cfRule type="endsWith" dxfId="21500" priority="3334" stopIfTrue="1" operator="endsWith" text="MI">
      <formula>RIGHT(AW192,LEN("MI"))="MI"</formula>
    </cfRule>
    <cfRule type="endsWith" dxfId="21499" priority="3335" stopIfTrue="1" operator="endsWith" text="PL">
      <formula>RIGHT(AW192,LEN("PL"))="PL"</formula>
    </cfRule>
    <cfRule type="endsWith" dxfId="21498" priority="3336" stopIfTrue="1" operator="endsWith" text="FE">
      <formula>RIGHT(AW192,LEN("FE"))="FE"</formula>
    </cfRule>
    <cfRule type="endsWith" dxfId="21497" priority="3337" stopIfTrue="1" operator="endsWith" text="PA">
      <formula>RIGHT(AW192,LEN("PA"))="PA"</formula>
    </cfRule>
    <cfRule type="endsWith" dxfId="21496" priority="3338" stopIfTrue="1" operator="endsWith" text="PS">
      <formula>RIGHT(AW192,LEN("PS"))="PS"</formula>
    </cfRule>
    <cfRule type="endsWith" dxfId="21495" priority="3339" stopIfTrue="1" operator="endsWith" text="OB">
      <formula>RIGHT(AW192,LEN("OB"))="OB"</formula>
    </cfRule>
    <cfRule type="endsWith" dxfId="21494" priority="3340" stopIfTrue="1" operator="endsWith" text="BA">
      <formula>RIGHT(AW192,LEN("BA"))="BA"</formula>
    </cfRule>
    <cfRule type="endsWith" dxfId="21493" priority="3341" stopIfTrue="1" operator="endsWith" text="CO">
      <formula>RIGHT(AW192,LEN("CO"))="CO"</formula>
    </cfRule>
    <cfRule type="endsWith" dxfId="21492" priority="3342" stopIfTrue="1" operator="endsWith" text="CH">
      <formula>RIGHT(AW192,LEN("CH"))="CH"</formula>
    </cfRule>
  </conditionalFormatting>
  <conditionalFormatting sqref="AY192:AY206">
    <cfRule type="endsWith" dxfId="21491" priority="3321" stopIfTrue="1" operator="endsWith" text="TE">
      <formula>RIGHT(AY192,LEN("TE"))="TE"</formula>
    </cfRule>
    <cfRule type="endsWith" dxfId="21490" priority="3322" stopIfTrue="1" operator="endsWith" text="MX">
      <formula>RIGHT(AY192,LEN("MX"))="MX"</formula>
    </cfRule>
    <cfRule type="endsWith" dxfId="21489" priority="3323" stopIfTrue="1" operator="endsWith" text="MI">
      <formula>RIGHT(AY192,LEN("MI"))="MI"</formula>
    </cfRule>
    <cfRule type="endsWith" dxfId="21488" priority="3324" stopIfTrue="1" operator="endsWith" text="PL">
      <formula>RIGHT(AY192,LEN("PL"))="PL"</formula>
    </cfRule>
    <cfRule type="endsWith" dxfId="21487" priority="3325" stopIfTrue="1" operator="endsWith" text="FE">
      <formula>RIGHT(AY192,LEN("FE"))="FE"</formula>
    </cfRule>
    <cfRule type="endsWith" dxfId="21486" priority="3326" stopIfTrue="1" operator="endsWith" text="PA">
      <formula>RIGHT(AY192,LEN("PA"))="PA"</formula>
    </cfRule>
    <cfRule type="endsWith" dxfId="21485" priority="3327" stopIfTrue="1" operator="endsWith" text="PS">
      <formula>RIGHT(AY192,LEN("PS"))="PS"</formula>
    </cfRule>
    <cfRule type="endsWith" dxfId="21484" priority="3328" stopIfTrue="1" operator="endsWith" text="OB">
      <formula>RIGHT(AY192,LEN("OB"))="OB"</formula>
    </cfRule>
    <cfRule type="endsWith" dxfId="21483" priority="3329" stopIfTrue="1" operator="endsWith" text="BA">
      <formula>RIGHT(AY192,LEN("BA"))="BA"</formula>
    </cfRule>
    <cfRule type="endsWith" dxfId="21482" priority="3330" stopIfTrue="1" operator="endsWith" text="CO">
      <formula>RIGHT(AY192,LEN("CO"))="CO"</formula>
    </cfRule>
    <cfRule type="endsWith" dxfId="21481" priority="3331" stopIfTrue="1" operator="endsWith" text="CH">
      <formula>RIGHT(AY192,LEN("CH"))="CH"</formula>
    </cfRule>
  </conditionalFormatting>
  <conditionalFormatting sqref="BA192:BA206">
    <cfRule type="endsWith" dxfId="21480" priority="3310" stopIfTrue="1" operator="endsWith" text="TE">
      <formula>RIGHT(BA192,LEN("TE"))="TE"</formula>
    </cfRule>
    <cfRule type="endsWith" dxfId="21479" priority="3311" stopIfTrue="1" operator="endsWith" text="MX">
      <formula>RIGHT(BA192,LEN("MX"))="MX"</formula>
    </cfRule>
    <cfRule type="endsWith" dxfId="21478" priority="3312" stopIfTrue="1" operator="endsWith" text="MI">
      <formula>RIGHT(BA192,LEN("MI"))="MI"</formula>
    </cfRule>
    <cfRule type="endsWith" dxfId="21477" priority="3313" stopIfTrue="1" operator="endsWith" text="PL">
      <formula>RIGHT(BA192,LEN("PL"))="PL"</formula>
    </cfRule>
    <cfRule type="endsWith" dxfId="21476" priority="3314" stopIfTrue="1" operator="endsWith" text="FE">
      <formula>RIGHT(BA192,LEN("FE"))="FE"</formula>
    </cfRule>
    <cfRule type="endsWith" dxfId="21475" priority="3315" stopIfTrue="1" operator="endsWith" text="PA">
      <formula>RIGHT(BA192,LEN("PA"))="PA"</formula>
    </cfRule>
    <cfRule type="endsWith" dxfId="21474" priority="3316" stopIfTrue="1" operator="endsWith" text="PS">
      <formula>RIGHT(BA192,LEN("PS"))="PS"</formula>
    </cfRule>
    <cfRule type="endsWith" dxfId="21473" priority="3317" stopIfTrue="1" operator="endsWith" text="OB">
      <formula>RIGHT(BA192,LEN("OB"))="OB"</formula>
    </cfRule>
    <cfRule type="endsWith" dxfId="21472" priority="3318" stopIfTrue="1" operator="endsWith" text="BA">
      <formula>RIGHT(BA192,LEN("BA"))="BA"</formula>
    </cfRule>
    <cfRule type="endsWith" dxfId="21471" priority="3319" stopIfTrue="1" operator="endsWith" text="CO">
      <formula>RIGHT(BA192,LEN("CO"))="CO"</formula>
    </cfRule>
    <cfRule type="endsWith" dxfId="21470" priority="3320" stopIfTrue="1" operator="endsWith" text="CH">
      <formula>RIGHT(BA192,LEN("CH"))="CH"</formula>
    </cfRule>
  </conditionalFormatting>
  <conditionalFormatting sqref="BC192:BC206">
    <cfRule type="endsWith" dxfId="21469" priority="3299" stopIfTrue="1" operator="endsWith" text="TE">
      <formula>RIGHT(BC192,LEN("TE"))="TE"</formula>
    </cfRule>
    <cfRule type="endsWith" dxfId="21468" priority="3300" stopIfTrue="1" operator="endsWith" text="MX">
      <formula>RIGHT(BC192,LEN("MX"))="MX"</formula>
    </cfRule>
    <cfRule type="endsWith" dxfId="21467" priority="3301" stopIfTrue="1" operator="endsWith" text="MI">
      <formula>RIGHT(BC192,LEN("MI"))="MI"</formula>
    </cfRule>
    <cfRule type="endsWith" dxfId="21466" priority="3302" stopIfTrue="1" operator="endsWith" text="PL">
      <formula>RIGHT(BC192,LEN("PL"))="PL"</formula>
    </cfRule>
    <cfRule type="endsWith" dxfId="21465" priority="3303" stopIfTrue="1" operator="endsWith" text="FE">
      <formula>RIGHT(BC192,LEN("FE"))="FE"</formula>
    </cfRule>
    <cfRule type="endsWith" dxfId="21464" priority="3304" stopIfTrue="1" operator="endsWith" text="PA">
      <formula>RIGHT(BC192,LEN("PA"))="PA"</formula>
    </cfRule>
    <cfRule type="endsWith" dxfId="21463" priority="3305" stopIfTrue="1" operator="endsWith" text="PS">
      <formula>RIGHT(BC192,LEN("PS"))="PS"</formula>
    </cfRule>
    <cfRule type="endsWith" dxfId="21462" priority="3306" stopIfTrue="1" operator="endsWith" text="OB">
      <formula>RIGHT(BC192,LEN("OB"))="OB"</formula>
    </cfRule>
    <cfRule type="endsWith" dxfId="21461" priority="3307" stopIfTrue="1" operator="endsWith" text="BA">
      <formula>RIGHT(BC192,LEN("BA"))="BA"</formula>
    </cfRule>
    <cfRule type="endsWith" dxfId="21460" priority="3308" stopIfTrue="1" operator="endsWith" text="CO">
      <formula>RIGHT(BC192,LEN("CO"))="CO"</formula>
    </cfRule>
    <cfRule type="endsWith" dxfId="21459" priority="3309" stopIfTrue="1" operator="endsWith" text="CH">
      <formula>RIGHT(BC192,LEN("CH"))="CH"</formula>
    </cfRule>
  </conditionalFormatting>
  <conditionalFormatting sqref="BE192:BE206">
    <cfRule type="endsWith" dxfId="21458" priority="3288" stopIfTrue="1" operator="endsWith" text="TE">
      <formula>RIGHT(BE192,LEN("TE"))="TE"</formula>
    </cfRule>
    <cfRule type="endsWith" dxfId="21457" priority="3289" stopIfTrue="1" operator="endsWith" text="MX">
      <formula>RIGHT(BE192,LEN("MX"))="MX"</formula>
    </cfRule>
    <cfRule type="endsWith" dxfId="21456" priority="3290" stopIfTrue="1" operator="endsWith" text="MI">
      <formula>RIGHT(BE192,LEN("MI"))="MI"</formula>
    </cfRule>
    <cfRule type="endsWith" dxfId="21455" priority="3291" stopIfTrue="1" operator="endsWith" text="PL">
      <formula>RIGHT(BE192,LEN("PL"))="PL"</formula>
    </cfRule>
    <cfRule type="endsWith" dxfId="21454" priority="3292" stopIfTrue="1" operator="endsWith" text="FE">
      <formula>RIGHT(BE192,LEN("FE"))="FE"</formula>
    </cfRule>
    <cfRule type="endsWith" dxfId="21453" priority="3293" stopIfTrue="1" operator="endsWith" text="PA">
      <formula>RIGHT(BE192,LEN("PA"))="PA"</formula>
    </cfRule>
    <cfRule type="endsWith" dxfId="21452" priority="3294" stopIfTrue="1" operator="endsWith" text="PS">
      <formula>RIGHT(BE192,LEN("PS"))="PS"</formula>
    </cfRule>
    <cfRule type="endsWith" dxfId="21451" priority="3295" stopIfTrue="1" operator="endsWith" text="OB">
      <formula>RIGHT(BE192,LEN("OB"))="OB"</formula>
    </cfRule>
    <cfRule type="endsWith" dxfId="21450" priority="3296" stopIfTrue="1" operator="endsWith" text="BA">
      <formula>RIGHT(BE192,LEN("BA"))="BA"</formula>
    </cfRule>
    <cfRule type="endsWith" dxfId="21449" priority="3297" stopIfTrue="1" operator="endsWith" text="CO">
      <formula>RIGHT(BE192,LEN("CO"))="CO"</formula>
    </cfRule>
    <cfRule type="endsWith" dxfId="21448" priority="3298" stopIfTrue="1" operator="endsWith" text="CH">
      <formula>RIGHT(BE192,LEN("CH"))="CH"</formula>
    </cfRule>
  </conditionalFormatting>
  <conditionalFormatting sqref="BG192:BG206">
    <cfRule type="endsWith" dxfId="21447" priority="3277" stopIfTrue="1" operator="endsWith" text="TE">
      <formula>RIGHT(BG192,LEN("TE"))="TE"</formula>
    </cfRule>
    <cfRule type="endsWith" dxfId="21446" priority="3278" stopIfTrue="1" operator="endsWith" text="MX">
      <formula>RIGHT(BG192,LEN("MX"))="MX"</formula>
    </cfRule>
    <cfRule type="endsWith" dxfId="21445" priority="3279" stopIfTrue="1" operator="endsWith" text="MI">
      <formula>RIGHT(BG192,LEN("MI"))="MI"</formula>
    </cfRule>
    <cfRule type="endsWith" dxfId="21444" priority="3280" stopIfTrue="1" operator="endsWith" text="PL">
      <formula>RIGHT(BG192,LEN("PL"))="PL"</formula>
    </cfRule>
    <cfRule type="endsWith" dxfId="21443" priority="3281" stopIfTrue="1" operator="endsWith" text="FE">
      <formula>RIGHT(BG192,LEN("FE"))="FE"</formula>
    </cfRule>
    <cfRule type="endsWith" dxfId="21442" priority="3282" stopIfTrue="1" operator="endsWith" text="PA">
      <formula>RIGHT(BG192,LEN("PA"))="PA"</formula>
    </cfRule>
    <cfRule type="endsWith" dxfId="21441" priority="3283" stopIfTrue="1" operator="endsWith" text="PS">
      <formula>RIGHT(BG192,LEN("PS"))="PS"</formula>
    </cfRule>
    <cfRule type="endsWith" dxfId="21440" priority="3284" stopIfTrue="1" operator="endsWith" text="OB">
      <formula>RIGHT(BG192,LEN("OB"))="OB"</formula>
    </cfRule>
    <cfRule type="endsWith" dxfId="21439" priority="3285" stopIfTrue="1" operator="endsWith" text="BA">
      <formula>RIGHT(BG192,LEN("BA"))="BA"</formula>
    </cfRule>
    <cfRule type="endsWith" dxfId="21438" priority="3286" stopIfTrue="1" operator="endsWith" text="CO">
      <formula>RIGHT(BG192,LEN("CO"))="CO"</formula>
    </cfRule>
    <cfRule type="endsWith" dxfId="21437" priority="3287" stopIfTrue="1" operator="endsWith" text="CH">
      <formula>RIGHT(BG192,LEN("CH"))="CH"</formula>
    </cfRule>
  </conditionalFormatting>
  <conditionalFormatting sqref="H224">
    <cfRule type="cellIs" dxfId="21436" priority="3276" stopIfTrue="1" operator="greaterThan">
      <formula>16</formula>
    </cfRule>
  </conditionalFormatting>
  <conditionalFormatting sqref="J224">
    <cfRule type="cellIs" dxfId="21435" priority="3275" stopIfTrue="1" operator="greaterThan">
      <formula>16</formula>
    </cfRule>
  </conditionalFormatting>
  <conditionalFormatting sqref="L224">
    <cfRule type="cellIs" dxfId="21434" priority="3274" stopIfTrue="1" operator="greaterThan">
      <formula>16</formula>
    </cfRule>
  </conditionalFormatting>
  <conditionalFormatting sqref="N224">
    <cfRule type="cellIs" dxfId="21433" priority="3273" stopIfTrue="1" operator="greaterThan">
      <formula>16</formula>
    </cfRule>
  </conditionalFormatting>
  <conditionalFormatting sqref="P224">
    <cfRule type="cellIs" dxfId="21432" priority="3272" stopIfTrue="1" operator="greaterThan">
      <formula>16</formula>
    </cfRule>
  </conditionalFormatting>
  <conditionalFormatting sqref="R224">
    <cfRule type="cellIs" dxfId="21431" priority="3271" stopIfTrue="1" operator="greaterThan">
      <formula>16</formula>
    </cfRule>
  </conditionalFormatting>
  <conditionalFormatting sqref="T224">
    <cfRule type="cellIs" dxfId="21430" priority="3270" stopIfTrue="1" operator="greaterThan">
      <formula>16</formula>
    </cfRule>
  </conditionalFormatting>
  <conditionalFormatting sqref="G209:G223">
    <cfRule type="endsWith" dxfId="21429" priority="3259" stopIfTrue="1" operator="endsWith" text="TE">
      <formula>RIGHT(G209,LEN("TE"))="TE"</formula>
    </cfRule>
    <cfRule type="endsWith" dxfId="21428" priority="3260" stopIfTrue="1" operator="endsWith" text="MX">
      <formula>RIGHT(G209,LEN("MX"))="MX"</formula>
    </cfRule>
    <cfRule type="endsWith" dxfId="21427" priority="3261" stopIfTrue="1" operator="endsWith" text="MI">
      <formula>RIGHT(G209,LEN("MI"))="MI"</formula>
    </cfRule>
    <cfRule type="endsWith" dxfId="21426" priority="3262" stopIfTrue="1" operator="endsWith" text="PL">
      <formula>RIGHT(G209,LEN("PL"))="PL"</formula>
    </cfRule>
    <cfRule type="endsWith" dxfId="21425" priority="3263" stopIfTrue="1" operator="endsWith" text="FE">
      <formula>RIGHT(G209,LEN("FE"))="FE"</formula>
    </cfRule>
    <cfRule type="endsWith" dxfId="21424" priority="3264" stopIfTrue="1" operator="endsWith" text="PA">
      <formula>RIGHT(G209,LEN("PA"))="PA"</formula>
    </cfRule>
    <cfRule type="endsWith" dxfId="21423" priority="3265" stopIfTrue="1" operator="endsWith" text="PS">
      <formula>RIGHT(G209,LEN("PS"))="PS"</formula>
    </cfRule>
    <cfRule type="endsWith" dxfId="21422" priority="3266" stopIfTrue="1" operator="endsWith" text="OB">
      <formula>RIGHT(G209,LEN("OB"))="OB"</formula>
    </cfRule>
    <cfRule type="endsWith" dxfId="21421" priority="3267" stopIfTrue="1" operator="endsWith" text="BA">
      <formula>RIGHT(G209,LEN("BA"))="BA"</formula>
    </cfRule>
    <cfRule type="endsWith" dxfId="21420" priority="3268" stopIfTrue="1" operator="endsWith" text="CO">
      <formula>RIGHT(G209,LEN("CO"))="CO"</formula>
    </cfRule>
    <cfRule type="endsWith" dxfId="21419" priority="3269" stopIfTrue="1" operator="endsWith" text="CH">
      <formula>RIGHT(G209,LEN("CH"))="CH"</formula>
    </cfRule>
  </conditionalFormatting>
  <conditionalFormatting sqref="I209:I223">
    <cfRule type="endsWith" dxfId="21418" priority="3248" stopIfTrue="1" operator="endsWith" text="TE">
      <formula>RIGHT(I209,LEN("TE"))="TE"</formula>
    </cfRule>
    <cfRule type="endsWith" dxfId="21417" priority="3249" stopIfTrue="1" operator="endsWith" text="MX">
      <formula>RIGHT(I209,LEN("MX"))="MX"</formula>
    </cfRule>
    <cfRule type="endsWith" dxfId="21416" priority="3250" stopIfTrue="1" operator="endsWith" text="MI">
      <formula>RIGHT(I209,LEN("MI"))="MI"</formula>
    </cfRule>
    <cfRule type="endsWith" dxfId="21415" priority="3251" stopIfTrue="1" operator="endsWith" text="PL">
      <formula>RIGHT(I209,LEN("PL"))="PL"</formula>
    </cfRule>
    <cfRule type="endsWith" dxfId="21414" priority="3252" stopIfTrue="1" operator="endsWith" text="FE">
      <formula>RIGHT(I209,LEN("FE"))="FE"</formula>
    </cfRule>
    <cfRule type="endsWith" dxfId="21413" priority="3253" stopIfTrue="1" operator="endsWith" text="PA">
      <formula>RIGHT(I209,LEN("PA"))="PA"</formula>
    </cfRule>
    <cfRule type="endsWith" dxfId="21412" priority="3254" stopIfTrue="1" operator="endsWith" text="PS">
      <formula>RIGHT(I209,LEN("PS"))="PS"</formula>
    </cfRule>
    <cfRule type="endsWith" dxfId="21411" priority="3255" stopIfTrue="1" operator="endsWith" text="OB">
      <formula>RIGHT(I209,LEN("OB"))="OB"</formula>
    </cfRule>
    <cfRule type="endsWith" dxfId="21410" priority="3256" stopIfTrue="1" operator="endsWith" text="BA">
      <formula>RIGHT(I209,LEN("BA"))="BA"</formula>
    </cfRule>
    <cfRule type="endsWith" dxfId="21409" priority="3257" stopIfTrue="1" operator="endsWith" text="CO">
      <formula>RIGHT(I209,LEN("CO"))="CO"</formula>
    </cfRule>
    <cfRule type="endsWith" dxfId="21408" priority="3258" stopIfTrue="1" operator="endsWith" text="CH">
      <formula>RIGHT(I209,LEN("CH"))="CH"</formula>
    </cfRule>
  </conditionalFormatting>
  <conditionalFormatting sqref="K209:K223">
    <cfRule type="endsWith" dxfId="21407" priority="3237" stopIfTrue="1" operator="endsWith" text="TE">
      <formula>RIGHT(K209,LEN("TE"))="TE"</formula>
    </cfRule>
    <cfRule type="endsWith" dxfId="21406" priority="3238" stopIfTrue="1" operator="endsWith" text="MX">
      <formula>RIGHT(K209,LEN("MX"))="MX"</formula>
    </cfRule>
    <cfRule type="endsWith" dxfId="21405" priority="3239" stopIfTrue="1" operator="endsWith" text="MI">
      <formula>RIGHT(K209,LEN("MI"))="MI"</formula>
    </cfRule>
    <cfRule type="endsWith" dxfId="21404" priority="3240" stopIfTrue="1" operator="endsWith" text="PL">
      <formula>RIGHT(K209,LEN("PL"))="PL"</formula>
    </cfRule>
    <cfRule type="endsWith" dxfId="21403" priority="3241" stopIfTrue="1" operator="endsWith" text="FE">
      <formula>RIGHT(K209,LEN("FE"))="FE"</formula>
    </cfRule>
    <cfRule type="endsWith" dxfId="21402" priority="3242" stopIfTrue="1" operator="endsWith" text="PA">
      <formula>RIGHT(K209,LEN("PA"))="PA"</formula>
    </cfRule>
    <cfRule type="endsWith" dxfId="21401" priority="3243" stopIfTrue="1" operator="endsWith" text="PS">
      <formula>RIGHT(K209,LEN("PS"))="PS"</formula>
    </cfRule>
    <cfRule type="endsWith" dxfId="21400" priority="3244" stopIfTrue="1" operator="endsWith" text="OB">
      <formula>RIGHT(K209,LEN("OB"))="OB"</formula>
    </cfRule>
    <cfRule type="endsWith" dxfId="21399" priority="3245" stopIfTrue="1" operator="endsWith" text="BA">
      <formula>RIGHT(K209,LEN("BA"))="BA"</formula>
    </cfRule>
    <cfRule type="endsWith" dxfId="21398" priority="3246" stopIfTrue="1" operator="endsWith" text="CO">
      <formula>RIGHT(K209,LEN("CO"))="CO"</formula>
    </cfRule>
    <cfRule type="endsWith" dxfId="21397" priority="3247" stopIfTrue="1" operator="endsWith" text="CH">
      <formula>RIGHT(K209,LEN("CH"))="CH"</formula>
    </cfRule>
  </conditionalFormatting>
  <conditionalFormatting sqref="M209:M223">
    <cfRule type="endsWith" dxfId="21396" priority="3226" stopIfTrue="1" operator="endsWith" text="TE">
      <formula>RIGHT(M209,LEN("TE"))="TE"</formula>
    </cfRule>
    <cfRule type="endsWith" dxfId="21395" priority="3227" stopIfTrue="1" operator="endsWith" text="MX">
      <formula>RIGHT(M209,LEN("MX"))="MX"</formula>
    </cfRule>
    <cfRule type="endsWith" dxfId="21394" priority="3228" stopIfTrue="1" operator="endsWith" text="MI">
      <formula>RIGHT(M209,LEN("MI"))="MI"</formula>
    </cfRule>
    <cfRule type="endsWith" dxfId="21393" priority="3229" stopIfTrue="1" operator="endsWith" text="PL">
      <formula>RIGHT(M209,LEN("PL"))="PL"</formula>
    </cfRule>
    <cfRule type="endsWith" dxfId="21392" priority="3230" stopIfTrue="1" operator="endsWith" text="FE">
      <formula>RIGHT(M209,LEN("FE"))="FE"</formula>
    </cfRule>
    <cfRule type="endsWith" dxfId="21391" priority="3231" stopIfTrue="1" operator="endsWith" text="PA">
      <formula>RIGHT(M209,LEN("PA"))="PA"</formula>
    </cfRule>
    <cfRule type="endsWith" dxfId="21390" priority="3232" stopIfTrue="1" operator="endsWith" text="PS">
      <formula>RIGHT(M209,LEN("PS"))="PS"</formula>
    </cfRule>
    <cfRule type="endsWith" dxfId="21389" priority="3233" stopIfTrue="1" operator="endsWith" text="OB">
      <formula>RIGHT(M209,LEN("OB"))="OB"</formula>
    </cfRule>
    <cfRule type="endsWith" dxfId="21388" priority="3234" stopIfTrue="1" operator="endsWith" text="BA">
      <formula>RIGHT(M209,LEN("BA"))="BA"</formula>
    </cfRule>
    <cfRule type="endsWith" dxfId="21387" priority="3235" stopIfTrue="1" operator="endsWith" text="CO">
      <formula>RIGHT(M209,LEN("CO"))="CO"</formula>
    </cfRule>
    <cfRule type="endsWith" dxfId="21386" priority="3236" stopIfTrue="1" operator="endsWith" text="CH">
      <formula>RIGHT(M209,LEN("CH"))="CH"</formula>
    </cfRule>
  </conditionalFormatting>
  <conditionalFormatting sqref="O209:O223">
    <cfRule type="endsWith" dxfId="21385" priority="3215" stopIfTrue="1" operator="endsWith" text="TE">
      <formula>RIGHT(O209,LEN("TE"))="TE"</formula>
    </cfRule>
    <cfRule type="endsWith" dxfId="21384" priority="3216" stopIfTrue="1" operator="endsWith" text="MX">
      <formula>RIGHT(O209,LEN("MX"))="MX"</formula>
    </cfRule>
    <cfRule type="endsWith" dxfId="21383" priority="3217" stopIfTrue="1" operator="endsWith" text="MI">
      <formula>RIGHT(O209,LEN("MI"))="MI"</formula>
    </cfRule>
    <cfRule type="endsWith" dxfId="21382" priority="3218" stopIfTrue="1" operator="endsWith" text="PL">
      <formula>RIGHT(O209,LEN("PL"))="PL"</formula>
    </cfRule>
    <cfRule type="endsWith" dxfId="21381" priority="3219" stopIfTrue="1" operator="endsWith" text="FE">
      <formula>RIGHT(O209,LEN("FE"))="FE"</formula>
    </cfRule>
    <cfRule type="endsWith" dxfId="21380" priority="3220" stopIfTrue="1" operator="endsWith" text="PA">
      <formula>RIGHT(O209,LEN("PA"))="PA"</formula>
    </cfRule>
    <cfRule type="endsWith" dxfId="21379" priority="3221" stopIfTrue="1" operator="endsWith" text="PS">
      <formula>RIGHT(O209,LEN("PS"))="PS"</formula>
    </cfRule>
    <cfRule type="endsWith" dxfId="21378" priority="3222" stopIfTrue="1" operator="endsWith" text="OB">
      <formula>RIGHT(O209,LEN("OB"))="OB"</formula>
    </cfRule>
    <cfRule type="endsWith" dxfId="21377" priority="3223" stopIfTrue="1" operator="endsWith" text="BA">
      <formula>RIGHT(O209,LEN("BA"))="BA"</formula>
    </cfRule>
    <cfRule type="endsWith" dxfId="21376" priority="3224" stopIfTrue="1" operator="endsWith" text="CO">
      <formula>RIGHT(O209,LEN("CO"))="CO"</formula>
    </cfRule>
    <cfRule type="endsWith" dxfId="21375" priority="3225" stopIfTrue="1" operator="endsWith" text="CH">
      <formula>RIGHT(O209,LEN("CH"))="CH"</formula>
    </cfRule>
  </conditionalFormatting>
  <conditionalFormatting sqref="Q209:Q223">
    <cfRule type="endsWith" dxfId="21374" priority="3204" stopIfTrue="1" operator="endsWith" text="TE">
      <formula>RIGHT(Q209,LEN("TE"))="TE"</formula>
    </cfRule>
    <cfRule type="endsWith" dxfId="21373" priority="3205" stopIfTrue="1" operator="endsWith" text="MX">
      <formula>RIGHT(Q209,LEN("MX"))="MX"</formula>
    </cfRule>
    <cfRule type="endsWith" dxfId="21372" priority="3206" stopIfTrue="1" operator="endsWith" text="MI">
      <formula>RIGHT(Q209,LEN("MI"))="MI"</formula>
    </cfRule>
    <cfRule type="endsWith" dxfId="21371" priority="3207" stopIfTrue="1" operator="endsWith" text="PL">
      <formula>RIGHT(Q209,LEN("PL"))="PL"</formula>
    </cfRule>
    <cfRule type="endsWith" dxfId="21370" priority="3208" stopIfTrue="1" operator="endsWith" text="FE">
      <formula>RIGHT(Q209,LEN("FE"))="FE"</formula>
    </cfRule>
    <cfRule type="endsWith" dxfId="21369" priority="3209" stopIfTrue="1" operator="endsWith" text="PA">
      <formula>RIGHT(Q209,LEN("PA"))="PA"</formula>
    </cfRule>
    <cfRule type="endsWith" dxfId="21368" priority="3210" stopIfTrue="1" operator="endsWith" text="PS">
      <formula>RIGHT(Q209,LEN("PS"))="PS"</formula>
    </cfRule>
    <cfRule type="endsWith" dxfId="21367" priority="3211" stopIfTrue="1" operator="endsWith" text="OB">
      <formula>RIGHT(Q209,LEN("OB"))="OB"</formula>
    </cfRule>
    <cfRule type="endsWith" dxfId="21366" priority="3212" stopIfTrue="1" operator="endsWith" text="BA">
      <formula>RIGHT(Q209,LEN("BA"))="BA"</formula>
    </cfRule>
    <cfRule type="endsWith" dxfId="21365" priority="3213" stopIfTrue="1" operator="endsWith" text="CO">
      <formula>RIGHT(Q209,LEN("CO"))="CO"</formula>
    </cfRule>
    <cfRule type="endsWith" dxfId="21364" priority="3214" stopIfTrue="1" operator="endsWith" text="CH">
      <formula>RIGHT(Q209,LEN("CH"))="CH"</formula>
    </cfRule>
  </conditionalFormatting>
  <conditionalFormatting sqref="S209:S223">
    <cfRule type="endsWith" dxfId="21363" priority="3193" stopIfTrue="1" operator="endsWith" text="TE">
      <formula>RIGHT(S209,LEN("TE"))="TE"</formula>
    </cfRule>
    <cfRule type="endsWith" dxfId="21362" priority="3194" stopIfTrue="1" operator="endsWith" text="MX">
      <formula>RIGHT(S209,LEN("MX"))="MX"</formula>
    </cfRule>
    <cfRule type="endsWith" dxfId="21361" priority="3195" stopIfTrue="1" operator="endsWith" text="MI">
      <formula>RIGHT(S209,LEN("MI"))="MI"</formula>
    </cfRule>
    <cfRule type="endsWith" dxfId="21360" priority="3196" stopIfTrue="1" operator="endsWith" text="PL">
      <formula>RIGHT(S209,LEN("PL"))="PL"</formula>
    </cfRule>
    <cfRule type="endsWith" dxfId="21359" priority="3197" stopIfTrue="1" operator="endsWith" text="FE">
      <formula>RIGHT(S209,LEN("FE"))="FE"</formula>
    </cfRule>
    <cfRule type="endsWith" dxfId="21358" priority="3198" stopIfTrue="1" operator="endsWith" text="PA">
      <formula>RIGHT(S209,LEN("PA"))="PA"</formula>
    </cfRule>
    <cfRule type="endsWith" dxfId="21357" priority="3199" stopIfTrue="1" operator="endsWith" text="PS">
      <formula>RIGHT(S209,LEN("PS"))="PS"</formula>
    </cfRule>
    <cfRule type="endsWith" dxfId="21356" priority="3200" stopIfTrue="1" operator="endsWith" text="OB">
      <formula>RIGHT(S209,LEN("OB"))="OB"</formula>
    </cfRule>
    <cfRule type="endsWith" dxfId="21355" priority="3201" stopIfTrue="1" operator="endsWith" text="BA">
      <formula>RIGHT(S209,LEN("BA"))="BA"</formula>
    </cfRule>
    <cfRule type="endsWith" dxfId="21354" priority="3202" stopIfTrue="1" operator="endsWith" text="CO">
      <formula>RIGHT(S209,LEN("CO"))="CO"</formula>
    </cfRule>
    <cfRule type="endsWith" dxfId="21353" priority="3203" stopIfTrue="1" operator="endsWith" text="CH">
      <formula>RIGHT(S209,LEN("CH"))="CH"</formula>
    </cfRule>
  </conditionalFormatting>
  <conditionalFormatting sqref="AB224">
    <cfRule type="cellIs" dxfId="21352" priority="3192" stopIfTrue="1" operator="greaterThan">
      <formula>16</formula>
    </cfRule>
  </conditionalFormatting>
  <conditionalFormatting sqref="AD224">
    <cfRule type="cellIs" dxfId="21351" priority="3191" stopIfTrue="1" operator="greaterThan">
      <formula>16</formula>
    </cfRule>
  </conditionalFormatting>
  <conditionalFormatting sqref="AF224">
    <cfRule type="cellIs" dxfId="21350" priority="3190" stopIfTrue="1" operator="greaterThan">
      <formula>16</formula>
    </cfRule>
  </conditionalFormatting>
  <conditionalFormatting sqref="AH224">
    <cfRule type="cellIs" dxfId="21349" priority="3189" stopIfTrue="1" operator="greaterThan">
      <formula>16</formula>
    </cfRule>
  </conditionalFormatting>
  <conditionalFormatting sqref="AJ224">
    <cfRule type="cellIs" dxfId="21348" priority="3188" stopIfTrue="1" operator="greaterThan">
      <formula>16</formula>
    </cfRule>
  </conditionalFormatting>
  <conditionalFormatting sqref="AL224">
    <cfRule type="cellIs" dxfId="21347" priority="3187" stopIfTrue="1" operator="greaterThan">
      <formula>16</formula>
    </cfRule>
  </conditionalFormatting>
  <conditionalFormatting sqref="AN224">
    <cfRule type="cellIs" dxfId="21346" priority="3186" stopIfTrue="1" operator="greaterThan">
      <formula>16</formula>
    </cfRule>
  </conditionalFormatting>
  <conditionalFormatting sqref="AA209:AA223">
    <cfRule type="endsWith" dxfId="21345" priority="3175" stopIfTrue="1" operator="endsWith" text="TE">
      <formula>RIGHT(AA209,LEN("TE"))="TE"</formula>
    </cfRule>
    <cfRule type="endsWith" dxfId="21344" priority="3176" stopIfTrue="1" operator="endsWith" text="MX">
      <formula>RIGHT(AA209,LEN("MX"))="MX"</formula>
    </cfRule>
    <cfRule type="endsWith" dxfId="21343" priority="3177" stopIfTrue="1" operator="endsWith" text="MI">
      <formula>RIGHT(AA209,LEN("MI"))="MI"</formula>
    </cfRule>
    <cfRule type="endsWith" dxfId="21342" priority="3178" stopIfTrue="1" operator="endsWith" text="PL">
      <formula>RIGHT(AA209,LEN("PL"))="PL"</formula>
    </cfRule>
    <cfRule type="endsWith" dxfId="21341" priority="3179" stopIfTrue="1" operator="endsWith" text="FE">
      <formula>RIGHT(AA209,LEN("FE"))="FE"</formula>
    </cfRule>
    <cfRule type="endsWith" dxfId="21340" priority="3180" stopIfTrue="1" operator="endsWith" text="PA">
      <formula>RIGHT(AA209,LEN("PA"))="PA"</formula>
    </cfRule>
    <cfRule type="endsWith" dxfId="21339" priority="3181" stopIfTrue="1" operator="endsWith" text="PS">
      <formula>RIGHT(AA209,LEN("PS"))="PS"</formula>
    </cfRule>
    <cfRule type="endsWith" dxfId="21338" priority="3182" stopIfTrue="1" operator="endsWith" text="OB">
      <formula>RIGHT(AA209,LEN("OB"))="OB"</formula>
    </cfRule>
    <cfRule type="endsWith" dxfId="21337" priority="3183" stopIfTrue="1" operator="endsWith" text="BA">
      <formula>RIGHT(AA209,LEN("BA"))="BA"</formula>
    </cfRule>
    <cfRule type="endsWith" dxfId="21336" priority="3184" stopIfTrue="1" operator="endsWith" text="CO">
      <formula>RIGHT(AA209,LEN("CO"))="CO"</formula>
    </cfRule>
    <cfRule type="endsWith" dxfId="21335" priority="3185" stopIfTrue="1" operator="endsWith" text="CH">
      <formula>RIGHT(AA209,LEN("CH"))="CH"</formula>
    </cfRule>
  </conditionalFormatting>
  <conditionalFormatting sqref="AC209:AC223">
    <cfRule type="endsWith" dxfId="21334" priority="3164" stopIfTrue="1" operator="endsWith" text="TE">
      <formula>RIGHT(AC209,LEN("TE"))="TE"</formula>
    </cfRule>
    <cfRule type="endsWith" dxfId="21333" priority="3165" stopIfTrue="1" operator="endsWith" text="MX">
      <formula>RIGHT(AC209,LEN("MX"))="MX"</formula>
    </cfRule>
    <cfRule type="endsWith" dxfId="21332" priority="3166" stopIfTrue="1" operator="endsWith" text="MI">
      <formula>RIGHT(AC209,LEN("MI"))="MI"</formula>
    </cfRule>
    <cfRule type="endsWith" dxfId="21331" priority="3167" stopIfTrue="1" operator="endsWith" text="PL">
      <formula>RIGHT(AC209,LEN("PL"))="PL"</formula>
    </cfRule>
    <cfRule type="endsWith" dxfId="21330" priority="3168" stopIfTrue="1" operator="endsWith" text="FE">
      <formula>RIGHT(AC209,LEN("FE"))="FE"</formula>
    </cfRule>
    <cfRule type="endsWith" dxfId="21329" priority="3169" stopIfTrue="1" operator="endsWith" text="PA">
      <formula>RIGHT(AC209,LEN("PA"))="PA"</formula>
    </cfRule>
    <cfRule type="endsWith" dxfId="21328" priority="3170" stopIfTrue="1" operator="endsWith" text="PS">
      <formula>RIGHT(AC209,LEN("PS"))="PS"</formula>
    </cfRule>
    <cfRule type="endsWith" dxfId="21327" priority="3171" stopIfTrue="1" operator="endsWith" text="OB">
      <formula>RIGHT(AC209,LEN("OB"))="OB"</formula>
    </cfRule>
    <cfRule type="endsWith" dxfId="21326" priority="3172" stopIfTrue="1" operator="endsWith" text="BA">
      <formula>RIGHT(AC209,LEN("BA"))="BA"</formula>
    </cfRule>
    <cfRule type="endsWith" dxfId="21325" priority="3173" stopIfTrue="1" operator="endsWith" text="CO">
      <formula>RIGHT(AC209,LEN("CO"))="CO"</formula>
    </cfRule>
    <cfRule type="endsWith" dxfId="21324" priority="3174" stopIfTrue="1" operator="endsWith" text="CH">
      <formula>RIGHT(AC209,LEN("CH"))="CH"</formula>
    </cfRule>
  </conditionalFormatting>
  <conditionalFormatting sqref="AE209:AE223">
    <cfRule type="endsWith" dxfId="21323" priority="3153" stopIfTrue="1" operator="endsWith" text="TE">
      <formula>RIGHT(AE209,LEN("TE"))="TE"</formula>
    </cfRule>
    <cfRule type="endsWith" dxfId="21322" priority="3154" stopIfTrue="1" operator="endsWith" text="MX">
      <formula>RIGHT(AE209,LEN("MX"))="MX"</formula>
    </cfRule>
    <cfRule type="endsWith" dxfId="21321" priority="3155" stopIfTrue="1" operator="endsWith" text="MI">
      <formula>RIGHT(AE209,LEN("MI"))="MI"</formula>
    </cfRule>
    <cfRule type="endsWith" dxfId="21320" priority="3156" stopIfTrue="1" operator="endsWith" text="PL">
      <formula>RIGHT(AE209,LEN("PL"))="PL"</formula>
    </cfRule>
    <cfRule type="endsWith" dxfId="21319" priority="3157" stopIfTrue="1" operator="endsWith" text="FE">
      <formula>RIGHT(AE209,LEN("FE"))="FE"</formula>
    </cfRule>
    <cfRule type="endsWith" dxfId="21318" priority="3158" stopIfTrue="1" operator="endsWith" text="PA">
      <formula>RIGHT(AE209,LEN("PA"))="PA"</formula>
    </cfRule>
    <cfRule type="endsWith" dxfId="21317" priority="3159" stopIfTrue="1" operator="endsWith" text="PS">
      <formula>RIGHT(AE209,LEN("PS"))="PS"</formula>
    </cfRule>
    <cfRule type="endsWith" dxfId="21316" priority="3160" stopIfTrue="1" operator="endsWith" text="OB">
      <formula>RIGHT(AE209,LEN("OB"))="OB"</formula>
    </cfRule>
    <cfRule type="endsWith" dxfId="21315" priority="3161" stopIfTrue="1" operator="endsWith" text="BA">
      <formula>RIGHT(AE209,LEN("BA"))="BA"</formula>
    </cfRule>
    <cfRule type="endsWith" dxfId="21314" priority="3162" stopIfTrue="1" operator="endsWith" text="CO">
      <formula>RIGHT(AE209,LEN("CO"))="CO"</formula>
    </cfRule>
    <cfRule type="endsWith" dxfId="21313" priority="3163" stopIfTrue="1" operator="endsWith" text="CH">
      <formula>RIGHT(AE209,LEN("CH"))="CH"</formula>
    </cfRule>
  </conditionalFormatting>
  <conditionalFormatting sqref="AG209:AG223">
    <cfRule type="endsWith" dxfId="21312" priority="3142" stopIfTrue="1" operator="endsWith" text="TE">
      <formula>RIGHT(AG209,LEN("TE"))="TE"</formula>
    </cfRule>
    <cfRule type="endsWith" dxfId="21311" priority="3143" stopIfTrue="1" operator="endsWith" text="MX">
      <formula>RIGHT(AG209,LEN("MX"))="MX"</formula>
    </cfRule>
    <cfRule type="endsWith" dxfId="21310" priority="3144" stopIfTrue="1" operator="endsWith" text="MI">
      <formula>RIGHT(AG209,LEN("MI"))="MI"</formula>
    </cfRule>
    <cfRule type="endsWith" dxfId="21309" priority="3145" stopIfTrue="1" operator="endsWith" text="PL">
      <formula>RIGHT(AG209,LEN("PL"))="PL"</formula>
    </cfRule>
    <cfRule type="endsWith" dxfId="21308" priority="3146" stopIfTrue="1" operator="endsWith" text="FE">
      <formula>RIGHT(AG209,LEN("FE"))="FE"</formula>
    </cfRule>
    <cfRule type="endsWith" dxfId="21307" priority="3147" stopIfTrue="1" operator="endsWith" text="PA">
      <formula>RIGHT(AG209,LEN("PA"))="PA"</formula>
    </cfRule>
    <cfRule type="endsWith" dxfId="21306" priority="3148" stopIfTrue="1" operator="endsWith" text="PS">
      <formula>RIGHT(AG209,LEN("PS"))="PS"</formula>
    </cfRule>
    <cfRule type="endsWith" dxfId="21305" priority="3149" stopIfTrue="1" operator="endsWith" text="OB">
      <formula>RIGHT(AG209,LEN("OB"))="OB"</formula>
    </cfRule>
    <cfRule type="endsWith" dxfId="21304" priority="3150" stopIfTrue="1" operator="endsWith" text="BA">
      <formula>RIGHT(AG209,LEN("BA"))="BA"</formula>
    </cfRule>
    <cfRule type="endsWith" dxfId="21303" priority="3151" stopIfTrue="1" operator="endsWith" text="CO">
      <formula>RIGHT(AG209,LEN("CO"))="CO"</formula>
    </cfRule>
    <cfRule type="endsWith" dxfId="21302" priority="3152" stopIfTrue="1" operator="endsWith" text="CH">
      <formula>RIGHT(AG209,LEN("CH"))="CH"</formula>
    </cfRule>
  </conditionalFormatting>
  <conditionalFormatting sqref="AI209:AI223">
    <cfRule type="endsWith" dxfId="21301" priority="3131" stopIfTrue="1" operator="endsWith" text="TE">
      <formula>RIGHT(AI209,LEN("TE"))="TE"</formula>
    </cfRule>
    <cfRule type="endsWith" dxfId="21300" priority="3132" stopIfTrue="1" operator="endsWith" text="MX">
      <formula>RIGHT(AI209,LEN("MX"))="MX"</formula>
    </cfRule>
    <cfRule type="endsWith" dxfId="21299" priority="3133" stopIfTrue="1" operator="endsWith" text="MI">
      <formula>RIGHT(AI209,LEN("MI"))="MI"</formula>
    </cfRule>
    <cfRule type="endsWith" dxfId="21298" priority="3134" stopIfTrue="1" operator="endsWith" text="PL">
      <formula>RIGHT(AI209,LEN("PL"))="PL"</formula>
    </cfRule>
    <cfRule type="endsWith" dxfId="21297" priority="3135" stopIfTrue="1" operator="endsWith" text="FE">
      <formula>RIGHT(AI209,LEN("FE"))="FE"</formula>
    </cfRule>
    <cfRule type="endsWith" dxfId="21296" priority="3136" stopIfTrue="1" operator="endsWith" text="PA">
      <formula>RIGHT(AI209,LEN("PA"))="PA"</formula>
    </cfRule>
    <cfRule type="endsWith" dxfId="21295" priority="3137" stopIfTrue="1" operator="endsWith" text="PS">
      <formula>RIGHT(AI209,LEN("PS"))="PS"</formula>
    </cfRule>
    <cfRule type="endsWith" dxfId="21294" priority="3138" stopIfTrue="1" operator="endsWith" text="OB">
      <formula>RIGHT(AI209,LEN("OB"))="OB"</formula>
    </cfRule>
    <cfRule type="endsWith" dxfId="21293" priority="3139" stopIfTrue="1" operator="endsWith" text="BA">
      <formula>RIGHT(AI209,LEN("BA"))="BA"</formula>
    </cfRule>
    <cfRule type="endsWith" dxfId="21292" priority="3140" stopIfTrue="1" operator="endsWith" text="CO">
      <formula>RIGHT(AI209,LEN("CO"))="CO"</formula>
    </cfRule>
    <cfRule type="endsWith" dxfId="21291" priority="3141" stopIfTrue="1" operator="endsWith" text="CH">
      <formula>RIGHT(AI209,LEN("CH"))="CH"</formula>
    </cfRule>
  </conditionalFormatting>
  <conditionalFormatting sqref="AK209:AK223">
    <cfRule type="endsWith" dxfId="21290" priority="3120" stopIfTrue="1" operator="endsWith" text="TE">
      <formula>RIGHT(AK209,LEN("TE"))="TE"</formula>
    </cfRule>
    <cfRule type="endsWith" dxfId="21289" priority="3121" stopIfTrue="1" operator="endsWith" text="MX">
      <formula>RIGHT(AK209,LEN("MX"))="MX"</formula>
    </cfRule>
    <cfRule type="endsWith" dxfId="21288" priority="3122" stopIfTrue="1" operator="endsWith" text="MI">
      <formula>RIGHT(AK209,LEN("MI"))="MI"</formula>
    </cfRule>
    <cfRule type="endsWith" dxfId="21287" priority="3123" stopIfTrue="1" operator="endsWith" text="PL">
      <formula>RIGHT(AK209,LEN("PL"))="PL"</formula>
    </cfRule>
    <cfRule type="endsWith" dxfId="21286" priority="3124" stopIfTrue="1" operator="endsWith" text="FE">
      <formula>RIGHT(AK209,LEN("FE"))="FE"</formula>
    </cfRule>
    <cfRule type="endsWith" dxfId="21285" priority="3125" stopIfTrue="1" operator="endsWith" text="PA">
      <formula>RIGHT(AK209,LEN("PA"))="PA"</formula>
    </cfRule>
    <cfRule type="endsWith" dxfId="21284" priority="3126" stopIfTrue="1" operator="endsWith" text="PS">
      <formula>RIGHT(AK209,LEN("PS"))="PS"</formula>
    </cfRule>
    <cfRule type="endsWith" dxfId="21283" priority="3127" stopIfTrue="1" operator="endsWith" text="OB">
      <formula>RIGHT(AK209,LEN("OB"))="OB"</formula>
    </cfRule>
    <cfRule type="endsWith" dxfId="21282" priority="3128" stopIfTrue="1" operator="endsWith" text="BA">
      <formula>RIGHT(AK209,LEN("BA"))="BA"</formula>
    </cfRule>
    <cfRule type="endsWith" dxfId="21281" priority="3129" stopIfTrue="1" operator="endsWith" text="CO">
      <formula>RIGHT(AK209,LEN("CO"))="CO"</formula>
    </cfRule>
    <cfRule type="endsWith" dxfId="21280" priority="3130" stopIfTrue="1" operator="endsWith" text="CH">
      <formula>RIGHT(AK209,LEN("CH"))="CH"</formula>
    </cfRule>
  </conditionalFormatting>
  <conditionalFormatting sqref="AM209:AM223">
    <cfRule type="endsWith" dxfId="21279" priority="3109" stopIfTrue="1" operator="endsWith" text="TE">
      <formula>RIGHT(AM209,LEN("TE"))="TE"</formula>
    </cfRule>
    <cfRule type="endsWith" dxfId="21278" priority="3110" stopIfTrue="1" operator="endsWith" text="MX">
      <formula>RIGHT(AM209,LEN("MX"))="MX"</formula>
    </cfRule>
    <cfRule type="endsWith" dxfId="21277" priority="3111" stopIfTrue="1" operator="endsWith" text="MI">
      <formula>RIGHT(AM209,LEN("MI"))="MI"</formula>
    </cfRule>
    <cfRule type="endsWith" dxfId="21276" priority="3112" stopIfTrue="1" operator="endsWith" text="PL">
      <formula>RIGHT(AM209,LEN("PL"))="PL"</formula>
    </cfRule>
    <cfRule type="endsWith" dxfId="21275" priority="3113" stopIfTrue="1" operator="endsWith" text="FE">
      <formula>RIGHT(AM209,LEN("FE"))="FE"</formula>
    </cfRule>
    <cfRule type="endsWith" dxfId="21274" priority="3114" stopIfTrue="1" operator="endsWith" text="PA">
      <formula>RIGHT(AM209,LEN("PA"))="PA"</formula>
    </cfRule>
    <cfRule type="endsWith" dxfId="21273" priority="3115" stopIfTrue="1" operator="endsWith" text="PS">
      <formula>RIGHT(AM209,LEN("PS"))="PS"</formula>
    </cfRule>
    <cfRule type="endsWith" dxfId="21272" priority="3116" stopIfTrue="1" operator="endsWith" text="OB">
      <formula>RIGHT(AM209,LEN("OB"))="OB"</formula>
    </cfRule>
    <cfRule type="endsWith" dxfId="21271" priority="3117" stopIfTrue="1" operator="endsWith" text="BA">
      <formula>RIGHT(AM209,LEN("BA"))="BA"</formula>
    </cfRule>
    <cfRule type="endsWith" dxfId="21270" priority="3118" stopIfTrue="1" operator="endsWith" text="CO">
      <formula>RIGHT(AM209,LEN("CO"))="CO"</formula>
    </cfRule>
    <cfRule type="endsWith" dxfId="21269" priority="3119" stopIfTrue="1" operator="endsWith" text="CH">
      <formula>RIGHT(AM209,LEN("CH"))="CH"</formula>
    </cfRule>
  </conditionalFormatting>
  <conditionalFormatting sqref="AV224">
    <cfRule type="cellIs" dxfId="21268" priority="3108" stopIfTrue="1" operator="greaterThan">
      <formula>16</formula>
    </cfRule>
  </conditionalFormatting>
  <conditionalFormatting sqref="AX224">
    <cfRule type="cellIs" dxfId="21267" priority="3107" stopIfTrue="1" operator="greaterThan">
      <formula>16</formula>
    </cfRule>
  </conditionalFormatting>
  <conditionalFormatting sqref="AZ224">
    <cfRule type="cellIs" dxfId="21266" priority="3106" stopIfTrue="1" operator="greaterThan">
      <formula>16</formula>
    </cfRule>
  </conditionalFormatting>
  <conditionalFormatting sqref="BB224">
    <cfRule type="cellIs" dxfId="21265" priority="3105" stopIfTrue="1" operator="greaterThan">
      <formula>16</formula>
    </cfRule>
  </conditionalFormatting>
  <conditionalFormatting sqref="BD224">
    <cfRule type="cellIs" dxfId="21264" priority="3104" stopIfTrue="1" operator="greaterThan">
      <formula>16</formula>
    </cfRule>
  </conditionalFormatting>
  <conditionalFormatting sqref="BF224">
    <cfRule type="cellIs" dxfId="21263" priority="3103" stopIfTrue="1" operator="greaterThan">
      <formula>16</formula>
    </cfRule>
  </conditionalFormatting>
  <conditionalFormatting sqref="BH224">
    <cfRule type="cellIs" dxfId="21262" priority="3102" stopIfTrue="1" operator="greaterThan">
      <formula>16</formula>
    </cfRule>
  </conditionalFormatting>
  <conditionalFormatting sqref="AU209:AU223">
    <cfRule type="endsWith" dxfId="21261" priority="3091" stopIfTrue="1" operator="endsWith" text="TE">
      <formula>RIGHT(AU209,LEN("TE"))="TE"</formula>
    </cfRule>
    <cfRule type="endsWith" dxfId="21260" priority="3092" stopIfTrue="1" operator="endsWith" text="MX">
      <formula>RIGHT(AU209,LEN("MX"))="MX"</formula>
    </cfRule>
    <cfRule type="endsWith" dxfId="21259" priority="3093" stopIfTrue="1" operator="endsWith" text="MI">
      <formula>RIGHT(AU209,LEN("MI"))="MI"</formula>
    </cfRule>
    <cfRule type="endsWith" dxfId="21258" priority="3094" stopIfTrue="1" operator="endsWith" text="PL">
      <formula>RIGHT(AU209,LEN("PL"))="PL"</formula>
    </cfRule>
    <cfRule type="endsWith" dxfId="21257" priority="3095" stopIfTrue="1" operator="endsWith" text="FE">
      <formula>RIGHT(AU209,LEN("FE"))="FE"</formula>
    </cfRule>
    <cfRule type="endsWith" dxfId="21256" priority="3096" stopIfTrue="1" operator="endsWith" text="PA">
      <formula>RIGHT(AU209,LEN("PA"))="PA"</formula>
    </cfRule>
    <cfRule type="endsWith" dxfId="21255" priority="3097" stopIfTrue="1" operator="endsWith" text="PS">
      <formula>RIGHT(AU209,LEN("PS"))="PS"</formula>
    </cfRule>
    <cfRule type="endsWith" dxfId="21254" priority="3098" stopIfTrue="1" operator="endsWith" text="OB">
      <formula>RIGHT(AU209,LEN("OB"))="OB"</formula>
    </cfRule>
    <cfRule type="endsWith" dxfId="21253" priority="3099" stopIfTrue="1" operator="endsWith" text="BA">
      <formula>RIGHT(AU209,LEN("BA"))="BA"</formula>
    </cfRule>
    <cfRule type="endsWith" dxfId="21252" priority="3100" stopIfTrue="1" operator="endsWith" text="CO">
      <formula>RIGHT(AU209,LEN("CO"))="CO"</formula>
    </cfRule>
    <cfRule type="endsWith" dxfId="21251" priority="3101" stopIfTrue="1" operator="endsWith" text="CH">
      <formula>RIGHT(AU209,LEN("CH"))="CH"</formula>
    </cfRule>
  </conditionalFormatting>
  <conditionalFormatting sqref="AW209:AW223">
    <cfRule type="endsWith" dxfId="21250" priority="3080" stopIfTrue="1" operator="endsWith" text="TE">
      <formula>RIGHT(AW209,LEN("TE"))="TE"</formula>
    </cfRule>
    <cfRule type="endsWith" dxfId="21249" priority="3081" stopIfTrue="1" operator="endsWith" text="MX">
      <formula>RIGHT(AW209,LEN("MX"))="MX"</formula>
    </cfRule>
    <cfRule type="endsWith" dxfId="21248" priority="3082" stopIfTrue="1" operator="endsWith" text="MI">
      <formula>RIGHT(AW209,LEN("MI"))="MI"</formula>
    </cfRule>
    <cfRule type="endsWith" dxfId="21247" priority="3083" stopIfTrue="1" operator="endsWith" text="PL">
      <formula>RIGHT(AW209,LEN("PL"))="PL"</formula>
    </cfRule>
    <cfRule type="endsWith" dxfId="21246" priority="3084" stopIfTrue="1" operator="endsWith" text="FE">
      <formula>RIGHT(AW209,LEN("FE"))="FE"</formula>
    </cfRule>
    <cfRule type="endsWith" dxfId="21245" priority="3085" stopIfTrue="1" operator="endsWith" text="PA">
      <formula>RIGHT(AW209,LEN("PA"))="PA"</formula>
    </cfRule>
    <cfRule type="endsWith" dxfId="21244" priority="3086" stopIfTrue="1" operator="endsWith" text="PS">
      <formula>RIGHT(AW209,LEN("PS"))="PS"</formula>
    </cfRule>
    <cfRule type="endsWith" dxfId="21243" priority="3087" stopIfTrue="1" operator="endsWith" text="OB">
      <formula>RIGHT(AW209,LEN("OB"))="OB"</formula>
    </cfRule>
    <cfRule type="endsWith" dxfId="21242" priority="3088" stopIfTrue="1" operator="endsWith" text="BA">
      <formula>RIGHT(AW209,LEN("BA"))="BA"</formula>
    </cfRule>
    <cfRule type="endsWith" dxfId="21241" priority="3089" stopIfTrue="1" operator="endsWith" text="CO">
      <formula>RIGHT(AW209,LEN("CO"))="CO"</formula>
    </cfRule>
    <cfRule type="endsWith" dxfId="21240" priority="3090" stopIfTrue="1" operator="endsWith" text="CH">
      <formula>RIGHT(AW209,LEN("CH"))="CH"</formula>
    </cfRule>
  </conditionalFormatting>
  <conditionalFormatting sqref="AY209:AY223">
    <cfRule type="endsWith" dxfId="21239" priority="3069" stopIfTrue="1" operator="endsWith" text="TE">
      <formula>RIGHT(AY209,LEN("TE"))="TE"</formula>
    </cfRule>
    <cfRule type="endsWith" dxfId="21238" priority="3070" stopIfTrue="1" operator="endsWith" text="MX">
      <formula>RIGHT(AY209,LEN("MX"))="MX"</formula>
    </cfRule>
    <cfRule type="endsWith" dxfId="21237" priority="3071" stopIfTrue="1" operator="endsWith" text="MI">
      <formula>RIGHT(AY209,LEN("MI"))="MI"</formula>
    </cfRule>
    <cfRule type="endsWith" dxfId="21236" priority="3072" stopIfTrue="1" operator="endsWith" text="PL">
      <formula>RIGHT(AY209,LEN("PL"))="PL"</formula>
    </cfRule>
    <cfRule type="endsWith" dxfId="21235" priority="3073" stopIfTrue="1" operator="endsWith" text="FE">
      <formula>RIGHT(AY209,LEN("FE"))="FE"</formula>
    </cfRule>
    <cfRule type="endsWith" dxfId="21234" priority="3074" stopIfTrue="1" operator="endsWith" text="PA">
      <formula>RIGHT(AY209,LEN("PA"))="PA"</formula>
    </cfRule>
    <cfRule type="endsWith" dxfId="21233" priority="3075" stopIfTrue="1" operator="endsWith" text="PS">
      <formula>RIGHT(AY209,LEN("PS"))="PS"</formula>
    </cfRule>
    <cfRule type="endsWith" dxfId="21232" priority="3076" stopIfTrue="1" operator="endsWith" text="OB">
      <formula>RIGHT(AY209,LEN("OB"))="OB"</formula>
    </cfRule>
    <cfRule type="endsWith" dxfId="21231" priority="3077" stopIfTrue="1" operator="endsWith" text="BA">
      <formula>RIGHT(AY209,LEN("BA"))="BA"</formula>
    </cfRule>
    <cfRule type="endsWith" dxfId="21230" priority="3078" stopIfTrue="1" operator="endsWith" text="CO">
      <formula>RIGHT(AY209,LEN("CO"))="CO"</formula>
    </cfRule>
    <cfRule type="endsWith" dxfId="21229" priority="3079" stopIfTrue="1" operator="endsWith" text="CH">
      <formula>RIGHT(AY209,LEN("CH"))="CH"</formula>
    </cfRule>
  </conditionalFormatting>
  <conditionalFormatting sqref="BA209:BA223">
    <cfRule type="endsWith" dxfId="21228" priority="3058" stopIfTrue="1" operator="endsWith" text="TE">
      <formula>RIGHT(BA209,LEN("TE"))="TE"</formula>
    </cfRule>
    <cfRule type="endsWith" dxfId="21227" priority="3059" stopIfTrue="1" operator="endsWith" text="MX">
      <formula>RIGHT(BA209,LEN("MX"))="MX"</formula>
    </cfRule>
    <cfRule type="endsWith" dxfId="21226" priority="3060" stopIfTrue="1" operator="endsWith" text="MI">
      <formula>RIGHT(BA209,LEN("MI"))="MI"</formula>
    </cfRule>
    <cfRule type="endsWith" dxfId="21225" priority="3061" stopIfTrue="1" operator="endsWith" text="PL">
      <formula>RIGHT(BA209,LEN("PL"))="PL"</formula>
    </cfRule>
    <cfRule type="endsWith" dxfId="21224" priority="3062" stopIfTrue="1" operator="endsWith" text="FE">
      <formula>RIGHT(BA209,LEN("FE"))="FE"</formula>
    </cfRule>
    <cfRule type="endsWith" dxfId="21223" priority="3063" stopIfTrue="1" operator="endsWith" text="PA">
      <formula>RIGHT(BA209,LEN("PA"))="PA"</formula>
    </cfRule>
    <cfRule type="endsWith" dxfId="21222" priority="3064" stopIfTrue="1" operator="endsWith" text="PS">
      <formula>RIGHT(BA209,LEN("PS"))="PS"</formula>
    </cfRule>
    <cfRule type="endsWith" dxfId="21221" priority="3065" stopIfTrue="1" operator="endsWith" text="OB">
      <formula>RIGHT(BA209,LEN("OB"))="OB"</formula>
    </cfRule>
    <cfRule type="endsWith" dxfId="21220" priority="3066" stopIfTrue="1" operator="endsWith" text="BA">
      <formula>RIGHT(BA209,LEN("BA"))="BA"</formula>
    </cfRule>
    <cfRule type="endsWith" dxfId="21219" priority="3067" stopIfTrue="1" operator="endsWith" text="CO">
      <formula>RIGHT(BA209,LEN("CO"))="CO"</formula>
    </cfRule>
    <cfRule type="endsWith" dxfId="21218" priority="3068" stopIfTrue="1" operator="endsWith" text="CH">
      <formula>RIGHT(BA209,LEN("CH"))="CH"</formula>
    </cfRule>
  </conditionalFormatting>
  <conditionalFormatting sqref="BC209:BC223">
    <cfRule type="endsWith" dxfId="21217" priority="3047" stopIfTrue="1" operator="endsWith" text="TE">
      <formula>RIGHT(BC209,LEN("TE"))="TE"</formula>
    </cfRule>
    <cfRule type="endsWith" dxfId="21216" priority="3048" stopIfTrue="1" operator="endsWith" text="MX">
      <formula>RIGHT(BC209,LEN("MX"))="MX"</formula>
    </cfRule>
    <cfRule type="endsWith" dxfId="21215" priority="3049" stopIfTrue="1" operator="endsWith" text="MI">
      <formula>RIGHT(BC209,LEN("MI"))="MI"</formula>
    </cfRule>
    <cfRule type="endsWith" dxfId="21214" priority="3050" stopIfTrue="1" operator="endsWith" text="PL">
      <formula>RIGHT(BC209,LEN("PL"))="PL"</formula>
    </cfRule>
    <cfRule type="endsWith" dxfId="21213" priority="3051" stopIfTrue="1" operator="endsWith" text="FE">
      <formula>RIGHT(BC209,LEN("FE"))="FE"</formula>
    </cfRule>
    <cfRule type="endsWith" dxfId="21212" priority="3052" stopIfTrue="1" operator="endsWith" text="PA">
      <formula>RIGHT(BC209,LEN("PA"))="PA"</formula>
    </cfRule>
    <cfRule type="endsWith" dxfId="21211" priority="3053" stopIfTrue="1" operator="endsWith" text="PS">
      <formula>RIGHT(BC209,LEN("PS"))="PS"</formula>
    </cfRule>
    <cfRule type="endsWith" dxfId="21210" priority="3054" stopIfTrue="1" operator="endsWith" text="OB">
      <formula>RIGHT(BC209,LEN("OB"))="OB"</formula>
    </cfRule>
    <cfRule type="endsWith" dxfId="21209" priority="3055" stopIfTrue="1" operator="endsWith" text="BA">
      <formula>RIGHT(BC209,LEN("BA"))="BA"</formula>
    </cfRule>
    <cfRule type="endsWith" dxfId="21208" priority="3056" stopIfTrue="1" operator="endsWith" text="CO">
      <formula>RIGHT(BC209,LEN("CO"))="CO"</formula>
    </cfRule>
    <cfRule type="endsWith" dxfId="21207" priority="3057" stopIfTrue="1" operator="endsWith" text="CH">
      <formula>RIGHT(BC209,LEN("CH"))="CH"</formula>
    </cfRule>
  </conditionalFormatting>
  <conditionalFormatting sqref="BE209:BE223">
    <cfRule type="endsWith" dxfId="21206" priority="3036" stopIfTrue="1" operator="endsWith" text="TE">
      <formula>RIGHT(BE209,LEN("TE"))="TE"</formula>
    </cfRule>
    <cfRule type="endsWith" dxfId="21205" priority="3037" stopIfTrue="1" operator="endsWith" text="MX">
      <formula>RIGHT(BE209,LEN("MX"))="MX"</formula>
    </cfRule>
    <cfRule type="endsWith" dxfId="21204" priority="3038" stopIfTrue="1" operator="endsWith" text="MI">
      <formula>RIGHT(BE209,LEN("MI"))="MI"</formula>
    </cfRule>
    <cfRule type="endsWith" dxfId="21203" priority="3039" stopIfTrue="1" operator="endsWith" text="PL">
      <formula>RIGHT(BE209,LEN("PL"))="PL"</formula>
    </cfRule>
    <cfRule type="endsWith" dxfId="21202" priority="3040" stopIfTrue="1" operator="endsWith" text="FE">
      <formula>RIGHT(BE209,LEN("FE"))="FE"</formula>
    </cfRule>
    <cfRule type="endsWith" dxfId="21201" priority="3041" stopIfTrue="1" operator="endsWith" text="PA">
      <formula>RIGHT(BE209,LEN("PA"))="PA"</formula>
    </cfRule>
    <cfRule type="endsWith" dxfId="21200" priority="3042" stopIfTrue="1" operator="endsWith" text="PS">
      <formula>RIGHT(BE209,LEN("PS"))="PS"</formula>
    </cfRule>
    <cfRule type="endsWith" dxfId="21199" priority="3043" stopIfTrue="1" operator="endsWith" text="OB">
      <formula>RIGHT(BE209,LEN("OB"))="OB"</formula>
    </cfRule>
    <cfRule type="endsWith" dxfId="21198" priority="3044" stopIfTrue="1" operator="endsWith" text="BA">
      <formula>RIGHT(BE209,LEN("BA"))="BA"</formula>
    </cfRule>
    <cfRule type="endsWith" dxfId="21197" priority="3045" stopIfTrue="1" operator="endsWith" text="CO">
      <formula>RIGHT(BE209,LEN("CO"))="CO"</formula>
    </cfRule>
    <cfRule type="endsWith" dxfId="21196" priority="3046" stopIfTrue="1" operator="endsWith" text="CH">
      <formula>RIGHT(BE209,LEN("CH"))="CH"</formula>
    </cfRule>
  </conditionalFormatting>
  <conditionalFormatting sqref="BG209:BG223">
    <cfRule type="endsWith" dxfId="21195" priority="3025" stopIfTrue="1" operator="endsWith" text="TE">
      <formula>RIGHT(BG209,LEN("TE"))="TE"</formula>
    </cfRule>
    <cfRule type="endsWith" dxfId="21194" priority="3026" stopIfTrue="1" operator="endsWith" text="MX">
      <formula>RIGHT(BG209,LEN("MX"))="MX"</formula>
    </cfRule>
    <cfRule type="endsWith" dxfId="21193" priority="3027" stopIfTrue="1" operator="endsWith" text="MI">
      <formula>RIGHT(BG209,LEN("MI"))="MI"</formula>
    </cfRule>
    <cfRule type="endsWith" dxfId="21192" priority="3028" stopIfTrue="1" operator="endsWith" text="PL">
      <formula>RIGHT(BG209,LEN("PL"))="PL"</formula>
    </cfRule>
    <cfRule type="endsWith" dxfId="21191" priority="3029" stopIfTrue="1" operator="endsWith" text="FE">
      <formula>RIGHT(BG209,LEN("FE"))="FE"</formula>
    </cfRule>
    <cfRule type="endsWith" dxfId="21190" priority="3030" stopIfTrue="1" operator="endsWith" text="PA">
      <formula>RIGHT(BG209,LEN("PA"))="PA"</formula>
    </cfRule>
    <cfRule type="endsWith" dxfId="21189" priority="3031" stopIfTrue="1" operator="endsWith" text="PS">
      <formula>RIGHT(BG209,LEN("PS"))="PS"</formula>
    </cfRule>
    <cfRule type="endsWith" dxfId="21188" priority="3032" stopIfTrue="1" operator="endsWith" text="OB">
      <formula>RIGHT(BG209,LEN("OB"))="OB"</formula>
    </cfRule>
    <cfRule type="endsWith" dxfId="21187" priority="3033" stopIfTrue="1" operator="endsWith" text="BA">
      <formula>RIGHT(BG209,LEN("BA"))="BA"</formula>
    </cfRule>
    <cfRule type="endsWith" dxfId="21186" priority="3034" stopIfTrue="1" operator="endsWith" text="CO">
      <formula>RIGHT(BG209,LEN("CO"))="CO"</formula>
    </cfRule>
    <cfRule type="endsWith" dxfId="21185" priority="3035" stopIfTrue="1" operator="endsWith" text="CH">
      <formula>RIGHT(BG209,LEN("CH"))="CH"</formula>
    </cfRule>
  </conditionalFormatting>
  <conditionalFormatting sqref="H246">
    <cfRule type="cellIs" dxfId="21184" priority="3024" stopIfTrue="1" operator="greaterThan">
      <formula>16</formula>
    </cfRule>
  </conditionalFormatting>
  <conditionalFormatting sqref="J246">
    <cfRule type="cellIs" dxfId="21183" priority="3023" stopIfTrue="1" operator="greaterThan">
      <formula>16</formula>
    </cfRule>
  </conditionalFormatting>
  <conditionalFormatting sqref="L246">
    <cfRule type="cellIs" dxfId="21182" priority="3022" stopIfTrue="1" operator="greaterThan">
      <formula>16</formula>
    </cfRule>
  </conditionalFormatting>
  <conditionalFormatting sqref="N246">
    <cfRule type="cellIs" dxfId="21181" priority="3021" stopIfTrue="1" operator="greaterThan">
      <formula>16</formula>
    </cfRule>
  </conditionalFormatting>
  <conditionalFormatting sqref="P246">
    <cfRule type="cellIs" dxfId="21180" priority="3020" stopIfTrue="1" operator="greaterThan">
      <formula>16</formula>
    </cfRule>
  </conditionalFormatting>
  <conditionalFormatting sqref="R246">
    <cfRule type="cellIs" dxfId="21179" priority="3019" stopIfTrue="1" operator="greaterThan">
      <formula>16</formula>
    </cfRule>
  </conditionalFormatting>
  <conditionalFormatting sqref="T246">
    <cfRule type="cellIs" dxfId="21178" priority="3018" stopIfTrue="1" operator="greaterThan">
      <formula>16</formula>
    </cfRule>
  </conditionalFormatting>
  <conditionalFormatting sqref="G231:G245">
    <cfRule type="endsWith" dxfId="21177" priority="3007" stopIfTrue="1" operator="endsWith" text="TE">
      <formula>RIGHT(G231,LEN("TE"))="TE"</formula>
    </cfRule>
    <cfRule type="endsWith" dxfId="21176" priority="3008" stopIfTrue="1" operator="endsWith" text="MX">
      <formula>RIGHT(G231,LEN("MX"))="MX"</formula>
    </cfRule>
    <cfRule type="endsWith" dxfId="21175" priority="3009" stopIfTrue="1" operator="endsWith" text="MI">
      <formula>RIGHT(G231,LEN("MI"))="MI"</formula>
    </cfRule>
    <cfRule type="endsWith" dxfId="21174" priority="3010" stopIfTrue="1" operator="endsWith" text="PL">
      <formula>RIGHT(G231,LEN("PL"))="PL"</formula>
    </cfRule>
    <cfRule type="endsWith" dxfId="21173" priority="3011" stopIfTrue="1" operator="endsWith" text="FE">
      <formula>RIGHT(G231,LEN("FE"))="FE"</formula>
    </cfRule>
    <cfRule type="endsWith" dxfId="21172" priority="3012" stopIfTrue="1" operator="endsWith" text="PA">
      <formula>RIGHT(G231,LEN("PA"))="PA"</formula>
    </cfRule>
    <cfRule type="endsWith" dxfId="21171" priority="3013" stopIfTrue="1" operator="endsWith" text="PS">
      <formula>RIGHT(G231,LEN("PS"))="PS"</formula>
    </cfRule>
    <cfRule type="endsWith" dxfId="21170" priority="3014" stopIfTrue="1" operator="endsWith" text="OB">
      <formula>RIGHT(G231,LEN("OB"))="OB"</formula>
    </cfRule>
    <cfRule type="endsWith" dxfId="21169" priority="3015" stopIfTrue="1" operator="endsWith" text="BA">
      <formula>RIGHT(G231,LEN("BA"))="BA"</formula>
    </cfRule>
    <cfRule type="endsWith" dxfId="21168" priority="3016" stopIfTrue="1" operator="endsWith" text="CO">
      <formula>RIGHT(G231,LEN("CO"))="CO"</formula>
    </cfRule>
    <cfRule type="endsWith" dxfId="21167" priority="3017" stopIfTrue="1" operator="endsWith" text="CH">
      <formula>RIGHT(G231,LEN("CH"))="CH"</formula>
    </cfRule>
  </conditionalFormatting>
  <conditionalFormatting sqref="I231:I245">
    <cfRule type="endsWith" dxfId="21166" priority="2996" stopIfTrue="1" operator="endsWith" text="TE">
      <formula>RIGHT(I231,LEN("TE"))="TE"</formula>
    </cfRule>
    <cfRule type="endsWith" dxfId="21165" priority="2997" stopIfTrue="1" operator="endsWith" text="MX">
      <formula>RIGHT(I231,LEN("MX"))="MX"</formula>
    </cfRule>
    <cfRule type="endsWith" dxfId="21164" priority="2998" stopIfTrue="1" operator="endsWith" text="MI">
      <formula>RIGHT(I231,LEN("MI"))="MI"</formula>
    </cfRule>
    <cfRule type="endsWith" dxfId="21163" priority="2999" stopIfTrue="1" operator="endsWith" text="PL">
      <formula>RIGHT(I231,LEN("PL"))="PL"</formula>
    </cfRule>
    <cfRule type="endsWith" dxfId="21162" priority="3000" stopIfTrue="1" operator="endsWith" text="FE">
      <formula>RIGHT(I231,LEN("FE"))="FE"</formula>
    </cfRule>
    <cfRule type="endsWith" dxfId="21161" priority="3001" stopIfTrue="1" operator="endsWith" text="PA">
      <formula>RIGHT(I231,LEN("PA"))="PA"</formula>
    </cfRule>
    <cfRule type="endsWith" dxfId="21160" priority="3002" stopIfTrue="1" operator="endsWith" text="PS">
      <formula>RIGHT(I231,LEN("PS"))="PS"</formula>
    </cfRule>
    <cfRule type="endsWith" dxfId="21159" priority="3003" stopIfTrue="1" operator="endsWith" text="OB">
      <formula>RIGHT(I231,LEN("OB"))="OB"</formula>
    </cfRule>
    <cfRule type="endsWith" dxfId="21158" priority="3004" stopIfTrue="1" operator="endsWith" text="BA">
      <formula>RIGHT(I231,LEN("BA"))="BA"</formula>
    </cfRule>
    <cfRule type="endsWith" dxfId="21157" priority="3005" stopIfTrue="1" operator="endsWith" text="CO">
      <formula>RIGHT(I231,LEN("CO"))="CO"</formula>
    </cfRule>
    <cfRule type="endsWith" dxfId="21156" priority="3006" stopIfTrue="1" operator="endsWith" text="CH">
      <formula>RIGHT(I231,LEN("CH"))="CH"</formula>
    </cfRule>
  </conditionalFormatting>
  <conditionalFormatting sqref="K231:K245">
    <cfRule type="endsWith" dxfId="21155" priority="2985" stopIfTrue="1" operator="endsWith" text="TE">
      <formula>RIGHT(K231,LEN("TE"))="TE"</formula>
    </cfRule>
    <cfRule type="endsWith" dxfId="21154" priority="2986" stopIfTrue="1" operator="endsWith" text="MX">
      <formula>RIGHT(K231,LEN("MX"))="MX"</formula>
    </cfRule>
    <cfRule type="endsWith" dxfId="21153" priority="2987" stopIfTrue="1" operator="endsWith" text="MI">
      <formula>RIGHT(K231,LEN("MI"))="MI"</formula>
    </cfRule>
    <cfRule type="endsWith" dxfId="21152" priority="2988" stopIfTrue="1" operator="endsWith" text="PL">
      <formula>RIGHT(K231,LEN("PL"))="PL"</formula>
    </cfRule>
    <cfRule type="endsWith" dxfId="21151" priority="2989" stopIfTrue="1" operator="endsWith" text="FE">
      <formula>RIGHT(K231,LEN("FE"))="FE"</formula>
    </cfRule>
    <cfRule type="endsWith" dxfId="21150" priority="2990" stopIfTrue="1" operator="endsWith" text="PA">
      <formula>RIGHT(K231,LEN("PA"))="PA"</formula>
    </cfRule>
    <cfRule type="endsWith" dxfId="21149" priority="2991" stopIfTrue="1" operator="endsWith" text="PS">
      <formula>RIGHT(K231,LEN("PS"))="PS"</formula>
    </cfRule>
    <cfRule type="endsWith" dxfId="21148" priority="2992" stopIfTrue="1" operator="endsWith" text="OB">
      <formula>RIGHT(K231,LEN("OB"))="OB"</formula>
    </cfRule>
    <cfRule type="endsWith" dxfId="21147" priority="2993" stopIfTrue="1" operator="endsWith" text="BA">
      <formula>RIGHT(K231,LEN("BA"))="BA"</formula>
    </cfRule>
    <cfRule type="endsWith" dxfId="21146" priority="2994" stopIfTrue="1" operator="endsWith" text="CO">
      <formula>RIGHT(K231,LEN("CO"))="CO"</formula>
    </cfRule>
    <cfRule type="endsWith" dxfId="21145" priority="2995" stopIfTrue="1" operator="endsWith" text="CH">
      <formula>RIGHT(K231,LEN("CH"))="CH"</formula>
    </cfRule>
  </conditionalFormatting>
  <conditionalFormatting sqref="M231:M245">
    <cfRule type="endsWith" dxfId="21144" priority="2974" stopIfTrue="1" operator="endsWith" text="TE">
      <formula>RIGHT(M231,LEN("TE"))="TE"</formula>
    </cfRule>
    <cfRule type="endsWith" dxfId="21143" priority="2975" stopIfTrue="1" operator="endsWith" text="MX">
      <formula>RIGHT(M231,LEN("MX"))="MX"</formula>
    </cfRule>
    <cfRule type="endsWith" dxfId="21142" priority="2976" stopIfTrue="1" operator="endsWith" text="MI">
      <formula>RIGHT(M231,LEN("MI"))="MI"</formula>
    </cfRule>
    <cfRule type="endsWith" dxfId="21141" priority="2977" stopIfTrue="1" operator="endsWith" text="PL">
      <formula>RIGHT(M231,LEN("PL"))="PL"</formula>
    </cfRule>
    <cfRule type="endsWith" dxfId="21140" priority="2978" stopIfTrue="1" operator="endsWith" text="FE">
      <formula>RIGHT(M231,LEN("FE"))="FE"</formula>
    </cfRule>
    <cfRule type="endsWith" dxfId="21139" priority="2979" stopIfTrue="1" operator="endsWith" text="PA">
      <formula>RIGHT(M231,LEN("PA"))="PA"</formula>
    </cfRule>
    <cfRule type="endsWith" dxfId="21138" priority="2980" stopIfTrue="1" operator="endsWith" text="PS">
      <formula>RIGHT(M231,LEN("PS"))="PS"</formula>
    </cfRule>
    <cfRule type="endsWith" dxfId="21137" priority="2981" stopIfTrue="1" operator="endsWith" text="OB">
      <formula>RIGHT(M231,LEN("OB"))="OB"</formula>
    </cfRule>
    <cfRule type="endsWith" dxfId="21136" priority="2982" stopIfTrue="1" operator="endsWith" text="BA">
      <formula>RIGHT(M231,LEN("BA"))="BA"</formula>
    </cfRule>
    <cfRule type="endsWith" dxfId="21135" priority="2983" stopIfTrue="1" operator="endsWith" text="CO">
      <formula>RIGHT(M231,LEN("CO"))="CO"</formula>
    </cfRule>
    <cfRule type="endsWith" dxfId="21134" priority="2984" stopIfTrue="1" operator="endsWith" text="CH">
      <formula>RIGHT(M231,LEN("CH"))="CH"</formula>
    </cfRule>
  </conditionalFormatting>
  <conditionalFormatting sqref="O231:O245">
    <cfRule type="endsWith" dxfId="21133" priority="2963" stopIfTrue="1" operator="endsWith" text="TE">
      <formula>RIGHT(O231,LEN("TE"))="TE"</formula>
    </cfRule>
    <cfRule type="endsWith" dxfId="21132" priority="2964" stopIfTrue="1" operator="endsWith" text="MX">
      <formula>RIGHT(O231,LEN("MX"))="MX"</formula>
    </cfRule>
    <cfRule type="endsWith" dxfId="21131" priority="2965" stopIfTrue="1" operator="endsWith" text="MI">
      <formula>RIGHT(O231,LEN("MI"))="MI"</formula>
    </cfRule>
    <cfRule type="endsWith" dxfId="21130" priority="2966" stopIfTrue="1" operator="endsWith" text="PL">
      <formula>RIGHT(O231,LEN("PL"))="PL"</formula>
    </cfRule>
    <cfRule type="endsWith" dxfId="21129" priority="2967" stopIfTrue="1" operator="endsWith" text="FE">
      <formula>RIGHT(O231,LEN("FE"))="FE"</formula>
    </cfRule>
    <cfRule type="endsWith" dxfId="21128" priority="2968" stopIfTrue="1" operator="endsWith" text="PA">
      <formula>RIGHT(O231,LEN("PA"))="PA"</formula>
    </cfRule>
    <cfRule type="endsWith" dxfId="21127" priority="2969" stopIfTrue="1" operator="endsWith" text="PS">
      <formula>RIGHT(O231,LEN("PS"))="PS"</formula>
    </cfRule>
    <cfRule type="endsWith" dxfId="21126" priority="2970" stopIfTrue="1" operator="endsWith" text="OB">
      <formula>RIGHT(O231,LEN("OB"))="OB"</formula>
    </cfRule>
    <cfRule type="endsWith" dxfId="21125" priority="2971" stopIfTrue="1" operator="endsWith" text="BA">
      <formula>RIGHT(O231,LEN("BA"))="BA"</formula>
    </cfRule>
    <cfRule type="endsWith" dxfId="21124" priority="2972" stopIfTrue="1" operator="endsWith" text="CO">
      <formula>RIGHT(O231,LEN("CO"))="CO"</formula>
    </cfRule>
    <cfRule type="endsWith" dxfId="21123" priority="2973" stopIfTrue="1" operator="endsWith" text="CH">
      <formula>RIGHT(O231,LEN("CH"))="CH"</formula>
    </cfRule>
  </conditionalFormatting>
  <conditionalFormatting sqref="Q231:Q245">
    <cfRule type="endsWith" dxfId="21122" priority="2952" stopIfTrue="1" operator="endsWith" text="TE">
      <formula>RIGHT(Q231,LEN("TE"))="TE"</formula>
    </cfRule>
    <cfRule type="endsWith" dxfId="21121" priority="2953" stopIfTrue="1" operator="endsWith" text="MX">
      <formula>RIGHT(Q231,LEN("MX"))="MX"</formula>
    </cfRule>
    <cfRule type="endsWith" dxfId="21120" priority="2954" stopIfTrue="1" operator="endsWith" text="MI">
      <formula>RIGHT(Q231,LEN("MI"))="MI"</formula>
    </cfRule>
    <cfRule type="endsWith" dxfId="21119" priority="2955" stopIfTrue="1" operator="endsWith" text="PL">
      <formula>RIGHT(Q231,LEN("PL"))="PL"</formula>
    </cfRule>
    <cfRule type="endsWith" dxfId="21118" priority="2956" stopIfTrue="1" operator="endsWith" text="FE">
      <formula>RIGHT(Q231,LEN("FE"))="FE"</formula>
    </cfRule>
    <cfRule type="endsWith" dxfId="21117" priority="2957" stopIfTrue="1" operator="endsWith" text="PA">
      <formula>RIGHT(Q231,LEN("PA"))="PA"</formula>
    </cfRule>
    <cfRule type="endsWith" dxfId="21116" priority="2958" stopIfTrue="1" operator="endsWith" text="PS">
      <formula>RIGHT(Q231,LEN("PS"))="PS"</formula>
    </cfRule>
    <cfRule type="endsWith" dxfId="21115" priority="2959" stopIfTrue="1" operator="endsWith" text="OB">
      <formula>RIGHT(Q231,LEN("OB"))="OB"</formula>
    </cfRule>
    <cfRule type="endsWith" dxfId="21114" priority="2960" stopIfTrue="1" operator="endsWith" text="BA">
      <formula>RIGHT(Q231,LEN("BA"))="BA"</formula>
    </cfRule>
    <cfRule type="endsWith" dxfId="21113" priority="2961" stopIfTrue="1" operator="endsWith" text="CO">
      <formula>RIGHT(Q231,LEN("CO"))="CO"</formula>
    </cfRule>
    <cfRule type="endsWith" dxfId="21112" priority="2962" stopIfTrue="1" operator="endsWith" text="CH">
      <formula>RIGHT(Q231,LEN("CH"))="CH"</formula>
    </cfRule>
  </conditionalFormatting>
  <conditionalFormatting sqref="S231:S245">
    <cfRule type="endsWith" dxfId="21111" priority="2941" stopIfTrue="1" operator="endsWith" text="TE">
      <formula>RIGHT(S231,LEN("TE"))="TE"</formula>
    </cfRule>
    <cfRule type="endsWith" dxfId="21110" priority="2942" stopIfTrue="1" operator="endsWith" text="MX">
      <formula>RIGHT(S231,LEN("MX"))="MX"</formula>
    </cfRule>
    <cfRule type="endsWith" dxfId="21109" priority="2943" stopIfTrue="1" operator="endsWith" text="MI">
      <formula>RIGHT(S231,LEN("MI"))="MI"</formula>
    </cfRule>
    <cfRule type="endsWith" dxfId="21108" priority="2944" stopIfTrue="1" operator="endsWith" text="PL">
      <formula>RIGHT(S231,LEN("PL"))="PL"</formula>
    </cfRule>
    <cfRule type="endsWith" dxfId="21107" priority="2945" stopIfTrue="1" operator="endsWith" text="FE">
      <formula>RIGHT(S231,LEN("FE"))="FE"</formula>
    </cfRule>
    <cfRule type="endsWith" dxfId="21106" priority="2946" stopIfTrue="1" operator="endsWith" text="PA">
      <formula>RIGHT(S231,LEN("PA"))="PA"</formula>
    </cfRule>
    <cfRule type="endsWith" dxfId="21105" priority="2947" stopIfTrue="1" operator="endsWith" text="PS">
      <formula>RIGHT(S231,LEN("PS"))="PS"</formula>
    </cfRule>
    <cfRule type="endsWith" dxfId="21104" priority="2948" stopIfTrue="1" operator="endsWith" text="OB">
      <formula>RIGHT(S231,LEN("OB"))="OB"</formula>
    </cfRule>
    <cfRule type="endsWith" dxfId="21103" priority="2949" stopIfTrue="1" operator="endsWith" text="BA">
      <formula>RIGHT(S231,LEN("BA"))="BA"</formula>
    </cfRule>
    <cfRule type="endsWith" dxfId="21102" priority="2950" stopIfTrue="1" operator="endsWith" text="CO">
      <formula>RIGHT(S231,LEN("CO"))="CO"</formula>
    </cfRule>
    <cfRule type="endsWith" dxfId="21101" priority="2951" stopIfTrue="1" operator="endsWith" text="CH">
      <formula>RIGHT(S231,LEN("CH"))="CH"</formula>
    </cfRule>
  </conditionalFormatting>
  <conditionalFormatting sqref="AB246">
    <cfRule type="cellIs" dxfId="21100" priority="2940" stopIfTrue="1" operator="greaterThan">
      <formula>16</formula>
    </cfRule>
  </conditionalFormatting>
  <conditionalFormatting sqref="AD246">
    <cfRule type="cellIs" dxfId="21099" priority="2939" stopIfTrue="1" operator="greaterThan">
      <formula>16</formula>
    </cfRule>
  </conditionalFormatting>
  <conditionalFormatting sqref="AF246">
    <cfRule type="cellIs" dxfId="21098" priority="2938" stopIfTrue="1" operator="greaterThan">
      <formula>16</formula>
    </cfRule>
  </conditionalFormatting>
  <conditionalFormatting sqref="AH246">
    <cfRule type="cellIs" dxfId="21097" priority="2937" stopIfTrue="1" operator="greaterThan">
      <formula>16</formula>
    </cfRule>
  </conditionalFormatting>
  <conditionalFormatting sqref="AJ246">
    <cfRule type="cellIs" dxfId="21096" priority="2936" stopIfTrue="1" operator="greaterThan">
      <formula>16</formula>
    </cfRule>
  </conditionalFormatting>
  <conditionalFormatting sqref="AL246">
    <cfRule type="cellIs" dxfId="21095" priority="2935" stopIfTrue="1" operator="greaterThan">
      <formula>16</formula>
    </cfRule>
  </conditionalFormatting>
  <conditionalFormatting sqref="AN246">
    <cfRule type="cellIs" dxfId="21094" priority="2934" stopIfTrue="1" operator="greaterThan">
      <formula>16</formula>
    </cfRule>
  </conditionalFormatting>
  <conditionalFormatting sqref="AA231:AA245">
    <cfRule type="endsWith" dxfId="21093" priority="2923" stopIfTrue="1" operator="endsWith" text="TE">
      <formula>RIGHT(AA231,LEN("TE"))="TE"</formula>
    </cfRule>
    <cfRule type="endsWith" dxfId="21092" priority="2924" stopIfTrue="1" operator="endsWith" text="MX">
      <formula>RIGHT(AA231,LEN("MX"))="MX"</formula>
    </cfRule>
    <cfRule type="endsWith" dxfId="21091" priority="2925" stopIfTrue="1" operator="endsWith" text="MI">
      <formula>RIGHT(AA231,LEN("MI"))="MI"</formula>
    </cfRule>
    <cfRule type="endsWith" dxfId="21090" priority="2926" stopIfTrue="1" operator="endsWith" text="PL">
      <formula>RIGHT(AA231,LEN("PL"))="PL"</formula>
    </cfRule>
    <cfRule type="endsWith" dxfId="21089" priority="2927" stopIfTrue="1" operator="endsWith" text="FE">
      <formula>RIGHT(AA231,LEN("FE"))="FE"</formula>
    </cfRule>
    <cfRule type="endsWith" dxfId="21088" priority="2928" stopIfTrue="1" operator="endsWith" text="PA">
      <formula>RIGHT(AA231,LEN("PA"))="PA"</formula>
    </cfRule>
    <cfRule type="endsWith" dxfId="21087" priority="2929" stopIfTrue="1" operator="endsWith" text="PS">
      <formula>RIGHT(AA231,LEN("PS"))="PS"</formula>
    </cfRule>
    <cfRule type="endsWith" dxfId="21086" priority="2930" stopIfTrue="1" operator="endsWith" text="OB">
      <formula>RIGHT(AA231,LEN("OB"))="OB"</formula>
    </cfRule>
    <cfRule type="endsWith" dxfId="21085" priority="2931" stopIfTrue="1" operator="endsWith" text="BA">
      <formula>RIGHT(AA231,LEN("BA"))="BA"</formula>
    </cfRule>
    <cfRule type="endsWith" dxfId="21084" priority="2932" stopIfTrue="1" operator="endsWith" text="CO">
      <formula>RIGHT(AA231,LEN("CO"))="CO"</formula>
    </cfRule>
    <cfRule type="endsWith" dxfId="21083" priority="2933" stopIfTrue="1" operator="endsWith" text="CH">
      <formula>RIGHT(AA231,LEN("CH"))="CH"</formula>
    </cfRule>
  </conditionalFormatting>
  <conditionalFormatting sqref="AC231:AC245">
    <cfRule type="endsWith" dxfId="21082" priority="2912" stopIfTrue="1" operator="endsWith" text="TE">
      <formula>RIGHT(AC231,LEN("TE"))="TE"</formula>
    </cfRule>
    <cfRule type="endsWith" dxfId="21081" priority="2913" stopIfTrue="1" operator="endsWith" text="MX">
      <formula>RIGHT(AC231,LEN("MX"))="MX"</formula>
    </cfRule>
    <cfRule type="endsWith" dxfId="21080" priority="2914" stopIfTrue="1" operator="endsWith" text="MI">
      <formula>RIGHT(AC231,LEN("MI"))="MI"</formula>
    </cfRule>
    <cfRule type="endsWith" dxfId="21079" priority="2915" stopIfTrue="1" operator="endsWith" text="PL">
      <formula>RIGHT(AC231,LEN("PL"))="PL"</formula>
    </cfRule>
    <cfRule type="endsWith" dxfId="21078" priority="2916" stopIfTrue="1" operator="endsWith" text="FE">
      <formula>RIGHT(AC231,LEN("FE"))="FE"</formula>
    </cfRule>
    <cfRule type="endsWith" dxfId="21077" priority="2917" stopIfTrue="1" operator="endsWith" text="PA">
      <formula>RIGHT(AC231,LEN("PA"))="PA"</formula>
    </cfRule>
    <cfRule type="endsWith" dxfId="21076" priority="2918" stopIfTrue="1" operator="endsWith" text="PS">
      <formula>RIGHT(AC231,LEN("PS"))="PS"</formula>
    </cfRule>
    <cfRule type="endsWith" dxfId="21075" priority="2919" stopIfTrue="1" operator="endsWith" text="OB">
      <formula>RIGHT(AC231,LEN("OB"))="OB"</formula>
    </cfRule>
    <cfRule type="endsWith" dxfId="21074" priority="2920" stopIfTrue="1" operator="endsWith" text="BA">
      <formula>RIGHT(AC231,LEN("BA"))="BA"</formula>
    </cfRule>
    <cfRule type="endsWith" dxfId="21073" priority="2921" stopIfTrue="1" operator="endsWith" text="CO">
      <formula>RIGHT(AC231,LEN("CO"))="CO"</formula>
    </cfRule>
    <cfRule type="endsWith" dxfId="21072" priority="2922" stopIfTrue="1" operator="endsWith" text="CH">
      <formula>RIGHT(AC231,LEN("CH"))="CH"</formula>
    </cfRule>
  </conditionalFormatting>
  <conditionalFormatting sqref="AE231:AE245">
    <cfRule type="endsWith" dxfId="21071" priority="2901" stopIfTrue="1" operator="endsWith" text="TE">
      <formula>RIGHT(AE231,LEN("TE"))="TE"</formula>
    </cfRule>
    <cfRule type="endsWith" dxfId="21070" priority="2902" stopIfTrue="1" operator="endsWith" text="MX">
      <formula>RIGHT(AE231,LEN("MX"))="MX"</formula>
    </cfRule>
    <cfRule type="endsWith" dxfId="21069" priority="2903" stopIfTrue="1" operator="endsWith" text="MI">
      <formula>RIGHT(AE231,LEN("MI"))="MI"</formula>
    </cfRule>
    <cfRule type="endsWith" dxfId="21068" priority="2904" stopIfTrue="1" operator="endsWith" text="PL">
      <formula>RIGHT(AE231,LEN("PL"))="PL"</formula>
    </cfRule>
    <cfRule type="endsWith" dxfId="21067" priority="2905" stopIfTrue="1" operator="endsWith" text="FE">
      <formula>RIGHT(AE231,LEN("FE"))="FE"</formula>
    </cfRule>
    <cfRule type="endsWith" dxfId="21066" priority="2906" stopIfTrue="1" operator="endsWith" text="PA">
      <formula>RIGHT(AE231,LEN("PA"))="PA"</formula>
    </cfRule>
    <cfRule type="endsWith" dxfId="21065" priority="2907" stopIfTrue="1" operator="endsWith" text="PS">
      <formula>RIGHT(AE231,LEN("PS"))="PS"</formula>
    </cfRule>
    <cfRule type="endsWith" dxfId="21064" priority="2908" stopIfTrue="1" operator="endsWith" text="OB">
      <formula>RIGHT(AE231,LEN("OB"))="OB"</formula>
    </cfRule>
    <cfRule type="endsWith" dxfId="21063" priority="2909" stopIfTrue="1" operator="endsWith" text="BA">
      <formula>RIGHT(AE231,LEN("BA"))="BA"</formula>
    </cfRule>
    <cfRule type="endsWith" dxfId="21062" priority="2910" stopIfTrue="1" operator="endsWith" text="CO">
      <formula>RIGHT(AE231,LEN("CO"))="CO"</formula>
    </cfRule>
    <cfRule type="endsWith" dxfId="21061" priority="2911" stopIfTrue="1" operator="endsWith" text="CH">
      <formula>RIGHT(AE231,LEN("CH"))="CH"</formula>
    </cfRule>
  </conditionalFormatting>
  <conditionalFormatting sqref="AG231:AG245">
    <cfRule type="endsWith" dxfId="21060" priority="2890" stopIfTrue="1" operator="endsWith" text="TE">
      <formula>RIGHT(AG231,LEN("TE"))="TE"</formula>
    </cfRule>
    <cfRule type="endsWith" dxfId="21059" priority="2891" stopIfTrue="1" operator="endsWith" text="MX">
      <formula>RIGHT(AG231,LEN("MX"))="MX"</formula>
    </cfRule>
    <cfRule type="endsWith" dxfId="21058" priority="2892" stopIfTrue="1" operator="endsWith" text="MI">
      <formula>RIGHT(AG231,LEN("MI"))="MI"</formula>
    </cfRule>
    <cfRule type="endsWith" dxfId="21057" priority="2893" stopIfTrue="1" operator="endsWith" text="PL">
      <formula>RIGHT(AG231,LEN("PL"))="PL"</formula>
    </cfRule>
    <cfRule type="endsWith" dxfId="21056" priority="2894" stopIfTrue="1" operator="endsWith" text="FE">
      <formula>RIGHT(AG231,LEN("FE"))="FE"</formula>
    </cfRule>
    <cfRule type="endsWith" dxfId="21055" priority="2895" stopIfTrue="1" operator="endsWith" text="PA">
      <formula>RIGHT(AG231,LEN("PA"))="PA"</formula>
    </cfRule>
    <cfRule type="endsWith" dxfId="21054" priority="2896" stopIfTrue="1" operator="endsWith" text="PS">
      <formula>RIGHT(AG231,LEN("PS"))="PS"</formula>
    </cfRule>
    <cfRule type="endsWith" dxfId="21053" priority="2897" stopIfTrue="1" operator="endsWith" text="OB">
      <formula>RIGHT(AG231,LEN("OB"))="OB"</formula>
    </cfRule>
    <cfRule type="endsWith" dxfId="21052" priority="2898" stopIfTrue="1" operator="endsWith" text="BA">
      <formula>RIGHT(AG231,LEN("BA"))="BA"</formula>
    </cfRule>
    <cfRule type="endsWith" dxfId="21051" priority="2899" stopIfTrue="1" operator="endsWith" text="CO">
      <formula>RIGHT(AG231,LEN("CO"))="CO"</formula>
    </cfRule>
    <cfRule type="endsWith" dxfId="21050" priority="2900" stopIfTrue="1" operator="endsWith" text="CH">
      <formula>RIGHT(AG231,LEN("CH"))="CH"</formula>
    </cfRule>
  </conditionalFormatting>
  <conditionalFormatting sqref="AI231:AI245">
    <cfRule type="endsWith" dxfId="21049" priority="2879" stopIfTrue="1" operator="endsWith" text="TE">
      <formula>RIGHT(AI231,LEN("TE"))="TE"</formula>
    </cfRule>
    <cfRule type="endsWith" dxfId="21048" priority="2880" stopIfTrue="1" operator="endsWith" text="MX">
      <formula>RIGHT(AI231,LEN("MX"))="MX"</formula>
    </cfRule>
    <cfRule type="endsWith" dxfId="21047" priority="2881" stopIfTrue="1" operator="endsWith" text="MI">
      <formula>RIGHT(AI231,LEN("MI"))="MI"</formula>
    </cfRule>
    <cfRule type="endsWith" dxfId="21046" priority="2882" stopIfTrue="1" operator="endsWith" text="PL">
      <formula>RIGHT(AI231,LEN("PL"))="PL"</formula>
    </cfRule>
    <cfRule type="endsWith" dxfId="21045" priority="2883" stopIfTrue="1" operator="endsWith" text="FE">
      <formula>RIGHT(AI231,LEN("FE"))="FE"</formula>
    </cfRule>
    <cfRule type="endsWith" dxfId="21044" priority="2884" stopIfTrue="1" operator="endsWith" text="PA">
      <formula>RIGHT(AI231,LEN("PA"))="PA"</formula>
    </cfRule>
    <cfRule type="endsWith" dxfId="21043" priority="2885" stopIfTrue="1" operator="endsWith" text="PS">
      <formula>RIGHT(AI231,LEN("PS"))="PS"</formula>
    </cfRule>
    <cfRule type="endsWith" dxfId="21042" priority="2886" stopIfTrue="1" operator="endsWith" text="OB">
      <formula>RIGHT(AI231,LEN("OB"))="OB"</formula>
    </cfRule>
    <cfRule type="endsWith" dxfId="21041" priority="2887" stopIfTrue="1" operator="endsWith" text="BA">
      <formula>RIGHT(AI231,LEN("BA"))="BA"</formula>
    </cfRule>
    <cfRule type="endsWith" dxfId="21040" priority="2888" stopIfTrue="1" operator="endsWith" text="CO">
      <formula>RIGHT(AI231,LEN("CO"))="CO"</formula>
    </cfRule>
    <cfRule type="endsWith" dxfId="21039" priority="2889" stopIfTrue="1" operator="endsWith" text="CH">
      <formula>RIGHT(AI231,LEN("CH"))="CH"</formula>
    </cfRule>
  </conditionalFormatting>
  <conditionalFormatting sqref="AK231:AK245">
    <cfRule type="endsWith" dxfId="21038" priority="2868" stopIfTrue="1" operator="endsWith" text="TE">
      <formula>RIGHT(AK231,LEN("TE"))="TE"</formula>
    </cfRule>
    <cfRule type="endsWith" dxfId="21037" priority="2869" stopIfTrue="1" operator="endsWith" text="MX">
      <formula>RIGHT(AK231,LEN("MX"))="MX"</formula>
    </cfRule>
    <cfRule type="endsWith" dxfId="21036" priority="2870" stopIfTrue="1" operator="endsWith" text="MI">
      <formula>RIGHT(AK231,LEN("MI"))="MI"</formula>
    </cfRule>
    <cfRule type="endsWith" dxfId="21035" priority="2871" stopIfTrue="1" operator="endsWith" text="PL">
      <formula>RIGHT(AK231,LEN("PL"))="PL"</formula>
    </cfRule>
    <cfRule type="endsWith" dxfId="21034" priority="2872" stopIfTrue="1" operator="endsWith" text="FE">
      <formula>RIGHT(AK231,LEN("FE"))="FE"</formula>
    </cfRule>
    <cfRule type="endsWith" dxfId="21033" priority="2873" stopIfTrue="1" operator="endsWith" text="PA">
      <formula>RIGHT(AK231,LEN("PA"))="PA"</formula>
    </cfRule>
    <cfRule type="endsWith" dxfId="21032" priority="2874" stopIfTrue="1" operator="endsWith" text="PS">
      <formula>RIGHT(AK231,LEN("PS"))="PS"</formula>
    </cfRule>
    <cfRule type="endsWith" dxfId="21031" priority="2875" stopIfTrue="1" operator="endsWith" text="OB">
      <formula>RIGHT(AK231,LEN("OB"))="OB"</formula>
    </cfRule>
    <cfRule type="endsWith" dxfId="21030" priority="2876" stopIfTrue="1" operator="endsWith" text="BA">
      <formula>RIGHT(AK231,LEN("BA"))="BA"</formula>
    </cfRule>
    <cfRule type="endsWith" dxfId="21029" priority="2877" stopIfTrue="1" operator="endsWith" text="CO">
      <formula>RIGHT(AK231,LEN("CO"))="CO"</formula>
    </cfRule>
    <cfRule type="endsWith" dxfId="21028" priority="2878" stopIfTrue="1" operator="endsWith" text="CH">
      <formula>RIGHT(AK231,LEN("CH"))="CH"</formula>
    </cfRule>
  </conditionalFormatting>
  <conditionalFormatting sqref="AM231:AM245">
    <cfRule type="endsWith" dxfId="21027" priority="2857" stopIfTrue="1" operator="endsWith" text="TE">
      <formula>RIGHT(AM231,LEN("TE"))="TE"</formula>
    </cfRule>
    <cfRule type="endsWith" dxfId="21026" priority="2858" stopIfTrue="1" operator="endsWith" text="MX">
      <formula>RIGHT(AM231,LEN("MX"))="MX"</formula>
    </cfRule>
    <cfRule type="endsWith" dxfId="21025" priority="2859" stopIfTrue="1" operator="endsWith" text="MI">
      <formula>RIGHT(AM231,LEN("MI"))="MI"</formula>
    </cfRule>
    <cfRule type="endsWith" dxfId="21024" priority="2860" stopIfTrue="1" operator="endsWith" text="PL">
      <formula>RIGHT(AM231,LEN("PL"))="PL"</formula>
    </cfRule>
    <cfRule type="endsWith" dxfId="21023" priority="2861" stopIfTrue="1" operator="endsWith" text="FE">
      <formula>RIGHT(AM231,LEN("FE"))="FE"</formula>
    </cfRule>
    <cfRule type="endsWith" dxfId="21022" priority="2862" stopIfTrue="1" operator="endsWith" text="PA">
      <formula>RIGHT(AM231,LEN("PA"))="PA"</formula>
    </cfRule>
    <cfRule type="endsWith" dxfId="21021" priority="2863" stopIfTrue="1" operator="endsWith" text="PS">
      <formula>RIGHT(AM231,LEN("PS"))="PS"</formula>
    </cfRule>
    <cfRule type="endsWith" dxfId="21020" priority="2864" stopIfTrue="1" operator="endsWith" text="OB">
      <formula>RIGHT(AM231,LEN("OB"))="OB"</formula>
    </cfRule>
    <cfRule type="endsWith" dxfId="21019" priority="2865" stopIfTrue="1" operator="endsWith" text="BA">
      <formula>RIGHT(AM231,LEN("BA"))="BA"</formula>
    </cfRule>
    <cfRule type="endsWith" dxfId="21018" priority="2866" stopIfTrue="1" operator="endsWith" text="CO">
      <formula>RIGHT(AM231,LEN("CO"))="CO"</formula>
    </cfRule>
    <cfRule type="endsWith" dxfId="21017" priority="2867" stopIfTrue="1" operator="endsWith" text="CH">
      <formula>RIGHT(AM231,LEN("CH"))="CH"</formula>
    </cfRule>
  </conditionalFormatting>
  <conditionalFormatting sqref="AV246">
    <cfRule type="cellIs" dxfId="21016" priority="2856" stopIfTrue="1" operator="greaterThan">
      <formula>16</formula>
    </cfRule>
  </conditionalFormatting>
  <conditionalFormatting sqref="AX246">
    <cfRule type="cellIs" dxfId="21015" priority="2855" stopIfTrue="1" operator="greaterThan">
      <formula>16</formula>
    </cfRule>
  </conditionalFormatting>
  <conditionalFormatting sqref="AZ246">
    <cfRule type="cellIs" dxfId="21014" priority="2854" stopIfTrue="1" operator="greaterThan">
      <formula>16</formula>
    </cfRule>
  </conditionalFormatting>
  <conditionalFormatting sqref="BB246">
    <cfRule type="cellIs" dxfId="21013" priority="2853" stopIfTrue="1" operator="greaterThan">
      <formula>16</formula>
    </cfRule>
  </conditionalFormatting>
  <conditionalFormatting sqref="BD246">
    <cfRule type="cellIs" dxfId="21012" priority="2852" stopIfTrue="1" operator="greaterThan">
      <formula>16</formula>
    </cfRule>
  </conditionalFormatting>
  <conditionalFormatting sqref="BF246">
    <cfRule type="cellIs" dxfId="21011" priority="2851" stopIfTrue="1" operator="greaterThan">
      <formula>16</formula>
    </cfRule>
  </conditionalFormatting>
  <conditionalFormatting sqref="BH246">
    <cfRule type="cellIs" dxfId="21010" priority="2850" stopIfTrue="1" operator="greaterThan">
      <formula>16</formula>
    </cfRule>
  </conditionalFormatting>
  <conditionalFormatting sqref="AU231:AU245">
    <cfRule type="endsWith" dxfId="21009" priority="2839" stopIfTrue="1" operator="endsWith" text="TE">
      <formula>RIGHT(AU231,LEN("TE"))="TE"</formula>
    </cfRule>
    <cfRule type="endsWith" dxfId="21008" priority="2840" stopIfTrue="1" operator="endsWith" text="MX">
      <formula>RIGHT(AU231,LEN("MX"))="MX"</formula>
    </cfRule>
    <cfRule type="endsWith" dxfId="21007" priority="2841" stopIfTrue="1" operator="endsWith" text="MI">
      <formula>RIGHT(AU231,LEN("MI"))="MI"</formula>
    </cfRule>
    <cfRule type="endsWith" dxfId="21006" priority="2842" stopIfTrue="1" operator="endsWith" text="PL">
      <formula>RIGHT(AU231,LEN("PL"))="PL"</formula>
    </cfRule>
    <cfRule type="endsWith" dxfId="21005" priority="2843" stopIfTrue="1" operator="endsWith" text="FE">
      <formula>RIGHT(AU231,LEN("FE"))="FE"</formula>
    </cfRule>
    <cfRule type="endsWith" dxfId="21004" priority="2844" stopIfTrue="1" operator="endsWith" text="PA">
      <formula>RIGHT(AU231,LEN("PA"))="PA"</formula>
    </cfRule>
    <cfRule type="endsWith" dxfId="21003" priority="2845" stopIfTrue="1" operator="endsWith" text="PS">
      <formula>RIGHT(AU231,LEN("PS"))="PS"</formula>
    </cfRule>
    <cfRule type="endsWith" dxfId="21002" priority="2846" stopIfTrue="1" operator="endsWith" text="OB">
      <formula>RIGHT(AU231,LEN("OB"))="OB"</formula>
    </cfRule>
    <cfRule type="endsWith" dxfId="21001" priority="2847" stopIfTrue="1" operator="endsWith" text="BA">
      <formula>RIGHT(AU231,LEN("BA"))="BA"</formula>
    </cfRule>
    <cfRule type="endsWith" dxfId="21000" priority="2848" stopIfTrue="1" operator="endsWith" text="CO">
      <formula>RIGHT(AU231,LEN("CO"))="CO"</formula>
    </cfRule>
    <cfRule type="endsWith" dxfId="20999" priority="2849" stopIfTrue="1" operator="endsWith" text="CH">
      <formula>RIGHT(AU231,LEN("CH"))="CH"</formula>
    </cfRule>
  </conditionalFormatting>
  <conditionalFormatting sqref="AW231:AW245">
    <cfRule type="endsWith" dxfId="20998" priority="2828" stopIfTrue="1" operator="endsWith" text="TE">
      <formula>RIGHT(AW231,LEN("TE"))="TE"</formula>
    </cfRule>
    <cfRule type="endsWith" dxfId="20997" priority="2829" stopIfTrue="1" operator="endsWith" text="MX">
      <formula>RIGHT(AW231,LEN("MX"))="MX"</formula>
    </cfRule>
    <cfRule type="endsWith" dxfId="20996" priority="2830" stopIfTrue="1" operator="endsWith" text="MI">
      <formula>RIGHT(AW231,LEN("MI"))="MI"</formula>
    </cfRule>
    <cfRule type="endsWith" dxfId="20995" priority="2831" stopIfTrue="1" operator="endsWith" text="PL">
      <formula>RIGHT(AW231,LEN("PL"))="PL"</formula>
    </cfRule>
    <cfRule type="endsWith" dxfId="20994" priority="2832" stopIfTrue="1" operator="endsWith" text="FE">
      <formula>RIGHT(AW231,LEN("FE"))="FE"</formula>
    </cfRule>
    <cfRule type="endsWith" dxfId="20993" priority="2833" stopIfTrue="1" operator="endsWith" text="PA">
      <formula>RIGHT(AW231,LEN("PA"))="PA"</formula>
    </cfRule>
    <cfRule type="endsWith" dxfId="20992" priority="2834" stopIfTrue="1" operator="endsWith" text="PS">
      <formula>RIGHT(AW231,LEN("PS"))="PS"</formula>
    </cfRule>
    <cfRule type="endsWith" dxfId="20991" priority="2835" stopIfTrue="1" operator="endsWith" text="OB">
      <formula>RIGHT(AW231,LEN("OB"))="OB"</formula>
    </cfRule>
    <cfRule type="endsWith" dxfId="20990" priority="2836" stopIfTrue="1" operator="endsWith" text="BA">
      <formula>RIGHT(AW231,LEN("BA"))="BA"</formula>
    </cfRule>
    <cfRule type="endsWith" dxfId="20989" priority="2837" stopIfTrue="1" operator="endsWith" text="CO">
      <formula>RIGHT(AW231,LEN("CO"))="CO"</formula>
    </cfRule>
    <cfRule type="endsWith" dxfId="20988" priority="2838" stopIfTrue="1" operator="endsWith" text="CH">
      <formula>RIGHT(AW231,LEN("CH"))="CH"</formula>
    </cfRule>
  </conditionalFormatting>
  <conditionalFormatting sqref="AY231:AY245">
    <cfRule type="endsWith" dxfId="20987" priority="2817" stopIfTrue="1" operator="endsWith" text="TE">
      <formula>RIGHT(AY231,LEN("TE"))="TE"</formula>
    </cfRule>
    <cfRule type="endsWith" dxfId="20986" priority="2818" stopIfTrue="1" operator="endsWith" text="MX">
      <formula>RIGHT(AY231,LEN("MX"))="MX"</formula>
    </cfRule>
    <cfRule type="endsWith" dxfId="20985" priority="2819" stopIfTrue="1" operator="endsWith" text="MI">
      <formula>RIGHT(AY231,LEN("MI"))="MI"</formula>
    </cfRule>
    <cfRule type="endsWith" dxfId="20984" priority="2820" stopIfTrue="1" operator="endsWith" text="PL">
      <formula>RIGHT(AY231,LEN("PL"))="PL"</formula>
    </cfRule>
    <cfRule type="endsWith" dxfId="20983" priority="2821" stopIfTrue="1" operator="endsWith" text="FE">
      <formula>RIGHT(AY231,LEN("FE"))="FE"</formula>
    </cfRule>
    <cfRule type="endsWith" dxfId="20982" priority="2822" stopIfTrue="1" operator="endsWith" text="PA">
      <formula>RIGHT(AY231,LEN("PA"))="PA"</formula>
    </cfRule>
    <cfRule type="endsWith" dxfId="20981" priority="2823" stopIfTrue="1" operator="endsWith" text="PS">
      <formula>RIGHT(AY231,LEN("PS"))="PS"</formula>
    </cfRule>
    <cfRule type="endsWith" dxfId="20980" priority="2824" stopIfTrue="1" operator="endsWith" text="OB">
      <formula>RIGHT(AY231,LEN("OB"))="OB"</formula>
    </cfRule>
    <cfRule type="endsWith" dxfId="20979" priority="2825" stopIfTrue="1" operator="endsWith" text="BA">
      <formula>RIGHT(AY231,LEN("BA"))="BA"</formula>
    </cfRule>
    <cfRule type="endsWith" dxfId="20978" priority="2826" stopIfTrue="1" operator="endsWith" text="CO">
      <formula>RIGHT(AY231,LEN("CO"))="CO"</formula>
    </cfRule>
    <cfRule type="endsWith" dxfId="20977" priority="2827" stopIfTrue="1" operator="endsWith" text="CH">
      <formula>RIGHT(AY231,LEN("CH"))="CH"</formula>
    </cfRule>
  </conditionalFormatting>
  <conditionalFormatting sqref="BA231:BA245">
    <cfRule type="endsWith" dxfId="20976" priority="2806" stopIfTrue="1" operator="endsWith" text="TE">
      <formula>RIGHT(BA231,LEN("TE"))="TE"</formula>
    </cfRule>
    <cfRule type="endsWith" dxfId="20975" priority="2807" stopIfTrue="1" operator="endsWith" text="MX">
      <formula>RIGHT(BA231,LEN("MX"))="MX"</formula>
    </cfRule>
    <cfRule type="endsWith" dxfId="20974" priority="2808" stopIfTrue="1" operator="endsWith" text="MI">
      <formula>RIGHT(BA231,LEN("MI"))="MI"</formula>
    </cfRule>
    <cfRule type="endsWith" dxfId="20973" priority="2809" stopIfTrue="1" operator="endsWith" text="PL">
      <formula>RIGHT(BA231,LEN("PL"))="PL"</formula>
    </cfRule>
    <cfRule type="endsWith" dxfId="20972" priority="2810" stopIfTrue="1" operator="endsWith" text="FE">
      <formula>RIGHT(BA231,LEN("FE"))="FE"</formula>
    </cfRule>
    <cfRule type="endsWith" dxfId="20971" priority="2811" stopIfTrue="1" operator="endsWith" text="PA">
      <formula>RIGHT(BA231,LEN("PA"))="PA"</formula>
    </cfRule>
    <cfRule type="endsWith" dxfId="20970" priority="2812" stopIfTrue="1" operator="endsWith" text="PS">
      <formula>RIGHT(BA231,LEN("PS"))="PS"</formula>
    </cfRule>
    <cfRule type="endsWith" dxfId="20969" priority="2813" stopIfTrue="1" operator="endsWith" text="OB">
      <formula>RIGHT(BA231,LEN("OB"))="OB"</formula>
    </cfRule>
    <cfRule type="endsWith" dxfId="20968" priority="2814" stopIfTrue="1" operator="endsWith" text="BA">
      <formula>RIGHT(BA231,LEN("BA"))="BA"</formula>
    </cfRule>
    <cfRule type="endsWith" dxfId="20967" priority="2815" stopIfTrue="1" operator="endsWith" text="CO">
      <formula>RIGHT(BA231,LEN("CO"))="CO"</formula>
    </cfRule>
    <cfRule type="endsWith" dxfId="20966" priority="2816" stopIfTrue="1" operator="endsWith" text="CH">
      <formula>RIGHT(BA231,LEN("CH"))="CH"</formula>
    </cfRule>
  </conditionalFormatting>
  <conditionalFormatting sqref="BC231:BC245">
    <cfRule type="endsWith" dxfId="20965" priority="2795" stopIfTrue="1" operator="endsWith" text="TE">
      <formula>RIGHT(BC231,LEN("TE"))="TE"</formula>
    </cfRule>
    <cfRule type="endsWith" dxfId="20964" priority="2796" stopIfTrue="1" operator="endsWith" text="MX">
      <formula>RIGHT(BC231,LEN("MX"))="MX"</formula>
    </cfRule>
    <cfRule type="endsWith" dxfId="20963" priority="2797" stopIfTrue="1" operator="endsWith" text="MI">
      <formula>RIGHT(BC231,LEN("MI"))="MI"</formula>
    </cfRule>
    <cfRule type="endsWith" dxfId="20962" priority="2798" stopIfTrue="1" operator="endsWith" text="PL">
      <formula>RIGHT(BC231,LEN("PL"))="PL"</formula>
    </cfRule>
    <cfRule type="endsWith" dxfId="20961" priority="2799" stopIfTrue="1" operator="endsWith" text="FE">
      <formula>RIGHT(BC231,LEN("FE"))="FE"</formula>
    </cfRule>
    <cfRule type="endsWith" dxfId="20960" priority="2800" stopIfTrue="1" operator="endsWith" text="PA">
      <formula>RIGHT(BC231,LEN("PA"))="PA"</formula>
    </cfRule>
    <cfRule type="endsWith" dxfId="20959" priority="2801" stopIfTrue="1" operator="endsWith" text="PS">
      <formula>RIGHT(BC231,LEN("PS"))="PS"</formula>
    </cfRule>
    <cfRule type="endsWith" dxfId="20958" priority="2802" stopIfTrue="1" operator="endsWith" text="OB">
      <formula>RIGHT(BC231,LEN("OB"))="OB"</formula>
    </cfRule>
    <cfRule type="endsWith" dxfId="20957" priority="2803" stopIfTrue="1" operator="endsWith" text="BA">
      <formula>RIGHT(BC231,LEN("BA"))="BA"</formula>
    </cfRule>
    <cfRule type="endsWith" dxfId="20956" priority="2804" stopIfTrue="1" operator="endsWith" text="CO">
      <formula>RIGHT(BC231,LEN("CO"))="CO"</formula>
    </cfRule>
    <cfRule type="endsWith" dxfId="20955" priority="2805" stopIfTrue="1" operator="endsWith" text="CH">
      <formula>RIGHT(BC231,LEN("CH"))="CH"</formula>
    </cfRule>
  </conditionalFormatting>
  <conditionalFormatting sqref="BE231:BE245">
    <cfRule type="endsWith" dxfId="20954" priority="2784" stopIfTrue="1" operator="endsWith" text="TE">
      <formula>RIGHT(BE231,LEN("TE"))="TE"</formula>
    </cfRule>
    <cfRule type="endsWith" dxfId="20953" priority="2785" stopIfTrue="1" operator="endsWith" text="MX">
      <formula>RIGHT(BE231,LEN("MX"))="MX"</formula>
    </cfRule>
    <cfRule type="endsWith" dxfId="20952" priority="2786" stopIfTrue="1" operator="endsWith" text="MI">
      <formula>RIGHT(BE231,LEN("MI"))="MI"</formula>
    </cfRule>
    <cfRule type="endsWith" dxfId="20951" priority="2787" stopIfTrue="1" operator="endsWith" text="PL">
      <formula>RIGHT(BE231,LEN("PL"))="PL"</formula>
    </cfRule>
    <cfRule type="endsWith" dxfId="20950" priority="2788" stopIfTrue="1" operator="endsWith" text="FE">
      <formula>RIGHT(BE231,LEN("FE"))="FE"</formula>
    </cfRule>
    <cfRule type="endsWith" dxfId="20949" priority="2789" stopIfTrue="1" operator="endsWith" text="PA">
      <formula>RIGHT(BE231,LEN("PA"))="PA"</formula>
    </cfRule>
    <cfRule type="endsWith" dxfId="20948" priority="2790" stopIfTrue="1" operator="endsWith" text="PS">
      <formula>RIGHT(BE231,LEN("PS"))="PS"</formula>
    </cfRule>
    <cfRule type="endsWith" dxfId="20947" priority="2791" stopIfTrue="1" operator="endsWith" text="OB">
      <formula>RIGHT(BE231,LEN("OB"))="OB"</formula>
    </cfRule>
    <cfRule type="endsWith" dxfId="20946" priority="2792" stopIfTrue="1" operator="endsWith" text="BA">
      <formula>RIGHT(BE231,LEN("BA"))="BA"</formula>
    </cfRule>
    <cfRule type="endsWith" dxfId="20945" priority="2793" stopIfTrue="1" operator="endsWith" text="CO">
      <formula>RIGHT(BE231,LEN("CO"))="CO"</formula>
    </cfRule>
    <cfRule type="endsWith" dxfId="20944" priority="2794" stopIfTrue="1" operator="endsWith" text="CH">
      <formula>RIGHT(BE231,LEN("CH"))="CH"</formula>
    </cfRule>
  </conditionalFormatting>
  <conditionalFormatting sqref="BG231:BG245">
    <cfRule type="endsWith" dxfId="20943" priority="2773" stopIfTrue="1" operator="endsWith" text="TE">
      <formula>RIGHT(BG231,LEN("TE"))="TE"</formula>
    </cfRule>
    <cfRule type="endsWith" dxfId="20942" priority="2774" stopIfTrue="1" operator="endsWith" text="MX">
      <formula>RIGHT(BG231,LEN("MX"))="MX"</formula>
    </cfRule>
    <cfRule type="endsWith" dxfId="20941" priority="2775" stopIfTrue="1" operator="endsWith" text="MI">
      <formula>RIGHT(BG231,LEN("MI"))="MI"</formula>
    </cfRule>
    <cfRule type="endsWith" dxfId="20940" priority="2776" stopIfTrue="1" operator="endsWith" text="PL">
      <formula>RIGHT(BG231,LEN("PL"))="PL"</formula>
    </cfRule>
    <cfRule type="endsWith" dxfId="20939" priority="2777" stopIfTrue="1" operator="endsWith" text="FE">
      <formula>RIGHT(BG231,LEN("FE"))="FE"</formula>
    </cfRule>
    <cfRule type="endsWith" dxfId="20938" priority="2778" stopIfTrue="1" operator="endsWith" text="PA">
      <formula>RIGHT(BG231,LEN("PA"))="PA"</formula>
    </cfRule>
    <cfRule type="endsWith" dxfId="20937" priority="2779" stopIfTrue="1" operator="endsWith" text="PS">
      <formula>RIGHT(BG231,LEN("PS"))="PS"</formula>
    </cfRule>
    <cfRule type="endsWith" dxfId="20936" priority="2780" stopIfTrue="1" operator="endsWith" text="OB">
      <formula>RIGHT(BG231,LEN("OB"))="OB"</formula>
    </cfRule>
    <cfRule type="endsWith" dxfId="20935" priority="2781" stopIfTrue="1" operator="endsWith" text="BA">
      <formula>RIGHT(BG231,LEN("BA"))="BA"</formula>
    </cfRule>
    <cfRule type="endsWith" dxfId="20934" priority="2782" stopIfTrue="1" operator="endsWith" text="CO">
      <formula>RIGHT(BG231,LEN("CO"))="CO"</formula>
    </cfRule>
    <cfRule type="endsWith" dxfId="20933" priority="2783" stopIfTrue="1" operator="endsWith" text="CH">
      <formula>RIGHT(BG231,LEN("CH"))="CH"</formula>
    </cfRule>
  </conditionalFormatting>
  <conditionalFormatting sqref="H264">
    <cfRule type="cellIs" dxfId="20932" priority="2772" stopIfTrue="1" operator="greaterThan">
      <formula>16</formula>
    </cfRule>
  </conditionalFormatting>
  <conditionalFormatting sqref="J264">
    <cfRule type="cellIs" dxfId="20931" priority="2771" stopIfTrue="1" operator="greaterThan">
      <formula>16</formula>
    </cfRule>
  </conditionalFormatting>
  <conditionalFormatting sqref="L264">
    <cfRule type="cellIs" dxfId="20930" priority="2770" stopIfTrue="1" operator="greaterThan">
      <formula>16</formula>
    </cfRule>
  </conditionalFormatting>
  <conditionalFormatting sqref="N264">
    <cfRule type="cellIs" dxfId="20929" priority="2769" stopIfTrue="1" operator="greaterThan">
      <formula>16</formula>
    </cfRule>
  </conditionalFormatting>
  <conditionalFormatting sqref="P264">
    <cfRule type="cellIs" dxfId="20928" priority="2768" stopIfTrue="1" operator="greaterThan">
      <formula>16</formula>
    </cfRule>
  </conditionalFormatting>
  <conditionalFormatting sqref="R264">
    <cfRule type="cellIs" dxfId="20927" priority="2767" stopIfTrue="1" operator="greaterThan">
      <formula>16</formula>
    </cfRule>
  </conditionalFormatting>
  <conditionalFormatting sqref="T264">
    <cfRule type="cellIs" dxfId="20926" priority="2766" stopIfTrue="1" operator="greaterThan">
      <formula>16</formula>
    </cfRule>
  </conditionalFormatting>
  <conditionalFormatting sqref="G249:G263">
    <cfRule type="endsWith" dxfId="20925" priority="2755" stopIfTrue="1" operator="endsWith" text="TE">
      <formula>RIGHT(G249,LEN("TE"))="TE"</formula>
    </cfRule>
    <cfRule type="endsWith" dxfId="20924" priority="2756" stopIfTrue="1" operator="endsWith" text="MX">
      <formula>RIGHT(G249,LEN("MX"))="MX"</formula>
    </cfRule>
    <cfRule type="endsWith" dxfId="20923" priority="2757" stopIfTrue="1" operator="endsWith" text="MI">
      <formula>RIGHT(G249,LEN("MI"))="MI"</formula>
    </cfRule>
    <cfRule type="endsWith" dxfId="20922" priority="2758" stopIfTrue="1" operator="endsWith" text="PL">
      <formula>RIGHT(G249,LEN("PL"))="PL"</formula>
    </cfRule>
    <cfRule type="endsWith" dxfId="20921" priority="2759" stopIfTrue="1" operator="endsWith" text="FE">
      <formula>RIGHT(G249,LEN("FE"))="FE"</formula>
    </cfRule>
    <cfRule type="endsWith" dxfId="20920" priority="2760" stopIfTrue="1" operator="endsWith" text="PA">
      <formula>RIGHT(G249,LEN("PA"))="PA"</formula>
    </cfRule>
    <cfRule type="endsWith" dxfId="20919" priority="2761" stopIfTrue="1" operator="endsWith" text="PS">
      <formula>RIGHT(G249,LEN("PS"))="PS"</formula>
    </cfRule>
    <cfRule type="endsWith" dxfId="20918" priority="2762" stopIfTrue="1" operator="endsWith" text="OB">
      <formula>RIGHT(G249,LEN("OB"))="OB"</formula>
    </cfRule>
    <cfRule type="endsWith" dxfId="20917" priority="2763" stopIfTrue="1" operator="endsWith" text="BA">
      <formula>RIGHT(G249,LEN("BA"))="BA"</formula>
    </cfRule>
    <cfRule type="endsWith" dxfId="20916" priority="2764" stopIfTrue="1" operator="endsWith" text="CO">
      <formula>RIGHT(G249,LEN("CO"))="CO"</formula>
    </cfRule>
    <cfRule type="endsWith" dxfId="20915" priority="2765" stopIfTrue="1" operator="endsWith" text="CH">
      <formula>RIGHT(G249,LEN("CH"))="CH"</formula>
    </cfRule>
  </conditionalFormatting>
  <conditionalFormatting sqref="I249:I263">
    <cfRule type="endsWith" dxfId="20914" priority="2744" stopIfTrue="1" operator="endsWith" text="TE">
      <formula>RIGHT(I249,LEN("TE"))="TE"</formula>
    </cfRule>
    <cfRule type="endsWith" dxfId="20913" priority="2745" stopIfTrue="1" operator="endsWith" text="MX">
      <formula>RIGHT(I249,LEN("MX"))="MX"</formula>
    </cfRule>
    <cfRule type="endsWith" dxfId="20912" priority="2746" stopIfTrue="1" operator="endsWith" text="MI">
      <formula>RIGHT(I249,LEN("MI"))="MI"</formula>
    </cfRule>
    <cfRule type="endsWith" dxfId="20911" priority="2747" stopIfTrue="1" operator="endsWith" text="PL">
      <formula>RIGHT(I249,LEN("PL"))="PL"</formula>
    </cfRule>
    <cfRule type="endsWith" dxfId="20910" priority="2748" stopIfTrue="1" operator="endsWith" text="FE">
      <formula>RIGHT(I249,LEN("FE"))="FE"</formula>
    </cfRule>
    <cfRule type="endsWith" dxfId="20909" priority="2749" stopIfTrue="1" operator="endsWith" text="PA">
      <formula>RIGHT(I249,LEN("PA"))="PA"</formula>
    </cfRule>
    <cfRule type="endsWith" dxfId="20908" priority="2750" stopIfTrue="1" operator="endsWith" text="PS">
      <formula>RIGHT(I249,LEN("PS"))="PS"</formula>
    </cfRule>
    <cfRule type="endsWith" dxfId="20907" priority="2751" stopIfTrue="1" operator="endsWith" text="OB">
      <formula>RIGHT(I249,LEN("OB"))="OB"</formula>
    </cfRule>
    <cfRule type="endsWith" dxfId="20906" priority="2752" stopIfTrue="1" operator="endsWith" text="BA">
      <formula>RIGHT(I249,LEN("BA"))="BA"</formula>
    </cfRule>
    <cfRule type="endsWith" dxfId="20905" priority="2753" stopIfTrue="1" operator="endsWith" text="CO">
      <formula>RIGHT(I249,LEN("CO"))="CO"</formula>
    </cfRule>
    <cfRule type="endsWith" dxfId="20904" priority="2754" stopIfTrue="1" operator="endsWith" text="CH">
      <formula>RIGHT(I249,LEN("CH"))="CH"</formula>
    </cfRule>
  </conditionalFormatting>
  <conditionalFormatting sqref="K249:K263">
    <cfRule type="endsWith" dxfId="20903" priority="2733" stopIfTrue="1" operator="endsWith" text="TE">
      <formula>RIGHT(K249,LEN("TE"))="TE"</formula>
    </cfRule>
    <cfRule type="endsWith" dxfId="20902" priority="2734" stopIfTrue="1" operator="endsWith" text="MX">
      <formula>RIGHT(K249,LEN("MX"))="MX"</formula>
    </cfRule>
    <cfRule type="endsWith" dxfId="20901" priority="2735" stopIfTrue="1" operator="endsWith" text="MI">
      <formula>RIGHT(K249,LEN("MI"))="MI"</formula>
    </cfRule>
    <cfRule type="endsWith" dxfId="20900" priority="2736" stopIfTrue="1" operator="endsWith" text="PL">
      <formula>RIGHT(K249,LEN("PL"))="PL"</formula>
    </cfRule>
    <cfRule type="endsWith" dxfId="20899" priority="2737" stopIfTrue="1" operator="endsWith" text="FE">
      <formula>RIGHT(K249,LEN("FE"))="FE"</formula>
    </cfRule>
    <cfRule type="endsWith" dxfId="20898" priority="2738" stopIfTrue="1" operator="endsWith" text="PA">
      <formula>RIGHT(K249,LEN("PA"))="PA"</formula>
    </cfRule>
    <cfRule type="endsWith" dxfId="20897" priority="2739" stopIfTrue="1" operator="endsWith" text="PS">
      <formula>RIGHT(K249,LEN("PS"))="PS"</formula>
    </cfRule>
    <cfRule type="endsWith" dxfId="20896" priority="2740" stopIfTrue="1" operator="endsWith" text="OB">
      <formula>RIGHT(K249,LEN("OB"))="OB"</formula>
    </cfRule>
    <cfRule type="endsWith" dxfId="20895" priority="2741" stopIfTrue="1" operator="endsWith" text="BA">
      <formula>RIGHT(K249,LEN("BA"))="BA"</formula>
    </cfRule>
    <cfRule type="endsWith" dxfId="20894" priority="2742" stopIfTrue="1" operator="endsWith" text="CO">
      <formula>RIGHT(K249,LEN("CO"))="CO"</formula>
    </cfRule>
    <cfRule type="endsWith" dxfId="20893" priority="2743" stopIfTrue="1" operator="endsWith" text="CH">
      <formula>RIGHT(K249,LEN("CH"))="CH"</formula>
    </cfRule>
  </conditionalFormatting>
  <conditionalFormatting sqref="M249:M263">
    <cfRule type="endsWith" dxfId="20892" priority="2722" stopIfTrue="1" operator="endsWith" text="TE">
      <formula>RIGHT(M249,LEN("TE"))="TE"</formula>
    </cfRule>
    <cfRule type="endsWith" dxfId="20891" priority="2723" stopIfTrue="1" operator="endsWith" text="MX">
      <formula>RIGHT(M249,LEN("MX"))="MX"</formula>
    </cfRule>
    <cfRule type="endsWith" dxfId="20890" priority="2724" stopIfTrue="1" operator="endsWith" text="MI">
      <formula>RIGHT(M249,LEN("MI"))="MI"</formula>
    </cfRule>
    <cfRule type="endsWith" dxfId="20889" priority="2725" stopIfTrue="1" operator="endsWith" text="PL">
      <formula>RIGHT(M249,LEN("PL"))="PL"</formula>
    </cfRule>
    <cfRule type="endsWith" dxfId="20888" priority="2726" stopIfTrue="1" operator="endsWith" text="FE">
      <formula>RIGHT(M249,LEN("FE"))="FE"</formula>
    </cfRule>
    <cfRule type="endsWith" dxfId="20887" priority="2727" stopIfTrue="1" operator="endsWith" text="PA">
      <formula>RIGHT(M249,LEN("PA"))="PA"</formula>
    </cfRule>
    <cfRule type="endsWith" dxfId="20886" priority="2728" stopIfTrue="1" operator="endsWith" text="PS">
      <formula>RIGHT(M249,LEN("PS"))="PS"</formula>
    </cfRule>
    <cfRule type="endsWith" dxfId="20885" priority="2729" stopIfTrue="1" operator="endsWith" text="OB">
      <formula>RIGHT(M249,LEN("OB"))="OB"</formula>
    </cfRule>
    <cfRule type="endsWith" dxfId="20884" priority="2730" stopIfTrue="1" operator="endsWith" text="BA">
      <formula>RIGHT(M249,LEN("BA"))="BA"</formula>
    </cfRule>
    <cfRule type="endsWith" dxfId="20883" priority="2731" stopIfTrue="1" operator="endsWith" text="CO">
      <formula>RIGHT(M249,LEN("CO"))="CO"</formula>
    </cfRule>
    <cfRule type="endsWith" dxfId="20882" priority="2732" stopIfTrue="1" operator="endsWith" text="CH">
      <formula>RIGHT(M249,LEN("CH"))="CH"</formula>
    </cfRule>
  </conditionalFormatting>
  <conditionalFormatting sqref="O249:O263">
    <cfRule type="endsWith" dxfId="20881" priority="2711" stopIfTrue="1" operator="endsWith" text="TE">
      <formula>RIGHT(O249,LEN("TE"))="TE"</formula>
    </cfRule>
    <cfRule type="endsWith" dxfId="20880" priority="2712" stopIfTrue="1" operator="endsWith" text="MX">
      <formula>RIGHT(O249,LEN("MX"))="MX"</formula>
    </cfRule>
    <cfRule type="endsWith" dxfId="20879" priority="2713" stopIfTrue="1" operator="endsWith" text="MI">
      <formula>RIGHT(O249,LEN("MI"))="MI"</formula>
    </cfRule>
    <cfRule type="endsWith" dxfId="20878" priority="2714" stopIfTrue="1" operator="endsWith" text="PL">
      <formula>RIGHT(O249,LEN("PL"))="PL"</formula>
    </cfRule>
    <cfRule type="endsWith" dxfId="20877" priority="2715" stopIfTrue="1" operator="endsWith" text="FE">
      <formula>RIGHT(O249,LEN("FE"))="FE"</formula>
    </cfRule>
    <cfRule type="endsWith" dxfId="20876" priority="2716" stopIfTrue="1" operator="endsWith" text="PA">
      <formula>RIGHT(O249,LEN("PA"))="PA"</formula>
    </cfRule>
    <cfRule type="endsWith" dxfId="20875" priority="2717" stopIfTrue="1" operator="endsWith" text="PS">
      <formula>RIGHT(O249,LEN("PS"))="PS"</formula>
    </cfRule>
    <cfRule type="endsWith" dxfId="20874" priority="2718" stopIfTrue="1" operator="endsWith" text="OB">
      <formula>RIGHT(O249,LEN("OB"))="OB"</formula>
    </cfRule>
    <cfRule type="endsWith" dxfId="20873" priority="2719" stopIfTrue="1" operator="endsWith" text="BA">
      <formula>RIGHT(O249,LEN("BA"))="BA"</formula>
    </cfRule>
    <cfRule type="endsWith" dxfId="20872" priority="2720" stopIfTrue="1" operator="endsWith" text="CO">
      <formula>RIGHT(O249,LEN("CO"))="CO"</formula>
    </cfRule>
    <cfRule type="endsWith" dxfId="20871" priority="2721" stopIfTrue="1" operator="endsWith" text="CH">
      <formula>RIGHT(O249,LEN("CH"))="CH"</formula>
    </cfRule>
  </conditionalFormatting>
  <conditionalFormatting sqref="Q249:Q263">
    <cfRule type="endsWith" dxfId="20870" priority="2700" stopIfTrue="1" operator="endsWith" text="TE">
      <formula>RIGHT(Q249,LEN("TE"))="TE"</formula>
    </cfRule>
    <cfRule type="endsWith" dxfId="20869" priority="2701" stopIfTrue="1" operator="endsWith" text="MX">
      <formula>RIGHT(Q249,LEN("MX"))="MX"</formula>
    </cfRule>
    <cfRule type="endsWith" dxfId="20868" priority="2702" stopIfTrue="1" operator="endsWith" text="MI">
      <formula>RIGHT(Q249,LEN("MI"))="MI"</formula>
    </cfRule>
    <cfRule type="endsWith" dxfId="20867" priority="2703" stopIfTrue="1" operator="endsWith" text="PL">
      <formula>RIGHT(Q249,LEN("PL"))="PL"</formula>
    </cfRule>
    <cfRule type="endsWith" dxfId="20866" priority="2704" stopIfTrue="1" operator="endsWith" text="FE">
      <formula>RIGHT(Q249,LEN("FE"))="FE"</formula>
    </cfRule>
    <cfRule type="endsWith" dxfId="20865" priority="2705" stopIfTrue="1" operator="endsWith" text="PA">
      <formula>RIGHT(Q249,LEN("PA"))="PA"</formula>
    </cfRule>
    <cfRule type="endsWith" dxfId="20864" priority="2706" stopIfTrue="1" operator="endsWith" text="PS">
      <formula>RIGHT(Q249,LEN("PS"))="PS"</formula>
    </cfRule>
    <cfRule type="endsWith" dxfId="20863" priority="2707" stopIfTrue="1" operator="endsWith" text="OB">
      <formula>RIGHT(Q249,LEN("OB"))="OB"</formula>
    </cfRule>
    <cfRule type="endsWith" dxfId="20862" priority="2708" stopIfTrue="1" operator="endsWith" text="BA">
      <formula>RIGHT(Q249,LEN("BA"))="BA"</formula>
    </cfRule>
    <cfRule type="endsWith" dxfId="20861" priority="2709" stopIfTrue="1" operator="endsWith" text="CO">
      <formula>RIGHT(Q249,LEN("CO"))="CO"</formula>
    </cfRule>
    <cfRule type="endsWith" dxfId="20860" priority="2710" stopIfTrue="1" operator="endsWith" text="CH">
      <formula>RIGHT(Q249,LEN("CH"))="CH"</formula>
    </cfRule>
  </conditionalFormatting>
  <conditionalFormatting sqref="S249:S263">
    <cfRule type="endsWith" dxfId="20859" priority="2689" stopIfTrue="1" operator="endsWith" text="TE">
      <formula>RIGHT(S249,LEN("TE"))="TE"</formula>
    </cfRule>
    <cfRule type="endsWith" dxfId="20858" priority="2690" stopIfTrue="1" operator="endsWith" text="MX">
      <formula>RIGHT(S249,LEN("MX"))="MX"</formula>
    </cfRule>
    <cfRule type="endsWith" dxfId="20857" priority="2691" stopIfTrue="1" operator="endsWith" text="MI">
      <formula>RIGHT(S249,LEN("MI"))="MI"</formula>
    </cfRule>
    <cfRule type="endsWith" dxfId="20856" priority="2692" stopIfTrue="1" operator="endsWith" text="PL">
      <formula>RIGHT(S249,LEN("PL"))="PL"</formula>
    </cfRule>
    <cfRule type="endsWith" dxfId="20855" priority="2693" stopIfTrue="1" operator="endsWith" text="FE">
      <formula>RIGHT(S249,LEN("FE"))="FE"</formula>
    </cfRule>
    <cfRule type="endsWith" dxfId="20854" priority="2694" stopIfTrue="1" operator="endsWith" text="PA">
      <formula>RIGHT(S249,LEN("PA"))="PA"</formula>
    </cfRule>
    <cfRule type="endsWith" dxfId="20853" priority="2695" stopIfTrue="1" operator="endsWith" text="PS">
      <formula>RIGHT(S249,LEN("PS"))="PS"</formula>
    </cfRule>
    <cfRule type="endsWith" dxfId="20852" priority="2696" stopIfTrue="1" operator="endsWith" text="OB">
      <formula>RIGHT(S249,LEN("OB"))="OB"</formula>
    </cfRule>
    <cfRule type="endsWith" dxfId="20851" priority="2697" stopIfTrue="1" operator="endsWith" text="BA">
      <formula>RIGHT(S249,LEN("BA"))="BA"</formula>
    </cfRule>
    <cfRule type="endsWith" dxfId="20850" priority="2698" stopIfTrue="1" operator="endsWith" text="CO">
      <formula>RIGHT(S249,LEN("CO"))="CO"</formula>
    </cfRule>
    <cfRule type="endsWith" dxfId="20849" priority="2699" stopIfTrue="1" operator="endsWith" text="CH">
      <formula>RIGHT(S249,LEN("CH"))="CH"</formula>
    </cfRule>
  </conditionalFormatting>
  <conditionalFormatting sqref="AB264">
    <cfRule type="cellIs" dxfId="20848" priority="2688" stopIfTrue="1" operator="greaterThan">
      <formula>16</formula>
    </cfRule>
  </conditionalFormatting>
  <conditionalFormatting sqref="AD264">
    <cfRule type="cellIs" dxfId="20847" priority="2687" stopIfTrue="1" operator="greaterThan">
      <formula>16</formula>
    </cfRule>
  </conditionalFormatting>
  <conditionalFormatting sqref="AF264">
    <cfRule type="cellIs" dxfId="20846" priority="2686" stopIfTrue="1" operator="greaterThan">
      <formula>16</formula>
    </cfRule>
  </conditionalFormatting>
  <conditionalFormatting sqref="AH264">
    <cfRule type="cellIs" dxfId="20845" priority="2685" stopIfTrue="1" operator="greaterThan">
      <formula>16</formula>
    </cfRule>
  </conditionalFormatting>
  <conditionalFormatting sqref="AJ264">
    <cfRule type="cellIs" dxfId="20844" priority="2684" stopIfTrue="1" operator="greaterThan">
      <formula>16</formula>
    </cfRule>
  </conditionalFormatting>
  <conditionalFormatting sqref="AL264">
    <cfRule type="cellIs" dxfId="20843" priority="2683" stopIfTrue="1" operator="greaterThan">
      <formula>16</formula>
    </cfRule>
  </conditionalFormatting>
  <conditionalFormatting sqref="AN264">
    <cfRule type="cellIs" dxfId="20842" priority="2682" stopIfTrue="1" operator="greaterThan">
      <formula>16</formula>
    </cfRule>
  </conditionalFormatting>
  <conditionalFormatting sqref="AA249:AA263">
    <cfRule type="endsWith" dxfId="20841" priority="2671" stopIfTrue="1" operator="endsWith" text="TE">
      <formula>RIGHT(AA249,LEN("TE"))="TE"</formula>
    </cfRule>
    <cfRule type="endsWith" dxfId="20840" priority="2672" stopIfTrue="1" operator="endsWith" text="MX">
      <formula>RIGHT(AA249,LEN("MX"))="MX"</formula>
    </cfRule>
    <cfRule type="endsWith" dxfId="20839" priority="2673" stopIfTrue="1" operator="endsWith" text="MI">
      <formula>RIGHT(AA249,LEN("MI"))="MI"</formula>
    </cfRule>
    <cfRule type="endsWith" dxfId="20838" priority="2674" stopIfTrue="1" operator="endsWith" text="PL">
      <formula>RIGHT(AA249,LEN("PL"))="PL"</formula>
    </cfRule>
    <cfRule type="endsWith" dxfId="20837" priority="2675" stopIfTrue="1" operator="endsWith" text="FE">
      <formula>RIGHT(AA249,LEN("FE"))="FE"</formula>
    </cfRule>
    <cfRule type="endsWith" dxfId="20836" priority="2676" stopIfTrue="1" operator="endsWith" text="PA">
      <formula>RIGHT(AA249,LEN("PA"))="PA"</formula>
    </cfRule>
    <cfRule type="endsWith" dxfId="20835" priority="2677" stopIfTrue="1" operator="endsWith" text="PS">
      <formula>RIGHT(AA249,LEN("PS"))="PS"</formula>
    </cfRule>
    <cfRule type="endsWith" dxfId="20834" priority="2678" stopIfTrue="1" operator="endsWith" text="OB">
      <formula>RIGHT(AA249,LEN("OB"))="OB"</formula>
    </cfRule>
    <cfRule type="endsWith" dxfId="20833" priority="2679" stopIfTrue="1" operator="endsWith" text="BA">
      <formula>RIGHT(AA249,LEN("BA"))="BA"</formula>
    </cfRule>
    <cfRule type="endsWith" dxfId="20832" priority="2680" stopIfTrue="1" operator="endsWith" text="CO">
      <formula>RIGHT(AA249,LEN("CO"))="CO"</formula>
    </cfRule>
    <cfRule type="endsWith" dxfId="20831" priority="2681" stopIfTrue="1" operator="endsWith" text="CH">
      <formula>RIGHT(AA249,LEN("CH"))="CH"</formula>
    </cfRule>
  </conditionalFormatting>
  <conditionalFormatting sqref="AC249:AC263">
    <cfRule type="endsWith" dxfId="20830" priority="2660" stopIfTrue="1" operator="endsWith" text="TE">
      <formula>RIGHT(AC249,LEN("TE"))="TE"</formula>
    </cfRule>
    <cfRule type="endsWith" dxfId="20829" priority="2661" stopIfTrue="1" operator="endsWith" text="MX">
      <formula>RIGHT(AC249,LEN("MX"))="MX"</formula>
    </cfRule>
    <cfRule type="endsWith" dxfId="20828" priority="2662" stopIfTrue="1" operator="endsWith" text="MI">
      <formula>RIGHT(AC249,LEN("MI"))="MI"</formula>
    </cfRule>
    <cfRule type="endsWith" dxfId="20827" priority="2663" stopIfTrue="1" operator="endsWith" text="PL">
      <formula>RIGHT(AC249,LEN("PL"))="PL"</formula>
    </cfRule>
    <cfRule type="endsWith" dxfId="20826" priority="2664" stopIfTrue="1" operator="endsWith" text="FE">
      <formula>RIGHT(AC249,LEN("FE"))="FE"</formula>
    </cfRule>
    <cfRule type="endsWith" dxfId="20825" priority="2665" stopIfTrue="1" operator="endsWith" text="PA">
      <formula>RIGHT(AC249,LEN("PA"))="PA"</formula>
    </cfRule>
    <cfRule type="endsWith" dxfId="20824" priority="2666" stopIfTrue="1" operator="endsWith" text="PS">
      <formula>RIGHT(AC249,LEN("PS"))="PS"</formula>
    </cfRule>
    <cfRule type="endsWith" dxfId="20823" priority="2667" stopIfTrue="1" operator="endsWith" text="OB">
      <formula>RIGHT(AC249,LEN("OB"))="OB"</formula>
    </cfRule>
    <cfRule type="endsWith" dxfId="20822" priority="2668" stopIfTrue="1" operator="endsWith" text="BA">
      <formula>RIGHT(AC249,LEN("BA"))="BA"</formula>
    </cfRule>
    <cfRule type="endsWith" dxfId="20821" priority="2669" stopIfTrue="1" operator="endsWith" text="CO">
      <formula>RIGHT(AC249,LEN("CO"))="CO"</formula>
    </cfRule>
    <cfRule type="endsWith" dxfId="20820" priority="2670" stopIfTrue="1" operator="endsWith" text="CH">
      <formula>RIGHT(AC249,LEN("CH"))="CH"</formula>
    </cfRule>
  </conditionalFormatting>
  <conditionalFormatting sqref="AE249:AE263">
    <cfRule type="endsWith" dxfId="20819" priority="2649" stopIfTrue="1" operator="endsWith" text="TE">
      <formula>RIGHT(AE249,LEN("TE"))="TE"</formula>
    </cfRule>
    <cfRule type="endsWith" dxfId="20818" priority="2650" stopIfTrue="1" operator="endsWith" text="MX">
      <formula>RIGHT(AE249,LEN("MX"))="MX"</formula>
    </cfRule>
    <cfRule type="endsWith" dxfId="20817" priority="2651" stopIfTrue="1" operator="endsWith" text="MI">
      <formula>RIGHT(AE249,LEN("MI"))="MI"</formula>
    </cfRule>
    <cfRule type="endsWith" dxfId="20816" priority="2652" stopIfTrue="1" operator="endsWith" text="PL">
      <formula>RIGHT(AE249,LEN("PL"))="PL"</formula>
    </cfRule>
    <cfRule type="endsWith" dxfId="20815" priority="2653" stopIfTrue="1" operator="endsWith" text="FE">
      <formula>RIGHT(AE249,LEN("FE"))="FE"</formula>
    </cfRule>
    <cfRule type="endsWith" dxfId="20814" priority="2654" stopIfTrue="1" operator="endsWith" text="PA">
      <formula>RIGHT(AE249,LEN("PA"))="PA"</formula>
    </cfRule>
    <cfRule type="endsWith" dxfId="20813" priority="2655" stopIfTrue="1" operator="endsWith" text="PS">
      <formula>RIGHT(AE249,LEN("PS"))="PS"</formula>
    </cfRule>
    <cfRule type="endsWith" dxfId="20812" priority="2656" stopIfTrue="1" operator="endsWith" text="OB">
      <formula>RIGHT(AE249,LEN("OB"))="OB"</formula>
    </cfRule>
    <cfRule type="endsWith" dxfId="20811" priority="2657" stopIfTrue="1" operator="endsWith" text="BA">
      <formula>RIGHT(AE249,LEN("BA"))="BA"</formula>
    </cfRule>
    <cfRule type="endsWith" dxfId="20810" priority="2658" stopIfTrue="1" operator="endsWith" text="CO">
      <formula>RIGHT(AE249,LEN("CO"))="CO"</formula>
    </cfRule>
    <cfRule type="endsWith" dxfId="20809" priority="2659" stopIfTrue="1" operator="endsWith" text="CH">
      <formula>RIGHT(AE249,LEN("CH"))="CH"</formula>
    </cfRule>
  </conditionalFormatting>
  <conditionalFormatting sqref="AG249:AG263">
    <cfRule type="endsWith" dxfId="20808" priority="2638" stopIfTrue="1" operator="endsWith" text="TE">
      <formula>RIGHT(AG249,LEN("TE"))="TE"</formula>
    </cfRule>
    <cfRule type="endsWith" dxfId="20807" priority="2639" stopIfTrue="1" operator="endsWith" text="MX">
      <formula>RIGHT(AG249,LEN("MX"))="MX"</formula>
    </cfRule>
    <cfRule type="endsWith" dxfId="20806" priority="2640" stopIfTrue="1" operator="endsWith" text="MI">
      <formula>RIGHT(AG249,LEN("MI"))="MI"</formula>
    </cfRule>
    <cfRule type="endsWith" dxfId="20805" priority="2641" stopIfTrue="1" operator="endsWith" text="PL">
      <formula>RIGHT(AG249,LEN("PL"))="PL"</formula>
    </cfRule>
    <cfRule type="endsWith" dxfId="20804" priority="2642" stopIfTrue="1" operator="endsWith" text="FE">
      <formula>RIGHT(AG249,LEN("FE"))="FE"</formula>
    </cfRule>
    <cfRule type="endsWith" dxfId="20803" priority="2643" stopIfTrue="1" operator="endsWith" text="PA">
      <formula>RIGHT(AG249,LEN("PA"))="PA"</formula>
    </cfRule>
    <cfRule type="endsWith" dxfId="20802" priority="2644" stopIfTrue="1" operator="endsWith" text="PS">
      <formula>RIGHT(AG249,LEN("PS"))="PS"</formula>
    </cfRule>
    <cfRule type="endsWith" dxfId="20801" priority="2645" stopIfTrue="1" operator="endsWith" text="OB">
      <formula>RIGHT(AG249,LEN("OB"))="OB"</formula>
    </cfRule>
    <cfRule type="endsWith" dxfId="20800" priority="2646" stopIfTrue="1" operator="endsWith" text="BA">
      <formula>RIGHT(AG249,LEN("BA"))="BA"</formula>
    </cfRule>
    <cfRule type="endsWith" dxfId="20799" priority="2647" stopIfTrue="1" operator="endsWith" text="CO">
      <formula>RIGHT(AG249,LEN("CO"))="CO"</formula>
    </cfRule>
    <cfRule type="endsWith" dxfId="20798" priority="2648" stopIfTrue="1" operator="endsWith" text="CH">
      <formula>RIGHT(AG249,LEN("CH"))="CH"</formula>
    </cfRule>
  </conditionalFormatting>
  <conditionalFormatting sqref="AI249:AI263">
    <cfRule type="endsWith" dxfId="20797" priority="2627" stopIfTrue="1" operator="endsWith" text="TE">
      <formula>RIGHT(AI249,LEN("TE"))="TE"</formula>
    </cfRule>
    <cfRule type="endsWith" dxfId="20796" priority="2628" stopIfTrue="1" operator="endsWith" text="MX">
      <formula>RIGHT(AI249,LEN("MX"))="MX"</formula>
    </cfRule>
    <cfRule type="endsWith" dxfId="20795" priority="2629" stopIfTrue="1" operator="endsWith" text="MI">
      <formula>RIGHT(AI249,LEN("MI"))="MI"</formula>
    </cfRule>
    <cfRule type="endsWith" dxfId="20794" priority="2630" stopIfTrue="1" operator="endsWith" text="PL">
      <formula>RIGHT(AI249,LEN("PL"))="PL"</formula>
    </cfRule>
    <cfRule type="endsWith" dxfId="20793" priority="2631" stopIfTrue="1" operator="endsWith" text="FE">
      <formula>RIGHT(AI249,LEN("FE"))="FE"</formula>
    </cfRule>
    <cfRule type="endsWith" dxfId="20792" priority="2632" stopIfTrue="1" operator="endsWith" text="PA">
      <formula>RIGHT(AI249,LEN("PA"))="PA"</formula>
    </cfRule>
    <cfRule type="endsWith" dxfId="20791" priority="2633" stopIfTrue="1" operator="endsWith" text="PS">
      <formula>RIGHT(AI249,LEN("PS"))="PS"</formula>
    </cfRule>
    <cfRule type="endsWith" dxfId="20790" priority="2634" stopIfTrue="1" operator="endsWith" text="OB">
      <formula>RIGHT(AI249,LEN("OB"))="OB"</formula>
    </cfRule>
    <cfRule type="endsWith" dxfId="20789" priority="2635" stopIfTrue="1" operator="endsWith" text="BA">
      <formula>RIGHT(AI249,LEN("BA"))="BA"</formula>
    </cfRule>
    <cfRule type="endsWith" dxfId="20788" priority="2636" stopIfTrue="1" operator="endsWith" text="CO">
      <formula>RIGHT(AI249,LEN("CO"))="CO"</formula>
    </cfRule>
    <cfRule type="endsWith" dxfId="20787" priority="2637" stopIfTrue="1" operator="endsWith" text="CH">
      <formula>RIGHT(AI249,LEN("CH"))="CH"</formula>
    </cfRule>
  </conditionalFormatting>
  <conditionalFormatting sqref="AK249:AK263">
    <cfRule type="endsWith" dxfId="20786" priority="2616" stopIfTrue="1" operator="endsWith" text="TE">
      <formula>RIGHT(AK249,LEN("TE"))="TE"</formula>
    </cfRule>
    <cfRule type="endsWith" dxfId="20785" priority="2617" stopIfTrue="1" operator="endsWith" text="MX">
      <formula>RIGHT(AK249,LEN("MX"))="MX"</formula>
    </cfRule>
    <cfRule type="endsWith" dxfId="20784" priority="2618" stopIfTrue="1" operator="endsWith" text="MI">
      <formula>RIGHT(AK249,LEN("MI"))="MI"</formula>
    </cfRule>
    <cfRule type="endsWith" dxfId="20783" priority="2619" stopIfTrue="1" operator="endsWith" text="PL">
      <formula>RIGHT(AK249,LEN("PL"))="PL"</formula>
    </cfRule>
    <cfRule type="endsWith" dxfId="20782" priority="2620" stopIfTrue="1" operator="endsWith" text="FE">
      <formula>RIGHT(AK249,LEN("FE"))="FE"</formula>
    </cfRule>
    <cfRule type="endsWith" dxfId="20781" priority="2621" stopIfTrue="1" operator="endsWith" text="PA">
      <formula>RIGHT(AK249,LEN("PA"))="PA"</formula>
    </cfRule>
    <cfRule type="endsWith" dxfId="20780" priority="2622" stopIfTrue="1" operator="endsWith" text="PS">
      <formula>RIGHT(AK249,LEN("PS"))="PS"</formula>
    </cfRule>
    <cfRule type="endsWith" dxfId="20779" priority="2623" stopIfTrue="1" operator="endsWith" text="OB">
      <formula>RIGHT(AK249,LEN("OB"))="OB"</formula>
    </cfRule>
    <cfRule type="endsWith" dxfId="20778" priority="2624" stopIfTrue="1" operator="endsWith" text="BA">
      <formula>RIGHT(AK249,LEN("BA"))="BA"</formula>
    </cfRule>
    <cfRule type="endsWith" dxfId="20777" priority="2625" stopIfTrue="1" operator="endsWith" text="CO">
      <formula>RIGHT(AK249,LEN("CO"))="CO"</formula>
    </cfRule>
    <cfRule type="endsWith" dxfId="20776" priority="2626" stopIfTrue="1" operator="endsWith" text="CH">
      <formula>RIGHT(AK249,LEN("CH"))="CH"</formula>
    </cfRule>
  </conditionalFormatting>
  <conditionalFormatting sqref="AM249:AM263">
    <cfRule type="endsWith" dxfId="20775" priority="2605" stopIfTrue="1" operator="endsWith" text="TE">
      <formula>RIGHT(AM249,LEN("TE"))="TE"</formula>
    </cfRule>
    <cfRule type="endsWith" dxfId="20774" priority="2606" stopIfTrue="1" operator="endsWith" text="MX">
      <formula>RIGHT(AM249,LEN("MX"))="MX"</formula>
    </cfRule>
    <cfRule type="endsWith" dxfId="20773" priority="2607" stopIfTrue="1" operator="endsWith" text="MI">
      <formula>RIGHT(AM249,LEN("MI"))="MI"</formula>
    </cfRule>
    <cfRule type="endsWith" dxfId="20772" priority="2608" stopIfTrue="1" operator="endsWith" text="PL">
      <formula>RIGHT(AM249,LEN("PL"))="PL"</formula>
    </cfRule>
    <cfRule type="endsWith" dxfId="20771" priority="2609" stopIfTrue="1" operator="endsWith" text="FE">
      <formula>RIGHT(AM249,LEN("FE"))="FE"</formula>
    </cfRule>
    <cfRule type="endsWith" dxfId="20770" priority="2610" stopIfTrue="1" operator="endsWith" text="PA">
      <formula>RIGHT(AM249,LEN("PA"))="PA"</formula>
    </cfRule>
    <cfRule type="endsWith" dxfId="20769" priority="2611" stopIfTrue="1" operator="endsWith" text="PS">
      <formula>RIGHT(AM249,LEN("PS"))="PS"</formula>
    </cfRule>
    <cfRule type="endsWith" dxfId="20768" priority="2612" stopIfTrue="1" operator="endsWith" text="OB">
      <formula>RIGHT(AM249,LEN("OB"))="OB"</formula>
    </cfRule>
    <cfRule type="endsWith" dxfId="20767" priority="2613" stopIfTrue="1" operator="endsWith" text="BA">
      <formula>RIGHT(AM249,LEN("BA"))="BA"</formula>
    </cfRule>
    <cfRule type="endsWith" dxfId="20766" priority="2614" stopIfTrue="1" operator="endsWith" text="CO">
      <formula>RIGHT(AM249,LEN("CO"))="CO"</formula>
    </cfRule>
    <cfRule type="endsWith" dxfId="20765" priority="2615" stopIfTrue="1" operator="endsWith" text="CH">
      <formula>RIGHT(AM249,LEN("CH"))="CH"</formula>
    </cfRule>
  </conditionalFormatting>
  <conditionalFormatting sqref="AV264">
    <cfRule type="cellIs" dxfId="20764" priority="2604" stopIfTrue="1" operator="greaterThan">
      <formula>16</formula>
    </cfRule>
  </conditionalFormatting>
  <conditionalFormatting sqref="AX264">
    <cfRule type="cellIs" dxfId="20763" priority="2603" stopIfTrue="1" operator="greaterThan">
      <formula>16</formula>
    </cfRule>
  </conditionalFormatting>
  <conditionalFormatting sqref="AZ264">
    <cfRule type="cellIs" dxfId="20762" priority="2602" stopIfTrue="1" operator="greaterThan">
      <formula>16</formula>
    </cfRule>
  </conditionalFormatting>
  <conditionalFormatting sqref="BB264">
    <cfRule type="cellIs" dxfId="20761" priority="2601" stopIfTrue="1" operator="greaterThan">
      <formula>16</formula>
    </cfRule>
  </conditionalFormatting>
  <conditionalFormatting sqref="BD264">
    <cfRule type="cellIs" dxfId="20760" priority="2600" stopIfTrue="1" operator="greaterThan">
      <formula>16</formula>
    </cfRule>
  </conditionalFormatting>
  <conditionalFormatting sqref="BF264">
    <cfRule type="cellIs" dxfId="20759" priority="2599" stopIfTrue="1" operator="greaterThan">
      <formula>16</formula>
    </cfRule>
  </conditionalFormatting>
  <conditionalFormatting sqref="BH264">
    <cfRule type="cellIs" dxfId="20758" priority="2598" stopIfTrue="1" operator="greaterThan">
      <formula>16</formula>
    </cfRule>
  </conditionalFormatting>
  <conditionalFormatting sqref="AU249:AU263">
    <cfRule type="endsWith" dxfId="20757" priority="2587" stopIfTrue="1" operator="endsWith" text="TE">
      <formula>RIGHT(AU249,LEN("TE"))="TE"</formula>
    </cfRule>
    <cfRule type="endsWith" dxfId="20756" priority="2588" stopIfTrue="1" operator="endsWith" text="MX">
      <formula>RIGHT(AU249,LEN("MX"))="MX"</formula>
    </cfRule>
    <cfRule type="endsWith" dxfId="20755" priority="2589" stopIfTrue="1" operator="endsWith" text="MI">
      <formula>RIGHT(AU249,LEN("MI"))="MI"</formula>
    </cfRule>
    <cfRule type="endsWith" dxfId="20754" priority="2590" stopIfTrue="1" operator="endsWith" text="PL">
      <formula>RIGHT(AU249,LEN("PL"))="PL"</formula>
    </cfRule>
    <cfRule type="endsWith" dxfId="20753" priority="2591" stopIfTrue="1" operator="endsWith" text="FE">
      <formula>RIGHT(AU249,LEN("FE"))="FE"</formula>
    </cfRule>
    <cfRule type="endsWith" dxfId="20752" priority="2592" stopIfTrue="1" operator="endsWith" text="PA">
      <formula>RIGHT(AU249,LEN("PA"))="PA"</formula>
    </cfRule>
    <cfRule type="endsWith" dxfId="20751" priority="2593" stopIfTrue="1" operator="endsWith" text="PS">
      <formula>RIGHT(AU249,LEN("PS"))="PS"</formula>
    </cfRule>
    <cfRule type="endsWith" dxfId="20750" priority="2594" stopIfTrue="1" operator="endsWith" text="OB">
      <formula>RIGHT(AU249,LEN("OB"))="OB"</formula>
    </cfRule>
    <cfRule type="endsWith" dxfId="20749" priority="2595" stopIfTrue="1" operator="endsWith" text="BA">
      <formula>RIGHT(AU249,LEN("BA"))="BA"</formula>
    </cfRule>
    <cfRule type="endsWith" dxfId="20748" priority="2596" stopIfTrue="1" operator="endsWith" text="CO">
      <formula>RIGHT(AU249,LEN("CO"))="CO"</formula>
    </cfRule>
    <cfRule type="endsWith" dxfId="20747" priority="2597" stopIfTrue="1" operator="endsWith" text="CH">
      <formula>RIGHT(AU249,LEN("CH"))="CH"</formula>
    </cfRule>
  </conditionalFormatting>
  <conditionalFormatting sqref="AW249:AW263">
    <cfRule type="endsWith" dxfId="20746" priority="2576" stopIfTrue="1" operator="endsWith" text="TE">
      <formula>RIGHT(AW249,LEN("TE"))="TE"</formula>
    </cfRule>
    <cfRule type="endsWith" dxfId="20745" priority="2577" stopIfTrue="1" operator="endsWith" text="MX">
      <formula>RIGHT(AW249,LEN("MX"))="MX"</formula>
    </cfRule>
    <cfRule type="endsWith" dxfId="20744" priority="2578" stopIfTrue="1" operator="endsWith" text="MI">
      <formula>RIGHT(AW249,LEN("MI"))="MI"</formula>
    </cfRule>
    <cfRule type="endsWith" dxfId="20743" priority="2579" stopIfTrue="1" operator="endsWith" text="PL">
      <formula>RIGHT(AW249,LEN("PL"))="PL"</formula>
    </cfRule>
    <cfRule type="endsWith" dxfId="20742" priority="2580" stopIfTrue="1" operator="endsWith" text="FE">
      <formula>RIGHT(AW249,LEN("FE"))="FE"</formula>
    </cfRule>
    <cfRule type="endsWith" dxfId="20741" priority="2581" stopIfTrue="1" operator="endsWith" text="PA">
      <formula>RIGHT(AW249,LEN("PA"))="PA"</formula>
    </cfRule>
    <cfRule type="endsWith" dxfId="20740" priority="2582" stopIfTrue="1" operator="endsWith" text="PS">
      <formula>RIGHT(AW249,LEN("PS"))="PS"</formula>
    </cfRule>
    <cfRule type="endsWith" dxfId="20739" priority="2583" stopIfTrue="1" operator="endsWith" text="OB">
      <formula>RIGHT(AW249,LEN("OB"))="OB"</formula>
    </cfRule>
    <cfRule type="endsWith" dxfId="20738" priority="2584" stopIfTrue="1" operator="endsWith" text="BA">
      <formula>RIGHT(AW249,LEN("BA"))="BA"</formula>
    </cfRule>
    <cfRule type="endsWith" dxfId="20737" priority="2585" stopIfTrue="1" operator="endsWith" text="CO">
      <formula>RIGHT(AW249,LEN("CO"))="CO"</formula>
    </cfRule>
    <cfRule type="endsWith" dxfId="20736" priority="2586" stopIfTrue="1" operator="endsWith" text="CH">
      <formula>RIGHT(AW249,LEN("CH"))="CH"</formula>
    </cfRule>
  </conditionalFormatting>
  <conditionalFormatting sqref="AY249:AY263">
    <cfRule type="endsWith" dxfId="20735" priority="2565" stopIfTrue="1" operator="endsWith" text="TE">
      <formula>RIGHT(AY249,LEN("TE"))="TE"</formula>
    </cfRule>
    <cfRule type="endsWith" dxfId="20734" priority="2566" stopIfTrue="1" operator="endsWith" text="MX">
      <formula>RIGHT(AY249,LEN("MX"))="MX"</formula>
    </cfRule>
    <cfRule type="endsWith" dxfId="20733" priority="2567" stopIfTrue="1" operator="endsWith" text="MI">
      <formula>RIGHT(AY249,LEN("MI"))="MI"</formula>
    </cfRule>
    <cfRule type="endsWith" dxfId="20732" priority="2568" stopIfTrue="1" operator="endsWith" text="PL">
      <formula>RIGHT(AY249,LEN("PL"))="PL"</formula>
    </cfRule>
    <cfRule type="endsWith" dxfId="20731" priority="2569" stopIfTrue="1" operator="endsWith" text="FE">
      <formula>RIGHT(AY249,LEN("FE"))="FE"</formula>
    </cfRule>
    <cfRule type="endsWith" dxfId="20730" priority="2570" stopIfTrue="1" operator="endsWith" text="PA">
      <formula>RIGHT(AY249,LEN("PA"))="PA"</formula>
    </cfRule>
    <cfRule type="endsWith" dxfId="20729" priority="2571" stopIfTrue="1" operator="endsWith" text="PS">
      <formula>RIGHT(AY249,LEN("PS"))="PS"</formula>
    </cfRule>
    <cfRule type="endsWith" dxfId="20728" priority="2572" stopIfTrue="1" operator="endsWith" text="OB">
      <formula>RIGHT(AY249,LEN("OB"))="OB"</formula>
    </cfRule>
    <cfRule type="endsWith" dxfId="20727" priority="2573" stopIfTrue="1" operator="endsWith" text="BA">
      <formula>RIGHT(AY249,LEN("BA"))="BA"</formula>
    </cfRule>
    <cfRule type="endsWith" dxfId="20726" priority="2574" stopIfTrue="1" operator="endsWith" text="CO">
      <formula>RIGHT(AY249,LEN("CO"))="CO"</formula>
    </cfRule>
    <cfRule type="endsWith" dxfId="20725" priority="2575" stopIfTrue="1" operator="endsWith" text="CH">
      <formula>RIGHT(AY249,LEN("CH"))="CH"</formula>
    </cfRule>
  </conditionalFormatting>
  <conditionalFormatting sqref="BA249:BA263">
    <cfRule type="endsWith" dxfId="20724" priority="2554" stopIfTrue="1" operator="endsWith" text="TE">
      <formula>RIGHT(BA249,LEN("TE"))="TE"</formula>
    </cfRule>
    <cfRule type="endsWith" dxfId="20723" priority="2555" stopIfTrue="1" operator="endsWith" text="MX">
      <formula>RIGHT(BA249,LEN("MX"))="MX"</formula>
    </cfRule>
    <cfRule type="endsWith" dxfId="20722" priority="2556" stopIfTrue="1" operator="endsWith" text="MI">
      <formula>RIGHT(BA249,LEN("MI"))="MI"</formula>
    </cfRule>
    <cfRule type="endsWith" dxfId="20721" priority="2557" stopIfTrue="1" operator="endsWith" text="PL">
      <formula>RIGHT(BA249,LEN("PL"))="PL"</formula>
    </cfRule>
    <cfRule type="endsWith" dxfId="20720" priority="2558" stopIfTrue="1" operator="endsWith" text="FE">
      <formula>RIGHT(BA249,LEN("FE"))="FE"</formula>
    </cfRule>
    <cfRule type="endsWith" dxfId="20719" priority="2559" stopIfTrue="1" operator="endsWith" text="PA">
      <formula>RIGHT(BA249,LEN("PA"))="PA"</formula>
    </cfRule>
    <cfRule type="endsWith" dxfId="20718" priority="2560" stopIfTrue="1" operator="endsWith" text="PS">
      <formula>RIGHT(BA249,LEN("PS"))="PS"</formula>
    </cfRule>
    <cfRule type="endsWith" dxfId="20717" priority="2561" stopIfTrue="1" operator="endsWith" text="OB">
      <formula>RIGHT(BA249,LEN("OB"))="OB"</formula>
    </cfRule>
    <cfRule type="endsWith" dxfId="20716" priority="2562" stopIfTrue="1" operator="endsWith" text="BA">
      <formula>RIGHT(BA249,LEN("BA"))="BA"</formula>
    </cfRule>
    <cfRule type="endsWith" dxfId="20715" priority="2563" stopIfTrue="1" operator="endsWith" text="CO">
      <formula>RIGHT(BA249,LEN("CO"))="CO"</formula>
    </cfRule>
    <cfRule type="endsWith" dxfId="20714" priority="2564" stopIfTrue="1" operator="endsWith" text="CH">
      <formula>RIGHT(BA249,LEN("CH"))="CH"</formula>
    </cfRule>
  </conditionalFormatting>
  <conditionalFormatting sqref="BC249:BC263">
    <cfRule type="endsWith" dxfId="20713" priority="2543" stopIfTrue="1" operator="endsWith" text="TE">
      <formula>RIGHT(BC249,LEN("TE"))="TE"</formula>
    </cfRule>
    <cfRule type="endsWith" dxfId="20712" priority="2544" stopIfTrue="1" operator="endsWith" text="MX">
      <formula>RIGHT(BC249,LEN("MX"))="MX"</formula>
    </cfRule>
    <cfRule type="endsWith" dxfId="20711" priority="2545" stopIfTrue="1" operator="endsWith" text="MI">
      <formula>RIGHT(BC249,LEN("MI"))="MI"</formula>
    </cfRule>
    <cfRule type="endsWith" dxfId="20710" priority="2546" stopIfTrue="1" operator="endsWith" text="PL">
      <formula>RIGHT(BC249,LEN("PL"))="PL"</formula>
    </cfRule>
    <cfRule type="endsWith" dxfId="20709" priority="2547" stopIfTrue="1" operator="endsWith" text="FE">
      <formula>RIGHT(BC249,LEN("FE"))="FE"</formula>
    </cfRule>
    <cfRule type="endsWith" dxfId="20708" priority="2548" stopIfTrue="1" operator="endsWith" text="PA">
      <formula>RIGHT(BC249,LEN("PA"))="PA"</formula>
    </cfRule>
    <cfRule type="endsWith" dxfId="20707" priority="2549" stopIfTrue="1" operator="endsWith" text="PS">
      <formula>RIGHT(BC249,LEN("PS"))="PS"</formula>
    </cfRule>
    <cfRule type="endsWith" dxfId="20706" priority="2550" stopIfTrue="1" operator="endsWith" text="OB">
      <formula>RIGHT(BC249,LEN("OB"))="OB"</formula>
    </cfRule>
    <cfRule type="endsWith" dxfId="20705" priority="2551" stopIfTrue="1" operator="endsWith" text="BA">
      <formula>RIGHT(BC249,LEN("BA"))="BA"</formula>
    </cfRule>
    <cfRule type="endsWith" dxfId="20704" priority="2552" stopIfTrue="1" operator="endsWith" text="CO">
      <formula>RIGHT(BC249,LEN("CO"))="CO"</formula>
    </cfRule>
    <cfRule type="endsWith" dxfId="20703" priority="2553" stopIfTrue="1" operator="endsWith" text="CH">
      <formula>RIGHT(BC249,LEN("CH"))="CH"</formula>
    </cfRule>
  </conditionalFormatting>
  <conditionalFormatting sqref="BE249:BE263">
    <cfRule type="endsWith" dxfId="20702" priority="2532" stopIfTrue="1" operator="endsWith" text="TE">
      <formula>RIGHT(BE249,LEN("TE"))="TE"</formula>
    </cfRule>
    <cfRule type="endsWith" dxfId="20701" priority="2533" stopIfTrue="1" operator="endsWith" text="MX">
      <formula>RIGHT(BE249,LEN("MX"))="MX"</formula>
    </cfRule>
    <cfRule type="endsWith" dxfId="20700" priority="2534" stopIfTrue="1" operator="endsWith" text="MI">
      <formula>RIGHT(BE249,LEN("MI"))="MI"</formula>
    </cfRule>
    <cfRule type="endsWith" dxfId="20699" priority="2535" stopIfTrue="1" operator="endsWith" text="PL">
      <formula>RIGHT(BE249,LEN("PL"))="PL"</formula>
    </cfRule>
    <cfRule type="endsWith" dxfId="20698" priority="2536" stopIfTrue="1" operator="endsWith" text="FE">
      <formula>RIGHT(BE249,LEN("FE"))="FE"</formula>
    </cfRule>
    <cfRule type="endsWith" dxfId="20697" priority="2537" stopIfTrue="1" operator="endsWith" text="PA">
      <formula>RIGHT(BE249,LEN("PA"))="PA"</formula>
    </cfRule>
    <cfRule type="endsWith" dxfId="20696" priority="2538" stopIfTrue="1" operator="endsWith" text="PS">
      <formula>RIGHT(BE249,LEN("PS"))="PS"</formula>
    </cfRule>
    <cfRule type="endsWith" dxfId="20695" priority="2539" stopIfTrue="1" operator="endsWith" text="OB">
      <formula>RIGHT(BE249,LEN("OB"))="OB"</formula>
    </cfRule>
    <cfRule type="endsWith" dxfId="20694" priority="2540" stopIfTrue="1" operator="endsWith" text="BA">
      <formula>RIGHT(BE249,LEN("BA"))="BA"</formula>
    </cfRule>
    <cfRule type="endsWith" dxfId="20693" priority="2541" stopIfTrue="1" operator="endsWith" text="CO">
      <formula>RIGHT(BE249,LEN("CO"))="CO"</formula>
    </cfRule>
    <cfRule type="endsWith" dxfId="20692" priority="2542" stopIfTrue="1" operator="endsWith" text="CH">
      <formula>RIGHT(BE249,LEN("CH"))="CH"</formula>
    </cfRule>
  </conditionalFormatting>
  <conditionalFormatting sqref="BG249:BG263">
    <cfRule type="endsWith" dxfId="20691" priority="2521" stopIfTrue="1" operator="endsWith" text="TE">
      <formula>RIGHT(BG249,LEN("TE"))="TE"</formula>
    </cfRule>
    <cfRule type="endsWith" dxfId="20690" priority="2522" stopIfTrue="1" operator="endsWith" text="MX">
      <formula>RIGHT(BG249,LEN("MX"))="MX"</formula>
    </cfRule>
    <cfRule type="endsWith" dxfId="20689" priority="2523" stopIfTrue="1" operator="endsWith" text="MI">
      <formula>RIGHT(BG249,LEN("MI"))="MI"</formula>
    </cfRule>
    <cfRule type="endsWith" dxfId="20688" priority="2524" stopIfTrue="1" operator="endsWith" text="PL">
      <formula>RIGHT(BG249,LEN("PL"))="PL"</formula>
    </cfRule>
    <cfRule type="endsWith" dxfId="20687" priority="2525" stopIfTrue="1" operator="endsWith" text="FE">
      <formula>RIGHT(BG249,LEN("FE"))="FE"</formula>
    </cfRule>
    <cfRule type="endsWith" dxfId="20686" priority="2526" stopIfTrue="1" operator="endsWith" text="PA">
      <formula>RIGHT(BG249,LEN("PA"))="PA"</formula>
    </cfRule>
    <cfRule type="endsWith" dxfId="20685" priority="2527" stopIfTrue="1" operator="endsWith" text="PS">
      <formula>RIGHT(BG249,LEN("PS"))="PS"</formula>
    </cfRule>
    <cfRule type="endsWith" dxfId="20684" priority="2528" stopIfTrue="1" operator="endsWith" text="OB">
      <formula>RIGHT(BG249,LEN("OB"))="OB"</formula>
    </cfRule>
    <cfRule type="endsWith" dxfId="20683" priority="2529" stopIfTrue="1" operator="endsWith" text="BA">
      <formula>RIGHT(BG249,LEN("BA"))="BA"</formula>
    </cfRule>
    <cfRule type="endsWith" dxfId="20682" priority="2530" stopIfTrue="1" operator="endsWith" text="CO">
      <formula>RIGHT(BG249,LEN("CO"))="CO"</formula>
    </cfRule>
    <cfRule type="endsWith" dxfId="20681" priority="2531" stopIfTrue="1" operator="endsWith" text="CH">
      <formula>RIGHT(BG249,LEN("CH"))="CH"</formula>
    </cfRule>
  </conditionalFormatting>
  <conditionalFormatting sqref="H282">
    <cfRule type="cellIs" dxfId="20680" priority="2520" stopIfTrue="1" operator="greaterThan">
      <formula>16</formula>
    </cfRule>
  </conditionalFormatting>
  <conditionalFormatting sqref="J282">
    <cfRule type="cellIs" dxfId="20679" priority="2519" stopIfTrue="1" operator="greaterThan">
      <formula>16</formula>
    </cfRule>
  </conditionalFormatting>
  <conditionalFormatting sqref="L282">
    <cfRule type="cellIs" dxfId="20678" priority="2518" stopIfTrue="1" operator="greaterThan">
      <formula>16</formula>
    </cfRule>
  </conditionalFormatting>
  <conditionalFormatting sqref="N282">
    <cfRule type="cellIs" dxfId="20677" priority="2517" stopIfTrue="1" operator="greaterThan">
      <formula>16</formula>
    </cfRule>
  </conditionalFormatting>
  <conditionalFormatting sqref="P282">
    <cfRule type="cellIs" dxfId="20676" priority="2516" stopIfTrue="1" operator="greaterThan">
      <formula>16</formula>
    </cfRule>
  </conditionalFormatting>
  <conditionalFormatting sqref="R282">
    <cfRule type="cellIs" dxfId="20675" priority="2515" stopIfTrue="1" operator="greaterThan">
      <formula>16</formula>
    </cfRule>
  </conditionalFormatting>
  <conditionalFormatting sqref="T282">
    <cfRule type="cellIs" dxfId="20674" priority="2514" stopIfTrue="1" operator="greaterThan">
      <formula>16</formula>
    </cfRule>
  </conditionalFormatting>
  <conditionalFormatting sqref="G267:G281">
    <cfRule type="endsWith" dxfId="20673" priority="2503" stopIfTrue="1" operator="endsWith" text="TE">
      <formula>RIGHT(G267,LEN("TE"))="TE"</formula>
    </cfRule>
    <cfRule type="endsWith" dxfId="20672" priority="2504" stopIfTrue="1" operator="endsWith" text="MX">
      <formula>RIGHT(G267,LEN("MX"))="MX"</formula>
    </cfRule>
    <cfRule type="endsWith" dxfId="20671" priority="2505" stopIfTrue="1" operator="endsWith" text="MI">
      <formula>RIGHT(G267,LEN("MI"))="MI"</formula>
    </cfRule>
    <cfRule type="endsWith" dxfId="20670" priority="2506" stopIfTrue="1" operator="endsWith" text="PL">
      <formula>RIGHT(G267,LEN("PL"))="PL"</formula>
    </cfRule>
    <cfRule type="endsWith" dxfId="20669" priority="2507" stopIfTrue="1" operator="endsWith" text="FE">
      <formula>RIGHT(G267,LEN("FE"))="FE"</formula>
    </cfRule>
    <cfRule type="endsWith" dxfId="20668" priority="2508" stopIfTrue="1" operator="endsWith" text="PA">
      <formula>RIGHT(G267,LEN("PA"))="PA"</formula>
    </cfRule>
    <cfRule type="endsWith" dxfId="20667" priority="2509" stopIfTrue="1" operator="endsWith" text="PS">
      <formula>RIGHT(G267,LEN("PS"))="PS"</formula>
    </cfRule>
    <cfRule type="endsWith" dxfId="20666" priority="2510" stopIfTrue="1" operator="endsWith" text="OB">
      <formula>RIGHT(G267,LEN("OB"))="OB"</formula>
    </cfRule>
    <cfRule type="endsWith" dxfId="20665" priority="2511" stopIfTrue="1" operator="endsWith" text="BA">
      <formula>RIGHT(G267,LEN("BA"))="BA"</formula>
    </cfRule>
    <cfRule type="endsWith" dxfId="20664" priority="2512" stopIfTrue="1" operator="endsWith" text="CO">
      <formula>RIGHT(G267,LEN("CO"))="CO"</formula>
    </cfRule>
    <cfRule type="endsWith" dxfId="20663" priority="2513" stopIfTrue="1" operator="endsWith" text="CH">
      <formula>RIGHT(G267,LEN("CH"))="CH"</formula>
    </cfRule>
  </conditionalFormatting>
  <conditionalFormatting sqref="I267:I281">
    <cfRule type="endsWith" dxfId="20662" priority="2492" stopIfTrue="1" operator="endsWith" text="TE">
      <formula>RIGHT(I267,LEN("TE"))="TE"</formula>
    </cfRule>
    <cfRule type="endsWith" dxfId="20661" priority="2493" stopIfTrue="1" operator="endsWith" text="MX">
      <formula>RIGHT(I267,LEN("MX"))="MX"</formula>
    </cfRule>
    <cfRule type="endsWith" dxfId="20660" priority="2494" stopIfTrue="1" operator="endsWith" text="MI">
      <formula>RIGHT(I267,LEN("MI"))="MI"</formula>
    </cfRule>
    <cfRule type="endsWith" dxfId="20659" priority="2495" stopIfTrue="1" operator="endsWith" text="PL">
      <formula>RIGHT(I267,LEN("PL"))="PL"</formula>
    </cfRule>
    <cfRule type="endsWith" dxfId="20658" priority="2496" stopIfTrue="1" operator="endsWith" text="FE">
      <formula>RIGHT(I267,LEN("FE"))="FE"</formula>
    </cfRule>
    <cfRule type="endsWith" dxfId="20657" priority="2497" stopIfTrue="1" operator="endsWith" text="PA">
      <formula>RIGHT(I267,LEN("PA"))="PA"</formula>
    </cfRule>
    <cfRule type="endsWith" dxfId="20656" priority="2498" stopIfTrue="1" operator="endsWith" text="PS">
      <formula>RIGHT(I267,LEN("PS"))="PS"</formula>
    </cfRule>
    <cfRule type="endsWith" dxfId="20655" priority="2499" stopIfTrue="1" operator="endsWith" text="OB">
      <formula>RIGHT(I267,LEN("OB"))="OB"</formula>
    </cfRule>
    <cfRule type="endsWith" dxfId="20654" priority="2500" stopIfTrue="1" operator="endsWith" text="BA">
      <formula>RIGHT(I267,LEN("BA"))="BA"</formula>
    </cfRule>
    <cfRule type="endsWith" dxfId="20653" priority="2501" stopIfTrue="1" operator="endsWith" text="CO">
      <formula>RIGHT(I267,LEN("CO"))="CO"</formula>
    </cfRule>
    <cfRule type="endsWith" dxfId="20652" priority="2502" stopIfTrue="1" operator="endsWith" text="CH">
      <formula>RIGHT(I267,LEN("CH"))="CH"</formula>
    </cfRule>
  </conditionalFormatting>
  <conditionalFormatting sqref="K267:K281">
    <cfRule type="endsWith" dxfId="20651" priority="2481" stopIfTrue="1" operator="endsWith" text="TE">
      <formula>RIGHT(K267,LEN("TE"))="TE"</formula>
    </cfRule>
    <cfRule type="endsWith" dxfId="20650" priority="2482" stopIfTrue="1" operator="endsWith" text="MX">
      <formula>RIGHT(K267,LEN("MX"))="MX"</formula>
    </cfRule>
    <cfRule type="endsWith" dxfId="20649" priority="2483" stopIfTrue="1" operator="endsWith" text="MI">
      <formula>RIGHT(K267,LEN("MI"))="MI"</formula>
    </cfRule>
    <cfRule type="endsWith" dxfId="20648" priority="2484" stopIfTrue="1" operator="endsWith" text="PL">
      <formula>RIGHT(K267,LEN("PL"))="PL"</formula>
    </cfRule>
    <cfRule type="endsWith" dxfId="20647" priority="2485" stopIfTrue="1" operator="endsWith" text="FE">
      <formula>RIGHT(K267,LEN("FE"))="FE"</formula>
    </cfRule>
    <cfRule type="endsWith" dxfId="20646" priority="2486" stopIfTrue="1" operator="endsWith" text="PA">
      <formula>RIGHT(K267,LEN("PA"))="PA"</formula>
    </cfRule>
    <cfRule type="endsWith" dxfId="20645" priority="2487" stopIfTrue="1" operator="endsWith" text="PS">
      <formula>RIGHT(K267,LEN("PS"))="PS"</formula>
    </cfRule>
    <cfRule type="endsWith" dxfId="20644" priority="2488" stopIfTrue="1" operator="endsWith" text="OB">
      <formula>RIGHT(K267,LEN("OB"))="OB"</formula>
    </cfRule>
    <cfRule type="endsWith" dxfId="20643" priority="2489" stopIfTrue="1" operator="endsWith" text="BA">
      <formula>RIGHT(K267,LEN("BA"))="BA"</formula>
    </cfRule>
    <cfRule type="endsWith" dxfId="20642" priority="2490" stopIfTrue="1" operator="endsWith" text="CO">
      <formula>RIGHT(K267,LEN("CO"))="CO"</formula>
    </cfRule>
    <cfRule type="endsWith" dxfId="20641" priority="2491" stopIfTrue="1" operator="endsWith" text="CH">
      <formula>RIGHT(K267,LEN("CH"))="CH"</formula>
    </cfRule>
  </conditionalFormatting>
  <conditionalFormatting sqref="M267:M281">
    <cfRule type="endsWith" dxfId="20640" priority="2470" stopIfTrue="1" operator="endsWith" text="TE">
      <formula>RIGHT(M267,LEN("TE"))="TE"</formula>
    </cfRule>
    <cfRule type="endsWith" dxfId="20639" priority="2471" stopIfTrue="1" operator="endsWith" text="MX">
      <formula>RIGHT(M267,LEN("MX"))="MX"</formula>
    </cfRule>
    <cfRule type="endsWith" dxfId="20638" priority="2472" stopIfTrue="1" operator="endsWith" text="MI">
      <formula>RIGHT(M267,LEN("MI"))="MI"</formula>
    </cfRule>
    <cfRule type="endsWith" dxfId="20637" priority="2473" stopIfTrue="1" operator="endsWith" text="PL">
      <formula>RIGHT(M267,LEN("PL"))="PL"</formula>
    </cfRule>
    <cfRule type="endsWith" dxfId="20636" priority="2474" stopIfTrue="1" operator="endsWith" text="FE">
      <formula>RIGHT(M267,LEN("FE"))="FE"</formula>
    </cfRule>
    <cfRule type="endsWith" dxfId="20635" priority="2475" stopIfTrue="1" operator="endsWith" text="PA">
      <formula>RIGHT(M267,LEN("PA"))="PA"</formula>
    </cfRule>
    <cfRule type="endsWith" dxfId="20634" priority="2476" stopIfTrue="1" operator="endsWith" text="PS">
      <formula>RIGHT(M267,LEN("PS"))="PS"</formula>
    </cfRule>
    <cfRule type="endsWith" dxfId="20633" priority="2477" stopIfTrue="1" operator="endsWith" text="OB">
      <formula>RIGHT(M267,LEN("OB"))="OB"</formula>
    </cfRule>
    <cfRule type="endsWith" dxfId="20632" priority="2478" stopIfTrue="1" operator="endsWith" text="BA">
      <formula>RIGHT(M267,LEN("BA"))="BA"</formula>
    </cfRule>
    <cfRule type="endsWith" dxfId="20631" priority="2479" stopIfTrue="1" operator="endsWith" text="CO">
      <formula>RIGHT(M267,LEN("CO"))="CO"</formula>
    </cfRule>
    <cfRule type="endsWith" dxfId="20630" priority="2480" stopIfTrue="1" operator="endsWith" text="CH">
      <formula>RIGHT(M267,LEN("CH"))="CH"</formula>
    </cfRule>
  </conditionalFormatting>
  <conditionalFormatting sqref="O267:O281">
    <cfRule type="endsWith" dxfId="20629" priority="2459" stopIfTrue="1" operator="endsWith" text="TE">
      <formula>RIGHT(O267,LEN("TE"))="TE"</formula>
    </cfRule>
    <cfRule type="endsWith" dxfId="20628" priority="2460" stopIfTrue="1" operator="endsWith" text="MX">
      <formula>RIGHT(O267,LEN("MX"))="MX"</formula>
    </cfRule>
    <cfRule type="endsWith" dxfId="20627" priority="2461" stopIfTrue="1" operator="endsWith" text="MI">
      <formula>RIGHT(O267,LEN("MI"))="MI"</formula>
    </cfRule>
    <cfRule type="endsWith" dxfId="20626" priority="2462" stopIfTrue="1" operator="endsWith" text="PL">
      <formula>RIGHT(O267,LEN("PL"))="PL"</formula>
    </cfRule>
    <cfRule type="endsWith" dxfId="20625" priority="2463" stopIfTrue="1" operator="endsWith" text="FE">
      <formula>RIGHT(O267,LEN("FE"))="FE"</formula>
    </cfRule>
    <cfRule type="endsWith" dxfId="20624" priority="2464" stopIfTrue="1" operator="endsWith" text="PA">
      <formula>RIGHT(O267,LEN("PA"))="PA"</formula>
    </cfRule>
    <cfRule type="endsWith" dxfId="20623" priority="2465" stopIfTrue="1" operator="endsWith" text="PS">
      <formula>RIGHT(O267,LEN("PS"))="PS"</formula>
    </cfRule>
    <cfRule type="endsWith" dxfId="20622" priority="2466" stopIfTrue="1" operator="endsWith" text="OB">
      <formula>RIGHT(O267,LEN("OB"))="OB"</formula>
    </cfRule>
    <cfRule type="endsWith" dxfId="20621" priority="2467" stopIfTrue="1" operator="endsWith" text="BA">
      <formula>RIGHT(O267,LEN("BA"))="BA"</formula>
    </cfRule>
    <cfRule type="endsWith" dxfId="20620" priority="2468" stopIfTrue="1" operator="endsWith" text="CO">
      <formula>RIGHT(O267,LEN("CO"))="CO"</formula>
    </cfRule>
    <cfRule type="endsWith" dxfId="20619" priority="2469" stopIfTrue="1" operator="endsWith" text="CH">
      <formula>RIGHT(O267,LEN("CH"))="CH"</formula>
    </cfRule>
  </conditionalFormatting>
  <conditionalFormatting sqref="Q267:Q281">
    <cfRule type="endsWith" dxfId="20618" priority="2448" stopIfTrue="1" operator="endsWith" text="TE">
      <formula>RIGHT(Q267,LEN("TE"))="TE"</formula>
    </cfRule>
    <cfRule type="endsWith" dxfId="20617" priority="2449" stopIfTrue="1" operator="endsWith" text="MX">
      <formula>RIGHT(Q267,LEN("MX"))="MX"</formula>
    </cfRule>
    <cfRule type="endsWith" dxfId="20616" priority="2450" stopIfTrue="1" operator="endsWith" text="MI">
      <formula>RIGHT(Q267,LEN("MI"))="MI"</formula>
    </cfRule>
    <cfRule type="endsWith" dxfId="20615" priority="2451" stopIfTrue="1" operator="endsWith" text="PL">
      <formula>RIGHT(Q267,LEN("PL"))="PL"</formula>
    </cfRule>
    <cfRule type="endsWith" dxfId="20614" priority="2452" stopIfTrue="1" operator="endsWith" text="FE">
      <formula>RIGHT(Q267,LEN("FE"))="FE"</formula>
    </cfRule>
    <cfRule type="endsWith" dxfId="20613" priority="2453" stopIfTrue="1" operator="endsWith" text="PA">
      <formula>RIGHT(Q267,LEN("PA"))="PA"</formula>
    </cfRule>
    <cfRule type="endsWith" dxfId="20612" priority="2454" stopIfTrue="1" operator="endsWith" text="PS">
      <formula>RIGHT(Q267,LEN("PS"))="PS"</formula>
    </cfRule>
    <cfRule type="endsWith" dxfId="20611" priority="2455" stopIfTrue="1" operator="endsWith" text="OB">
      <formula>RIGHT(Q267,LEN("OB"))="OB"</formula>
    </cfRule>
    <cfRule type="endsWith" dxfId="20610" priority="2456" stopIfTrue="1" operator="endsWith" text="BA">
      <formula>RIGHT(Q267,LEN("BA"))="BA"</formula>
    </cfRule>
    <cfRule type="endsWith" dxfId="20609" priority="2457" stopIfTrue="1" operator="endsWith" text="CO">
      <formula>RIGHT(Q267,LEN("CO"))="CO"</formula>
    </cfRule>
    <cfRule type="endsWith" dxfId="20608" priority="2458" stopIfTrue="1" operator="endsWith" text="CH">
      <formula>RIGHT(Q267,LEN("CH"))="CH"</formula>
    </cfRule>
  </conditionalFormatting>
  <conditionalFormatting sqref="S267:S281">
    <cfRule type="endsWith" dxfId="20607" priority="2437" stopIfTrue="1" operator="endsWith" text="TE">
      <formula>RIGHT(S267,LEN("TE"))="TE"</formula>
    </cfRule>
    <cfRule type="endsWith" dxfId="20606" priority="2438" stopIfTrue="1" operator="endsWith" text="MX">
      <formula>RIGHT(S267,LEN("MX"))="MX"</formula>
    </cfRule>
    <cfRule type="endsWith" dxfId="20605" priority="2439" stopIfTrue="1" operator="endsWith" text="MI">
      <formula>RIGHT(S267,LEN("MI"))="MI"</formula>
    </cfRule>
    <cfRule type="endsWith" dxfId="20604" priority="2440" stopIfTrue="1" operator="endsWith" text="PL">
      <formula>RIGHT(S267,LEN("PL"))="PL"</formula>
    </cfRule>
    <cfRule type="endsWith" dxfId="20603" priority="2441" stopIfTrue="1" operator="endsWith" text="FE">
      <formula>RIGHT(S267,LEN("FE"))="FE"</formula>
    </cfRule>
    <cfRule type="endsWith" dxfId="20602" priority="2442" stopIfTrue="1" operator="endsWith" text="PA">
      <formula>RIGHT(S267,LEN("PA"))="PA"</formula>
    </cfRule>
    <cfRule type="endsWith" dxfId="20601" priority="2443" stopIfTrue="1" operator="endsWith" text="PS">
      <formula>RIGHT(S267,LEN("PS"))="PS"</formula>
    </cfRule>
    <cfRule type="endsWith" dxfId="20600" priority="2444" stopIfTrue="1" operator="endsWith" text="OB">
      <formula>RIGHT(S267,LEN("OB"))="OB"</formula>
    </cfRule>
    <cfRule type="endsWith" dxfId="20599" priority="2445" stopIfTrue="1" operator="endsWith" text="BA">
      <formula>RIGHT(S267,LEN("BA"))="BA"</formula>
    </cfRule>
    <cfRule type="endsWith" dxfId="20598" priority="2446" stopIfTrue="1" operator="endsWith" text="CO">
      <formula>RIGHT(S267,LEN("CO"))="CO"</formula>
    </cfRule>
    <cfRule type="endsWith" dxfId="20597" priority="2447" stopIfTrue="1" operator="endsWith" text="CH">
      <formula>RIGHT(S267,LEN("CH"))="CH"</formula>
    </cfRule>
  </conditionalFormatting>
  <conditionalFormatting sqref="AB282">
    <cfRule type="cellIs" dxfId="20596" priority="2436" stopIfTrue="1" operator="greaterThan">
      <formula>16</formula>
    </cfRule>
  </conditionalFormatting>
  <conditionalFormatting sqref="AD282">
    <cfRule type="cellIs" dxfId="20595" priority="2435" stopIfTrue="1" operator="greaterThan">
      <formula>16</formula>
    </cfRule>
  </conditionalFormatting>
  <conditionalFormatting sqref="AF282">
    <cfRule type="cellIs" dxfId="20594" priority="2434" stopIfTrue="1" operator="greaterThan">
      <formula>16</formula>
    </cfRule>
  </conditionalFormatting>
  <conditionalFormatting sqref="AH282">
    <cfRule type="cellIs" dxfId="20593" priority="2433" stopIfTrue="1" operator="greaterThan">
      <formula>16</formula>
    </cfRule>
  </conditionalFormatting>
  <conditionalFormatting sqref="AJ282">
    <cfRule type="cellIs" dxfId="20592" priority="2432" stopIfTrue="1" operator="greaterThan">
      <formula>16</formula>
    </cfRule>
  </conditionalFormatting>
  <conditionalFormatting sqref="AL282">
    <cfRule type="cellIs" dxfId="20591" priority="2431" stopIfTrue="1" operator="greaterThan">
      <formula>16</formula>
    </cfRule>
  </conditionalFormatting>
  <conditionalFormatting sqref="AN282">
    <cfRule type="cellIs" dxfId="20590" priority="2430" stopIfTrue="1" operator="greaterThan">
      <formula>16</formula>
    </cfRule>
  </conditionalFormatting>
  <conditionalFormatting sqref="AA267:AA281">
    <cfRule type="endsWith" dxfId="20589" priority="2419" stopIfTrue="1" operator="endsWith" text="TE">
      <formula>RIGHT(AA267,LEN("TE"))="TE"</formula>
    </cfRule>
    <cfRule type="endsWith" dxfId="20588" priority="2420" stopIfTrue="1" operator="endsWith" text="MX">
      <formula>RIGHT(AA267,LEN("MX"))="MX"</formula>
    </cfRule>
    <cfRule type="endsWith" dxfId="20587" priority="2421" stopIfTrue="1" operator="endsWith" text="MI">
      <formula>RIGHT(AA267,LEN("MI"))="MI"</formula>
    </cfRule>
    <cfRule type="endsWith" dxfId="20586" priority="2422" stopIfTrue="1" operator="endsWith" text="PL">
      <formula>RIGHT(AA267,LEN("PL"))="PL"</formula>
    </cfRule>
    <cfRule type="endsWith" dxfId="20585" priority="2423" stopIfTrue="1" operator="endsWith" text="FE">
      <formula>RIGHT(AA267,LEN("FE"))="FE"</formula>
    </cfRule>
    <cfRule type="endsWith" dxfId="20584" priority="2424" stopIfTrue="1" operator="endsWith" text="PA">
      <formula>RIGHT(AA267,LEN("PA"))="PA"</formula>
    </cfRule>
    <cfRule type="endsWith" dxfId="20583" priority="2425" stopIfTrue="1" operator="endsWith" text="PS">
      <formula>RIGHT(AA267,LEN("PS"))="PS"</formula>
    </cfRule>
    <cfRule type="endsWith" dxfId="20582" priority="2426" stopIfTrue="1" operator="endsWith" text="OB">
      <formula>RIGHT(AA267,LEN("OB"))="OB"</formula>
    </cfRule>
    <cfRule type="endsWith" dxfId="20581" priority="2427" stopIfTrue="1" operator="endsWith" text="BA">
      <formula>RIGHT(AA267,LEN("BA"))="BA"</formula>
    </cfRule>
    <cfRule type="endsWith" dxfId="20580" priority="2428" stopIfTrue="1" operator="endsWith" text="CO">
      <formula>RIGHT(AA267,LEN("CO"))="CO"</formula>
    </cfRule>
    <cfRule type="endsWith" dxfId="20579" priority="2429" stopIfTrue="1" operator="endsWith" text="CH">
      <formula>RIGHT(AA267,LEN("CH"))="CH"</formula>
    </cfRule>
  </conditionalFormatting>
  <conditionalFormatting sqref="AC267:AC281">
    <cfRule type="endsWith" dxfId="20578" priority="2408" stopIfTrue="1" operator="endsWith" text="TE">
      <formula>RIGHT(AC267,LEN("TE"))="TE"</formula>
    </cfRule>
    <cfRule type="endsWith" dxfId="20577" priority="2409" stopIfTrue="1" operator="endsWith" text="MX">
      <formula>RIGHT(AC267,LEN("MX"))="MX"</formula>
    </cfRule>
    <cfRule type="endsWith" dxfId="20576" priority="2410" stopIfTrue="1" operator="endsWith" text="MI">
      <formula>RIGHT(AC267,LEN("MI"))="MI"</formula>
    </cfRule>
    <cfRule type="endsWith" dxfId="20575" priority="2411" stopIfTrue="1" operator="endsWith" text="PL">
      <formula>RIGHT(AC267,LEN("PL"))="PL"</formula>
    </cfRule>
    <cfRule type="endsWith" dxfId="20574" priority="2412" stopIfTrue="1" operator="endsWith" text="FE">
      <formula>RIGHT(AC267,LEN("FE"))="FE"</formula>
    </cfRule>
    <cfRule type="endsWith" dxfId="20573" priority="2413" stopIfTrue="1" operator="endsWith" text="PA">
      <formula>RIGHT(AC267,LEN("PA"))="PA"</formula>
    </cfRule>
    <cfRule type="endsWith" dxfId="20572" priority="2414" stopIfTrue="1" operator="endsWith" text="PS">
      <formula>RIGHT(AC267,LEN("PS"))="PS"</formula>
    </cfRule>
    <cfRule type="endsWith" dxfId="20571" priority="2415" stopIfTrue="1" operator="endsWith" text="OB">
      <formula>RIGHT(AC267,LEN("OB"))="OB"</formula>
    </cfRule>
    <cfRule type="endsWith" dxfId="20570" priority="2416" stopIfTrue="1" operator="endsWith" text="BA">
      <formula>RIGHT(AC267,LEN("BA"))="BA"</formula>
    </cfRule>
    <cfRule type="endsWith" dxfId="20569" priority="2417" stopIfTrue="1" operator="endsWith" text="CO">
      <formula>RIGHT(AC267,LEN("CO"))="CO"</formula>
    </cfRule>
    <cfRule type="endsWith" dxfId="20568" priority="2418" stopIfTrue="1" operator="endsWith" text="CH">
      <formula>RIGHT(AC267,LEN("CH"))="CH"</formula>
    </cfRule>
  </conditionalFormatting>
  <conditionalFormatting sqref="AE267:AE281">
    <cfRule type="endsWith" dxfId="20567" priority="2397" stopIfTrue="1" operator="endsWith" text="TE">
      <formula>RIGHT(AE267,LEN("TE"))="TE"</formula>
    </cfRule>
    <cfRule type="endsWith" dxfId="20566" priority="2398" stopIfTrue="1" operator="endsWith" text="MX">
      <formula>RIGHT(AE267,LEN("MX"))="MX"</formula>
    </cfRule>
    <cfRule type="endsWith" dxfId="20565" priority="2399" stopIfTrue="1" operator="endsWith" text="MI">
      <formula>RIGHT(AE267,LEN("MI"))="MI"</formula>
    </cfRule>
    <cfRule type="endsWith" dxfId="20564" priority="2400" stopIfTrue="1" operator="endsWith" text="PL">
      <formula>RIGHT(AE267,LEN("PL"))="PL"</formula>
    </cfRule>
    <cfRule type="endsWith" dxfId="20563" priority="2401" stopIfTrue="1" operator="endsWith" text="FE">
      <formula>RIGHT(AE267,LEN("FE"))="FE"</formula>
    </cfRule>
    <cfRule type="endsWith" dxfId="20562" priority="2402" stopIfTrue="1" operator="endsWith" text="PA">
      <formula>RIGHT(AE267,LEN("PA"))="PA"</formula>
    </cfRule>
    <cfRule type="endsWith" dxfId="20561" priority="2403" stopIfTrue="1" operator="endsWith" text="PS">
      <formula>RIGHT(AE267,LEN("PS"))="PS"</formula>
    </cfRule>
    <cfRule type="endsWith" dxfId="20560" priority="2404" stopIfTrue="1" operator="endsWith" text="OB">
      <formula>RIGHT(AE267,LEN("OB"))="OB"</formula>
    </cfRule>
    <cfRule type="endsWith" dxfId="20559" priority="2405" stopIfTrue="1" operator="endsWith" text="BA">
      <formula>RIGHT(AE267,LEN("BA"))="BA"</formula>
    </cfRule>
    <cfRule type="endsWith" dxfId="20558" priority="2406" stopIfTrue="1" operator="endsWith" text="CO">
      <formula>RIGHT(AE267,LEN("CO"))="CO"</formula>
    </cfRule>
    <cfRule type="endsWith" dxfId="20557" priority="2407" stopIfTrue="1" operator="endsWith" text="CH">
      <formula>RIGHT(AE267,LEN("CH"))="CH"</formula>
    </cfRule>
  </conditionalFormatting>
  <conditionalFormatting sqref="AG267:AG281">
    <cfRule type="endsWith" dxfId="20556" priority="2386" stopIfTrue="1" operator="endsWith" text="TE">
      <formula>RIGHT(AG267,LEN("TE"))="TE"</formula>
    </cfRule>
    <cfRule type="endsWith" dxfId="20555" priority="2387" stopIfTrue="1" operator="endsWith" text="MX">
      <formula>RIGHT(AG267,LEN("MX"))="MX"</formula>
    </cfRule>
    <cfRule type="endsWith" dxfId="20554" priority="2388" stopIfTrue="1" operator="endsWith" text="MI">
      <formula>RIGHT(AG267,LEN("MI"))="MI"</formula>
    </cfRule>
    <cfRule type="endsWith" dxfId="20553" priority="2389" stopIfTrue="1" operator="endsWith" text="PL">
      <formula>RIGHT(AG267,LEN("PL"))="PL"</formula>
    </cfRule>
    <cfRule type="endsWith" dxfId="20552" priority="2390" stopIfTrue="1" operator="endsWith" text="FE">
      <formula>RIGHT(AG267,LEN("FE"))="FE"</formula>
    </cfRule>
    <cfRule type="endsWith" dxfId="20551" priority="2391" stopIfTrue="1" operator="endsWith" text="PA">
      <formula>RIGHT(AG267,LEN("PA"))="PA"</formula>
    </cfRule>
    <cfRule type="endsWith" dxfId="20550" priority="2392" stopIfTrue="1" operator="endsWith" text="PS">
      <formula>RIGHT(AG267,LEN("PS"))="PS"</formula>
    </cfRule>
    <cfRule type="endsWith" dxfId="20549" priority="2393" stopIfTrue="1" operator="endsWith" text="OB">
      <formula>RIGHT(AG267,LEN("OB"))="OB"</formula>
    </cfRule>
    <cfRule type="endsWith" dxfId="20548" priority="2394" stopIfTrue="1" operator="endsWith" text="BA">
      <formula>RIGHT(AG267,LEN("BA"))="BA"</formula>
    </cfRule>
    <cfRule type="endsWith" dxfId="20547" priority="2395" stopIfTrue="1" operator="endsWith" text="CO">
      <formula>RIGHT(AG267,LEN("CO"))="CO"</formula>
    </cfRule>
    <cfRule type="endsWith" dxfId="20546" priority="2396" stopIfTrue="1" operator="endsWith" text="CH">
      <formula>RIGHT(AG267,LEN("CH"))="CH"</formula>
    </cfRule>
  </conditionalFormatting>
  <conditionalFormatting sqref="AI267:AI281">
    <cfRule type="endsWith" dxfId="20545" priority="2375" stopIfTrue="1" operator="endsWith" text="TE">
      <formula>RIGHT(AI267,LEN("TE"))="TE"</formula>
    </cfRule>
    <cfRule type="endsWith" dxfId="20544" priority="2376" stopIfTrue="1" operator="endsWith" text="MX">
      <formula>RIGHT(AI267,LEN("MX"))="MX"</formula>
    </cfRule>
    <cfRule type="endsWith" dxfId="20543" priority="2377" stopIfTrue="1" operator="endsWith" text="MI">
      <formula>RIGHT(AI267,LEN("MI"))="MI"</formula>
    </cfRule>
    <cfRule type="endsWith" dxfId="20542" priority="2378" stopIfTrue="1" operator="endsWith" text="PL">
      <formula>RIGHT(AI267,LEN("PL"))="PL"</formula>
    </cfRule>
    <cfRule type="endsWith" dxfId="20541" priority="2379" stopIfTrue="1" operator="endsWith" text="FE">
      <formula>RIGHT(AI267,LEN("FE"))="FE"</formula>
    </cfRule>
    <cfRule type="endsWith" dxfId="20540" priority="2380" stopIfTrue="1" operator="endsWith" text="PA">
      <formula>RIGHT(AI267,LEN("PA"))="PA"</formula>
    </cfRule>
    <cfRule type="endsWith" dxfId="20539" priority="2381" stopIfTrue="1" operator="endsWith" text="PS">
      <formula>RIGHT(AI267,LEN("PS"))="PS"</formula>
    </cfRule>
    <cfRule type="endsWith" dxfId="20538" priority="2382" stopIfTrue="1" operator="endsWith" text="OB">
      <formula>RIGHT(AI267,LEN("OB"))="OB"</formula>
    </cfRule>
    <cfRule type="endsWith" dxfId="20537" priority="2383" stopIfTrue="1" operator="endsWith" text="BA">
      <formula>RIGHT(AI267,LEN("BA"))="BA"</formula>
    </cfRule>
    <cfRule type="endsWith" dxfId="20536" priority="2384" stopIfTrue="1" operator="endsWith" text="CO">
      <formula>RIGHT(AI267,LEN("CO"))="CO"</formula>
    </cfRule>
    <cfRule type="endsWith" dxfId="20535" priority="2385" stopIfTrue="1" operator="endsWith" text="CH">
      <formula>RIGHT(AI267,LEN("CH"))="CH"</formula>
    </cfRule>
  </conditionalFormatting>
  <conditionalFormatting sqref="AK267:AK281">
    <cfRule type="endsWith" dxfId="20534" priority="2364" stopIfTrue="1" operator="endsWith" text="TE">
      <formula>RIGHT(AK267,LEN("TE"))="TE"</formula>
    </cfRule>
    <cfRule type="endsWith" dxfId="20533" priority="2365" stopIfTrue="1" operator="endsWith" text="MX">
      <formula>RIGHT(AK267,LEN("MX"))="MX"</formula>
    </cfRule>
    <cfRule type="endsWith" dxfId="20532" priority="2366" stopIfTrue="1" operator="endsWith" text="MI">
      <formula>RIGHT(AK267,LEN("MI"))="MI"</formula>
    </cfRule>
    <cfRule type="endsWith" dxfId="20531" priority="2367" stopIfTrue="1" operator="endsWith" text="PL">
      <formula>RIGHT(AK267,LEN("PL"))="PL"</formula>
    </cfRule>
    <cfRule type="endsWith" dxfId="20530" priority="2368" stopIfTrue="1" operator="endsWith" text="FE">
      <formula>RIGHT(AK267,LEN("FE"))="FE"</formula>
    </cfRule>
    <cfRule type="endsWith" dxfId="20529" priority="2369" stopIfTrue="1" operator="endsWith" text="PA">
      <formula>RIGHT(AK267,LEN("PA"))="PA"</formula>
    </cfRule>
    <cfRule type="endsWith" dxfId="20528" priority="2370" stopIfTrue="1" operator="endsWith" text="PS">
      <formula>RIGHT(AK267,LEN("PS"))="PS"</formula>
    </cfRule>
    <cfRule type="endsWith" dxfId="20527" priority="2371" stopIfTrue="1" operator="endsWith" text="OB">
      <formula>RIGHT(AK267,LEN("OB"))="OB"</formula>
    </cfRule>
    <cfRule type="endsWith" dxfId="20526" priority="2372" stopIfTrue="1" operator="endsWith" text="BA">
      <formula>RIGHT(AK267,LEN("BA"))="BA"</formula>
    </cfRule>
    <cfRule type="endsWith" dxfId="20525" priority="2373" stopIfTrue="1" operator="endsWith" text="CO">
      <formula>RIGHT(AK267,LEN("CO"))="CO"</formula>
    </cfRule>
    <cfRule type="endsWith" dxfId="20524" priority="2374" stopIfTrue="1" operator="endsWith" text="CH">
      <formula>RIGHT(AK267,LEN("CH"))="CH"</formula>
    </cfRule>
  </conditionalFormatting>
  <conditionalFormatting sqref="AM267:AM281">
    <cfRule type="endsWith" dxfId="20523" priority="2353" stopIfTrue="1" operator="endsWith" text="TE">
      <formula>RIGHT(AM267,LEN("TE"))="TE"</formula>
    </cfRule>
    <cfRule type="endsWith" dxfId="20522" priority="2354" stopIfTrue="1" operator="endsWith" text="MX">
      <formula>RIGHT(AM267,LEN("MX"))="MX"</formula>
    </cfRule>
    <cfRule type="endsWith" dxfId="20521" priority="2355" stopIfTrue="1" operator="endsWith" text="MI">
      <formula>RIGHT(AM267,LEN("MI"))="MI"</formula>
    </cfRule>
    <cfRule type="endsWith" dxfId="20520" priority="2356" stopIfTrue="1" operator="endsWith" text="PL">
      <formula>RIGHT(AM267,LEN("PL"))="PL"</formula>
    </cfRule>
    <cfRule type="endsWith" dxfId="20519" priority="2357" stopIfTrue="1" operator="endsWith" text="FE">
      <formula>RIGHT(AM267,LEN("FE"))="FE"</formula>
    </cfRule>
    <cfRule type="endsWith" dxfId="20518" priority="2358" stopIfTrue="1" operator="endsWith" text="PA">
      <formula>RIGHT(AM267,LEN("PA"))="PA"</formula>
    </cfRule>
    <cfRule type="endsWith" dxfId="20517" priority="2359" stopIfTrue="1" operator="endsWith" text="PS">
      <formula>RIGHT(AM267,LEN("PS"))="PS"</formula>
    </cfRule>
    <cfRule type="endsWith" dxfId="20516" priority="2360" stopIfTrue="1" operator="endsWith" text="OB">
      <formula>RIGHT(AM267,LEN("OB"))="OB"</formula>
    </cfRule>
    <cfRule type="endsWith" dxfId="20515" priority="2361" stopIfTrue="1" operator="endsWith" text="BA">
      <formula>RIGHT(AM267,LEN("BA"))="BA"</formula>
    </cfRule>
    <cfRule type="endsWith" dxfId="20514" priority="2362" stopIfTrue="1" operator="endsWith" text="CO">
      <formula>RIGHT(AM267,LEN("CO"))="CO"</formula>
    </cfRule>
    <cfRule type="endsWith" dxfId="20513" priority="2363" stopIfTrue="1" operator="endsWith" text="CH">
      <formula>RIGHT(AM267,LEN("CH"))="CH"</formula>
    </cfRule>
  </conditionalFormatting>
  <conditionalFormatting sqref="AV282">
    <cfRule type="cellIs" dxfId="20512" priority="2352" stopIfTrue="1" operator="greaterThan">
      <formula>16</formula>
    </cfRule>
  </conditionalFormatting>
  <conditionalFormatting sqref="AX282">
    <cfRule type="cellIs" dxfId="20511" priority="2351" stopIfTrue="1" operator="greaterThan">
      <formula>16</formula>
    </cfRule>
  </conditionalFormatting>
  <conditionalFormatting sqref="AZ282">
    <cfRule type="cellIs" dxfId="20510" priority="2350" stopIfTrue="1" operator="greaterThan">
      <formula>16</formula>
    </cfRule>
  </conditionalFormatting>
  <conditionalFormatting sqref="BB282">
    <cfRule type="cellIs" dxfId="20509" priority="2349" stopIfTrue="1" operator="greaterThan">
      <formula>16</formula>
    </cfRule>
  </conditionalFormatting>
  <conditionalFormatting sqref="BD282">
    <cfRule type="cellIs" dxfId="20508" priority="2348" stopIfTrue="1" operator="greaterThan">
      <formula>16</formula>
    </cfRule>
  </conditionalFormatting>
  <conditionalFormatting sqref="BF282">
    <cfRule type="cellIs" dxfId="20507" priority="2347" stopIfTrue="1" operator="greaterThan">
      <formula>16</formula>
    </cfRule>
  </conditionalFormatting>
  <conditionalFormatting sqref="BH282">
    <cfRule type="cellIs" dxfId="20506" priority="2346" stopIfTrue="1" operator="greaterThan">
      <formula>16</formula>
    </cfRule>
  </conditionalFormatting>
  <conditionalFormatting sqref="AU267:AU281">
    <cfRule type="endsWith" dxfId="20505" priority="2335" stopIfTrue="1" operator="endsWith" text="TE">
      <formula>RIGHT(AU267,LEN("TE"))="TE"</formula>
    </cfRule>
    <cfRule type="endsWith" dxfId="20504" priority="2336" stopIfTrue="1" operator="endsWith" text="MX">
      <formula>RIGHT(AU267,LEN("MX"))="MX"</formula>
    </cfRule>
    <cfRule type="endsWith" dxfId="20503" priority="2337" stopIfTrue="1" operator="endsWith" text="MI">
      <formula>RIGHT(AU267,LEN("MI"))="MI"</formula>
    </cfRule>
    <cfRule type="endsWith" dxfId="20502" priority="2338" stopIfTrue="1" operator="endsWith" text="PL">
      <formula>RIGHT(AU267,LEN("PL"))="PL"</formula>
    </cfRule>
    <cfRule type="endsWith" dxfId="20501" priority="2339" stopIfTrue="1" operator="endsWith" text="FE">
      <formula>RIGHT(AU267,LEN("FE"))="FE"</formula>
    </cfRule>
    <cfRule type="endsWith" dxfId="20500" priority="2340" stopIfTrue="1" operator="endsWith" text="PA">
      <formula>RIGHT(AU267,LEN("PA"))="PA"</formula>
    </cfRule>
    <cfRule type="endsWith" dxfId="20499" priority="2341" stopIfTrue="1" operator="endsWith" text="PS">
      <formula>RIGHT(AU267,LEN("PS"))="PS"</formula>
    </cfRule>
    <cfRule type="endsWith" dxfId="20498" priority="2342" stopIfTrue="1" operator="endsWith" text="OB">
      <formula>RIGHT(AU267,LEN("OB"))="OB"</formula>
    </cfRule>
    <cfRule type="endsWith" dxfId="20497" priority="2343" stopIfTrue="1" operator="endsWith" text="BA">
      <formula>RIGHT(AU267,LEN("BA"))="BA"</formula>
    </cfRule>
    <cfRule type="endsWith" dxfId="20496" priority="2344" stopIfTrue="1" operator="endsWith" text="CO">
      <formula>RIGHT(AU267,LEN("CO"))="CO"</formula>
    </cfRule>
    <cfRule type="endsWith" dxfId="20495" priority="2345" stopIfTrue="1" operator="endsWith" text="CH">
      <formula>RIGHT(AU267,LEN("CH"))="CH"</formula>
    </cfRule>
  </conditionalFormatting>
  <conditionalFormatting sqref="AW267:AW281">
    <cfRule type="endsWith" dxfId="20494" priority="2324" stopIfTrue="1" operator="endsWith" text="TE">
      <formula>RIGHT(AW267,LEN("TE"))="TE"</formula>
    </cfRule>
    <cfRule type="endsWith" dxfId="20493" priority="2325" stopIfTrue="1" operator="endsWith" text="MX">
      <formula>RIGHT(AW267,LEN("MX"))="MX"</formula>
    </cfRule>
    <cfRule type="endsWith" dxfId="20492" priority="2326" stopIfTrue="1" operator="endsWith" text="MI">
      <formula>RIGHT(AW267,LEN("MI"))="MI"</formula>
    </cfRule>
    <cfRule type="endsWith" dxfId="20491" priority="2327" stopIfTrue="1" operator="endsWith" text="PL">
      <formula>RIGHT(AW267,LEN("PL"))="PL"</formula>
    </cfRule>
    <cfRule type="endsWith" dxfId="20490" priority="2328" stopIfTrue="1" operator="endsWith" text="FE">
      <formula>RIGHT(AW267,LEN("FE"))="FE"</formula>
    </cfRule>
    <cfRule type="endsWith" dxfId="20489" priority="2329" stopIfTrue="1" operator="endsWith" text="PA">
      <formula>RIGHT(AW267,LEN("PA"))="PA"</formula>
    </cfRule>
    <cfRule type="endsWith" dxfId="20488" priority="2330" stopIfTrue="1" operator="endsWith" text="PS">
      <formula>RIGHT(AW267,LEN("PS"))="PS"</formula>
    </cfRule>
    <cfRule type="endsWith" dxfId="20487" priority="2331" stopIfTrue="1" operator="endsWith" text="OB">
      <formula>RIGHT(AW267,LEN("OB"))="OB"</formula>
    </cfRule>
    <cfRule type="endsWith" dxfId="20486" priority="2332" stopIfTrue="1" operator="endsWith" text="BA">
      <formula>RIGHT(AW267,LEN("BA"))="BA"</formula>
    </cfRule>
    <cfRule type="endsWith" dxfId="20485" priority="2333" stopIfTrue="1" operator="endsWith" text="CO">
      <formula>RIGHT(AW267,LEN("CO"))="CO"</formula>
    </cfRule>
    <cfRule type="endsWith" dxfId="20484" priority="2334" stopIfTrue="1" operator="endsWith" text="CH">
      <formula>RIGHT(AW267,LEN("CH"))="CH"</formula>
    </cfRule>
  </conditionalFormatting>
  <conditionalFormatting sqref="AY267:AY281">
    <cfRule type="endsWith" dxfId="20483" priority="2313" stopIfTrue="1" operator="endsWith" text="TE">
      <formula>RIGHT(AY267,LEN("TE"))="TE"</formula>
    </cfRule>
    <cfRule type="endsWith" dxfId="20482" priority="2314" stopIfTrue="1" operator="endsWith" text="MX">
      <formula>RIGHT(AY267,LEN("MX"))="MX"</formula>
    </cfRule>
    <cfRule type="endsWith" dxfId="20481" priority="2315" stopIfTrue="1" operator="endsWith" text="MI">
      <formula>RIGHT(AY267,LEN("MI"))="MI"</formula>
    </cfRule>
    <cfRule type="endsWith" dxfId="20480" priority="2316" stopIfTrue="1" operator="endsWith" text="PL">
      <formula>RIGHT(AY267,LEN("PL"))="PL"</formula>
    </cfRule>
    <cfRule type="endsWith" dxfId="20479" priority="2317" stopIfTrue="1" operator="endsWith" text="FE">
      <formula>RIGHT(AY267,LEN("FE"))="FE"</formula>
    </cfRule>
    <cfRule type="endsWith" dxfId="20478" priority="2318" stopIfTrue="1" operator="endsWith" text="PA">
      <formula>RIGHT(AY267,LEN("PA"))="PA"</formula>
    </cfRule>
    <cfRule type="endsWith" dxfId="20477" priority="2319" stopIfTrue="1" operator="endsWith" text="PS">
      <formula>RIGHT(AY267,LEN("PS"))="PS"</formula>
    </cfRule>
    <cfRule type="endsWith" dxfId="20476" priority="2320" stopIfTrue="1" operator="endsWith" text="OB">
      <formula>RIGHT(AY267,LEN("OB"))="OB"</formula>
    </cfRule>
    <cfRule type="endsWith" dxfId="20475" priority="2321" stopIfTrue="1" operator="endsWith" text="BA">
      <formula>RIGHT(AY267,LEN("BA"))="BA"</formula>
    </cfRule>
    <cfRule type="endsWith" dxfId="20474" priority="2322" stopIfTrue="1" operator="endsWith" text="CO">
      <formula>RIGHT(AY267,LEN("CO"))="CO"</formula>
    </cfRule>
    <cfRule type="endsWith" dxfId="20473" priority="2323" stopIfTrue="1" operator="endsWith" text="CH">
      <formula>RIGHT(AY267,LEN("CH"))="CH"</formula>
    </cfRule>
  </conditionalFormatting>
  <conditionalFormatting sqref="BA267:BA281">
    <cfRule type="endsWith" dxfId="20472" priority="2302" stopIfTrue="1" operator="endsWith" text="TE">
      <formula>RIGHT(BA267,LEN("TE"))="TE"</formula>
    </cfRule>
    <cfRule type="endsWith" dxfId="20471" priority="2303" stopIfTrue="1" operator="endsWith" text="MX">
      <formula>RIGHT(BA267,LEN("MX"))="MX"</formula>
    </cfRule>
    <cfRule type="endsWith" dxfId="20470" priority="2304" stopIfTrue="1" operator="endsWith" text="MI">
      <formula>RIGHT(BA267,LEN("MI"))="MI"</formula>
    </cfRule>
    <cfRule type="endsWith" dxfId="20469" priority="2305" stopIfTrue="1" operator="endsWith" text="PL">
      <formula>RIGHT(BA267,LEN("PL"))="PL"</formula>
    </cfRule>
    <cfRule type="endsWith" dxfId="20468" priority="2306" stopIfTrue="1" operator="endsWith" text="FE">
      <formula>RIGHT(BA267,LEN("FE"))="FE"</formula>
    </cfRule>
    <cfRule type="endsWith" dxfId="20467" priority="2307" stopIfTrue="1" operator="endsWith" text="PA">
      <formula>RIGHT(BA267,LEN("PA"))="PA"</formula>
    </cfRule>
    <cfRule type="endsWith" dxfId="20466" priority="2308" stopIfTrue="1" operator="endsWith" text="PS">
      <formula>RIGHT(BA267,LEN("PS"))="PS"</formula>
    </cfRule>
    <cfRule type="endsWith" dxfId="20465" priority="2309" stopIfTrue="1" operator="endsWith" text="OB">
      <formula>RIGHT(BA267,LEN("OB"))="OB"</formula>
    </cfRule>
    <cfRule type="endsWith" dxfId="20464" priority="2310" stopIfTrue="1" operator="endsWith" text="BA">
      <formula>RIGHT(BA267,LEN("BA"))="BA"</formula>
    </cfRule>
    <cfRule type="endsWith" dxfId="20463" priority="2311" stopIfTrue="1" operator="endsWith" text="CO">
      <formula>RIGHT(BA267,LEN("CO"))="CO"</formula>
    </cfRule>
    <cfRule type="endsWith" dxfId="20462" priority="2312" stopIfTrue="1" operator="endsWith" text="CH">
      <formula>RIGHT(BA267,LEN("CH"))="CH"</formula>
    </cfRule>
  </conditionalFormatting>
  <conditionalFormatting sqref="BC267:BC281">
    <cfRule type="endsWith" dxfId="20461" priority="2291" stopIfTrue="1" operator="endsWith" text="TE">
      <formula>RIGHT(BC267,LEN("TE"))="TE"</formula>
    </cfRule>
    <cfRule type="endsWith" dxfId="20460" priority="2292" stopIfTrue="1" operator="endsWith" text="MX">
      <formula>RIGHT(BC267,LEN("MX"))="MX"</formula>
    </cfRule>
    <cfRule type="endsWith" dxfId="20459" priority="2293" stopIfTrue="1" operator="endsWith" text="MI">
      <formula>RIGHT(BC267,LEN("MI"))="MI"</formula>
    </cfRule>
    <cfRule type="endsWith" dxfId="20458" priority="2294" stopIfTrue="1" operator="endsWith" text="PL">
      <formula>RIGHT(BC267,LEN("PL"))="PL"</formula>
    </cfRule>
    <cfRule type="endsWith" dxfId="20457" priority="2295" stopIfTrue="1" operator="endsWith" text="FE">
      <formula>RIGHT(BC267,LEN("FE"))="FE"</formula>
    </cfRule>
    <cfRule type="endsWith" dxfId="20456" priority="2296" stopIfTrue="1" operator="endsWith" text="PA">
      <formula>RIGHT(BC267,LEN("PA"))="PA"</formula>
    </cfRule>
    <cfRule type="endsWith" dxfId="20455" priority="2297" stopIfTrue="1" operator="endsWith" text="PS">
      <formula>RIGHT(BC267,LEN("PS"))="PS"</formula>
    </cfRule>
    <cfRule type="endsWith" dxfId="20454" priority="2298" stopIfTrue="1" operator="endsWith" text="OB">
      <formula>RIGHT(BC267,LEN("OB"))="OB"</formula>
    </cfRule>
    <cfRule type="endsWith" dxfId="20453" priority="2299" stopIfTrue="1" operator="endsWith" text="BA">
      <formula>RIGHT(BC267,LEN("BA"))="BA"</formula>
    </cfRule>
    <cfRule type="endsWith" dxfId="20452" priority="2300" stopIfTrue="1" operator="endsWith" text="CO">
      <formula>RIGHT(BC267,LEN("CO"))="CO"</formula>
    </cfRule>
    <cfRule type="endsWith" dxfId="20451" priority="2301" stopIfTrue="1" operator="endsWith" text="CH">
      <formula>RIGHT(BC267,LEN("CH"))="CH"</formula>
    </cfRule>
  </conditionalFormatting>
  <conditionalFormatting sqref="BE267:BE281">
    <cfRule type="endsWith" dxfId="20450" priority="2280" stopIfTrue="1" operator="endsWith" text="TE">
      <formula>RIGHT(BE267,LEN("TE"))="TE"</formula>
    </cfRule>
    <cfRule type="endsWith" dxfId="20449" priority="2281" stopIfTrue="1" operator="endsWith" text="MX">
      <formula>RIGHT(BE267,LEN("MX"))="MX"</formula>
    </cfRule>
    <cfRule type="endsWith" dxfId="20448" priority="2282" stopIfTrue="1" operator="endsWith" text="MI">
      <formula>RIGHT(BE267,LEN("MI"))="MI"</formula>
    </cfRule>
    <cfRule type="endsWith" dxfId="20447" priority="2283" stopIfTrue="1" operator="endsWith" text="PL">
      <formula>RIGHT(BE267,LEN("PL"))="PL"</formula>
    </cfRule>
    <cfRule type="endsWith" dxfId="20446" priority="2284" stopIfTrue="1" operator="endsWith" text="FE">
      <formula>RIGHT(BE267,LEN("FE"))="FE"</formula>
    </cfRule>
    <cfRule type="endsWith" dxfId="20445" priority="2285" stopIfTrue="1" operator="endsWith" text="PA">
      <formula>RIGHT(BE267,LEN("PA"))="PA"</formula>
    </cfRule>
    <cfRule type="endsWith" dxfId="20444" priority="2286" stopIfTrue="1" operator="endsWith" text="PS">
      <formula>RIGHT(BE267,LEN("PS"))="PS"</formula>
    </cfRule>
    <cfRule type="endsWith" dxfId="20443" priority="2287" stopIfTrue="1" operator="endsWith" text="OB">
      <formula>RIGHT(BE267,LEN("OB"))="OB"</formula>
    </cfRule>
    <cfRule type="endsWith" dxfId="20442" priority="2288" stopIfTrue="1" operator="endsWith" text="BA">
      <formula>RIGHT(BE267,LEN("BA"))="BA"</formula>
    </cfRule>
    <cfRule type="endsWith" dxfId="20441" priority="2289" stopIfTrue="1" operator="endsWith" text="CO">
      <formula>RIGHT(BE267,LEN("CO"))="CO"</formula>
    </cfRule>
    <cfRule type="endsWith" dxfId="20440" priority="2290" stopIfTrue="1" operator="endsWith" text="CH">
      <formula>RIGHT(BE267,LEN("CH"))="CH"</formula>
    </cfRule>
  </conditionalFormatting>
  <conditionalFormatting sqref="BG267:BG281">
    <cfRule type="endsWith" dxfId="20439" priority="2269" stopIfTrue="1" operator="endsWith" text="TE">
      <formula>RIGHT(BG267,LEN("TE"))="TE"</formula>
    </cfRule>
    <cfRule type="endsWith" dxfId="20438" priority="2270" stopIfTrue="1" operator="endsWith" text="MX">
      <formula>RIGHT(BG267,LEN("MX"))="MX"</formula>
    </cfRule>
    <cfRule type="endsWith" dxfId="20437" priority="2271" stopIfTrue="1" operator="endsWith" text="MI">
      <formula>RIGHT(BG267,LEN("MI"))="MI"</formula>
    </cfRule>
    <cfRule type="endsWith" dxfId="20436" priority="2272" stopIfTrue="1" operator="endsWith" text="PL">
      <formula>RIGHT(BG267,LEN("PL"))="PL"</formula>
    </cfRule>
    <cfRule type="endsWith" dxfId="20435" priority="2273" stopIfTrue="1" operator="endsWith" text="FE">
      <formula>RIGHT(BG267,LEN("FE"))="FE"</formula>
    </cfRule>
    <cfRule type="endsWith" dxfId="20434" priority="2274" stopIfTrue="1" operator="endsWith" text="PA">
      <formula>RIGHT(BG267,LEN("PA"))="PA"</formula>
    </cfRule>
    <cfRule type="endsWith" dxfId="20433" priority="2275" stopIfTrue="1" operator="endsWith" text="PS">
      <formula>RIGHT(BG267,LEN("PS"))="PS"</formula>
    </cfRule>
    <cfRule type="endsWith" dxfId="20432" priority="2276" stopIfTrue="1" operator="endsWith" text="OB">
      <formula>RIGHT(BG267,LEN("OB"))="OB"</formula>
    </cfRule>
    <cfRule type="endsWith" dxfId="20431" priority="2277" stopIfTrue="1" operator="endsWith" text="BA">
      <formula>RIGHT(BG267,LEN("BA"))="BA"</formula>
    </cfRule>
    <cfRule type="endsWith" dxfId="20430" priority="2278" stopIfTrue="1" operator="endsWith" text="CO">
      <formula>RIGHT(BG267,LEN("CO"))="CO"</formula>
    </cfRule>
    <cfRule type="endsWith" dxfId="20429" priority="2279" stopIfTrue="1" operator="endsWith" text="CH">
      <formula>RIGHT(BG267,LEN("CH"))="CH"</formula>
    </cfRule>
  </conditionalFormatting>
  <conditionalFormatting sqref="H300">
    <cfRule type="cellIs" dxfId="20428" priority="2268" stopIfTrue="1" operator="greaterThan">
      <formula>16</formula>
    </cfRule>
  </conditionalFormatting>
  <conditionalFormatting sqref="J300">
    <cfRule type="cellIs" dxfId="20427" priority="2267" stopIfTrue="1" operator="greaterThan">
      <formula>16</formula>
    </cfRule>
  </conditionalFormatting>
  <conditionalFormatting sqref="L300">
    <cfRule type="cellIs" dxfId="20426" priority="2266" stopIfTrue="1" operator="greaterThan">
      <formula>16</formula>
    </cfRule>
  </conditionalFormatting>
  <conditionalFormatting sqref="N300">
    <cfRule type="cellIs" dxfId="20425" priority="2265" stopIfTrue="1" operator="greaterThan">
      <formula>16</formula>
    </cfRule>
  </conditionalFormatting>
  <conditionalFormatting sqref="P300">
    <cfRule type="cellIs" dxfId="20424" priority="2264" stopIfTrue="1" operator="greaterThan">
      <formula>16</formula>
    </cfRule>
  </conditionalFormatting>
  <conditionalFormatting sqref="R300">
    <cfRule type="cellIs" dxfId="20423" priority="2263" stopIfTrue="1" operator="greaterThan">
      <formula>16</formula>
    </cfRule>
  </conditionalFormatting>
  <conditionalFormatting sqref="T300">
    <cfRule type="cellIs" dxfId="20422" priority="2262" stopIfTrue="1" operator="greaterThan">
      <formula>16</formula>
    </cfRule>
  </conditionalFormatting>
  <conditionalFormatting sqref="G285:G299">
    <cfRule type="endsWith" dxfId="20421" priority="2251" stopIfTrue="1" operator="endsWith" text="TE">
      <formula>RIGHT(G285,LEN("TE"))="TE"</formula>
    </cfRule>
    <cfRule type="endsWith" dxfId="20420" priority="2252" stopIfTrue="1" operator="endsWith" text="MX">
      <formula>RIGHT(G285,LEN("MX"))="MX"</formula>
    </cfRule>
    <cfRule type="endsWith" dxfId="20419" priority="2253" stopIfTrue="1" operator="endsWith" text="MI">
      <formula>RIGHT(G285,LEN("MI"))="MI"</formula>
    </cfRule>
    <cfRule type="endsWith" dxfId="20418" priority="2254" stopIfTrue="1" operator="endsWith" text="PL">
      <formula>RIGHT(G285,LEN("PL"))="PL"</formula>
    </cfRule>
    <cfRule type="endsWith" dxfId="20417" priority="2255" stopIfTrue="1" operator="endsWith" text="FE">
      <formula>RIGHT(G285,LEN("FE"))="FE"</formula>
    </cfRule>
    <cfRule type="endsWith" dxfId="20416" priority="2256" stopIfTrue="1" operator="endsWith" text="PA">
      <formula>RIGHT(G285,LEN("PA"))="PA"</formula>
    </cfRule>
    <cfRule type="endsWith" dxfId="20415" priority="2257" stopIfTrue="1" operator="endsWith" text="PS">
      <formula>RIGHT(G285,LEN("PS"))="PS"</formula>
    </cfRule>
    <cfRule type="endsWith" dxfId="20414" priority="2258" stopIfTrue="1" operator="endsWith" text="OB">
      <formula>RIGHT(G285,LEN("OB"))="OB"</formula>
    </cfRule>
    <cfRule type="endsWith" dxfId="20413" priority="2259" stopIfTrue="1" operator="endsWith" text="BA">
      <formula>RIGHT(G285,LEN("BA"))="BA"</formula>
    </cfRule>
    <cfRule type="endsWith" dxfId="20412" priority="2260" stopIfTrue="1" operator="endsWith" text="CO">
      <formula>RIGHT(G285,LEN("CO"))="CO"</formula>
    </cfRule>
    <cfRule type="endsWith" dxfId="20411" priority="2261" stopIfTrue="1" operator="endsWith" text="CH">
      <formula>RIGHT(G285,LEN("CH"))="CH"</formula>
    </cfRule>
  </conditionalFormatting>
  <conditionalFormatting sqref="I285:I299">
    <cfRule type="endsWith" dxfId="20410" priority="2240" stopIfTrue="1" operator="endsWith" text="TE">
      <formula>RIGHT(I285,LEN("TE"))="TE"</formula>
    </cfRule>
    <cfRule type="endsWith" dxfId="20409" priority="2241" stopIfTrue="1" operator="endsWith" text="MX">
      <formula>RIGHT(I285,LEN("MX"))="MX"</formula>
    </cfRule>
    <cfRule type="endsWith" dxfId="20408" priority="2242" stopIfTrue="1" operator="endsWith" text="MI">
      <formula>RIGHT(I285,LEN("MI"))="MI"</formula>
    </cfRule>
    <cfRule type="endsWith" dxfId="20407" priority="2243" stopIfTrue="1" operator="endsWith" text="PL">
      <formula>RIGHT(I285,LEN("PL"))="PL"</formula>
    </cfRule>
    <cfRule type="endsWith" dxfId="20406" priority="2244" stopIfTrue="1" operator="endsWith" text="FE">
      <formula>RIGHT(I285,LEN("FE"))="FE"</formula>
    </cfRule>
    <cfRule type="endsWith" dxfId="20405" priority="2245" stopIfTrue="1" operator="endsWith" text="PA">
      <formula>RIGHT(I285,LEN("PA"))="PA"</formula>
    </cfRule>
    <cfRule type="endsWith" dxfId="20404" priority="2246" stopIfTrue="1" operator="endsWith" text="PS">
      <formula>RIGHT(I285,LEN("PS"))="PS"</formula>
    </cfRule>
    <cfRule type="endsWith" dxfId="20403" priority="2247" stopIfTrue="1" operator="endsWith" text="OB">
      <formula>RIGHT(I285,LEN("OB"))="OB"</formula>
    </cfRule>
    <cfRule type="endsWith" dxfId="20402" priority="2248" stopIfTrue="1" operator="endsWith" text="BA">
      <formula>RIGHT(I285,LEN("BA"))="BA"</formula>
    </cfRule>
    <cfRule type="endsWith" dxfId="20401" priority="2249" stopIfTrue="1" operator="endsWith" text="CO">
      <formula>RIGHT(I285,LEN("CO"))="CO"</formula>
    </cfRule>
    <cfRule type="endsWith" dxfId="20400" priority="2250" stopIfTrue="1" operator="endsWith" text="CH">
      <formula>RIGHT(I285,LEN("CH"))="CH"</formula>
    </cfRule>
  </conditionalFormatting>
  <conditionalFormatting sqref="K285:K299">
    <cfRule type="endsWith" dxfId="20399" priority="2229" stopIfTrue="1" operator="endsWith" text="TE">
      <formula>RIGHT(K285,LEN("TE"))="TE"</formula>
    </cfRule>
    <cfRule type="endsWith" dxfId="20398" priority="2230" stopIfTrue="1" operator="endsWith" text="MX">
      <formula>RIGHT(K285,LEN("MX"))="MX"</formula>
    </cfRule>
    <cfRule type="endsWith" dxfId="20397" priority="2231" stopIfTrue="1" operator="endsWith" text="MI">
      <formula>RIGHT(K285,LEN("MI"))="MI"</formula>
    </cfRule>
    <cfRule type="endsWith" dxfId="20396" priority="2232" stopIfTrue="1" operator="endsWith" text="PL">
      <formula>RIGHT(K285,LEN("PL"))="PL"</formula>
    </cfRule>
    <cfRule type="endsWith" dxfId="20395" priority="2233" stopIfTrue="1" operator="endsWith" text="FE">
      <formula>RIGHT(K285,LEN("FE"))="FE"</formula>
    </cfRule>
    <cfRule type="endsWith" dxfId="20394" priority="2234" stopIfTrue="1" operator="endsWith" text="PA">
      <formula>RIGHT(K285,LEN("PA"))="PA"</formula>
    </cfRule>
    <cfRule type="endsWith" dxfId="20393" priority="2235" stopIfTrue="1" operator="endsWith" text="PS">
      <formula>RIGHT(K285,LEN("PS"))="PS"</formula>
    </cfRule>
    <cfRule type="endsWith" dxfId="20392" priority="2236" stopIfTrue="1" operator="endsWith" text="OB">
      <formula>RIGHT(K285,LEN("OB"))="OB"</formula>
    </cfRule>
    <cfRule type="endsWith" dxfId="20391" priority="2237" stopIfTrue="1" operator="endsWith" text="BA">
      <formula>RIGHT(K285,LEN("BA"))="BA"</formula>
    </cfRule>
    <cfRule type="endsWith" dxfId="20390" priority="2238" stopIfTrue="1" operator="endsWith" text="CO">
      <formula>RIGHT(K285,LEN("CO"))="CO"</formula>
    </cfRule>
    <cfRule type="endsWith" dxfId="20389" priority="2239" stopIfTrue="1" operator="endsWith" text="CH">
      <formula>RIGHT(K285,LEN("CH"))="CH"</formula>
    </cfRule>
  </conditionalFormatting>
  <conditionalFormatting sqref="M285:M299">
    <cfRule type="endsWith" dxfId="20388" priority="2218" stopIfTrue="1" operator="endsWith" text="TE">
      <formula>RIGHT(M285,LEN("TE"))="TE"</formula>
    </cfRule>
    <cfRule type="endsWith" dxfId="20387" priority="2219" stopIfTrue="1" operator="endsWith" text="MX">
      <formula>RIGHT(M285,LEN("MX"))="MX"</formula>
    </cfRule>
    <cfRule type="endsWith" dxfId="20386" priority="2220" stopIfTrue="1" operator="endsWith" text="MI">
      <formula>RIGHT(M285,LEN("MI"))="MI"</formula>
    </cfRule>
    <cfRule type="endsWith" dxfId="20385" priority="2221" stopIfTrue="1" operator="endsWith" text="PL">
      <formula>RIGHT(M285,LEN("PL"))="PL"</formula>
    </cfRule>
    <cfRule type="endsWith" dxfId="20384" priority="2222" stopIfTrue="1" operator="endsWith" text="FE">
      <formula>RIGHT(M285,LEN("FE"))="FE"</formula>
    </cfRule>
    <cfRule type="endsWith" dxfId="20383" priority="2223" stopIfTrue="1" operator="endsWith" text="PA">
      <formula>RIGHT(M285,LEN("PA"))="PA"</formula>
    </cfRule>
    <cfRule type="endsWith" dxfId="20382" priority="2224" stopIfTrue="1" operator="endsWith" text="PS">
      <formula>RIGHT(M285,LEN("PS"))="PS"</formula>
    </cfRule>
    <cfRule type="endsWith" dxfId="20381" priority="2225" stopIfTrue="1" operator="endsWith" text="OB">
      <formula>RIGHT(M285,LEN("OB"))="OB"</formula>
    </cfRule>
    <cfRule type="endsWith" dxfId="20380" priority="2226" stopIfTrue="1" operator="endsWith" text="BA">
      <formula>RIGHT(M285,LEN("BA"))="BA"</formula>
    </cfRule>
    <cfRule type="endsWith" dxfId="20379" priority="2227" stopIfTrue="1" operator="endsWith" text="CO">
      <formula>RIGHT(M285,LEN("CO"))="CO"</formula>
    </cfRule>
    <cfRule type="endsWith" dxfId="20378" priority="2228" stopIfTrue="1" operator="endsWith" text="CH">
      <formula>RIGHT(M285,LEN("CH"))="CH"</formula>
    </cfRule>
  </conditionalFormatting>
  <conditionalFormatting sqref="O285:O299">
    <cfRule type="endsWith" dxfId="20377" priority="2207" stopIfTrue="1" operator="endsWith" text="TE">
      <formula>RIGHT(O285,LEN("TE"))="TE"</formula>
    </cfRule>
    <cfRule type="endsWith" dxfId="20376" priority="2208" stopIfTrue="1" operator="endsWith" text="MX">
      <formula>RIGHT(O285,LEN("MX"))="MX"</formula>
    </cfRule>
    <cfRule type="endsWith" dxfId="20375" priority="2209" stopIfTrue="1" operator="endsWith" text="MI">
      <formula>RIGHT(O285,LEN("MI"))="MI"</formula>
    </cfRule>
    <cfRule type="endsWith" dxfId="20374" priority="2210" stopIfTrue="1" operator="endsWith" text="PL">
      <formula>RIGHT(O285,LEN("PL"))="PL"</formula>
    </cfRule>
    <cfRule type="endsWith" dxfId="20373" priority="2211" stopIfTrue="1" operator="endsWith" text="FE">
      <formula>RIGHT(O285,LEN("FE"))="FE"</formula>
    </cfRule>
    <cfRule type="endsWith" dxfId="20372" priority="2212" stopIfTrue="1" operator="endsWith" text="PA">
      <formula>RIGHT(O285,LEN("PA"))="PA"</formula>
    </cfRule>
    <cfRule type="endsWith" dxfId="20371" priority="2213" stopIfTrue="1" operator="endsWith" text="PS">
      <formula>RIGHT(O285,LEN("PS"))="PS"</formula>
    </cfRule>
    <cfRule type="endsWith" dxfId="20370" priority="2214" stopIfTrue="1" operator="endsWith" text="OB">
      <formula>RIGHT(O285,LEN("OB"))="OB"</formula>
    </cfRule>
    <cfRule type="endsWith" dxfId="20369" priority="2215" stopIfTrue="1" operator="endsWith" text="BA">
      <formula>RIGHT(O285,LEN("BA"))="BA"</formula>
    </cfRule>
    <cfRule type="endsWith" dxfId="20368" priority="2216" stopIfTrue="1" operator="endsWith" text="CO">
      <formula>RIGHT(O285,LEN("CO"))="CO"</formula>
    </cfRule>
    <cfRule type="endsWith" dxfId="20367" priority="2217" stopIfTrue="1" operator="endsWith" text="CH">
      <formula>RIGHT(O285,LEN("CH"))="CH"</formula>
    </cfRule>
  </conditionalFormatting>
  <conditionalFormatting sqref="Q285:Q299">
    <cfRule type="endsWith" dxfId="20366" priority="2196" stopIfTrue="1" operator="endsWith" text="TE">
      <formula>RIGHT(Q285,LEN("TE"))="TE"</formula>
    </cfRule>
    <cfRule type="endsWith" dxfId="20365" priority="2197" stopIfTrue="1" operator="endsWith" text="MX">
      <formula>RIGHT(Q285,LEN("MX"))="MX"</formula>
    </cfRule>
    <cfRule type="endsWith" dxfId="20364" priority="2198" stopIfTrue="1" operator="endsWith" text="MI">
      <formula>RIGHT(Q285,LEN("MI"))="MI"</formula>
    </cfRule>
    <cfRule type="endsWith" dxfId="20363" priority="2199" stopIfTrue="1" operator="endsWith" text="PL">
      <formula>RIGHT(Q285,LEN("PL"))="PL"</formula>
    </cfRule>
    <cfRule type="endsWith" dxfId="20362" priority="2200" stopIfTrue="1" operator="endsWith" text="FE">
      <formula>RIGHT(Q285,LEN("FE"))="FE"</formula>
    </cfRule>
    <cfRule type="endsWith" dxfId="20361" priority="2201" stopIfTrue="1" operator="endsWith" text="PA">
      <formula>RIGHT(Q285,LEN("PA"))="PA"</formula>
    </cfRule>
    <cfRule type="endsWith" dxfId="20360" priority="2202" stopIfTrue="1" operator="endsWith" text="PS">
      <formula>RIGHT(Q285,LEN("PS"))="PS"</formula>
    </cfRule>
    <cfRule type="endsWith" dxfId="20359" priority="2203" stopIfTrue="1" operator="endsWith" text="OB">
      <formula>RIGHT(Q285,LEN("OB"))="OB"</formula>
    </cfRule>
    <cfRule type="endsWith" dxfId="20358" priority="2204" stopIfTrue="1" operator="endsWith" text="BA">
      <formula>RIGHT(Q285,LEN("BA"))="BA"</formula>
    </cfRule>
    <cfRule type="endsWith" dxfId="20357" priority="2205" stopIfTrue="1" operator="endsWith" text="CO">
      <formula>RIGHT(Q285,LEN("CO"))="CO"</formula>
    </cfRule>
    <cfRule type="endsWith" dxfId="20356" priority="2206" stopIfTrue="1" operator="endsWith" text="CH">
      <formula>RIGHT(Q285,LEN("CH"))="CH"</formula>
    </cfRule>
  </conditionalFormatting>
  <conditionalFormatting sqref="S285:S299">
    <cfRule type="endsWith" dxfId="20355" priority="2185" stopIfTrue="1" operator="endsWith" text="TE">
      <formula>RIGHT(S285,LEN("TE"))="TE"</formula>
    </cfRule>
    <cfRule type="endsWith" dxfId="20354" priority="2186" stopIfTrue="1" operator="endsWith" text="MX">
      <formula>RIGHT(S285,LEN("MX"))="MX"</formula>
    </cfRule>
    <cfRule type="endsWith" dxfId="20353" priority="2187" stopIfTrue="1" operator="endsWith" text="MI">
      <formula>RIGHT(S285,LEN("MI"))="MI"</formula>
    </cfRule>
    <cfRule type="endsWith" dxfId="20352" priority="2188" stopIfTrue="1" operator="endsWith" text="PL">
      <formula>RIGHT(S285,LEN("PL"))="PL"</formula>
    </cfRule>
    <cfRule type="endsWith" dxfId="20351" priority="2189" stopIfTrue="1" operator="endsWith" text="FE">
      <formula>RIGHT(S285,LEN("FE"))="FE"</formula>
    </cfRule>
    <cfRule type="endsWith" dxfId="20350" priority="2190" stopIfTrue="1" operator="endsWith" text="PA">
      <formula>RIGHT(S285,LEN("PA"))="PA"</formula>
    </cfRule>
    <cfRule type="endsWith" dxfId="20349" priority="2191" stopIfTrue="1" operator="endsWith" text="PS">
      <formula>RIGHT(S285,LEN("PS"))="PS"</formula>
    </cfRule>
    <cfRule type="endsWith" dxfId="20348" priority="2192" stopIfTrue="1" operator="endsWith" text="OB">
      <formula>RIGHT(S285,LEN("OB"))="OB"</formula>
    </cfRule>
    <cfRule type="endsWith" dxfId="20347" priority="2193" stopIfTrue="1" operator="endsWith" text="BA">
      <formula>RIGHT(S285,LEN("BA"))="BA"</formula>
    </cfRule>
    <cfRule type="endsWith" dxfId="20346" priority="2194" stopIfTrue="1" operator="endsWith" text="CO">
      <formula>RIGHT(S285,LEN("CO"))="CO"</formula>
    </cfRule>
    <cfRule type="endsWith" dxfId="20345" priority="2195" stopIfTrue="1" operator="endsWith" text="CH">
      <formula>RIGHT(S285,LEN("CH"))="CH"</formula>
    </cfRule>
  </conditionalFormatting>
  <conditionalFormatting sqref="AB300">
    <cfRule type="cellIs" dxfId="20344" priority="2184" stopIfTrue="1" operator="greaterThan">
      <formula>16</formula>
    </cfRule>
  </conditionalFormatting>
  <conditionalFormatting sqref="AD300">
    <cfRule type="cellIs" dxfId="20343" priority="2183" stopIfTrue="1" operator="greaterThan">
      <formula>16</formula>
    </cfRule>
  </conditionalFormatting>
  <conditionalFormatting sqref="AF300">
    <cfRule type="cellIs" dxfId="20342" priority="2182" stopIfTrue="1" operator="greaterThan">
      <formula>16</formula>
    </cfRule>
  </conditionalFormatting>
  <conditionalFormatting sqref="AH300">
    <cfRule type="cellIs" dxfId="20341" priority="2181" stopIfTrue="1" operator="greaterThan">
      <formula>16</formula>
    </cfRule>
  </conditionalFormatting>
  <conditionalFormatting sqref="AJ300">
    <cfRule type="cellIs" dxfId="20340" priority="2180" stopIfTrue="1" operator="greaterThan">
      <formula>16</formula>
    </cfRule>
  </conditionalFormatting>
  <conditionalFormatting sqref="AL300">
    <cfRule type="cellIs" dxfId="20339" priority="2179" stopIfTrue="1" operator="greaterThan">
      <formula>16</formula>
    </cfRule>
  </conditionalFormatting>
  <conditionalFormatting sqref="AN300">
    <cfRule type="cellIs" dxfId="20338" priority="2178" stopIfTrue="1" operator="greaterThan">
      <formula>16</formula>
    </cfRule>
  </conditionalFormatting>
  <conditionalFormatting sqref="AA285:AA299">
    <cfRule type="endsWith" dxfId="20337" priority="2167" stopIfTrue="1" operator="endsWith" text="TE">
      <formula>RIGHT(AA285,LEN("TE"))="TE"</formula>
    </cfRule>
    <cfRule type="endsWith" dxfId="20336" priority="2168" stopIfTrue="1" operator="endsWith" text="MX">
      <formula>RIGHT(AA285,LEN("MX"))="MX"</formula>
    </cfRule>
    <cfRule type="endsWith" dxfId="20335" priority="2169" stopIfTrue="1" operator="endsWith" text="MI">
      <formula>RIGHT(AA285,LEN("MI"))="MI"</formula>
    </cfRule>
    <cfRule type="endsWith" dxfId="20334" priority="2170" stopIfTrue="1" operator="endsWith" text="PL">
      <formula>RIGHT(AA285,LEN("PL"))="PL"</formula>
    </cfRule>
    <cfRule type="endsWith" dxfId="20333" priority="2171" stopIfTrue="1" operator="endsWith" text="FE">
      <formula>RIGHT(AA285,LEN("FE"))="FE"</formula>
    </cfRule>
    <cfRule type="endsWith" dxfId="20332" priority="2172" stopIfTrue="1" operator="endsWith" text="PA">
      <formula>RIGHT(AA285,LEN("PA"))="PA"</formula>
    </cfRule>
    <cfRule type="endsWith" dxfId="20331" priority="2173" stopIfTrue="1" operator="endsWith" text="PS">
      <formula>RIGHT(AA285,LEN("PS"))="PS"</formula>
    </cfRule>
    <cfRule type="endsWith" dxfId="20330" priority="2174" stopIfTrue="1" operator="endsWith" text="OB">
      <formula>RIGHT(AA285,LEN("OB"))="OB"</formula>
    </cfRule>
    <cfRule type="endsWith" dxfId="20329" priority="2175" stopIfTrue="1" operator="endsWith" text="BA">
      <formula>RIGHT(AA285,LEN("BA"))="BA"</formula>
    </cfRule>
    <cfRule type="endsWith" dxfId="20328" priority="2176" stopIfTrue="1" operator="endsWith" text="CO">
      <formula>RIGHT(AA285,LEN("CO"))="CO"</formula>
    </cfRule>
    <cfRule type="endsWith" dxfId="20327" priority="2177" stopIfTrue="1" operator="endsWith" text="CH">
      <formula>RIGHT(AA285,LEN("CH"))="CH"</formula>
    </cfRule>
  </conditionalFormatting>
  <conditionalFormatting sqref="AC285:AC299">
    <cfRule type="endsWith" dxfId="20326" priority="2156" stopIfTrue="1" operator="endsWith" text="TE">
      <formula>RIGHT(AC285,LEN("TE"))="TE"</formula>
    </cfRule>
    <cfRule type="endsWith" dxfId="20325" priority="2157" stopIfTrue="1" operator="endsWith" text="MX">
      <formula>RIGHT(AC285,LEN("MX"))="MX"</formula>
    </cfRule>
    <cfRule type="endsWith" dxfId="20324" priority="2158" stopIfTrue="1" operator="endsWith" text="MI">
      <formula>RIGHT(AC285,LEN("MI"))="MI"</formula>
    </cfRule>
    <cfRule type="endsWith" dxfId="20323" priority="2159" stopIfTrue="1" operator="endsWith" text="PL">
      <formula>RIGHT(AC285,LEN("PL"))="PL"</formula>
    </cfRule>
    <cfRule type="endsWith" dxfId="20322" priority="2160" stopIfTrue="1" operator="endsWith" text="FE">
      <formula>RIGHT(AC285,LEN("FE"))="FE"</formula>
    </cfRule>
    <cfRule type="endsWith" dxfId="20321" priority="2161" stopIfTrue="1" operator="endsWith" text="PA">
      <formula>RIGHT(AC285,LEN("PA"))="PA"</formula>
    </cfRule>
    <cfRule type="endsWith" dxfId="20320" priority="2162" stopIfTrue="1" operator="endsWith" text="PS">
      <formula>RIGHT(AC285,LEN("PS"))="PS"</formula>
    </cfRule>
    <cfRule type="endsWith" dxfId="20319" priority="2163" stopIfTrue="1" operator="endsWith" text="OB">
      <formula>RIGHT(AC285,LEN("OB"))="OB"</formula>
    </cfRule>
    <cfRule type="endsWith" dxfId="20318" priority="2164" stopIfTrue="1" operator="endsWith" text="BA">
      <formula>RIGHT(AC285,LEN("BA"))="BA"</formula>
    </cfRule>
    <cfRule type="endsWith" dxfId="20317" priority="2165" stopIfTrue="1" operator="endsWith" text="CO">
      <formula>RIGHT(AC285,LEN("CO"))="CO"</formula>
    </cfRule>
    <cfRule type="endsWith" dxfId="20316" priority="2166" stopIfTrue="1" operator="endsWith" text="CH">
      <formula>RIGHT(AC285,LEN("CH"))="CH"</formula>
    </cfRule>
  </conditionalFormatting>
  <conditionalFormatting sqref="AE285:AE299">
    <cfRule type="endsWith" dxfId="20315" priority="2145" stopIfTrue="1" operator="endsWith" text="TE">
      <formula>RIGHT(AE285,LEN("TE"))="TE"</formula>
    </cfRule>
    <cfRule type="endsWith" dxfId="20314" priority="2146" stopIfTrue="1" operator="endsWith" text="MX">
      <formula>RIGHT(AE285,LEN("MX"))="MX"</formula>
    </cfRule>
    <cfRule type="endsWith" dxfId="20313" priority="2147" stopIfTrue="1" operator="endsWith" text="MI">
      <formula>RIGHT(AE285,LEN("MI"))="MI"</formula>
    </cfRule>
    <cfRule type="endsWith" dxfId="20312" priority="2148" stopIfTrue="1" operator="endsWith" text="PL">
      <formula>RIGHT(AE285,LEN("PL"))="PL"</formula>
    </cfRule>
    <cfRule type="endsWith" dxfId="20311" priority="2149" stopIfTrue="1" operator="endsWith" text="FE">
      <formula>RIGHT(AE285,LEN("FE"))="FE"</formula>
    </cfRule>
    <cfRule type="endsWith" dxfId="20310" priority="2150" stopIfTrue="1" operator="endsWith" text="PA">
      <formula>RIGHT(AE285,LEN("PA"))="PA"</formula>
    </cfRule>
    <cfRule type="endsWith" dxfId="20309" priority="2151" stopIfTrue="1" operator="endsWith" text="PS">
      <formula>RIGHT(AE285,LEN("PS"))="PS"</formula>
    </cfRule>
    <cfRule type="endsWith" dxfId="20308" priority="2152" stopIfTrue="1" operator="endsWith" text="OB">
      <formula>RIGHT(AE285,LEN("OB"))="OB"</formula>
    </cfRule>
    <cfRule type="endsWith" dxfId="20307" priority="2153" stopIfTrue="1" operator="endsWith" text="BA">
      <formula>RIGHT(AE285,LEN("BA"))="BA"</formula>
    </cfRule>
    <cfRule type="endsWith" dxfId="20306" priority="2154" stopIfTrue="1" operator="endsWith" text="CO">
      <formula>RIGHT(AE285,LEN("CO"))="CO"</formula>
    </cfRule>
    <cfRule type="endsWith" dxfId="20305" priority="2155" stopIfTrue="1" operator="endsWith" text="CH">
      <formula>RIGHT(AE285,LEN("CH"))="CH"</formula>
    </cfRule>
  </conditionalFormatting>
  <conditionalFormatting sqref="AG285:AG299">
    <cfRule type="endsWith" dxfId="20304" priority="2134" stopIfTrue="1" operator="endsWith" text="TE">
      <formula>RIGHT(AG285,LEN("TE"))="TE"</formula>
    </cfRule>
    <cfRule type="endsWith" dxfId="20303" priority="2135" stopIfTrue="1" operator="endsWith" text="MX">
      <formula>RIGHT(AG285,LEN("MX"))="MX"</formula>
    </cfRule>
    <cfRule type="endsWith" dxfId="20302" priority="2136" stopIfTrue="1" operator="endsWith" text="MI">
      <formula>RIGHT(AG285,LEN("MI"))="MI"</formula>
    </cfRule>
    <cfRule type="endsWith" dxfId="20301" priority="2137" stopIfTrue="1" operator="endsWith" text="PL">
      <formula>RIGHT(AG285,LEN("PL"))="PL"</formula>
    </cfRule>
    <cfRule type="endsWith" dxfId="20300" priority="2138" stopIfTrue="1" operator="endsWith" text="FE">
      <formula>RIGHT(AG285,LEN("FE"))="FE"</formula>
    </cfRule>
    <cfRule type="endsWith" dxfId="20299" priority="2139" stopIfTrue="1" operator="endsWith" text="PA">
      <formula>RIGHT(AG285,LEN("PA"))="PA"</formula>
    </cfRule>
    <cfRule type="endsWith" dxfId="20298" priority="2140" stopIfTrue="1" operator="endsWith" text="PS">
      <formula>RIGHT(AG285,LEN("PS"))="PS"</formula>
    </cfRule>
    <cfRule type="endsWith" dxfId="20297" priority="2141" stopIfTrue="1" operator="endsWith" text="OB">
      <formula>RIGHT(AG285,LEN("OB"))="OB"</formula>
    </cfRule>
    <cfRule type="endsWith" dxfId="20296" priority="2142" stopIfTrue="1" operator="endsWith" text="BA">
      <formula>RIGHT(AG285,LEN("BA"))="BA"</formula>
    </cfRule>
    <cfRule type="endsWith" dxfId="20295" priority="2143" stopIfTrue="1" operator="endsWith" text="CO">
      <formula>RIGHT(AG285,LEN("CO"))="CO"</formula>
    </cfRule>
    <cfRule type="endsWith" dxfId="20294" priority="2144" stopIfTrue="1" operator="endsWith" text="CH">
      <formula>RIGHT(AG285,LEN("CH"))="CH"</formula>
    </cfRule>
  </conditionalFormatting>
  <conditionalFormatting sqref="AI285:AI299">
    <cfRule type="endsWith" dxfId="20293" priority="2123" stopIfTrue="1" operator="endsWith" text="TE">
      <formula>RIGHT(AI285,LEN("TE"))="TE"</formula>
    </cfRule>
    <cfRule type="endsWith" dxfId="20292" priority="2124" stopIfTrue="1" operator="endsWith" text="MX">
      <formula>RIGHT(AI285,LEN("MX"))="MX"</formula>
    </cfRule>
    <cfRule type="endsWith" dxfId="20291" priority="2125" stopIfTrue="1" operator="endsWith" text="MI">
      <formula>RIGHT(AI285,LEN("MI"))="MI"</formula>
    </cfRule>
    <cfRule type="endsWith" dxfId="20290" priority="2126" stopIfTrue="1" operator="endsWith" text="PL">
      <formula>RIGHT(AI285,LEN("PL"))="PL"</formula>
    </cfRule>
    <cfRule type="endsWith" dxfId="20289" priority="2127" stopIfTrue="1" operator="endsWith" text="FE">
      <formula>RIGHT(AI285,LEN("FE"))="FE"</formula>
    </cfRule>
    <cfRule type="endsWith" dxfId="20288" priority="2128" stopIfTrue="1" operator="endsWith" text="PA">
      <formula>RIGHT(AI285,LEN("PA"))="PA"</formula>
    </cfRule>
    <cfRule type="endsWith" dxfId="20287" priority="2129" stopIfTrue="1" operator="endsWith" text="PS">
      <formula>RIGHT(AI285,LEN("PS"))="PS"</formula>
    </cfRule>
    <cfRule type="endsWith" dxfId="20286" priority="2130" stopIfTrue="1" operator="endsWith" text="OB">
      <formula>RIGHT(AI285,LEN("OB"))="OB"</formula>
    </cfRule>
    <cfRule type="endsWith" dxfId="20285" priority="2131" stopIfTrue="1" operator="endsWith" text="BA">
      <formula>RIGHT(AI285,LEN("BA"))="BA"</formula>
    </cfRule>
    <cfRule type="endsWith" dxfId="20284" priority="2132" stopIfTrue="1" operator="endsWith" text="CO">
      <formula>RIGHT(AI285,LEN("CO"))="CO"</formula>
    </cfRule>
    <cfRule type="endsWith" dxfId="20283" priority="2133" stopIfTrue="1" operator="endsWith" text="CH">
      <formula>RIGHT(AI285,LEN("CH"))="CH"</formula>
    </cfRule>
  </conditionalFormatting>
  <conditionalFormatting sqref="AK285:AK299">
    <cfRule type="endsWith" dxfId="20282" priority="2112" stopIfTrue="1" operator="endsWith" text="TE">
      <formula>RIGHT(AK285,LEN("TE"))="TE"</formula>
    </cfRule>
    <cfRule type="endsWith" dxfId="20281" priority="2113" stopIfTrue="1" operator="endsWith" text="MX">
      <formula>RIGHT(AK285,LEN("MX"))="MX"</formula>
    </cfRule>
    <cfRule type="endsWith" dxfId="20280" priority="2114" stopIfTrue="1" operator="endsWith" text="MI">
      <formula>RIGHT(AK285,LEN("MI"))="MI"</formula>
    </cfRule>
    <cfRule type="endsWith" dxfId="20279" priority="2115" stopIfTrue="1" operator="endsWith" text="PL">
      <formula>RIGHT(AK285,LEN("PL"))="PL"</formula>
    </cfRule>
    <cfRule type="endsWith" dxfId="20278" priority="2116" stopIfTrue="1" operator="endsWith" text="FE">
      <formula>RIGHT(AK285,LEN("FE"))="FE"</formula>
    </cfRule>
    <cfRule type="endsWith" dxfId="20277" priority="2117" stopIfTrue="1" operator="endsWith" text="PA">
      <formula>RIGHT(AK285,LEN("PA"))="PA"</formula>
    </cfRule>
    <cfRule type="endsWith" dxfId="20276" priority="2118" stopIfTrue="1" operator="endsWith" text="PS">
      <formula>RIGHT(AK285,LEN("PS"))="PS"</formula>
    </cfRule>
    <cfRule type="endsWith" dxfId="20275" priority="2119" stopIfTrue="1" operator="endsWith" text="OB">
      <formula>RIGHT(AK285,LEN("OB"))="OB"</formula>
    </cfRule>
    <cfRule type="endsWith" dxfId="20274" priority="2120" stopIfTrue="1" operator="endsWith" text="BA">
      <formula>RIGHT(AK285,LEN("BA"))="BA"</formula>
    </cfRule>
    <cfRule type="endsWith" dxfId="20273" priority="2121" stopIfTrue="1" operator="endsWith" text="CO">
      <formula>RIGHT(AK285,LEN("CO"))="CO"</formula>
    </cfRule>
    <cfRule type="endsWith" dxfId="20272" priority="2122" stopIfTrue="1" operator="endsWith" text="CH">
      <formula>RIGHT(AK285,LEN("CH"))="CH"</formula>
    </cfRule>
  </conditionalFormatting>
  <conditionalFormatting sqref="AM285:AM299">
    <cfRule type="endsWith" dxfId="20271" priority="2101" stopIfTrue="1" operator="endsWith" text="TE">
      <formula>RIGHT(AM285,LEN("TE"))="TE"</formula>
    </cfRule>
    <cfRule type="endsWith" dxfId="20270" priority="2102" stopIfTrue="1" operator="endsWith" text="MX">
      <formula>RIGHT(AM285,LEN("MX"))="MX"</formula>
    </cfRule>
    <cfRule type="endsWith" dxfId="20269" priority="2103" stopIfTrue="1" operator="endsWith" text="MI">
      <formula>RIGHT(AM285,LEN("MI"))="MI"</formula>
    </cfRule>
    <cfRule type="endsWith" dxfId="20268" priority="2104" stopIfTrue="1" operator="endsWith" text="PL">
      <formula>RIGHT(AM285,LEN("PL"))="PL"</formula>
    </cfRule>
    <cfRule type="endsWith" dxfId="20267" priority="2105" stopIfTrue="1" operator="endsWith" text="FE">
      <formula>RIGHT(AM285,LEN("FE"))="FE"</formula>
    </cfRule>
    <cfRule type="endsWith" dxfId="20266" priority="2106" stopIfTrue="1" operator="endsWith" text="PA">
      <formula>RIGHT(AM285,LEN("PA"))="PA"</formula>
    </cfRule>
    <cfRule type="endsWith" dxfId="20265" priority="2107" stopIfTrue="1" operator="endsWith" text="PS">
      <formula>RIGHT(AM285,LEN("PS"))="PS"</formula>
    </cfRule>
    <cfRule type="endsWith" dxfId="20264" priority="2108" stopIfTrue="1" operator="endsWith" text="OB">
      <formula>RIGHT(AM285,LEN("OB"))="OB"</formula>
    </cfRule>
    <cfRule type="endsWith" dxfId="20263" priority="2109" stopIfTrue="1" operator="endsWith" text="BA">
      <formula>RIGHT(AM285,LEN("BA"))="BA"</formula>
    </cfRule>
    <cfRule type="endsWith" dxfId="20262" priority="2110" stopIfTrue="1" operator="endsWith" text="CO">
      <formula>RIGHT(AM285,LEN("CO"))="CO"</formula>
    </cfRule>
    <cfRule type="endsWith" dxfId="20261" priority="2111" stopIfTrue="1" operator="endsWith" text="CH">
      <formula>RIGHT(AM285,LEN("CH"))="CH"</formula>
    </cfRule>
  </conditionalFormatting>
  <conditionalFormatting sqref="AV300">
    <cfRule type="cellIs" dxfId="20260" priority="2100" stopIfTrue="1" operator="greaterThan">
      <formula>16</formula>
    </cfRule>
  </conditionalFormatting>
  <conditionalFormatting sqref="AX300">
    <cfRule type="cellIs" dxfId="20259" priority="2099" stopIfTrue="1" operator="greaterThan">
      <formula>16</formula>
    </cfRule>
  </conditionalFormatting>
  <conditionalFormatting sqref="AZ300">
    <cfRule type="cellIs" dxfId="20258" priority="2098" stopIfTrue="1" operator="greaterThan">
      <formula>16</formula>
    </cfRule>
  </conditionalFormatting>
  <conditionalFormatting sqref="BB300">
    <cfRule type="cellIs" dxfId="20257" priority="2097" stopIfTrue="1" operator="greaterThan">
      <formula>16</formula>
    </cfRule>
  </conditionalFormatting>
  <conditionalFormatting sqref="BD300">
    <cfRule type="cellIs" dxfId="20256" priority="2096" stopIfTrue="1" operator="greaterThan">
      <formula>16</formula>
    </cfRule>
  </conditionalFormatting>
  <conditionalFormatting sqref="BF300">
    <cfRule type="cellIs" dxfId="20255" priority="2095" stopIfTrue="1" operator="greaterThan">
      <formula>16</formula>
    </cfRule>
  </conditionalFormatting>
  <conditionalFormatting sqref="BH300">
    <cfRule type="cellIs" dxfId="20254" priority="2094" stopIfTrue="1" operator="greaterThan">
      <formula>16</formula>
    </cfRule>
  </conditionalFormatting>
  <conditionalFormatting sqref="AU285:AU299">
    <cfRule type="endsWith" dxfId="20253" priority="2083" stopIfTrue="1" operator="endsWith" text="TE">
      <formula>RIGHT(AU285,LEN("TE"))="TE"</formula>
    </cfRule>
    <cfRule type="endsWith" dxfId="20252" priority="2084" stopIfTrue="1" operator="endsWith" text="MX">
      <formula>RIGHT(AU285,LEN("MX"))="MX"</formula>
    </cfRule>
    <cfRule type="endsWith" dxfId="20251" priority="2085" stopIfTrue="1" operator="endsWith" text="MI">
      <formula>RIGHT(AU285,LEN("MI"))="MI"</formula>
    </cfRule>
    <cfRule type="endsWith" dxfId="20250" priority="2086" stopIfTrue="1" operator="endsWith" text="PL">
      <formula>RIGHT(AU285,LEN("PL"))="PL"</formula>
    </cfRule>
    <cfRule type="endsWith" dxfId="20249" priority="2087" stopIfTrue="1" operator="endsWith" text="FE">
      <formula>RIGHT(AU285,LEN("FE"))="FE"</formula>
    </cfRule>
    <cfRule type="endsWith" dxfId="20248" priority="2088" stopIfTrue="1" operator="endsWith" text="PA">
      <formula>RIGHT(AU285,LEN("PA"))="PA"</formula>
    </cfRule>
    <cfRule type="endsWith" dxfId="20247" priority="2089" stopIfTrue="1" operator="endsWith" text="PS">
      <formula>RIGHT(AU285,LEN("PS"))="PS"</formula>
    </cfRule>
    <cfRule type="endsWith" dxfId="20246" priority="2090" stopIfTrue="1" operator="endsWith" text="OB">
      <formula>RIGHT(AU285,LEN("OB"))="OB"</formula>
    </cfRule>
    <cfRule type="endsWith" dxfId="20245" priority="2091" stopIfTrue="1" operator="endsWith" text="BA">
      <formula>RIGHT(AU285,LEN("BA"))="BA"</formula>
    </cfRule>
    <cfRule type="endsWith" dxfId="20244" priority="2092" stopIfTrue="1" operator="endsWith" text="CO">
      <formula>RIGHT(AU285,LEN("CO"))="CO"</formula>
    </cfRule>
    <cfRule type="endsWith" dxfId="20243" priority="2093" stopIfTrue="1" operator="endsWith" text="CH">
      <formula>RIGHT(AU285,LEN("CH"))="CH"</formula>
    </cfRule>
  </conditionalFormatting>
  <conditionalFormatting sqref="AW285:AW299">
    <cfRule type="endsWith" dxfId="20242" priority="2072" stopIfTrue="1" operator="endsWith" text="TE">
      <formula>RIGHT(AW285,LEN("TE"))="TE"</formula>
    </cfRule>
    <cfRule type="endsWith" dxfId="20241" priority="2073" stopIfTrue="1" operator="endsWith" text="MX">
      <formula>RIGHT(AW285,LEN("MX"))="MX"</formula>
    </cfRule>
    <cfRule type="endsWith" dxfId="20240" priority="2074" stopIfTrue="1" operator="endsWith" text="MI">
      <formula>RIGHT(AW285,LEN("MI"))="MI"</formula>
    </cfRule>
    <cfRule type="endsWith" dxfId="20239" priority="2075" stopIfTrue="1" operator="endsWith" text="PL">
      <formula>RIGHT(AW285,LEN("PL"))="PL"</formula>
    </cfRule>
    <cfRule type="endsWith" dxfId="20238" priority="2076" stopIfTrue="1" operator="endsWith" text="FE">
      <formula>RIGHT(AW285,LEN("FE"))="FE"</formula>
    </cfRule>
    <cfRule type="endsWith" dxfId="20237" priority="2077" stopIfTrue="1" operator="endsWith" text="PA">
      <formula>RIGHT(AW285,LEN("PA"))="PA"</formula>
    </cfRule>
    <cfRule type="endsWith" dxfId="20236" priority="2078" stopIfTrue="1" operator="endsWith" text="PS">
      <formula>RIGHT(AW285,LEN("PS"))="PS"</formula>
    </cfRule>
    <cfRule type="endsWith" dxfId="20235" priority="2079" stopIfTrue="1" operator="endsWith" text="OB">
      <formula>RIGHT(AW285,LEN("OB"))="OB"</formula>
    </cfRule>
    <cfRule type="endsWith" dxfId="20234" priority="2080" stopIfTrue="1" operator="endsWith" text="BA">
      <formula>RIGHT(AW285,LEN("BA"))="BA"</formula>
    </cfRule>
    <cfRule type="endsWith" dxfId="20233" priority="2081" stopIfTrue="1" operator="endsWith" text="CO">
      <formula>RIGHT(AW285,LEN("CO"))="CO"</formula>
    </cfRule>
    <cfRule type="endsWith" dxfId="20232" priority="2082" stopIfTrue="1" operator="endsWith" text="CH">
      <formula>RIGHT(AW285,LEN("CH"))="CH"</formula>
    </cfRule>
  </conditionalFormatting>
  <conditionalFormatting sqref="AY285:AY299">
    <cfRule type="endsWith" dxfId="20231" priority="2061" stopIfTrue="1" operator="endsWith" text="TE">
      <formula>RIGHT(AY285,LEN("TE"))="TE"</formula>
    </cfRule>
    <cfRule type="endsWith" dxfId="20230" priority="2062" stopIfTrue="1" operator="endsWith" text="MX">
      <formula>RIGHT(AY285,LEN("MX"))="MX"</formula>
    </cfRule>
    <cfRule type="endsWith" dxfId="20229" priority="2063" stopIfTrue="1" operator="endsWith" text="MI">
      <formula>RIGHT(AY285,LEN("MI"))="MI"</formula>
    </cfRule>
    <cfRule type="endsWith" dxfId="20228" priority="2064" stopIfTrue="1" operator="endsWith" text="PL">
      <formula>RIGHT(AY285,LEN("PL"))="PL"</formula>
    </cfRule>
    <cfRule type="endsWith" dxfId="20227" priority="2065" stopIfTrue="1" operator="endsWith" text="FE">
      <formula>RIGHT(AY285,LEN("FE"))="FE"</formula>
    </cfRule>
    <cfRule type="endsWith" dxfId="20226" priority="2066" stopIfTrue="1" operator="endsWith" text="PA">
      <formula>RIGHT(AY285,LEN("PA"))="PA"</formula>
    </cfRule>
    <cfRule type="endsWith" dxfId="20225" priority="2067" stopIfTrue="1" operator="endsWith" text="PS">
      <formula>RIGHT(AY285,LEN("PS"))="PS"</formula>
    </cfRule>
    <cfRule type="endsWith" dxfId="20224" priority="2068" stopIfTrue="1" operator="endsWith" text="OB">
      <formula>RIGHT(AY285,LEN("OB"))="OB"</formula>
    </cfRule>
    <cfRule type="endsWith" dxfId="20223" priority="2069" stopIfTrue="1" operator="endsWith" text="BA">
      <formula>RIGHT(AY285,LEN("BA"))="BA"</formula>
    </cfRule>
    <cfRule type="endsWith" dxfId="20222" priority="2070" stopIfTrue="1" operator="endsWith" text="CO">
      <formula>RIGHT(AY285,LEN("CO"))="CO"</formula>
    </cfRule>
    <cfRule type="endsWith" dxfId="20221" priority="2071" stopIfTrue="1" operator="endsWith" text="CH">
      <formula>RIGHT(AY285,LEN("CH"))="CH"</formula>
    </cfRule>
  </conditionalFormatting>
  <conditionalFormatting sqref="BA285:BA299">
    <cfRule type="endsWith" dxfId="20220" priority="2050" stopIfTrue="1" operator="endsWith" text="TE">
      <formula>RIGHT(BA285,LEN("TE"))="TE"</formula>
    </cfRule>
    <cfRule type="endsWith" dxfId="20219" priority="2051" stopIfTrue="1" operator="endsWith" text="MX">
      <formula>RIGHT(BA285,LEN("MX"))="MX"</formula>
    </cfRule>
    <cfRule type="endsWith" dxfId="20218" priority="2052" stopIfTrue="1" operator="endsWith" text="MI">
      <formula>RIGHT(BA285,LEN("MI"))="MI"</formula>
    </cfRule>
    <cfRule type="endsWith" dxfId="20217" priority="2053" stopIfTrue="1" operator="endsWith" text="PL">
      <formula>RIGHT(BA285,LEN("PL"))="PL"</formula>
    </cfRule>
    <cfRule type="endsWith" dxfId="20216" priority="2054" stopIfTrue="1" operator="endsWith" text="FE">
      <formula>RIGHT(BA285,LEN("FE"))="FE"</formula>
    </cfRule>
    <cfRule type="endsWith" dxfId="20215" priority="2055" stopIfTrue="1" operator="endsWith" text="PA">
      <formula>RIGHT(BA285,LEN("PA"))="PA"</formula>
    </cfRule>
    <cfRule type="endsWith" dxfId="20214" priority="2056" stopIfTrue="1" operator="endsWith" text="PS">
      <formula>RIGHT(BA285,LEN("PS"))="PS"</formula>
    </cfRule>
    <cfRule type="endsWith" dxfId="20213" priority="2057" stopIfTrue="1" operator="endsWith" text="OB">
      <formula>RIGHT(BA285,LEN("OB"))="OB"</formula>
    </cfRule>
    <cfRule type="endsWith" dxfId="20212" priority="2058" stopIfTrue="1" operator="endsWith" text="BA">
      <formula>RIGHT(BA285,LEN("BA"))="BA"</formula>
    </cfRule>
    <cfRule type="endsWith" dxfId="20211" priority="2059" stopIfTrue="1" operator="endsWith" text="CO">
      <formula>RIGHT(BA285,LEN("CO"))="CO"</formula>
    </cfRule>
    <cfRule type="endsWith" dxfId="20210" priority="2060" stopIfTrue="1" operator="endsWith" text="CH">
      <formula>RIGHT(BA285,LEN("CH"))="CH"</formula>
    </cfRule>
  </conditionalFormatting>
  <conditionalFormatting sqref="BC285:BC299">
    <cfRule type="endsWith" dxfId="20209" priority="2039" stopIfTrue="1" operator="endsWith" text="TE">
      <formula>RIGHT(BC285,LEN("TE"))="TE"</formula>
    </cfRule>
    <cfRule type="endsWith" dxfId="20208" priority="2040" stopIfTrue="1" operator="endsWith" text="MX">
      <formula>RIGHT(BC285,LEN("MX"))="MX"</formula>
    </cfRule>
    <cfRule type="endsWith" dxfId="20207" priority="2041" stopIfTrue="1" operator="endsWith" text="MI">
      <formula>RIGHT(BC285,LEN("MI"))="MI"</formula>
    </cfRule>
    <cfRule type="endsWith" dxfId="20206" priority="2042" stopIfTrue="1" operator="endsWith" text="PL">
      <formula>RIGHT(BC285,LEN("PL"))="PL"</formula>
    </cfRule>
    <cfRule type="endsWith" dxfId="20205" priority="2043" stopIfTrue="1" operator="endsWith" text="FE">
      <formula>RIGHT(BC285,LEN("FE"))="FE"</formula>
    </cfRule>
    <cfRule type="endsWith" dxfId="20204" priority="2044" stopIfTrue="1" operator="endsWith" text="PA">
      <formula>RIGHT(BC285,LEN("PA"))="PA"</formula>
    </cfRule>
    <cfRule type="endsWith" dxfId="20203" priority="2045" stopIfTrue="1" operator="endsWith" text="PS">
      <formula>RIGHT(BC285,LEN("PS"))="PS"</formula>
    </cfRule>
    <cfRule type="endsWith" dxfId="20202" priority="2046" stopIfTrue="1" operator="endsWith" text="OB">
      <formula>RIGHT(BC285,LEN("OB"))="OB"</formula>
    </cfRule>
    <cfRule type="endsWith" dxfId="20201" priority="2047" stopIfTrue="1" operator="endsWith" text="BA">
      <formula>RIGHT(BC285,LEN("BA"))="BA"</formula>
    </cfRule>
    <cfRule type="endsWith" dxfId="20200" priority="2048" stopIfTrue="1" operator="endsWith" text="CO">
      <formula>RIGHT(BC285,LEN("CO"))="CO"</formula>
    </cfRule>
    <cfRule type="endsWith" dxfId="20199" priority="2049" stopIfTrue="1" operator="endsWith" text="CH">
      <formula>RIGHT(BC285,LEN("CH"))="CH"</formula>
    </cfRule>
  </conditionalFormatting>
  <conditionalFormatting sqref="BE285:BE299">
    <cfRule type="endsWith" dxfId="20198" priority="2028" stopIfTrue="1" operator="endsWith" text="TE">
      <formula>RIGHT(BE285,LEN("TE"))="TE"</formula>
    </cfRule>
    <cfRule type="endsWith" dxfId="20197" priority="2029" stopIfTrue="1" operator="endsWith" text="MX">
      <formula>RIGHT(BE285,LEN("MX"))="MX"</formula>
    </cfRule>
    <cfRule type="endsWith" dxfId="20196" priority="2030" stopIfTrue="1" operator="endsWith" text="MI">
      <formula>RIGHT(BE285,LEN("MI"))="MI"</formula>
    </cfRule>
    <cfRule type="endsWith" dxfId="20195" priority="2031" stopIfTrue="1" operator="endsWith" text="PL">
      <formula>RIGHT(BE285,LEN("PL"))="PL"</formula>
    </cfRule>
    <cfRule type="endsWith" dxfId="20194" priority="2032" stopIfTrue="1" operator="endsWith" text="FE">
      <formula>RIGHT(BE285,LEN("FE"))="FE"</formula>
    </cfRule>
    <cfRule type="endsWith" dxfId="20193" priority="2033" stopIfTrue="1" operator="endsWith" text="PA">
      <formula>RIGHT(BE285,LEN("PA"))="PA"</formula>
    </cfRule>
    <cfRule type="endsWith" dxfId="20192" priority="2034" stopIfTrue="1" operator="endsWith" text="PS">
      <formula>RIGHT(BE285,LEN("PS"))="PS"</formula>
    </cfRule>
    <cfRule type="endsWith" dxfId="20191" priority="2035" stopIfTrue="1" operator="endsWith" text="OB">
      <formula>RIGHT(BE285,LEN("OB"))="OB"</formula>
    </cfRule>
    <cfRule type="endsWith" dxfId="20190" priority="2036" stopIfTrue="1" operator="endsWith" text="BA">
      <formula>RIGHT(BE285,LEN("BA"))="BA"</formula>
    </cfRule>
    <cfRule type="endsWith" dxfId="20189" priority="2037" stopIfTrue="1" operator="endsWith" text="CO">
      <formula>RIGHT(BE285,LEN("CO"))="CO"</formula>
    </cfRule>
    <cfRule type="endsWith" dxfId="20188" priority="2038" stopIfTrue="1" operator="endsWith" text="CH">
      <formula>RIGHT(BE285,LEN("CH"))="CH"</formula>
    </cfRule>
  </conditionalFormatting>
  <conditionalFormatting sqref="BG285:BG299">
    <cfRule type="endsWith" dxfId="20187" priority="2017" stopIfTrue="1" operator="endsWith" text="TE">
      <formula>RIGHT(BG285,LEN("TE"))="TE"</formula>
    </cfRule>
    <cfRule type="endsWith" dxfId="20186" priority="2018" stopIfTrue="1" operator="endsWith" text="MX">
      <formula>RIGHT(BG285,LEN("MX"))="MX"</formula>
    </cfRule>
    <cfRule type="endsWith" dxfId="20185" priority="2019" stopIfTrue="1" operator="endsWith" text="MI">
      <formula>RIGHT(BG285,LEN("MI"))="MI"</formula>
    </cfRule>
    <cfRule type="endsWith" dxfId="20184" priority="2020" stopIfTrue="1" operator="endsWith" text="PL">
      <formula>RIGHT(BG285,LEN("PL"))="PL"</formula>
    </cfRule>
    <cfRule type="endsWith" dxfId="20183" priority="2021" stopIfTrue="1" operator="endsWith" text="FE">
      <formula>RIGHT(BG285,LEN("FE"))="FE"</formula>
    </cfRule>
    <cfRule type="endsWith" dxfId="20182" priority="2022" stopIfTrue="1" operator="endsWith" text="PA">
      <formula>RIGHT(BG285,LEN("PA"))="PA"</formula>
    </cfRule>
    <cfRule type="endsWith" dxfId="20181" priority="2023" stopIfTrue="1" operator="endsWith" text="PS">
      <formula>RIGHT(BG285,LEN("PS"))="PS"</formula>
    </cfRule>
    <cfRule type="endsWith" dxfId="20180" priority="2024" stopIfTrue="1" operator="endsWith" text="OB">
      <formula>RIGHT(BG285,LEN("OB"))="OB"</formula>
    </cfRule>
    <cfRule type="endsWith" dxfId="20179" priority="2025" stopIfTrue="1" operator="endsWith" text="BA">
      <formula>RIGHT(BG285,LEN("BA"))="BA"</formula>
    </cfRule>
    <cfRule type="endsWith" dxfId="20178" priority="2026" stopIfTrue="1" operator="endsWith" text="CO">
      <formula>RIGHT(BG285,LEN("CO"))="CO"</formula>
    </cfRule>
    <cfRule type="endsWith" dxfId="20177" priority="2027" stopIfTrue="1" operator="endsWith" text="CH">
      <formula>RIGHT(BG285,LEN("CH"))="CH"</formula>
    </cfRule>
  </conditionalFormatting>
  <conditionalFormatting sqref="H318">
    <cfRule type="cellIs" dxfId="20176" priority="2016" stopIfTrue="1" operator="greaterThan">
      <formula>16</formula>
    </cfRule>
  </conditionalFormatting>
  <conditionalFormatting sqref="J318">
    <cfRule type="cellIs" dxfId="20175" priority="2015" stopIfTrue="1" operator="greaterThan">
      <formula>16</formula>
    </cfRule>
  </conditionalFormatting>
  <conditionalFormatting sqref="L318">
    <cfRule type="cellIs" dxfId="20174" priority="2014" stopIfTrue="1" operator="greaterThan">
      <formula>16</formula>
    </cfRule>
  </conditionalFormatting>
  <conditionalFormatting sqref="N318">
    <cfRule type="cellIs" dxfId="20173" priority="2013" stopIfTrue="1" operator="greaterThan">
      <formula>16</formula>
    </cfRule>
  </conditionalFormatting>
  <conditionalFormatting sqref="P318">
    <cfRule type="cellIs" dxfId="20172" priority="2012" stopIfTrue="1" operator="greaterThan">
      <formula>16</formula>
    </cfRule>
  </conditionalFormatting>
  <conditionalFormatting sqref="R318">
    <cfRule type="cellIs" dxfId="20171" priority="2011" stopIfTrue="1" operator="greaterThan">
      <formula>16</formula>
    </cfRule>
  </conditionalFormatting>
  <conditionalFormatting sqref="T318">
    <cfRule type="cellIs" dxfId="20170" priority="2010" stopIfTrue="1" operator="greaterThan">
      <formula>16</formula>
    </cfRule>
  </conditionalFormatting>
  <conditionalFormatting sqref="G303:G317">
    <cfRule type="endsWith" dxfId="20169" priority="1999" stopIfTrue="1" operator="endsWith" text="TE">
      <formula>RIGHT(G303,LEN("TE"))="TE"</formula>
    </cfRule>
    <cfRule type="endsWith" dxfId="20168" priority="2000" stopIfTrue="1" operator="endsWith" text="MX">
      <formula>RIGHT(G303,LEN("MX"))="MX"</formula>
    </cfRule>
    <cfRule type="endsWith" dxfId="20167" priority="2001" stopIfTrue="1" operator="endsWith" text="MI">
      <formula>RIGHT(G303,LEN("MI"))="MI"</formula>
    </cfRule>
    <cfRule type="endsWith" dxfId="20166" priority="2002" stopIfTrue="1" operator="endsWith" text="PL">
      <formula>RIGHT(G303,LEN("PL"))="PL"</formula>
    </cfRule>
    <cfRule type="endsWith" dxfId="20165" priority="2003" stopIfTrue="1" operator="endsWith" text="FE">
      <formula>RIGHT(G303,LEN("FE"))="FE"</formula>
    </cfRule>
    <cfRule type="endsWith" dxfId="20164" priority="2004" stopIfTrue="1" operator="endsWith" text="PA">
      <formula>RIGHT(G303,LEN("PA"))="PA"</formula>
    </cfRule>
    <cfRule type="endsWith" dxfId="20163" priority="2005" stopIfTrue="1" operator="endsWith" text="PS">
      <formula>RIGHT(G303,LEN("PS"))="PS"</formula>
    </cfRule>
    <cfRule type="endsWith" dxfId="20162" priority="2006" stopIfTrue="1" operator="endsWith" text="OB">
      <formula>RIGHT(G303,LEN("OB"))="OB"</formula>
    </cfRule>
    <cfRule type="endsWith" dxfId="20161" priority="2007" stopIfTrue="1" operator="endsWith" text="BA">
      <formula>RIGHT(G303,LEN("BA"))="BA"</formula>
    </cfRule>
    <cfRule type="endsWith" dxfId="20160" priority="2008" stopIfTrue="1" operator="endsWith" text="CO">
      <formula>RIGHT(G303,LEN("CO"))="CO"</formula>
    </cfRule>
    <cfRule type="endsWith" dxfId="20159" priority="2009" stopIfTrue="1" operator="endsWith" text="CH">
      <formula>RIGHT(G303,LEN("CH"))="CH"</formula>
    </cfRule>
  </conditionalFormatting>
  <conditionalFormatting sqref="I303:I317">
    <cfRule type="endsWith" dxfId="20158" priority="1988" stopIfTrue="1" operator="endsWith" text="TE">
      <formula>RIGHT(I303,LEN("TE"))="TE"</formula>
    </cfRule>
    <cfRule type="endsWith" dxfId="20157" priority="1989" stopIfTrue="1" operator="endsWith" text="MX">
      <formula>RIGHT(I303,LEN("MX"))="MX"</formula>
    </cfRule>
    <cfRule type="endsWith" dxfId="20156" priority="1990" stopIfTrue="1" operator="endsWith" text="MI">
      <formula>RIGHT(I303,LEN("MI"))="MI"</formula>
    </cfRule>
    <cfRule type="endsWith" dxfId="20155" priority="1991" stopIfTrue="1" operator="endsWith" text="PL">
      <formula>RIGHT(I303,LEN("PL"))="PL"</formula>
    </cfRule>
    <cfRule type="endsWith" dxfId="20154" priority="1992" stopIfTrue="1" operator="endsWith" text="FE">
      <formula>RIGHT(I303,LEN("FE"))="FE"</formula>
    </cfRule>
    <cfRule type="endsWith" dxfId="20153" priority="1993" stopIfTrue="1" operator="endsWith" text="PA">
      <formula>RIGHT(I303,LEN("PA"))="PA"</formula>
    </cfRule>
    <cfRule type="endsWith" dxfId="20152" priority="1994" stopIfTrue="1" operator="endsWith" text="PS">
      <formula>RIGHT(I303,LEN("PS"))="PS"</formula>
    </cfRule>
    <cfRule type="endsWith" dxfId="20151" priority="1995" stopIfTrue="1" operator="endsWith" text="OB">
      <formula>RIGHT(I303,LEN("OB"))="OB"</formula>
    </cfRule>
    <cfRule type="endsWith" dxfId="20150" priority="1996" stopIfTrue="1" operator="endsWith" text="BA">
      <formula>RIGHT(I303,LEN("BA"))="BA"</formula>
    </cfRule>
    <cfRule type="endsWith" dxfId="20149" priority="1997" stopIfTrue="1" operator="endsWith" text="CO">
      <formula>RIGHT(I303,LEN("CO"))="CO"</formula>
    </cfRule>
    <cfRule type="endsWith" dxfId="20148" priority="1998" stopIfTrue="1" operator="endsWith" text="CH">
      <formula>RIGHT(I303,LEN("CH"))="CH"</formula>
    </cfRule>
  </conditionalFormatting>
  <conditionalFormatting sqref="K303:K317">
    <cfRule type="endsWith" dxfId="20147" priority="1977" stopIfTrue="1" operator="endsWith" text="TE">
      <formula>RIGHT(K303,LEN("TE"))="TE"</formula>
    </cfRule>
    <cfRule type="endsWith" dxfId="20146" priority="1978" stopIfTrue="1" operator="endsWith" text="MX">
      <formula>RIGHT(K303,LEN("MX"))="MX"</formula>
    </cfRule>
    <cfRule type="endsWith" dxfId="20145" priority="1979" stopIfTrue="1" operator="endsWith" text="MI">
      <formula>RIGHT(K303,LEN("MI"))="MI"</formula>
    </cfRule>
    <cfRule type="endsWith" dxfId="20144" priority="1980" stopIfTrue="1" operator="endsWith" text="PL">
      <formula>RIGHT(K303,LEN("PL"))="PL"</formula>
    </cfRule>
    <cfRule type="endsWith" dxfId="20143" priority="1981" stopIfTrue="1" operator="endsWith" text="FE">
      <formula>RIGHT(K303,LEN("FE"))="FE"</formula>
    </cfRule>
    <cfRule type="endsWith" dxfId="20142" priority="1982" stopIfTrue="1" operator="endsWith" text="PA">
      <formula>RIGHT(K303,LEN("PA"))="PA"</formula>
    </cfRule>
    <cfRule type="endsWith" dxfId="20141" priority="1983" stopIfTrue="1" operator="endsWith" text="PS">
      <formula>RIGHT(K303,LEN("PS"))="PS"</formula>
    </cfRule>
    <cfRule type="endsWith" dxfId="20140" priority="1984" stopIfTrue="1" operator="endsWith" text="OB">
      <formula>RIGHT(K303,LEN("OB"))="OB"</formula>
    </cfRule>
    <cfRule type="endsWith" dxfId="20139" priority="1985" stopIfTrue="1" operator="endsWith" text="BA">
      <formula>RIGHT(K303,LEN("BA"))="BA"</formula>
    </cfRule>
    <cfRule type="endsWith" dxfId="20138" priority="1986" stopIfTrue="1" operator="endsWith" text="CO">
      <formula>RIGHT(K303,LEN("CO"))="CO"</formula>
    </cfRule>
    <cfRule type="endsWith" dxfId="20137" priority="1987" stopIfTrue="1" operator="endsWith" text="CH">
      <formula>RIGHT(K303,LEN("CH"))="CH"</formula>
    </cfRule>
  </conditionalFormatting>
  <conditionalFormatting sqref="M303:M317">
    <cfRule type="endsWith" dxfId="20136" priority="1966" stopIfTrue="1" operator="endsWith" text="TE">
      <formula>RIGHT(M303,LEN("TE"))="TE"</formula>
    </cfRule>
    <cfRule type="endsWith" dxfId="20135" priority="1967" stopIfTrue="1" operator="endsWith" text="MX">
      <formula>RIGHT(M303,LEN("MX"))="MX"</formula>
    </cfRule>
    <cfRule type="endsWith" dxfId="20134" priority="1968" stopIfTrue="1" operator="endsWith" text="MI">
      <formula>RIGHT(M303,LEN("MI"))="MI"</formula>
    </cfRule>
    <cfRule type="endsWith" dxfId="20133" priority="1969" stopIfTrue="1" operator="endsWith" text="PL">
      <formula>RIGHT(M303,LEN("PL"))="PL"</formula>
    </cfRule>
    <cfRule type="endsWith" dxfId="20132" priority="1970" stopIfTrue="1" operator="endsWith" text="FE">
      <formula>RIGHT(M303,LEN("FE"))="FE"</formula>
    </cfRule>
    <cfRule type="endsWith" dxfId="20131" priority="1971" stopIfTrue="1" operator="endsWith" text="PA">
      <formula>RIGHT(M303,LEN("PA"))="PA"</formula>
    </cfRule>
    <cfRule type="endsWith" dxfId="20130" priority="1972" stopIfTrue="1" operator="endsWith" text="PS">
      <formula>RIGHT(M303,LEN("PS"))="PS"</formula>
    </cfRule>
    <cfRule type="endsWith" dxfId="20129" priority="1973" stopIfTrue="1" operator="endsWith" text="OB">
      <formula>RIGHT(M303,LEN("OB"))="OB"</formula>
    </cfRule>
    <cfRule type="endsWith" dxfId="20128" priority="1974" stopIfTrue="1" operator="endsWith" text="BA">
      <formula>RIGHT(M303,LEN("BA"))="BA"</formula>
    </cfRule>
    <cfRule type="endsWith" dxfId="20127" priority="1975" stopIfTrue="1" operator="endsWith" text="CO">
      <formula>RIGHT(M303,LEN("CO"))="CO"</formula>
    </cfRule>
    <cfRule type="endsWith" dxfId="20126" priority="1976" stopIfTrue="1" operator="endsWith" text="CH">
      <formula>RIGHT(M303,LEN("CH"))="CH"</formula>
    </cfRule>
  </conditionalFormatting>
  <conditionalFormatting sqref="O303:O317">
    <cfRule type="endsWith" dxfId="20125" priority="1955" stopIfTrue="1" operator="endsWith" text="TE">
      <formula>RIGHT(O303,LEN("TE"))="TE"</formula>
    </cfRule>
    <cfRule type="endsWith" dxfId="20124" priority="1956" stopIfTrue="1" operator="endsWith" text="MX">
      <formula>RIGHT(O303,LEN("MX"))="MX"</formula>
    </cfRule>
    <cfRule type="endsWith" dxfId="20123" priority="1957" stopIfTrue="1" operator="endsWith" text="MI">
      <formula>RIGHT(O303,LEN("MI"))="MI"</formula>
    </cfRule>
    <cfRule type="endsWith" dxfId="20122" priority="1958" stopIfTrue="1" operator="endsWith" text="PL">
      <formula>RIGHT(O303,LEN("PL"))="PL"</formula>
    </cfRule>
    <cfRule type="endsWith" dxfId="20121" priority="1959" stopIfTrue="1" operator="endsWith" text="FE">
      <formula>RIGHT(O303,LEN("FE"))="FE"</formula>
    </cfRule>
    <cfRule type="endsWith" dxfId="20120" priority="1960" stopIfTrue="1" operator="endsWith" text="PA">
      <formula>RIGHT(O303,LEN("PA"))="PA"</formula>
    </cfRule>
    <cfRule type="endsWith" dxfId="20119" priority="1961" stopIfTrue="1" operator="endsWith" text="PS">
      <formula>RIGHT(O303,LEN("PS"))="PS"</formula>
    </cfRule>
    <cfRule type="endsWith" dxfId="20118" priority="1962" stopIfTrue="1" operator="endsWith" text="OB">
      <formula>RIGHT(O303,LEN("OB"))="OB"</formula>
    </cfRule>
    <cfRule type="endsWith" dxfId="20117" priority="1963" stopIfTrue="1" operator="endsWith" text="BA">
      <formula>RIGHT(O303,LEN("BA"))="BA"</formula>
    </cfRule>
    <cfRule type="endsWith" dxfId="20116" priority="1964" stopIfTrue="1" operator="endsWith" text="CO">
      <formula>RIGHT(O303,LEN("CO"))="CO"</formula>
    </cfRule>
    <cfRule type="endsWith" dxfId="20115" priority="1965" stopIfTrue="1" operator="endsWith" text="CH">
      <formula>RIGHT(O303,LEN("CH"))="CH"</formula>
    </cfRule>
  </conditionalFormatting>
  <conditionalFormatting sqref="Q303:Q317">
    <cfRule type="endsWith" dxfId="20114" priority="1944" stopIfTrue="1" operator="endsWith" text="TE">
      <formula>RIGHT(Q303,LEN("TE"))="TE"</formula>
    </cfRule>
    <cfRule type="endsWith" dxfId="20113" priority="1945" stopIfTrue="1" operator="endsWith" text="MX">
      <formula>RIGHT(Q303,LEN("MX"))="MX"</formula>
    </cfRule>
    <cfRule type="endsWith" dxfId="20112" priority="1946" stopIfTrue="1" operator="endsWith" text="MI">
      <formula>RIGHT(Q303,LEN("MI"))="MI"</formula>
    </cfRule>
    <cfRule type="endsWith" dxfId="20111" priority="1947" stopIfTrue="1" operator="endsWith" text="PL">
      <formula>RIGHT(Q303,LEN("PL"))="PL"</formula>
    </cfRule>
    <cfRule type="endsWith" dxfId="20110" priority="1948" stopIfTrue="1" operator="endsWith" text="FE">
      <formula>RIGHT(Q303,LEN("FE"))="FE"</formula>
    </cfRule>
    <cfRule type="endsWith" dxfId="20109" priority="1949" stopIfTrue="1" operator="endsWith" text="PA">
      <formula>RIGHT(Q303,LEN("PA"))="PA"</formula>
    </cfRule>
    <cfRule type="endsWith" dxfId="20108" priority="1950" stopIfTrue="1" operator="endsWith" text="PS">
      <formula>RIGHT(Q303,LEN("PS"))="PS"</formula>
    </cfRule>
    <cfRule type="endsWith" dxfId="20107" priority="1951" stopIfTrue="1" operator="endsWith" text="OB">
      <formula>RIGHT(Q303,LEN("OB"))="OB"</formula>
    </cfRule>
    <cfRule type="endsWith" dxfId="20106" priority="1952" stopIfTrue="1" operator="endsWith" text="BA">
      <formula>RIGHT(Q303,LEN("BA"))="BA"</formula>
    </cfRule>
    <cfRule type="endsWith" dxfId="20105" priority="1953" stopIfTrue="1" operator="endsWith" text="CO">
      <formula>RIGHT(Q303,LEN("CO"))="CO"</formula>
    </cfRule>
    <cfRule type="endsWith" dxfId="20104" priority="1954" stopIfTrue="1" operator="endsWith" text="CH">
      <formula>RIGHT(Q303,LEN("CH"))="CH"</formula>
    </cfRule>
  </conditionalFormatting>
  <conditionalFormatting sqref="S303:S317">
    <cfRule type="endsWith" dxfId="20103" priority="1933" stopIfTrue="1" operator="endsWith" text="TE">
      <formula>RIGHT(S303,LEN("TE"))="TE"</formula>
    </cfRule>
    <cfRule type="endsWith" dxfId="20102" priority="1934" stopIfTrue="1" operator="endsWith" text="MX">
      <formula>RIGHT(S303,LEN("MX"))="MX"</formula>
    </cfRule>
    <cfRule type="endsWith" dxfId="20101" priority="1935" stopIfTrue="1" operator="endsWith" text="MI">
      <formula>RIGHT(S303,LEN("MI"))="MI"</formula>
    </cfRule>
    <cfRule type="endsWith" dxfId="20100" priority="1936" stopIfTrue="1" operator="endsWith" text="PL">
      <formula>RIGHT(S303,LEN("PL"))="PL"</formula>
    </cfRule>
    <cfRule type="endsWith" dxfId="20099" priority="1937" stopIfTrue="1" operator="endsWith" text="FE">
      <formula>RIGHT(S303,LEN("FE"))="FE"</formula>
    </cfRule>
    <cfRule type="endsWith" dxfId="20098" priority="1938" stopIfTrue="1" operator="endsWith" text="PA">
      <formula>RIGHT(S303,LEN("PA"))="PA"</formula>
    </cfRule>
    <cfRule type="endsWith" dxfId="20097" priority="1939" stopIfTrue="1" operator="endsWith" text="PS">
      <formula>RIGHT(S303,LEN("PS"))="PS"</formula>
    </cfRule>
    <cfRule type="endsWith" dxfId="20096" priority="1940" stopIfTrue="1" operator="endsWith" text="OB">
      <formula>RIGHT(S303,LEN("OB"))="OB"</formula>
    </cfRule>
    <cfRule type="endsWith" dxfId="20095" priority="1941" stopIfTrue="1" operator="endsWith" text="BA">
      <formula>RIGHT(S303,LEN("BA"))="BA"</formula>
    </cfRule>
    <cfRule type="endsWith" dxfId="20094" priority="1942" stopIfTrue="1" operator="endsWith" text="CO">
      <formula>RIGHT(S303,LEN("CO"))="CO"</formula>
    </cfRule>
    <cfRule type="endsWith" dxfId="20093" priority="1943" stopIfTrue="1" operator="endsWith" text="CH">
      <formula>RIGHT(S303,LEN("CH"))="CH"</formula>
    </cfRule>
  </conditionalFormatting>
  <conditionalFormatting sqref="AB318">
    <cfRule type="cellIs" dxfId="20092" priority="1932" stopIfTrue="1" operator="greaterThan">
      <formula>16</formula>
    </cfRule>
  </conditionalFormatting>
  <conditionalFormatting sqref="AD318">
    <cfRule type="cellIs" dxfId="20091" priority="1931" stopIfTrue="1" operator="greaterThan">
      <formula>16</formula>
    </cfRule>
  </conditionalFormatting>
  <conditionalFormatting sqref="AF318">
    <cfRule type="cellIs" dxfId="20090" priority="1930" stopIfTrue="1" operator="greaterThan">
      <formula>16</formula>
    </cfRule>
  </conditionalFormatting>
  <conditionalFormatting sqref="AH318">
    <cfRule type="cellIs" dxfId="20089" priority="1929" stopIfTrue="1" operator="greaterThan">
      <formula>16</formula>
    </cfRule>
  </conditionalFormatting>
  <conditionalFormatting sqref="AJ318">
    <cfRule type="cellIs" dxfId="20088" priority="1928" stopIfTrue="1" operator="greaterThan">
      <formula>16</formula>
    </cfRule>
  </conditionalFormatting>
  <conditionalFormatting sqref="AL318">
    <cfRule type="cellIs" dxfId="20087" priority="1927" stopIfTrue="1" operator="greaterThan">
      <formula>16</formula>
    </cfRule>
  </conditionalFormatting>
  <conditionalFormatting sqref="AN318">
    <cfRule type="cellIs" dxfId="20086" priority="1926" stopIfTrue="1" operator="greaterThan">
      <formula>16</formula>
    </cfRule>
  </conditionalFormatting>
  <conditionalFormatting sqref="AA303:AA317">
    <cfRule type="endsWith" dxfId="20085" priority="1915" stopIfTrue="1" operator="endsWith" text="TE">
      <formula>RIGHT(AA303,LEN("TE"))="TE"</formula>
    </cfRule>
    <cfRule type="endsWith" dxfId="20084" priority="1916" stopIfTrue="1" operator="endsWith" text="MX">
      <formula>RIGHT(AA303,LEN("MX"))="MX"</formula>
    </cfRule>
    <cfRule type="endsWith" dxfId="20083" priority="1917" stopIfTrue="1" operator="endsWith" text="MI">
      <formula>RIGHT(AA303,LEN("MI"))="MI"</formula>
    </cfRule>
    <cfRule type="endsWith" dxfId="20082" priority="1918" stopIfTrue="1" operator="endsWith" text="PL">
      <formula>RIGHT(AA303,LEN("PL"))="PL"</formula>
    </cfRule>
    <cfRule type="endsWith" dxfId="20081" priority="1919" stopIfTrue="1" operator="endsWith" text="FE">
      <formula>RIGHT(AA303,LEN("FE"))="FE"</formula>
    </cfRule>
    <cfRule type="endsWith" dxfId="20080" priority="1920" stopIfTrue="1" operator="endsWith" text="PA">
      <formula>RIGHT(AA303,LEN("PA"))="PA"</formula>
    </cfRule>
    <cfRule type="endsWith" dxfId="20079" priority="1921" stopIfTrue="1" operator="endsWith" text="PS">
      <formula>RIGHT(AA303,LEN("PS"))="PS"</formula>
    </cfRule>
    <cfRule type="endsWith" dxfId="20078" priority="1922" stopIfTrue="1" operator="endsWith" text="OB">
      <formula>RIGHT(AA303,LEN("OB"))="OB"</formula>
    </cfRule>
    <cfRule type="endsWith" dxfId="20077" priority="1923" stopIfTrue="1" operator="endsWith" text="BA">
      <formula>RIGHT(AA303,LEN("BA"))="BA"</formula>
    </cfRule>
    <cfRule type="endsWith" dxfId="20076" priority="1924" stopIfTrue="1" operator="endsWith" text="CO">
      <formula>RIGHT(AA303,LEN("CO"))="CO"</formula>
    </cfRule>
    <cfRule type="endsWith" dxfId="20075" priority="1925" stopIfTrue="1" operator="endsWith" text="CH">
      <formula>RIGHT(AA303,LEN("CH"))="CH"</formula>
    </cfRule>
  </conditionalFormatting>
  <conditionalFormatting sqref="AC303:AC317">
    <cfRule type="endsWith" dxfId="20074" priority="1904" stopIfTrue="1" operator="endsWith" text="TE">
      <formula>RIGHT(AC303,LEN("TE"))="TE"</formula>
    </cfRule>
    <cfRule type="endsWith" dxfId="20073" priority="1905" stopIfTrue="1" operator="endsWith" text="MX">
      <formula>RIGHT(AC303,LEN("MX"))="MX"</formula>
    </cfRule>
    <cfRule type="endsWith" dxfId="20072" priority="1906" stopIfTrue="1" operator="endsWith" text="MI">
      <formula>RIGHT(AC303,LEN("MI"))="MI"</formula>
    </cfRule>
    <cfRule type="endsWith" dxfId="20071" priority="1907" stopIfTrue="1" operator="endsWith" text="PL">
      <formula>RIGHT(AC303,LEN("PL"))="PL"</formula>
    </cfRule>
    <cfRule type="endsWith" dxfId="20070" priority="1908" stopIfTrue="1" operator="endsWith" text="FE">
      <formula>RIGHT(AC303,LEN("FE"))="FE"</formula>
    </cfRule>
    <cfRule type="endsWith" dxfId="20069" priority="1909" stopIfTrue="1" operator="endsWith" text="PA">
      <formula>RIGHT(AC303,LEN("PA"))="PA"</formula>
    </cfRule>
    <cfRule type="endsWith" dxfId="20068" priority="1910" stopIfTrue="1" operator="endsWith" text="PS">
      <formula>RIGHT(AC303,LEN("PS"))="PS"</formula>
    </cfRule>
    <cfRule type="endsWith" dxfId="20067" priority="1911" stopIfTrue="1" operator="endsWith" text="OB">
      <formula>RIGHT(AC303,LEN("OB"))="OB"</formula>
    </cfRule>
    <cfRule type="endsWith" dxfId="20066" priority="1912" stopIfTrue="1" operator="endsWith" text="BA">
      <formula>RIGHT(AC303,LEN("BA"))="BA"</formula>
    </cfRule>
    <cfRule type="endsWith" dxfId="20065" priority="1913" stopIfTrue="1" operator="endsWith" text="CO">
      <formula>RIGHT(AC303,LEN("CO"))="CO"</formula>
    </cfRule>
    <cfRule type="endsWith" dxfId="20064" priority="1914" stopIfTrue="1" operator="endsWith" text="CH">
      <formula>RIGHT(AC303,LEN("CH"))="CH"</formula>
    </cfRule>
  </conditionalFormatting>
  <conditionalFormatting sqref="AE303:AE317">
    <cfRule type="endsWith" dxfId="20063" priority="1893" stopIfTrue="1" operator="endsWith" text="TE">
      <formula>RIGHT(AE303,LEN("TE"))="TE"</formula>
    </cfRule>
    <cfRule type="endsWith" dxfId="20062" priority="1894" stopIfTrue="1" operator="endsWith" text="MX">
      <formula>RIGHT(AE303,LEN("MX"))="MX"</formula>
    </cfRule>
    <cfRule type="endsWith" dxfId="20061" priority="1895" stopIfTrue="1" operator="endsWith" text="MI">
      <formula>RIGHT(AE303,LEN("MI"))="MI"</formula>
    </cfRule>
    <cfRule type="endsWith" dxfId="20060" priority="1896" stopIfTrue="1" operator="endsWith" text="PL">
      <formula>RIGHT(AE303,LEN("PL"))="PL"</formula>
    </cfRule>
    <cfRule type="endsWith" dxfId="20059" priority="1897" stopIfTrue="1" operator="endsWith" text="FE">
      <formula>RIGHT(AE303,LEN("FE"))="FE"</formula>
    </cfRule>
    <cfRule type="endsWith" dxfId="20058" priority="1898" stopIfTrue="1" operator="endsWith" text="PA">
      <formula>RIGHT(AE303,LEN("PA"))="PA"</formula>
    </cfRule>
    <cfRule type="endsWith" dxfId="20057" priority="1899" stopIfTrue="1" operator="endsWith" text="PS">
      <formula>RIGHT(AE303,LEN("PS"))="PS"</formula>
    </cfRule>
    <cfRule type="endsWith" dxfId="20056" priority="1900" stopIfTrue="1" operator="endsWith" text="OB">
      <formula>RIGHT(AE303,LEN("OB"))="OB"</formula>
    </cfRule>
    <cfRule type="endsWith" dxfId="20055" priority="1901" stopIfTrue="1" operator="endsWith" text="BA">
      <formula>RIGHT(AE303,LEN("BA"))="BA"</formula>
    </cfRule>
    <cfRule type="endsWith" dxfId="20054" priority="1902" stopIfTrue="1" operator="endsWith" text="CO">
      <formula>RIGHT(AE303,LEN("CO"))="CO"</formula>
    </cfRule>
    <cfRule type="endsWith" dxfId="20053" priority="1903" stopIfTrue="1" operator="endsWith" text="CH">
      <formula>RIGHT(AE303,LEN("CH"))="CH"</formula>
    </cfRule>
  </conditionalFormatting>
  <conditionalFormatting sqref="AG303:AG317">
    <cfRule type="endsWith" dxfId="20052" priority="1882" stopIfTrue="1" operator="endsWith" text="TE">
      <formula>RIGHT(AG303,LEN("TE"))="TE"</formula>
    </cfRule>
    <cfRule type="endsWith" dxfId="20051" priority="1883" stopIfTrue="1" operator="endsWith" text="MX">
      <formula>RIGHT(AG303,LEN("MX"))="MX"</formula>
    </cfRule>
    <cfRule type="endsWith" dxfId="20050" priority="1884" stopIfTrue="1" operator="endsWith" text="MI">
      <formula>RIGHT(AG303,LEN("MI"))="MI"</formula>
    </cfRule>
    <cfRule type="endsWith" dxfId="20049" priority="1885" stopIfTrue="1" operator="endsWith" text="PL">
      <formula>RIGHT(AG303,LEN("PL"))="PL"</formula>
    </cfRule>
    <cfRule type="endsWith" dxfId="20048" priority="1886" stopIfTrue="1" operator="endsWith" text="FE">
      <formula>RIGHT(AG303,LEN("FE"))="FE"</formula>
    </cfRule>
    <cfRule type="endsWith" dxfId="20047" priority="1887" stopIfTrue="1" operator="endsWith" text="PA">
      <formula>RIGHT(AG303,LEN("PA"))="PA"</formula>
    </cfRule>
    <cfRule type="endsWith" dxfId="20046" priority="1888" stopIfTrue="1" operator="endsWith" text="PS">
      <formula>RIGHT(AG303,LEN("PS"))="PS"</formula>
    </cfRule>
    <cfRule type="endsWith" dxfId="20045" priority="1889" stopIfTrue="1" operator="endsWith" text="OB">
      <formula>RIGHT(AG303,LEN("OB"))="OB"</formula>
    </cfRule>
    <cfRule type="endsWith" dxfId="20044" priority="1890" stopIfTrue="1" operator="endsWith" text="BA">
      <formula>RIGHT(AG303,LEN("BA"))="BA"</formula>
    </cfRule>
    <cfRule type="endsWith" dxfId="20043" priority="1891" stopIfTrue="1" operator="endsWith" text="CO">
      <formula>RIGHT(AG303,LEN("CO"))="CO"</formula>
    </cfRule>
    <cfRule type="endsWith" dxfId="20042" priority="1892" stopIfTrue="1" operator="endsWith" text="CH">
      <formula>RIGHT(AG303,LEN("CH"))="CH"</formula>
    </cfRule>
  </conditionalFormatting>
  <conditionalFormatting sqref="AI303:AI317">
    <cfRule type="endsWith" dxfId="20041" priority="1871" stopIfTrue="1" operator="endsWith" text="TE">
      <formula>RIGHT(AI303,LEN("TE"))="TE"</formula>
    </cfRule>
    <cfRule type="endsWith" dxfId="20040" priority="1872" stopIfTrue="1" operator="endsWith" text="MX">
      <formula>RIGHT(AI303,LEN("MX"))="MX"</formula>
    </cfRule>
    <cfRule type="endsWith" dxfId="20039" priority="1873" stopIfTrue="1" operator="endsWith" text="MI">
      <formula>RIGHT(AI303,LEN("MI"))="MI"</formula>
    </cfRule>
    <cfRule type="endsWith" dxfId="20038" priority="1874" stopIfTrue="1" operator="endsWith" text="PL">
      <formula>RIGHT(AI303,LEN("PL"))="PL"</formula>
    </cfRule>
    <cfRule type="endsWith" dxfId="20037" priority="1875" stopIfTrue="1" operator="endsWith" text="FE">
      <formula>RIGHT(AI303,LEN("FE"))="FE"</formula>
    </cfRule>
    <cfRule type="endsWith" dxfId="20036" priority="1876" stopIfTrue="1" operator="endsWith" text="PA">
      <formula>RIGHT(AI303,LEN("PA"))="PA"</formula>
    </cfRule>
    <cfRule type="endsWith" dxfId="20035" priority="1877" stopIfTrue="1" operator="endsWith" text="PS">
      <formula>RIGHT(AI303,LEN("PS"))="PS"</formula>
    </cfRule>
    <cfRule type="endsWith" dxfId="20034" priority="1878" stopIfTrue="1" operator="endsWith" text="OB">
      <formula>RIGHT(AI303,LEN("OB"))="OB"</formula>
    </cfRule>
    <cfRule type="endsWith" dxfId="20033" priority="1879" stopIfTrue="1" operator="endsWith" text="BA">
      <formula>RIGHT(AI303,LEN("BA"))="BA"</formula>
    </cfRule>
    <cfRule type="endsWith" dxfId="20032" priority="1880" stopIfTrue="1" operator="endsWith" text="CO">
      <formula>RIGHT(AI303,LEN("CO"))="CO"</formula>
    </cfRule>
    <cfRule type="endsWith" dxfId="20031" priority="1881" stopIfTrue="1" operator="endsWith" text="CH">
      <formula>RIGHT(AI303,LEN("CH"))="CH"</formula>
    </cfRule>
  </conditionalFormatting>
  <conditionalFormatting sqref="AK303:AK317">
    <cfRule type="endsWith" dxfId="20030" priority="1860" stopIfTrue="1" operator="endsWith" text="TE">
      <formula>RIGHT(AK303,LEN("TE"))="TE"</formula>
    </cfRule>
    <cfRule type="endsWith" dxfId="20029" priority="1861" stopIfTrue="1" operator="endsWith" text="MX">
      <formula>RIGHT(AK303,LEN("MX"))="MX"</formula>
    </cfRule>
    <cfRule type="endsWith" dxfId="20028" priority="1862" stopIfTrue="1" operator="endsWith" text="MI">
      <formula>RIGHT(AK303,LEN("MI"))="MI"</formula>
    </cfRule>
    <cfRule type="endsWith" dxfId="20027" priority="1863" stopIfTrue="1" operator="endsWith" text="PL">
      <formula>RIGHT(AK303,LEN("PL"))="PL"</formula>
    </cfRule>
    <cfRule type="endsWith" dxfId="20026" priority="1864" stopIfTrue="1" operator="endsWith" text="FE">
      <formula>RIGHT(AK303,LEN("FE"))="FE"</formula>
    </cfRule>
    <cfRule type="endsWith" dxfId="20025" priority="1865" stopIfTrue="1" operator="endsWith" text="PA">
      <formula>RIGHT(AK303,LEN("PA"))="PA"</formula>
    </cfRule>
    <cfRule type="endsWith" dxfId="20024" priority="1866" stopIfTrue="1" operator="endsWith" text="PS">
      <formula>RIGHT(AK303,LEN("PS"))="PS"</formula>
    </cfRule>
    <cfRule type="endsWith" dxfId="20023" priority="1867" stopIfTrue="1" operator="endsWith" text="OB">
      <formula>RIGHT(AK303,LEN("OB"))="OB"</formula>
    </cfRule>
    <cfRule type="endsWith" dxfId="20022" priority="1868" stopIfTrue="1" operator="endsWith" text="BA">
      <formula>RIGHT(AK303,LEN("BA"))="BA"</formula>
    </cfRule>
    <cfRule type="endsWith" dxfId="20021" priority="1869" stopIfTrue="1" operator="endsWith" text="CO">
      <formula>RIGHT(AK303,LEN("CO"))="CO"</formula>
    </cfRule>
    <cfRule type="endsWith" dxfId="20020" priority="1870" stopIfTrue="1" operator="endsWith" text="CH">
      <formula>RIGHT(AK303,LEN("CH"))="CH"</formula>
    </cfRule>
  </conditionalFormatting>
  <conditionalFormatting sqref="AM303:AM317">
    <cfRule type="endsWith" dxfId="20019" priority="1849" stopIfTrue="1" operator="endsWith" text="TE">
      <formula>RIGHT(AM303,LEN("TE"))="TE"</formula>
    </cfRule>
    <cfRule type="endsWith" dxfId="20018" priority="1850" stopIfTrue="1" operator="endsWith" text="MX">
      <formula>RIGHT(AM303,LEN("MX"))="MX"</formula>
    </cfRule>
    <cfRule type="endsWith" dxfId="20017" priority="1851" stopIfTrue="1" operator="endsWith" text="MI">
      <formula>RIGHT(AM303,LEN("MI"))="MI"</formula>
    </cfRule>
    <cfRule type="endsWith" dxfId="20016" priority="1852" stopIfTrue="1" operator="endsWith" text="PL">
      <formula>RIGHT(AM303,LEN("PL"))="PL"</formula>
    </cfRule>
    <cfRule type="endsWith" dxfId="20015" priority="1853" stopIfTrue="1" operator="endsWith" text="FE">
      <formula>RIGHT(AM303,LEN("FE"))="FE"</formula>
    </cfRule>
    <cfRule type="endsWith" dxfId="20014" priority="1854" stopIfTrue="1" operator="endsWith" text="PA">
      <formula>RIGHT(AM303,LEN("PA"))="PA"</formula>
    </cfRule>
    <cfRule type="endsWith" dxfId="20013" priority="1855" stopIfTrue="1" operator="endsWith" text="PS">
      <formula>RIGHT(AM303,LEN("PS"))="PS"</formula>
    </cfRule>
    <cfRule type="endsWith" dxfId="20012" priority="1856" stopIfTrue="1" operator="endsWith" text="OB">
      <formula>RIGHT(AM303,LEN("OB"))="OB"</formula>
    </cfRule>
    <cfRule type="endsWith" dxfId="20011" priority="1857" stopIfTrue="1" operator="endsWith" text="BA">
      <formula>RIGHT(AM303,LEN("BA"))="BA"</formula>
    </cfRule>
    <cfRule type="endsWith" dxfId="20010" priority="1858" stopIfTrue="1" operator="endsWith" text="CO">
      <formula>RIGHT(AM303,LEN("CO"))="CO"</formula>
    </cfRule>
    <cfRule type="endsWith" dxfId="20009" priority="1859" stopIfTrue="1" operator="endsWith" text="CH">
      <formula>RIGHT(AM303,LEN("CH"))="CH"</formula>
    </cfRule>
  </conditionalFormatting>
  <conditionalFormatting sqref="AV318">
    <cfRule type="cellIs" dxfId="20008" priority="1848" stopIfTrue="1" operator="greaterThan">
      <formula>16</formula>
    </cfRule>
  </conditionalFormatting>
  <conditionalFormatting sqref="AX318">
    <cfRule type="cellIs" dxfId="20007" priority="1847" stopIfTrue="1" operator="greaterThan">
      <formula>16</formula>
    </cfRule>
  </conditionalFormatting>
  <conditionalFormatting sqref="AZ318">
    <cfRule type="cellIs" dxfId="20006" priority="1846" stopIfTrue="1" operator="greaterThan">
      <formula>16</formula>
    </cfRule>
  </conditionalFormatting>
  <conditionalFormatting sqref="BB318">
    <cfRule type="cellIs" dxfId="20005" priority="1845" stopIfTrue="1" operator="greaterThan">
      <formula>16</formula>
    </cfRule>
  </conditionalFormatting>
  <conditionalFormatting sqref="BD318">
    <cfRule type="cellIs" dxfId="20004" priority="1844" stopIfTrue="1" operator="greaterThan">
      <formula>16</formula>
    </cfRule>
  </conditionalFormatting>
  <conditionalFormatting sqref="BF318">
    <cfRule type="cellIs" dxfId="20003" priority="1843" stopIfTrue="1" operator="greaterThan">
      <formula>16</formula>
    </cfRule>
  </conditionalFormatting>
  <conditionalFormatting sqref="BH318">
    <cfRule type="cellIs" dxfId="20002" priority="1842" stopIfTrue="1" operator="greaterThan">
      <formula>16</formula>
    </cfRule>
  </conditionalFormatting>
  <conditionalFormatting sqref="AU303:AU317">
    <cfRule type="endsWith" dxfId="20001" priority="1831" stopIfTrue="1" operator="endsWith" text="TE">
      <formula>RIGHT(AU303,LEN("TE"))="TE"</formula>
    </cfRule>
    <cfRule type="endsWith" dxfId="20000" priority="1832" stopIfTrue="1" operator="endsWith" text="MX">
      <formula>RIGHT(AU303,LEN("MX"))="MX"</formula>
    </cfRule>
    <cfRule type="endsWith" dxfId="19999" priority="1833" stopIfTrue="1" operator="endsWith" text="MI">
      <formula>RIGHT(AU303,LEN("MI"))="MI"</formula>
    </cfRule>
    <cfRule type="endsWith" dxfId="19998" priority="1834" stopIfTrue="1" operator="endsWith" text="PL">
      <formula>RIGHT(AU303,LEN("PL"))="PL"</formula>
    </cfRule>
    <cfRule type="endsWith" dxfId="19997" priority="1835" stopIfTrue="1" operator="endsWith" text="FE">
      <formula>RIGHT(AU303,LEN("FE"))="FE"</formula>
    </cfRule>
    <cfRule type="endsWith" dxfId="19996" priority="1836" stopIfTrue="1" operator="endsWith" text="PA">
      <formula>RIGHT(AU303,LEN("PA"))="PA"</formula>
    </cfRule>
    <cfRule type="endsWith" dxfId="19995" priority="1837" stopIfTrue="1" operator="endsWith" text="PS">
      <formula>RIGHT(AU303,LEN("PS"))="PS"</formula>
    </cfRule>
    <cfRule type="endsWith" dxfId="19994" priority="1838" stopIfTrue="1" operator="endsWith" text="OB">
      <formula>RIGHT(AU303,LEN("OB"))="OB"</formula>
    </cfRule>
    <cfRule type="endsWith" dxfId="19993" priority="1839" stopIfTrue="1" operator="endsWith" text="BA">
      <formula>RIGHT(AU303,LEN("BA"))="BA"</formula>
    </cfRule>
    <cfRule type="endsWith" dxfId="19992" priority="1840" stopIfTrue="1" operator="endsWith" text="CO">
      <formula>RIGHT(AU303,LEN("CO"))="CO"</formula>
    </cfRule>
    <cfRule type="endsWith" dxfId="19991" priority="1841" stopIfTrue="1" operator="endsWith" text="CH">
      <formula>RIGHT(AU303,LEN("CH"))="CH"</formula>
    </cfRule>
  </conditionalFormatting>
  <conditionalFormatting sqref="AW303:AW317">
    <cfRule type="endsWith" dxfId="19990" priority="1820" stopIfTrue="1" operator="endsWith" text="TE">
      <formula>RIGHT(AW303,LEN("TE"))="TE"</formula>
    </cfRule>
    <cfRule type="endsWith" dxfId="19989" priority="1821" stopIfTrue="1" operator="endsWith" text="MX">
      <formula>RIGHT(AW303,LEN("MX"))="MX"</formula>
    </cfRule>
    <cfRule type="endsWith" dxfId="19988" priority="1822" stopIfTrue="1" operator="endsWith" text="MI">
      <formula>RIGHT(AW303,LEN("MI"))="MI"</formula>
    </cfRule>
    <cfRule type="endsWith" dxfId="19987" priority="1823" stopIfTrue="1" operator="endsWith" text="PL">
      <formula>RIGHT(AW303,LEN("PL"))="PL"</formula>
    </cfRule>
    <cfRule type="endsWith" dxfId="19986" priority="1824" stopIfTrue="1" operator="endsWith" text="FE">
      <formula>RIGHT(AW303,LEN("FE"))="FE"</formula>
    </cfRule>
    <cfRule type="endsWith" dxfId="19985" priority="1825" stopIfTrue="1" operator="endsWith" text="PA">
      <formula>RIGHT(AW303,LEN("PA"))="PA"</formula>
    </cfRule>
    <cfRule type="endsWith" dxfId="19984" priority="1826" stopIfTrue="1" operator="endsWith" text="PS">
      <formula>RIGHT(AW303,LEN("PS"))="PS"</formula>
    </cfRule>
    <cfRule type="endsWith" dxfId="19983" priority="1827" stopIfTrue="1" operator="endsWith" text="OB">
      <formula>RIGHT(AW303,LEN("OB"))="OB"</formula>
    </cfRule>
    <cfRule type="endsWith" dxfId="19982" priority="1828" stopIfTrue="1" operator="endsWith" text="BA">
      <formula>RIGHT(AW303,LEN("BA"))="BA"</formula>
    </cfRule>
    <cfRule type="endsWith" dxfId="19981" priority="1829" stopIfTrue="1" operator="endsWith" text="CO">
      <formula>RIGHT(AW303,LEN("CO"))="CO"</formula>
    </cfRule>
    <cfRule type="endsWith" dxfId="19980" priority="1830" stopIfTrue="1" operator="endsWith" text="CH">
      <formula>RIGHT(AW303,LEN("CH"))="CH"</formula>
    </cfRule>
  </conditionalFormatting>
  <conditionalFormatting sqref="AY303:AY317">
    <cfRule type="endsWith" dxfId="19979" priority="1809" stopIfTrue="1" operator="endsWith" text="TE">
      <formula>RIGHT(AY303,LEN("TE"))="TE"</formula>
    </cfRule>
    <cfRule type="endsWith" dxfId="19978" priority="1810" stopIfTrue="1" operator="endsWith" text="MX">
      <formula>RIGHT(AY303,LEN("MX"))="MX"</formula>
    </cfRule>
    <cfRule type="endsWith" dxfId="19977" priority="1811" stopIfTrue="1" operator="endsWith" text="MI">
      <formula>RIGHT(AY303,LEN("MI"))="MI"</formula>
    </cfRule>
    <cfRule type="endsWith" dxfId="19976" priority="1812" stopIfTrue="1" operator="endsWith" text="PL">
      <formula>RIGHT(AY303,LEN("PL"))="PL"</formula>
    </cfRule>
    <cfRule type="endsWith" dxfId="19975" priority="1813" stopIfTrue="1" operator="endsWith" text="FE">
      <formula>RIGHT(AY303,LEN("FE"))="FE"</formula>
    </cfRule>
    <cfRule type="endsWith" dxfId="19974" priority="1814" stopIfTrue="1" operator="endsWith" text="PA">
      <formula>RIGHT(AY303,LEN("PA"))="PA"</formula>
    </cfRule>
    <cfRule type="endsWith" dxfId="19973" priority="1815" stopIfTrue="1" operator="endsWith" text="PS">
      <formula>RIGHT(AY303,LEN("PS"))="PS"</formula>
    </cfRule>
    <cfRule type="endsWith" dxfId="19972" priority="1816" stopIfTrue="1" operator="endsWith" text="OB">
      <formula>RIGHT(AY303,LEN("OB"))="OB"</formula>
    </cfRule>
    <cfRule type="endsWith" dxfId="19971" priority="1817" stopIfTrue="1" operator="endsWith" text="BA">
      <formula>RIGHT(AY303,LEN("BA"))="BA"</formula>
    </cfRule>
    <cfRule type="endsWith" dxfId="19970" priority="1818" stopIfTrue="1" operator="endsWith" text="CO">
      <formula>RIGHT(AY303,LEN("CO"))="CO"</formula>
    </cfRule>
    <cfRule type="endsWith" dxfId="19969" priority="1819" stopIfTrue="1" operator="endsWith" text="CH">
      <formula>RIGHT(AY303,LEN("CH"))="CH"</formula>
    </cfRule>
  </conditionalFormatting>
  <conditionalFormatting sqref="BA303:BA317">
    <cfRule type="endsWith" dxfId="19968" priority="1798" stopIfTrue="1" operator="endsWith" text="TE">
      <formula>RIGHT(BA303,LEN("TE"))="TE"</formula>
    </cfRule>
    <cfRule type="endsWith" dxfId="19967" priority="1799" stopIfTrue="1" operator="endsWith" text="MX">
      <formula>RIGHT(BA303,LEN("MX"))="MX"</formula>
    </cfRule>
    <cfRule type="endsWith" dxfId="19966" priority="1800" stopIfTrue="1" operator="endsWith" text="MI">
      <formula>RIGHT(BA303,LEN("MI"))="MI"</formula>
    </cfRule>
    <cfRule type="endsWith" dxfId="19965" priority="1801" stopIfTrue="1" operator="endsWith" text="PL">
      <formula>RIGHT(BA303,LEN("PL"))="PL"</formula>
    </cfRule>
    <cfRule type="endsWith" dxfId="19964" priority="1802" stopIfTrue="1" operator="endsWith" text="FE">
      <formula>RIGHT(BA303,LEN("FE"))="FE"</formula>
    </cfRule>
    <cfRule type="endsWith" dxfId="19963" priority="1803" stopIfTrue="1" operator="endsWith" text="PA">
      <formula>RIGHT(BA303,LEN("PA"))="PA"</formula>
    </cfRule>
    <cfRule type="endsWith" dxfId="19962" priority="1804" stopIfTrue="1" operator="endsWith" text="PS">
      <formula>RIGHT(BA303,LEN("PS"))="PS"</formula>
    </cfRule>
    <cfRule type="endsWith" dxfId="19961" priority="1805" stopIfTrue="1" operator="endsWith" text="OB">
      <formula>RIGHT(BA303,LEN("OB"))="OB"</formula>
    </cfRule>
    <cfRule type="endsWith" dxfId="19960" priority="1806" stopIfTrue="1" operator="endsWith" text="BA">
      <formula>RIGHT(BA303,LEN("BA"))="BA"</formula>
    </cfRule>
    <cfRule type="endsWith" dxfId="19959" priority="1807" stopIfTrue="1" operator="endsWith" text="CO">
      <formula>RIGHT(BA303,LEN("CO"))="CO"</formula>
    </cfRule>
    <cfRule type="endsWith" dxfId="19958" priority="1808" stopIfTrue="1" operator="endsWith" text="CH">
      <formula>RIGHT(BA303,LEN("CH"))="CH"</formula>
    </cfRule>
  </conditionalFormatting>
  <conditionalFormatting sqref="BC303:BC317">
    <cfRule type="endsWith" dxfId="19957" priority="1787" stopIfTrue="1" operator="endsWith" text="TE">
      <formula>RIGHT(BC303,LEN("TE"))="TE"</formula>
    </cfRule>
    <cfRule type="endsWith" dxfId="19956" priority="1788" stopIfTrue="1" operator="endsWith" text="MX">
      <formula>RIGHT(BC303,LEN("MX"))="MX"</formula>
    </cfRule>
    <cfRule type="endsWith" dxfId="19955" priority="1789" stopIfTrue="1" operator="endsWith" text="MI">
      <formula>RIGHT(BC303,LEN("MI"))="MI"</formula>
    </cfRule>
    <cfRule type="endsWith" dxfId="19954" priority="1790" stopIfTrue="1" operator="endsWith" text="PL">
      <formula>RIGHT(BC303,LEN("PL"))="PL"</formula>
    </cfRule>
    <cfRule type="endsWith" dxfId="19953" priority="1791" stopIfTrue="1" operator="endsWith" text="FE">
      <formula>RIGHT(BC303,LEN("FE"))="FE"</formula>
    </cfRule>
    <cfRule type="endsWith" dxfId="19952" priority="1792" stopIfTrue="1" operator="endsWith" text="PA">
      <formula>RIGHT(BC303,LEN("PA"))="PA"</formula>
    </cfRule>
    <cfRule type="endsWith" dxfId="19951" priority="1793" stopIfTrue="1" operator="endsWith" text="PS">
      <formula>RIGHT(BC303,LEN("PS"))="PS"</formula>
    </cfRule>
    <cfRule type="endsWith" dxfId="19950" priority="1794" stopIfTrue="1" operator="endsWith" text="OB">
      <formula>RIGHT(BC303,LEN("OB"))="OB"</formula>
    </cfRule>
    <cfRule type="endsWith" dxfId="19949" priority="1795" stopIfTrue="1" operator="endsWith" text="BA">
      <formula>RIGHT(BC303,LEN("BA"))="BA"</formula>
    </cfRule>
    <cfRule type="endsWith" dxfId="19948" priority="1796" stopIfTrue="1" operator="endsWith" text="CO">
      <formula>RIGHT(BC303,LEN("CO"))="CO"</formula>
    </cfRule>
    <cfRule type="endsWith" dxfId="19947" priority="1797" stopIfTrue="1" operator="endsWith" text="CH">
      <formula>RIGHT(BC303,LEN("CH"))="CH"</formula>
    </cfRule>
  </conditionalFormatting>
  <conditionalFormatting sqref="BE303:BE317">
    <cfRule type="endsWith" dxfId="19946" priority="1776" stopIfTrue="1" operator="endsWith" text="TE">
      <formula>RIGHT(BE303,LEN("TE"))="TE"</formula>
    </cfRule>
    <cfRule type="endsWith" dxfId="19945" priority="1777" stopIfTrue="1" operator="endsWith" text="MX">
      <formula>RIGHT(BE303,LEN("MX"))="MX"</formula>
    </cfRule>
    <cfRule type="endsWith" dxfId="19944" priority="1778" stopIfTrue="1" operator="endsWith" text="MI">
      <formula>RIGHT(BE303,LEN("MI"))="MI"</formula>
    </cfRule>
    <cfRule type="endsWith" dxfId="19943" priority="1779" stopIfTrue="1" operator="endsWith" text="PL">
      <formula>RIGHT(BE303,LEN("PL"))="PL"</formula>
    </cfRule>
    <cfRule type="endsWith" dxfId="19942" priority="1780" stopIfTrue="1" operator="endsWith" text="FE">
      <formula>RIGHT(BE303,LEN("FE"))="FE"</formula>
    </cfRule>
    <cfRule type="endsWith" dxfId="19941" priority="1781" stopIfTrue="1" operator="endsWith" text="PA">
      <formula>RIGHT(BE303,LEN("PA"))="PA"</formula>
    </cfRule>
    <cfRule type="endsWith" dxfId="19940" priority="1782" stopIfTrue="1" operator="endsWith" text="PS">
      <formula>RIGHT(BE303,LEN("PS"))="PS"</formula>
    </cfRule>
    <cfRule type="endsWith" dxfId="19939" priority="1783" stopIfTrue="1" operator="endsWith" text="OB">
      <formula>RIGHT(BE303,LEN("OB"))="OB"</formula>
    </cfRule>
    <cfRule type="endsWith" dxfId="19938" priority="1784" stopIfTrue="1" operator="endsWith" text="BA">
      <formula>RIGHT(BE303,LEN("BA"))="BA"</formula>
    </cfRule>
    <cfRule type="endsWith" dxfId="19937" priority="1785" stopIfTrue="1" operator="endsWith" text="CO">
      <formula>RIGHT(BE303,LEN("CO"))="CO"</formula>
    </cfRule>
    <cfRule type="endsWith" dxfId="19936" priority="1786" stopIfTrue="1" operator="endsWith" text="CH">
      <formula>RIGHT(BE303,LEN("CH"))="CH"</formula>
    </cfRule>
  </conditionalFormatting>
  <conditionalFormatting sqref="BG303:BG317">
    <cfRule type="endsWith" dxfId="19935" priority="1765" stopIfTrue="1" operator="endsWith" text="TE">
      <formula>RIGHT(BG303,LEN("TE"))="TE"</formula>
    </cfRule>
    <cfRule type="endsWith" dxfId="19934" priority="1766" stopIfTrue="1" operator="endsWith" text="MX">
      <formula>RIGHT(BG303,LEN("MX"))="MX"</formula>
    </cfRule>
    <cfRule type="endsWith" dxfId="19933" priority="1767" stopIfTrue="1" operator="endsWith" text="MI">
      <formula>RIGHT(BG303,LEN("MI"))="MI"</formula>
    </cfRule>
    <cfRule type="endsWith" dxfId="19932" priority="1768" stopIfTrue="1" operator="endsWith" text="PL">
      <formula>RIGHT(BG303,LEN("PL"))="PL"</formula>
    </cfRule>
    <cfRule type="endsWith" dxfId="19931" priority="1769" stopIfTrue="1" operator="endsWith" text="FE">
      <formula>RIGHT(BG303,LEN("FE"))="FE"</formula>
    </cfRule>
    <cfRule type="endsWith" dxfId="19930" priority="1770" stopIfTrue="1" operator="endsWith" text="PA">
      <formula>RIGHT(BG303,LEN("PA"))="PA"</formula>
    </cfRule>
    <cfRule type="endsWith" dxfId="19929" priority="1771" stopIfTrue="1" operator="endsWith" text="PS">
      <formula>RIGHT(BG303,LEN("PS"))="PS"</formula>
    </cfRule>
    <cfRule type="endsWith" dxfId="19928" priority="1772" stopIfTrue="1" operator="endsWith" text="OB">
      <formula>RIGHT(BG303,LEN("OB"))="OB"</formula>
    </cfRule>
    <cfRule type="endsWith" dxfId="19927" priority="1773" stopIfTrue="1" operator="endsWith" text="BA">
      <formula>RIGHT(BG303,LEN("BA"))="BA"</formula>
    </cfRule>
    <cfRule type="endsWith" dxfId="19926" priority="1774" stopIfTrue="1" operator="endsWith" text="CO">
      <formula>RIGHT(BG303,LEN("CO"))="CO"</formula>
    </cfRule>
    <cfRule type="endsWith" dxfId="19925" priority="1775" stopIfTrue="1" operator="endsWith" text="CH">
      <formula>RIGHT(BG303,LEN("CH"))="CH"</formula>
    </cfRule>
  </conditionalFormatting>
  <conditionalFormatting sqref="H336">
    <cfRule type="cellIs" dxfId="19924" priority="1764" stopIfTrue="1" operator="greaterThan">
      <formula>16</formula>
    </cfRule>
  </conditionalFormatting>
  <conditionalFormatting sqref="J336">
    <cfRule type="cellIs" dxfId="19923" priority="1763" stopIfTrue="1" operator="greaterThan">
      <formula>16</formula>
    </cfRule>
  </conditionalFormatting>
  <conditionalFormatting sqref="L336">
    <cfRule type="cellIs" dxfId="19922" priority="1762" stopIfTrue="1" operator="greaterThan">
      <formula>16</formula>
    </cfRule>
  </conditionalFormatting>
  <conditionalFormatting sqref="N336">
    <cfRule type="cellIs" dxfId="19921" priority="1761" stopIfTrue="1" operator="greaterThan">
      <formula>16</formula>
    </cfRule>
  </conditionalFormatting>
  <conditionalFormatting sqref="P336">
    <cfRule type="cellIs" dxfId="19920" priority="1760" stopIfTrue="1" operator="greaterThan">
      <formula>16</formula>
    </cfRule>
  </conditionalFormatting>
  <conditionalFormatting sqref="R336">
    <cfRule type="cellIs" dxfId="19919" priority="1759" stopIfTrue="1" operator="greaterThan">
      <formula>16</formula>
    </cfRule>
  </conditionalFormatting>
  <conditionalFormatting sqref="T336">
    <cfRule type="cellIs" dxfId="19918" priority="1758" stopIfTrue="1" operator="greaterThan">
      <formula>16</formula>
    </cfRule>
  </conditionalFormatting>
  <conditionalFormatting sqref="G321:G335">
    <cfRule type="endsWith" dxfId="19917" priority="1747" stopIfTrue="1" operator="endsWith" text="TE">
      <formula>RIGHT(G321,LEN("TE"))="TE"</formula>
    </cfRule>
    <cfRule type="endsWith" dxfId="19916" priority="1748" stopIfTrue="1" operator="endsWith" text="MX">
      <formula>RIGHT(G321,LEN("MX"))="MX"</formula>
    </cfRule>
    <cfRule type="endsWith" dxfId="19915" priority="1749" stopIfTrue="1" operator="endsWith" text="MI">
      <formula>RIGHT(G321,LEN("MI"))="MI"</formula>
    </cfRule>
    <cfRule type="endsWith" dxfId="19914" priority="1750" stopIfTrue="1" operator="endsWith" text="PL">
      <formula>RIGHT(G321,LEN("PL"))="PL"</formula>
    </cfRule>
    <cfRule type="endsWith" dxfId="19913" priority="1751" stopIfTrue="1" operator="endsWith" text="FE">
      <formula>RIGHT(G321,LEN("FE"))="FE"</formula>
    </cfRule>
    <cfRule type="endsWith" dxfId="19912" priority="1752" stopIfTrue="1" operator="endsWith" text="PA">
      <formula>RIGHT(G321,LEN("PA"))="PA"</formula>
    </cfRule>
    <cfRule type="endsWith" dxfId="19911" priority="1753" stopIfTrue="1" operator="endsWith" text="PS">
      <formula>RIGHT(G321,LEN("PS"))="PS"</formula>
    </cfRule>
    <cfRule type="endsWith" dxfId="19910" priority="1754" stopIfTrue="1" operator="endsWith" text="OB">
      <formula>RIGHT(G321,LEN("OB"))="OB"</formula>
    </cfRule>
    <cfRule type="endsWith" dxfId="19909" priority="1755" stopIfTrue="1" operator="endsWith" text="BA">
      <formula>RIGHT(G321,LEN("BA"))="BA"</formula>
    </cfRule>
    <cfRule type="endsWith" dxfId="19908" priority="1756" stopIfTrue="1" operator="endsWith" text="CO">
      <formula>RIGHT(G321,LEN("CO"))="CO"</formula>
    </cfRule>
    <cfRule type="endsWith" dxfId="19907" priority="1757" stopIfTrue="1" operator="endsWith" text="CH">
      <formula>RIGHT(G321,LEN("CH"))="CH"</formula>
    </cfRule>
  </conditionalFormatting>
  <conditionalFormatting sqref="I321:I335">
    <cfRule type="endsWith" dxfId="19906" priority="1736" stopIfTrue="1" operator="endsWith" text="TE">
      <formula>RIGHT(I321,LEN("TE"))="TE"</formula>
    </cfRule>
    <cfRule type="endsWith" dxfId="19905" priority="1737" stopIfTrue="1" operator="endsWith" text="MX">
      <formula>RIGHT(I321,LEN("MX"))="MX"</formula>
    </cfRule>
    <cfRule type="endsWith" dxfId="19904" priority="1738" stopIfTrue="1" operator="endsWith" text="MI">
      <formula>RIGHT(I321,LEN("MI"))="MI"</formula>
    </cfRule>
    <cfRule type="endsWith" dxfId="19903" priority="1739" stopIfTrue="1" operator="endsWith" text="PL">
      <formula>RIGHT(I321,LEN("PL"))="PL"</formula>
    </cfRule>
    <cfRule type="endsWith" dxfId="19902" priority="1740" stopIfTrue="1" operator="endsWith" text="FE">
      <formula>RIGHT(I321,LEN("FE"))="FE"</formula>
    </cfRule>
    <cfRule type="endsWith" dxfId="19901" priority="1741" stopIfTrue="1" operator="endsWith" text="PA">
      <formula>RIGHT(I321,LEN("PA"))="PA"</formula>
    </cfRule>
    <cfRule type="endsWith" dxfId="19900" priority="1742" stopIfTrue="1" operator="endsWith" text="PS">
      <formula>RIGHT(I321,LEN("PS"))="PS"</formula>
    </cfRule>
    <cfRule type="endsWith" dxfId="19899" priority="1743" stopIfTrue="1" operator="endsWith" text="OB">
      <formula>RIGHT(I321,LEN("OB"))="OB"</formula>
    </cfRule>
    <cfRule type="endsWith" dxfId="19898" priority="1744" stopIfTrue="1" operator="endsWith" text="BA">
      <formula>RIGHT(I321,LEN("BA"))="BA"</formula>
    </cfRule>
    <cfRule type="endsWith" dxfId="19897" priority="1745" stopIfTrue="1" operator="endsWith" text="CO">
      <formula>RIGHT(I321,LEN("CO"))="CO"</formula>
    </cfRule>
    <cfRule type="endsWith" dxfId="19896" priority="1746" stopIfTrue="1" operator="endsWith" text="CH">
      <formula>RIGHT(I321,LEN("CH"))="CH"</formula>
    </cfRule>
  </conditionalFormatting>
  <conditionalFormatting sqref="K321:K335">
    <cfRule type="endsWith" dxfId="19895" priority="1725" stopIfTrue="1" operator="endsWith" text="TE">
      <formula>RIGHT(K321,LEN("TE"))="TE"</formula>
    </cfRule>
    <cfRule type="endsWith" dxfId="19894" priority="1726" stopIfTrue="1" operator="endsWith" text="MX">
      <formula>RIGHT(K321,LEN("MX"))="MX"</formula>
    </cfRule>
    <cfRule type="endsWith" dxfId="19893" priority="1727" stopIfTrue="1" operator="endsWith" text="MI">
      <formula>RIGHT(K321,LEN("MI"))="MI"</formula>
    </cfRule>
    <cfRule type="endsWith" dxfId="19892" priority="1728" stopIfTrue="1" operator="endsWith" text="PL">
      <formula>RIGHT(K321,LEN("PL"))="PL"</formula>
    </cfRule>
    <cfRule type="endsWith" dxfId="19891" priority="1729" stopIfTrue="1" operator="endsWith" text="FE">
      <formula>RIGHT(K321,LEN("FE"))="FE"</formula>
    </cfRule>
    <cfRule type="endsWith" dxfId="19890" priority="1730" stopIfTrue="1" operator="endsWith" text="PA">
      <formula>RIGHT(K321,LEN("PA"))="PA"</formula>
    </cfRule>
    <cfRule type="endsWith" dxfId="19889" priority="1731" stopIfTrue="1" operator="endsWith" text="PS">
      <formula>RIGHT(K321,LEN("PS"))="PS"</formula>
    </cfRule>
    <cfRule type="endsWith" dxfId="19888" priority="1732" stopIfTrue="1" operator="endsWith" text="OB">
      <formula>RIGHT(K321,LEN("OB"))="OB"</formula>
    </cfRule>
    <cfRule type="endsWith" dxfId="19887" priority="1733" stopIfTrue="1" operator="endsWith" text="BA">
      <formula>RIGHT(K321,LEN("BA"))="BA"</formula>
    </cfRule>
    <cfRule type="endsWith" dxfId="19886" priority="1734" stopIfTrue="1" operator="endsWith" text="CO">
      <formula>RIGHT(K321,LEN("CO"))="CO"</formula>
    </cfRule>
    <cfRule type="endsWith" dxfId="19885" priority="1735" stopIfTrue="1" operator="endsWith" text="CH">
      <formula>RIGHT(K321,LEN("CH"))="CH"</formula>
    </cfRule>
  </conditionalFormatting>
  <conditionalFormatting sqref="M321:M335">
    <cfRule type="endsWith" dxfId="19884" priority="1714" stopIfTrue="1" operator="endsWith" text="TE">
      <formula>RIGHT(M321,LEN("TE"))="TE"</formula>
    </cfRule>
    <cfRule type="endsWith" dxfId="19883" priority="1715" stopIfTrue="1" operator="endsWith" text="MX">
      <formula>RIGHT(M321,LEN("MX"))="MX"</formula>
    </cfRule>
    <cfRule type="endsWith" dxfId="19882" priority="1716" stopIfTrue="1" operator="endsWith" text="MI">
      <formula>RIGHT(M321,LEN("MI"))="MI"</formula>
    </cfRule>
    <cfRule type="endsWith" dxfId="19881" priority="1717" stopIfTrue="1" operator="endsWith" text="PL">
      <formula>RIGHT(M321,LEN("PL"))="PL"</formula>
    </cfRule>
    <cfRule type="endsWith" dxfId="19880" priority="1718" stopIfTrue="1" operator="endsWith" text="FE">
      <formula>RIGHT(M321,LEN("FE"))="FE"</formula>
    </cfRule>
    <cfRule type="endsWith" dxfId="19879" priority="1719" stopIfTrue="1" operator="endsWith" text="PA">
      <formula>RIGHT(M321,LEN("PA"))="PA"</formula>
    </cfRule>
    <cfRule type="endsWith" dxfId="19878" priority="1720" stopIfTrue="1" operator="endsWith" text="PS">
      <formula>RIGHT(M321,LEN("PS"))="PS"</formula>
    </cfRule>
    <cfRule type="endsWith" dxfId="19877" priority="1721" stopIfTrue="1" operator="endsWith" text="OB">
      <formula>RIGHT(M321,LEN("OB"))="OB"</formula>
    </cfRule>
    <cfRule type="endsWith" dxfId="19876" priority="1722" stopIfTrue="1" operator="endsWith" text="BA">
      <formula>RIGHT(M321,LEN("BA"))="BA"</formula>
    </cfRule>
    <cfRule type="endsWith" dxfId="19875" priority="1723" stopIfTrue="1" operator="endsWith" text="CO">
      <formula>RIGHT(M321,LEN("CO"))="CO"</formula>
    </cfRule>
    <cfRule type="endsWith" dxfId="19874" priority="1724" stopIfTrue="1" operator="endsWith" text="CH">
      <formula>RIGHT(M321,LEN("CH"))="CH"</formula>
    </cfRule>
  </conditionalFormatting>
  <conditionalFormatting sqref="O321:O335">
    <cfRule type="endsWith" dxfId="19873" priority="1703" stopIfTrue="1" operator="endsWith" text="TE">
      <formula>RIGHT(O321,LEN("TE"))="TE"</formula>
    </cfRule>
    <cfRule type="endsWith" dxfId="19872" priority="1704" stopIfTrue="1" operator="endsWith" text="MX">
      <formula>RIGHT(O321,LEN("MX"))="MX"</formula>
    </cfRule>
    <cfRule type="endsWith" dxfId="19871" priority="1705" stopIfTrue="1" operator="endsWith" text="MI">
      <formula>RIGHT(O321,LEN("MI"))="MI"</formula>
    </cfRule>
    <cfRule type="endsWith" dxfId="19870" priority="1706" stopIfTrue="1" operator="endsWith" text="PL">
      <formula>RIGHT(O321,LEN("PL"))="PL"</formula>
    </cfRule>
    <cfRule type="endsWith" dxfId="19869" priority="1707" stopIfTrue="1" operator="endsWith" text="FE">
      <formula>RIGHT(O321,LEN("FE"))="FE"</formula>
    </cfRule>
    <cfRule type="endsWith" dxfId="19868" priority="1708" stopIfTrue="1" operator="endsWith" text="PA">
      <formula>RIGHT(O321,LEN("PA"))="PA"</formula>
    </cfRule>
    <cfRule type="endsWith" dxfId="19867" priority="1709" stopIfTrue="1" operator="endsWith" text="PS">
      <formula>RIGHT(O321,LEN("PS"))="PS"</formula>
    </cfRule>
    <cfRule type="endsWith" dxfId="19866" priority="1710" stopIfTrue="1" operator="endsWith" text="OB">
      <formula>RIGHT(O321,LEN("OB"))="OB"</formula>
    </cfRule>
    <cfRule type="endsWith" dxfId="19865" priority="1711" stopIfTrue="1" operator="endsWith" text="BA">
      <formula>RIGHT(O321,LEN("BA"))="BA"</formula>
    </cfRule>
    <cfRule type="endsWith" dxfId="19864" priority="1712" stopIfTrue="1" operator="endsWith" text="CO">
      <formula>RIGHT(O321,LEN("CO"))="CO"</formula>
    </cfRule>
    <cfRule type="endsWith" dxfId="19863" priority="1713" stopIfTrue="1" operator="endsWith" text="CH">
      <formula>RIGHT(O321,LEN("CH"))="CH"</formula>
    </cfRule>
  </conditionalFormatting>
  <conditionalFormatting sqref="Q321:Q335">
    <cfRule type="endsWith" dxfId="19862" priority="1692" stopIfTrue="1" operator="endsWith" text="TE">
      <formula>RIGHT(Q321,LEN("TE"))="TE"</formula>
    </cfRule>
    <cfRule type="endsWith" dxfId="19861" priority="1693" stopIfTrue="1" operator="endsWith" text="MX">
      <formula>RIGHT(Q321,LEN("MX"))="MX"</formula>
    </cfRule>
    <cfRule type="endsWith" dxfId="19860" priority="1694" stopIfTrue="1" operator="endsWith" text="MI">
      <formula>RIGHT(Q321,LEN("MI"))="MI"</formula>
    </cfRule>
    <cfRule type="endsWith" dxfId="19859" priority="1695" stopIfTrue="1" operator="endsWith" text="PL">
      <formula>RIGHT(Q321,LEN("PL"))="PL"</formula>
    </cfRule>
    <cfRule type="endsWith" dxfId="19858" priority="1696" stopIfTrue="1" operator="endsWith" text="FE">
      <formula>RIGHT(Q321,LEN("FE"))="FE"</formula>
    </cfRule>
    <cfRule type="endsWith" dxfId="19857" priority="1697" stopIfTrue="1" operator="endsWith" text="PA">
      <formula>RIGHT(Q321,LEN("PA"))="PA"</formula>
    </cfRule>
    <cfRule type="endsWith" dxfId="19856" priority="1698" stopIfTrue="1" operator="endsWith" text="PS">
      <formula>RIGHT(Q321,LEN("PS"))="PS"</formula>
    </cfRule>
    <cfRule type="endsWith" dxfId="19855" priority="1699" stopIfTrue="1" operator="endsWith" text="OB">
      <formula>RIGHT(Q321,LEN("OB"))="OB"</formula>
    </cfRule>
    <cfRule type="endsWith" dxfId="19854" priority="1700" stopIfTrue="1" operator="endsWith" text="BA">
      <formula>RIGHT(Q321,LEN("BA"))="BA"</formula>
    </cfRule>
    <cfRule type="endsWith" dxfId="19853" priority="1701" stopIfTrue="1" operator="endsWith" text="CO">
      <formula>RIGHT(Q321,LEN("CO"))="CO"</formula>
    </cfRule>
    <cfRule type="endsWith" dxfId="19852" priority="1702" stopIfTrue="1" operator="endsWith" text="CH">
      <formula>RIGHT(Q321,LEN("CH"))="CH"</formula>
    </cfRule>
  </conditionalFormatting>
  <conditionalFormatting sqref="S321:S335">
    <cfRule type="endsWith" dxfId="19851" priority="1681" stopIfTrue="1" operator="endsWith" text="TE">
      <formula>RIGHT(S321,LEN("TE"))="TE"</formula>
    </cfRule>
    <cfRule type="endsWith" dxfId="19850" priority="1682" stopIfTrue="1" operator="endsWith" text="MX">
      <formula>RIGHT(S321,LEN("MX"))="MX"</formula>
    </cfRule>
    <cfRule type="endsWith" dxfId="19849" priority="1683" stopIfTrue="1" operator="endsWith" text="MI">
      <formula>RIGHT(S321,LEN("MI"))="MI"</formula>
    </cfRule>
    <cfRule type="endsWith" dxfId="19848" priority="1684" stopIfTrue="1" operator="endsWith" text="PL">
      <formula>RIGHT(S321,LEN("PL"))="PL"</formula>
    </cfRule>
    <cfRule type="endsWith" dxfId="19847" priority="1685" stopIfTrue="1" operator="endsWith" text="FE">
      <formula>RIGHT(S321,LEN("FE"))="FE"</formula>
    </cfRule>
    <cfRule type="endsWith" dxfId="19846" priority="1686" stopIfTrue="1" operator="endsWith" text="PA">
      <formula>RIGHT(S321,LEN("PA"))="PA"</formula>
    </cfRule>
    <cfRule type="endsWith" dxfId="19845" priority="1687" stopIfTrue="1" operator="endsWith" text="PS">
      <formula>RIGHT(S321,LEN("PS"))="PS"</formula>
    </cfRule>
    <cfRule type="endsWith" dxfId="19844" priority="1688" stopIfTrue="1" operator="endsWith" text="OB">
      <formula>RIGHT(S321,LEN("OB"))="OB"</formula>
    </cfRule>
    <cfRule type="endsWith" dxfId="19843" priority="1689" stopIfTrue="1" operator="endsWith" text="BA">
      <formula>RIGHT(S321,LEN("BA"))="BA"</formula>
    </cfRule>
    <cfRule type="endsWith" dxfId="19842" priority="1690" stopIfTrue="1" operator="endsWith" text="CO">
      <formula>RIGHT(S321,LEN("CO"))="CO"</formula>
    </cfRule>
    <cfRule type="endsWith" dxfId="19841" priority="1691" stopIfTrue="1" operator="endsWith" text="CH">
      <formula>RIGHT(S321,LEN("CH"))="CH"</formula>
    </cfRule>
  </conditionalFormatting>
  <conditionalFormatting sqref="AB336">
    <cfRule type="cellIs" dxfId="19840" priority="1680" stopIfTrue="1" operator="greaterThan">
      <formula>16</formula>
    </cfRule>
  </conditionalFormatting>
  <conditionalFormatting sqref="AD336">
    <cfRule type="cellIs" dxfId="19839" priority="1679" stopIfTrue="1" operator="greaterThan">
      <formula>16</formula>
    </cfRule>
  </conditionalFormatting>
  <conditionalFormatting sqref="AF336">
    <cfRule type="cellIs" dxfId="19838" priority="1678" stopIfTrue="1" operator="greaterThan">
      <formula>16</formula>
    </cfRule>
  </conditionalFormatting>
  <conditionalFormatting sqref="AH336">
    <cfRule type="cellIs" dxfId="19837" priority="1677" stopIfTrue="1" operator="greaterThan">
      <formula>16</formula>
    </cfRule>
  </conditionalFormatting>
  <conditionalFormatting sqref="AJ336">
    <cfRule type="cellIs" dxfId="19836" priority="1676" stopIfTrue="1" operator="greaterThan">
      <formula>16</formula>
    </cfRule>
  </conditionalFormatting>
  <conditionalFormatting sqref="AL336">
    <cfRule type="cellIs" dxfId="19835" priority="1675" stopIfTrue="1" operator="greaterThan">
      <formula>16</formula>
    </cfRule>
  </conditionalFormatting>
  <conditionalFormatting sqref="AN336">
    <cfRule type="cellIs" dxfId="19834" priority="1674" stopIfTrue="1" operator="greaterThan">
      <formula>16</formula>
    </cfRule>
  </conditionalFormatting>
  <conditionalFormatting sqref="AA321:AA335">
    <cfRule type="endsWith" dxfId="19833" priority="1663" stopIfTrue="1" operator="endsWith" text="TE">
      <formula>RIGHT(AA321,LEN("TE"))="TE"</formula>
    </cfRule>
    <cfRule type="endsWith" dxfId="19832" priority="1664" stopIfTrue="1" operator="endsWith" text="MX">
      <formula>RIGHT(AA321,LEN("MX"))="MX"</formula>
    </cfRule>
    <cfRule type="endsWith" dxfId="19831" priority="1665" stopIfTrue="1" operator="endsWith" text="MI">
      <formula>RIGHT(AA321,LEN("MI"))="MI"</formula>
    </cfRule>
    <cfRule type="endsWith" dxfId="19830" priority="1666" stopIfTrue="1" operator="endsWith" text="PL">
      <formula>RIGHT(AA321,LEN("PL"))="PL"</formula>
    </cfRule>
    <cfRule type="endsWith" dxfId="19829" priority="1667" stopIfTrue="1" operator="endsWith" text="FE">
      <formula>RIGHT(AA321,LEN("FE"))="FE"</formula>
    </cfRule>
    <cfRule type="endsWith" dxfId="19828" priority="1668" stopIfTrue="1" operator="endsWith" text="PA">
      <formula>RIGHT(AA321,LEN("PA"))="PA"</formula>
    </cfRule>
    <cfRule type="endsWith" dxfId="19827" priority="1669" stopIfTrue="1" operator="endsWith" text="PS">
      <formula>RIGHT(AA321,LEN("PS"))="PS"</formula>
    </cfRule>
    <cfRule type="endsWith" dxfId="19826" priority="1670" stopIfTrue="1" operator="endsWith" text="OB">
      <formula>RIGHT(AA321,LEN("OB"))="OB"</formula>
    </cfRule>
    <cfRule type="endsWith" dxfId="19825" priority="1671" stopIfTrue="1" operator="endsWith" text="BA">
      <formula>RIGHT(AA321,LEN("BA"))="BA"</formula>
    </cfRule>
    <cfRule type="endsWith" dxfId="19824" priority="1672" stopIfTrue="1" operator="endsWith" text="CO">
      <formula>RIGHT(AA321,LEN("CO"))="CO"</formula>
    </cfRule>
    <cfRule type="endsWith" dxfId="19823" priority="1673" stopIfTrue="1" operator="endsWith" text="CH">
      <formula>RIGHT(AA321,LEN("CH"))="CH"</formula>
    </cfRule>
  </conditionalFormatting>
  <conditionalFormatting sqref="AC321:AC335">
    <cfRule type="endsWith" dxfId="19822" priority="1652" stopIfTrue="1" operator="endsWith" text="TE">
      <formula>RIGHT(AC321,LEN("TE"))="TE"</formula>
    </cfRule>
    <cfRule type="endsWith" dxfId="19821" priority="1653" stopIfTrue="1" operator="endsWith" text="MX">
      <formula>RIGHT(AC321,LEN("MX"))="MX"</formula>
    </cfRule>
    <cfRule type="endsWith" dxfId="19820" priority="1654" stopIfTrue="1" operator="endsWith" text="MI">
      <formula>RIGHT(AC321,LEN("MI"))="MI"</formula>
    </cfRule>
    <cfRule type="endsWith" dxfId="19819" priority="1655" stopIfTrue="1" operator="endsWith" text="PL">
      <formula>RIGHT(AC321,LEN("PL"))="PL"</formula>
    </cfRule>
    <cfRule type="endsWith" dxfId="19818" priority="1656" stopIfTrue="1" operator="endsWith" text="FE">
      <formula>RIGHT(AC321,LEN("FE"))="FE"</formula>
    </cfRule>
    <cfRule type="endsWith" dxfId="19817" priority="1657" stopIfTrue="1" operator="endsWith" text="PA">
      <formula>RIGHT(AC321,LEN("PA"))="PA"</formula>
    </cfRule>
    <cfRule type="endsWith" dxfId="19816" priority="1658" stopIfTrue="1" operator="endsWith" text="PS">
      <formula>RIGHT(AC321,LEN("PS"))="PS"</formula>
    </cfRule>
    <cfRule type="endsWith" dxfId="19815" priority="1659" stopIfTrue="1" operator="endsWith" text="OB">
      <formula>RIGHT(AC321,LEN("OB"))="OB"</formula>
    </cfRule>
    <cfRule type="endsWith" dxfId="19814" priority="1660" stopIfTrue="1" operator="endsWith" text="BA">
      <formula>RIGHT(AC321,LEN("BA"))="BA"</formula>
    </cfRule>
    <cfRule type="endsWith" dxfId="19813" priority="1661" stopIfTrue="1" operator="endsWith" text="CO">
      <formula>RIGHT(AC321,LEN("CO"))="CO"</formula>
    </cfRule>
    <cfRule type="endsWith" dxfId="19812" priority="1662" stopIfTrue="1" operator="endsWith" text="CH">
      <formula>RIGHT(AC321,LEN("CH"))="CH"</formula>
    </cfRule>
  </conditionalFormatting>
  <conditionalFormatting sqref="AE321:AE335">
    <cfRule type="endsWith" dxfId="19811" priority="1641" stopIfTrue="1" operator="endsWith" text="TE">
      <formula>RIGHT(AE321,LEN("TE"))="TE"</formula>
    </cfRule>
    <cfRule type="endsWith" dxfId="19810" priority="1642" stopIfTrue="1" operator="endsWith" text="MX">
      <formula>RIGHT(AE321,LEN("MX"))="MX"</formula>
    </cfRule>
    <cfRule type="endsWith" dxfId="19809" priority="1643" stopIfTrue="1" operator="endsWith" text="MI">
      <formula>RIGHT(AE321,LEN("MI"))="MI"</formula>
    </cfRule>
    <cfRule type="endsWith" dxfId="19808" priority="1644" stopIfTrue="1" operator="endsWith" text="PL">
      <formula>RIGHT(AE321,LEN("PL"))="PL"</formula>
    </cfRule>
    <cfRule type="endsWith" dxfId="19807" priority="1645" stopIfTrue="1" operator="endsWith" text="FE">
      <formula>RIGHT(AE321,LEN("FE"))="FE"</formula>
    </cfRule>
    <cfRule type="endsWith" dxfId="19806" priority="1646" stopIfTrue="1" operator="endsWith" text="PA">
      <formula>RIGHT(AE321,LEN("PA"))="PA"</formula>
    </cfRule>
    <cfRule type="endsWith" dxfId="19805" priority="1647" stopIfTrue="1" operator="endsWith" text="PS">
      <formula>RIGHT(AE321,LEN("PS"))="PS"</formula>
    </cfRule>
    <cfRule type="endsWith" dxfId="19804" priority="1648" stopIfTrue="1" operator="endsWith" text="OB">
      <formula>RIGHT(AE321,LEN("OB"))="OB"</formula>
    </cfRule>
    <cfRule type="endsWith" dxfId="19803" priority="1649" stopIfTrue="1" operator="endsWith" text="BA">
      <formula>RIGHT(AE321,LEN("BA"))="BA"</formula>
    </cfRule>
    <cfRule type="endsWith" dxfId="19802" priority="1650" stopIfTrue="1" operator="endsWith" text="CO">
      <formula>RIGHT(AE321,LEN("CO"))="CO"</formula>
    </cfRule>
    <cfRule type="endsWith" dxfId="19801" priority="1651" stopIfTrue="1" operator="endsWith" text="CH">
      <formula>RIGHT(AE321,LEN("CH"))="CH"</formula>
    </cfRule>
  </conditionalFormatting>
  <conditionalFormatting sqref="AG321:AG335">
    <cfRule type="endsWith" dxfId="19800" priority="1630" stopIfTrue="1" operator="endsWith" text="TE">
      <formula>RIGHT(AG321,LEN("TE"))="TE"</formula>
    </cfRule>
    <cfRule type="endsWith" dxfId="19799" priority="1631" stopIfTrue="1" operator="endsWith" text="MX">
      <formula>RIGHT(AG321,LEN("MX"))="MX"</formula>
    </cfRule>
    <cfRule type="endsWith" dxfId="19798" priority="1632" stopIfTrue="1" operator="endsWith" text="MI">
      <formula>RIGHT(AG321,LEN("MI"))="MI"</formula>
    </cfRule>
    <cfRule type="endsWith" dxfId="19797" priority="1633" stopIfTrue="1" operator="endsWith" text="PL">
      <formula>RIGHT(AG321,LEN("PL"))="PL"</formula>
    </cfRule>
    <cfRule type="endsWith" dxfId="19796" priority="1634" stopIfTrue="1" operator="endsWith" text="FE">
      <formula>RIGHT(AG321,LEN("FE"))="FE"</formula>
    </cfRule>
    <cfRule type="endsWith" dxfId="19795" priority="1635" stopIfTrue="1" operator="endsWith" text="PA">
      <formula>RIGHT(AG321,LEN("PA"))="PA"</formula>
    </cfRule>
    <cfRule type="endsWith" dxfId="19794" priority="1636" stopIfTrue="1" operator="endsWith" text="PS">
      <formula>RIGHT(AG321,LEN("PS"))="PS"</formula>
    </cfRule>
    <cfRule type="endsWith" dxfId="19793" priority="1637" stopIfTrue="1" operator="endsWith" text="OB">
      <formula>RIGHT(AG321,LEN("OB"))="OB"</formula>
    </cfRule>
    <cfRule type="endsWith" dxfId="19792" priority="1638" stopIfTrue="1" operator="endsWith" text="BA">
      <formula>RIGHT(AG321,LEN("BA"))="BA"</formula>
    </cfRule>
    <cfRule type="endsWith" dxfId="19791" priority="1639" stopIfTrue="1" operator="endsWith" text="CO">
      <formula>RIGHT(AG321,LEN("CO"))="CO"</formula>
    </cfRule>
    <cfRule type="endsWith" dxfId="19790" priority="1640" stopIfTrue="1" operator="endsWith" text="CH">
      <formula>RIGHT(AG321,LEN("CH"))="CH"</formula>
    </cfRule>
  </conditionalFormatting>
  <conditionalFormatting sqref="AI321:AI335">
    <cfRule type="endsWith" dxfId="19789" priority="1619" stopIfTrue="1" operator="endsWith" text="TE">
      <formula>RIGHT(AI321,LEN("TE"))="TE"</formula>
    </cfRule>
    <cfRule type="endsWith" dxfId="19788" priority="1620" stopIfTrue="1" operator="endsWith" text="MX">
      <formula>RIGHT(AI321,LEN("MX"))="MX"</formula>
    </cfRule>
    <cfRule type="endsWith" dxfId="19787" priority="1621" stopIfTrue="1" operator="endsWith" text="MI">
      <formula>RIGHT(AI321,LEN("MI"))="MI"</formula>
    </cfRule>
    <cfRule type="endsWith" dxfId="19786" priority="1622" stopIfTrue="1" operator="endsWith" text="PL">
      <formula>RIGHT(AI321,LEN("PL"))="PL"</formula>
    </cfRule>
    <cfRule type="endsWith" dxfId="19785" priority="1623" stopIfTrue="1" operator="endsWith" text="FE">
      <formula>RIGHT(AI321,LEN("FE"))="FE"</formula>
    </cfRule>
    <cfRule type="endsWith" dxfId="19784" priority="1624" stopIfTrue="1" operator="endsWith" text="PA">
      <formula>RIGHT(AI321,LEN("PA"))="PA"</formula>
    </cfRule>
    <cfRule type="endsWith" dxfId="19783" priority="1625" stopIfTrue="1" operator="endsWith" text="PS">
      <formula>RIGHT(AI321,LEN("PS"))="PS"</formula>
    </cfRule>
    <cfRule type="endsWith" dxfId="19782" priority="1626" stopIfTrue="1" operator="endsWith" text="OB">
      <formula>RIGHT(AI321,LEN("OB"))="OB"</formula>
    </cfRule>
    <cfRule type="endsWith" dxfId="19781" priority="1627" stopIfTrue="1" operator="endsWith" text="BA">
      <formula>RIGHT(AI321,LEN("BA"))="BA"</formula>
    </cfRule>
    <cfRule type="endsWith" dxfId="19780" priority="1628" stopIfTrue="1" operator="endsWith" text="CO">
      <formula>RIGHT(AI321,LEN("CO"))="CO"</formula>
    </cfRule>
    <cfRule type="endsWith" dxfId="19779" priority="1629" stopIfTrue="1" operator="endsWith" text="CH">
      <formula>RIGHT(AI321,LEN("CH"))="CH"</formula>
    </cfRule>
  </conditionalFormatting>
  <conditionalFormatting sqref="AK321:AK335">
    <cfRule type="endsWith" dxfId="19778" priority="1608" stopIfTrue="1" operator="endsWith" text="TE">
      <formula>RIGHT(AK321,LEN("TE"))="TE"</formula>
    </cfRule>
    <cfRule type="endsWith" dxfId="19777" priority="1609" stopIfTrue="1" operator="endsWith" text="MX">
      <formula>RIGHT(AK321,LEN("MX"))="MX"</formula>
    </cfRule>
    <cfRule type="endsWith" dxfId="19776" priority="1610" stopIfTrue="1" operator="endsWith" text="MI">
      <formula>RIGHT(AK321,LEN("MI"))="MI"</formula>
    </cfRule>
    <cfRule type="endsWith" dxfId="19775" priority="1611" stopIfTrue="1" operator="endsWith" text="PL">
      <formula>RIGHT(AK321,LEN("PL"))="PL"</formula>
    </cfRule>
    <cfRule type="endsWith" dxfId="19774" priority="1612" stopIfTrue="1" operator="endsWith" text="FE">
      <formula>RIGHT(AK321,LEN("FE"))="FE"</formula>
    </cfRule>
    <cfRule type="endsWith" dxfId="19773" priority="1613" stopIfTrue="1" operator="endsWith" text="PA">
      <formula>RIGHT(AK321,LEN("PA"))="PA"</formula>
    </cfRule>
    <cfRule type="endsWith" dxfId="19772" priority="1614" stopIfTrue="1" operator="endsWith" text="PS">
      <formula>RIGHT(AK321,LEN("PS"))="PS"</formula>
    </cfRule>
    <cfRule type="endsWith" dxfId="19771" priority="1615" stopIfTrue="1" operator="endsWith" text="OB">
      <formula>RIGHT(AK321,LEN("OB"))="OB"</formula>
    </cfRule>
    <cfRule type="endsWith" dxfId="19770" priority="1616" stopIfTrue="1" operator="endsWith" text="BA">
      <formula>RIGHT(AK321,LEN("BA"))="BA"</formula>
    </cfRule>
    <cfRule type="endsWith" dxfId="19769" priority="1617" stopIfTrue="1" operator="endsWith" text="CO">
      <formula>RIGHT(AK321,LEN("CO"))="CO"</formula>
    </cfRule>
    <cfRule type="endsWith" dxfId="19768" priority="1618" stopIfTrue="1" operator="endsWith" text="CH">
      <formula>RIGHT(AK321,LEN("CH"))="CH"</formula>
    </cfRule>
  </conditionalFormatting>
  <conditionalFormatting sqref="AM321:AM335">
    <cfRule type="endsWith" dxfId="19767" priority="1597" stopIfTrue="1" operator="endsWith" text="TE">
      <formula>RIGHT(AM321,LEN("TE"))="TE"</formula>
    </cfRule>
    <cfRule type="endsWith" dxfId="19766" priority="1598" stopIfTrue="1" operator="endsWith" text="MX">
      <formula>RIGHT(AM321,LEN("MX"))="MX"</formula>
    </cfRule>
    <cfRule type="endsWith" dxfId="19765" priority="1599" stopIfTrue="1" operator="endsWith" text="MI">
      <formula>RIGHT(AM321,LEN("MI"))="MI"</formula>
    </cfRule>
    <cfRule type="endsWith" dxfId="19764" priority="1600" stopIfTrue="1" operator="endsWith" text="PL">
      <formula>RIGHT(AM321,LEN("PL"))="PL"</formula>
    </cfRule>
    <cfRule type="endsWith" dxfId="19763" priority="1601" stopIfTrue="1" operator="endsWith" text="FE">
      <formula>RIGHT(AM321,LEN("FE"))="FE"</formula>
    </cfRule>
    <cfRule type="endsWith" dxfId="19762" priority="1602" stopIfTrue="1" operator="endsWith" text="PA">
      <formula>RIGHT(AM321,LEN("PA"))="PA"</formula>
    </cfRule>
    <cfRule type="endsWith" dxfId="19761" priority="1603" stopIfTrue="1" operator="endsWith" text="PS">
      <formula>RIGHT(AM321,LEN("PS"))="PS"</formula>
    </cfRule>
    <cfRule type="endsWith" dxfId="19760" priority="1604" stopIfTrue="1" operator="endsWith" text="OB">
      <formula>RIGHT(AM321,LEN("OB"))="OB"</formula>
    </cfRule>
    <cfRule type="endsWith" dxfId="19759" priority="1605" stopIfTrue="1" operator="endsWith" text="BA">
      <formula>RIGHT(AM321,LEN("BA"))="BA"</formula>
    </cfRule>
    <cfRule type="endsWith" dxfId="19758" priority="1606" stopIfTrue="1" operator="endsWith" text="CO">
      <formula>RIGHT(AM321,LEN("CO"))="CO"</formula>
    </cfRule>
    <cfRule type="endsWith" dxfId="19757" priority="1607" stopIfTrue="1" operator="endsWith" text="CH">
      <formula>RIGHT(AM321,LEN("CH"))="CH"</formula>
    </cfRule>
  </conditionalFormatting>
  <conditionalFormatting sqref="AV336">
    <cfRule type="cellIs" dxfId="19756" priority="1596" stopIfTrue="1" operator="greaterThan">
      <formula>16</formula>
    </cfRule>
  </conditionalFormatting>
  <conditionalFormatting sqref="AX336">
    <cfRule type="cellIs" dxfId="19755" priority="1595" stopIfTrue="1" operator="greaterThan">
      <formula>16</formula>
    </cfRule>
  </conditionalFormatting>
  <conditionalFormatting sqref="AZ336">
    <cfRule type="cellIs" dxfId="19754" priority="1594" stopIfTrue="1" operator="greaterThan">
      <formula>16</formula>
    </cfRule>
  </conditionalFormatting>
  <conditionalFormatting sqref="BB336">
    <cfRule type="cellIs" dxfId="19753" priority="1593" stopIfTrue="1" operator="greaterThan">
      <formula>16</formula>
    </cfRule>
  </conditionalFormatting>
  <conditionalFormatting sqref="BD336">
    <cfRule type="cellIs" dxfId="19752" priority="1592" stopIfTrue="1" operator="greaterThan">
      <formula>16</formula>
    </cfRule>
  </conditionalFormatting>
  <conditionalFormatting sqref="BF336">
    <cfRule type="cellIs" dxfId="19751" priority="1591" stopIfTrue="1" operator="greaterThan">
      <formula>16</formula>
    </cfRule>
  </conditionalFormatting>
  <conditionalFormatting sqref="BH336">
    <cfRule type="cellIs" dxfId="19750" priority="1590" stopIfTrue="1" operator="greaterThan">
      <formula>16</formula>
    </cfRule>
  </conditionalFormatting>
  <conditionalFormatting sqref="AU321:AU335">
    <cfRule type="endsWith" dxfId="19749" priority="1579" stopIfTrue="1" operator="endsWith" text="TE">
      <formula>RIGHT(AU321,LEN("TE"))="TE"</formula>
    </cfRule>
    <cfRule type="endsWith" dxfId="19748" priority="1580" stopIfTrue="1" operator="endsWith" text="MX">
      <formula>RIGHT(AU321,LEN("MX"))="MX"</formula>
    </cfRule>
    <cfRule type="endsWith" dxfId="19747" priority="1581" stopIfTrue="1" operator="endsWith" text="MI">
      <formula>RIGHT(AU321,LEN("MI"))="MI"</formula>
    </cfRule>
    <cfRule type="endsWith" dxfId="19746" priority="1582" stopIfTrue="1" operator="endsWith" text="PL">
      <formula>RIGHT(AU321,LEN("PL"))="PL"</formula>
    </cfRule>
    <cfRule type="endsWith" dxfId="19745" priority="1583" stopIfTrue="1" operator="endsWith" text="FE">
      <formula>RIGHT(AU321,LEN("FE"))="FE"</formula>
    </cfRule>
    <cfRule type="endsWith" dxfId="19744" priority="1584" stopIfTrue="1" operator="endsWith" text="PA">
      <formula>RIGHT(AU321,LEN("PA"))="PA"</formula>
    </cfRule>
    <cfRule type="endsWith" dxfId="19743" priority="1585" stopIfTrue="1" operator="endsWith" text="PS">
      <formula>RIGHT(AU321,LEN("PS"))="PS"</formula>
    </cfRule>
    <cfRule type="endsWith" dxfId="19742" priority="1586" stopIfTrue="1" operator="endsWith" text="OB">
      <formula>RIGHT(AU321,LEN("OB"))="OB"</formula>
    </cfRule>
    <cfRule type="endsWith" dxfId="19741" priority="1587" stopIfTrue="1" operator="endsWith" text="BA">
      <formula>RIGHT(AU321,LEN("BA"))="BA"</formula>
    </cfRule>
    <cfRule type="endsWith" dxfId="19740" priority="1588" stopIfTrue="1" operator="endsWith" text="CO">
      <formula>RIGHT(AU321,LEN("CO"))="CO"</formula>
    </cfRule>
    <cfRule type="endsWith" dxfId="19739" priority="1589" stopIfTrue="1" operator="endsWith" text="CH">
      <formula>RIGHT(AU321,LEN("CH"))="CH"</formula>
    </cfRule>
  </conditionalFormatting>
  <conditionalFormatting sqref="AW321:AW335">
    <cfRule type="endsWith" dxfId="19738" priority="1568" stopIfTrue="1" operator="endsWith" text="TE">
      <formula>RIGHT(AW321,LEN("TE"))="TE"</formula>
    </cfRule>
    <cfRule type="endsWith" dxfId="19737" priority="1569" stopIfTrue="1" operator="endsWith" text="MX">
      <formula>RIGHT(AW321,LEN("MX"))="MX"</formula>
    </cfRule>
    <cfRule type="endsWith" dxfId="19736" priority="1570" stopIfTrue="1" operator="endsWith" text="MI">
      <formula>RIGHT(AW321,LEN("MI"))="MI"</formula>
    </cfRule>
    <cfRule type="endsWith" dxfId="19735" priority="1571" stopIfTrue="1" operator="endsWith" text="PL">
      <formula>RIGHT(AW321,LEN("PL"))="PL"</formula>
    </cfRule>
    <cfRule type="endsWith" dxfId="19734" priority="1572" stopIfTrue="1" operator="endsWith" text="FE">
      <formula>RIGHT(AW321,LEN("FE"))="FE"</formula>
    </cfRule>
    <cfRule type="endsWith" dxfId="19733" priority="1573" stopIfTrue="1" operator="endsWith" text="PA">
      <formula>RIGHT(AW321,LEN("PA"))="PA"</formula>
    </cfRule>
    <cfRule type="endsWith" dxfId="19732" priority="1574" stopIfTrue="1" operator="endsWith" text="PS">
      <formula>RIGHT(AW321,LEN("PS"))="PS"</formula>
    </cfRule>
    <cfRule type="endsWith" dxfId="19731" priority="1575" stopIfTrue="1" operator="endsWith" text="OB">
      <formula>RIGHT(AW321,LEN("OB"))="OB"</formula>
    </cfRule>
    <cfRule type="endsWith" dxfId="19730" priority="1576" stopIfTrue="1" operator="endsWith" text="BA">
      <formula>RIGHT(AW321,LEN("BA"))="BA"</formula>
    </cfRule>
    <cfRule type="endsWith" dxfId="19729" priority="1577" stopIfTrue="1" operator="endsWith" text="CO">
      <formula>RIGHT(AW321,LEN("CO"))="CO"</formula>
    </cfRule>
    <cfRule type="endsWith" dxfId="19728" priority="1578" stopIfTrue="1" operator="endsWith" text="CH">
      <formula>RIGHT(AW321,LEN("CH"))="CH"</formula>
    </cfRule>
  </conditionalFormatting>
  <conditionalFormatting sqref="AY321:AY335">
    <cfRule type="endsWith" dxfId="19727" priority="1557" stopIfTrue="1" operator="endsWith" text="TE">
      <formula>RIGHT(AY321,LEN("TE"))="TE"</formula>
    </cfRule>
    <cfRule type="endsWith" dxfId="19726" priority="1558" stopIfTrue="1" operator="endsWith" text="MX">
      <formula>RIGHT(AY321,LEN("MX"))="MX"</formula>
    </cfRule>
    <cfRule type="endsWith" dxfId="19725" priority="1559" stopIfTrue="1" operator="endsWith" text="MI">
      <formula>RIGHT(AY321,LEN("MI"))="MI"</formula>
    </cfRule>
    <cfRule type="endsWith" dxfId="19724" priority="1560" stopIfTrue="1" operator="endsWith" text="PL">
      <formula>RIGHT(AY321,LEN("PL"))="PL"</formula>
    </cfRule>
    <cfRule type="endsWith" dxfId="19723" priority="1561" stopIfTrue="1" operator="endsWith" text="FE">
      <formula>RIGHT(AY321,LEN("FE"))="FE"</formula>
    </cfRule>
    <cfRule type="endsWith" dxfId="19722" priority="1562" stopIfTrue="1" operator="endsWith" text="PA">
      <formula>RIGHT(AY321,LEN("PA"))="PA"</formula>
    </cfRule>
    <cfRule type="endsWith" dxfId="19721" priority="1563" stopIfTrue="1" operator="endsWith" text="PS">
      <formula>RIGHT(AY321,LEN("PS"))="PS"</formula>
    </cfRule>
    <cfRule type="endsWith" dxfId="19720" priority="1564" stopIfTrue="1" operator="endsWith" text="OB">
      <formula>RIGHT(AY321,LEN("OB"))="OB"</formula>
    </cfRule>
    <cfRule type="endsWith" dxfId="19719" priority="1565" stopIfTrue="1" operator="endsWith" text="BA">
      <formula>RIGHT(AY321,LEN("BA"))="BA"</formula>
    </cfRule>
    <cfRule type="endsWith" dxfId="19718" priority="1566" stopIfTrue="1" operator="endsWith" text="CO">
      <formula>RIGHT(AY321,LEN("CO"))="CO"</formula>
    </cfRule>
    <cfRule type="endsWith" dxfId="19717" priority="1567" stopIfTrue="1" operator="endsWith" text="CH">
      <formula>RIGHT(AY321,LEN("CH"))="CH"</formula>
    </cfRule>
  </conditionalFormatting>
  <conditionalFormatting sqref="BA321:BA335">
    <cfRule type="endsWith" dxfId="19716" priority="1546" stopIfTrue="1" operator="endsWith" text="TE">
      <formula>RIGHT(BA321,LEN("TE"))="TE"</formula>
    </cfRule>
    <cfRule type="endsWith" dxfId="19715" priority="1547" stopIfTrue="1" operator="endsWith" text="MX">
      <formula>RIGHT(BA321,LEN("MX"))="MX"</formula>
    </cfRule>
    <cfRule type="endsWith" dxfId="19714" priority="1548" stopIfTrue="1" operator="endsWith" text="MI">
      <formula>RIGHT(BA321,LEN("MI"))="MI"</formula>
    </cfRule>
    <cfRule type="endsWith" dxfId="19713" priority="1549" stopIfTrue="1" operator="endsWith" text="PL">
      <formula>RIGHT(BA321,LEN("PL"))="PL"</formula>
    </cfRule>
    <cfRule type="endsWith" dxfId="19712" priority="1550" stopIfTrue="1" operator="endsWith" text="FE">
      <formula>RIGHT(BA321,LEN("FE"))="FE"</formula>
    </cfRule>
    <cfRule type="endsWith" dxfId="19711" priority="1551" stopIfTrue="1" operator="endsWith" text="PA">
      <formula>RIGHT(BA321,LEN("PA"))="PA"</formula>
    </cfRule>
    <cfRule type="endsWith" dxfId="19710" priority="1552" stopIfTrue="1" operator="endsWith" text="PS">
      <formula>RIGHT(BA321,LEN("PS"))="PS"</formula>
    </cfRule>
    <cfRule type="endsWith" dxfId="19709" priority="1553" stopIfTrue="1" operator="endsWith" text="OB">
      <formula>RIGHT(BA321,LEN("OB"))="OB"</formula>
    </cfRule>
    <cfRule type="endsWith" dxfId="19708" priority="1554" stopIfTrue="1" operator="endsWith" text="BA">
      <formula>RIGHT(BA321,LEN("BA"))="BA"</formula>
    </cfRule>
    <cfRule type="endsWith" dxfId="19707" priority="1555" stopIfTrue="1" operator="endsWith" text="CO">
      <formula>RIGHT(BA321,LEN("CO"))="CO"</formula>
    </cfRule>
    <cfRule type="endsWith" dxfId="19706" priority="1556" stopIfTrue="1" operator="endsWith" text="CH">
      <formula>RIGHT(BA321,LEN("CH"))="CH"</formula>
    </cfRule>
  </conditionalFormatting>
  <conditionalFormatting sqref="BC321:BC335">
    <cfRule type="endsWith" dxfId="19705" priority="1535" stopIfTrue="1" operator="endsWith" text="TE">
      <formula>RIGHT(BC321,LEN("TE"))="TE"</formula>
    </cfRule>
    <cfRule type="endsWith" dxfId="19704" priority="1536" stopIfTrue="1" operator="endsWith" text="MX">
      <formula>RIGHT(BC321,LEN("MX"))="MX"</formula>
    </cfRule>
    <cfRule type="endsWith" dxfId="19703" priority="1537" stopIfTrue="1" operator="endsWith" text="MI">
      <formula>RIGHT(BC321,LEN("MI"))="MI"</formula>
    </cfRule>
    <cfRule type="endsWith" dxfId="19702" priority="1538" stopIfTrue="1" operator="endsWith" text="PL">
      <formula>RIGHT(BC321,LEN("PL"))="PL"</formula>
    </cfRule>
    <cfRule type="endsWith" dxfId="19701" priority="1539" stopIfTrue="1" operator="endsWith" text="FE">
      <formula>RIGHT(BC321,LEN("FE"))="FE"</formula>
    </cfRule>
    <cfRule type="endsWith" dxfId="19700" priority="1540" stopIfTrue="1" operator="endsWith" text="PA">
      <formula>RIGHT(BC321,LEN("PA"))="PA"</formula>
    </cfRule>
    <cfRule type="endsWith" dxfId="19699" priority="1541" stopIfTrue="1" operator="endsWith" text="PS">
      <formula>RIGHT(BC321,LEN("PS"))="PS"</formula>
    </cfRule>
    <cfRule type="endsWith" dxfId="19698" priority="1542" stopIfTrue="1" operator="endsWith" text="OB">
      <formula>RIGHT(BC321,LEN("OB"))="OB"</formula>
    </cfRule>
    <cfRule type="endsWith" dxfId="19697" priority="1543" stopIfTrue="1" operator="endsWith" text="BA">
      <formula>RIGHT(BC321,LEN("BA"))="BA"</formula>
    </cfRule>
    <cfRule type="endsWith" dxfId="19696" priority="1544" stopIfTrue="1" operator="endsWith" text="CO">
      <formula>RIGHT(BC321,LEN("CO"))="CO"</formula>
    </cfRule>
    <cfRule type="endsWith" dxfId="19695" priority="1545" stopIfTrue="1" operator="endsWith" text="CH">
      <formula>RIGHT(BC321,LEN("CH"))="CH"</formula>
    </cfRule>
  </conditionalFormatting>
  <conditionalFormatting sqref="BE321:BE335">
    <cfRule type="endsWith" dxfId="19694" priority="1524" stopIfTrue="1" operator="endsWith" text="TE">
      <formula>RIGHT(BE321,LEN("TE"))="TE"</formula>
    </cfRule>
    <cfRule type="endsWith" dxfId="19693" priority="1525" stopIfTrue="1" operator="endsWith" text="MX">
      <formula>RIGHT(BE321,LEN("MX"))="MX"</formula>
    </cfRule>
    <cfRule type="endsWith" dxfId="19692" priority="1526" stopIfTrue="1" operator="endsWith" text="MI">
      <formula>RIGHT(BE321,LEN("MI"))="MI"</formula>
    </cfRule>
    <cfRule type="endsWith" dxfId="19691" priority="1527" stopIfTrue="1" operator="endsWith" text="PL">
      <formula>RIGHT(BE321,LEN("PL"))="PL"</formula>
    </cfRule>
    <cfRule type="endsWith" dxfId="19690" priority="1528" stopIfTrue="1" operator="endsWith" text="FE">
      <formula>RIGHT(BE321,LEN("FE"))="FE"</formula>
    </cfRule>
    <cfRule type="endsWith" dxfId="19689" priority="1529" stopIfTrue="1" operator="endsWith" text="PA">
      <formula>RIGHT(BE321,LEN("PA"))="PA"</formula>
    </cfRule>
    <cfRule type="endsWith" dxfId="19688" priority="1530" stopIfTrue="1" operator="endsWith" text="PS">
      <formula>RIGHT(BE321,LEN("PS"))="PS"</formula>
    </cfRule>
    <cfRule type="endsWith" dxfId="19687" priority="1531" stopIfTrue="1" operator="endsWith" text="OB">
      <formula>RIGHT(BE321,LEN("OB"))="OB"</formula>
    </cfRule>
    <cfRule type="endsWith" dxfId="19686" priority="1532" stopIfTrue="1" operator="endsWith" text="BA">
      <formula>RIGHT(BE321,LEN("BA"))="BA"</formula>
    </cfRule>
    <cfRule type="endsWith" dxfId="19685" priority="1533" stopIfTrue="1" operator="endsWith" text="CO">
      <formula>RIGHT(BE321,LEN("CO"))="CO"</formula>
    </cfRule>
    <cfRule type="endsWith" dxfId="19684" priority="1534" stopIfTrue="1" operator="endsWith" text="CH">
      <formula>RIGHT(BE321,LEN("CH"))="CH"</formula>
    </cfRule>
  </conditionalFormatting>
  <conditionalFormatting sqref="BG321:BG335">
    <cfRule type="endsWith" dxfId="19683" priority="1513" stopIfTrue="1" operator="endsWith" text="TE">
      <formula>RIGHT(BG321,LEN("TE"))="TE"</formula>
    </cfRule>
    <cfRule type="endsWith" dxfId="19682" priority="1514" stopIfTrue="1" operator="endsWith" text="MX">
      <formula>RIGHT(BG321,LEN("MX"))="MX"</formula>
    </cfRule>
    <cfRule type="endsWith" dxfId="19681" priority="1515" stopIfTrue="1" operator="endsWith" text="MI">
      <formula>RIGHT(BG321,LEN("MI"))="MI"</formula>
    </cfRule>
    <cfRule type="endsWith" dxfId="19680" priority="1516" stopIfTrue="1" operator="endsWith" text="PL">
      <formula>RIGHT(BG321,LEN("PL"))="PL"</formula>
    </cfRule>
    <cfRule type="endsWith" dxfId="19679" priority="1517" stopIfTrue="1" operator="endsWith" text="FE">
      <formula>RIGHT(BG321,LEN("FE"))="FE"</formula>
    </cfRule>
    <cfRule type="endsWith" dxfId="19678" priority="1518" stopIfTrue="1" operator="endsWith" text="PA">
      <formula>RIGHT(BG321,LEN("PA"))="PA"</formula>
    </cfRule>
    <cfRule type="endsWith" dxfId="19677" priority="1519" stopIfTrue="1" operator="endsWith" text="PS">
      <formula>RIGHT(BG321,LEN("PS"))="PS"</formula>
    </cfRule>
    <cfRule type="endsWith" dxfId="19676" priority="1520" stopIfTrue="1" operator="endsWith" text="OB">
      <formula>RIGHT(BG321,LEN("OB"))="OB"</formula>
    </cfRule>
    <cfRule type="endsWith" dxfId="19675" priority="1521" stopIfTrue="1" operator="endsWith" text="BA">
      <formula>RIGHT(BG321,LEN("BA"))="BA"</formula>
    </cfRule>
    <cfRule type="endsWith" dxfId="19674" priority="1522" stopIfTrue="1" operator="endsWith" text="CO">
      <formula>RIGHT(BG321,LEN("CO"))="CO"</formula>
    </cfRule>
    <cfRule type="endsWith" dxfId="19673" priority="1523" stopIfTrue="1" operator="endsWith" text="CH">
      <formula>RIGHT(BG321,LEN("CH"))="CH"</formula>
    </cfRule>
  </conditionalFormatting>
  <conditionalFormatting sqref="H357">
    <cfRule type="cellIs" dxfId="19672" priority="1512" stopIfTrue="1" operator="greaterThan">
      <formula>16</formula>
    </cfRule>
  </conditionalFormatting>
  <conditionalFormatting sqref="J357">
    <cfRule type="cellIs" dxfId="19671" priority="1511" stopIfTrue="1" operator="greaterThan">
      <formula>16</formula>
    </cfRule>
  </conditionalFormatting>
  <conditionalFormatting sqref="L357">
    <cfRule type="cellIs" dxfId="19670" priority="1510" stopIfTrue="1" operator="greaterThan">
      <formula>16</formula>
    </cfRule>
  </conditionalFormatting>
  <conditionalFormatting sqref="N357">
    <cfRule type="cellIs" dxfId="19669" priority="1509" stopIfTrue="1" operator="greaterThan">
      <formula>16</formula>
    </cfRule>
  </conditionalFormatting>
  <conditionalFormatting sqref="P357">
    <cfRule type="cellIs" dxfId="19668" priority="1508" stopIfTrue="1" operator="greaterThan">
      <formula>16</formula>
    </cfRule>
  </conditionalFormatting>
  <conditionalFormatting sqref="R357">
    <cfRule type="cellIs" dxfId="19667" priority="1507" stopIfTrue="1" operator="greaterThan">
      <formula>16</formula>
    </cfRule>
  </conditionalFormatting>
  <conditionalFormatting sqref="T357">
    <cfRule type="cellIs" dxfId="19666" priority="1506" stopIfTrue="1" operator="greaterThan">
      <formula>16</formula>
    </cfRule>
  </conditionalFormatting>
  <conditionalFormatting sqref="G342:G356">
    <cfRule type="endsWith" dxfId="19665" priority="1495" stopIfTrue="1" operator="endsWith" text="TE">
      <formula>RIGHT(G342,LEN("TE"))="TE"</formula>
    </cfRule>
    <cfRule type="endsWith" dxfId="19664" priority="1496" stopIfTrue="1" operator="endsWith" text="MX">
      <formula>RIGHT(G342,LEN("MX"))="MX"</formula>
    </cfRule>
    <cfRule type="endsWith" dxfId="19663" priority="1497" stopIfTrue="1" operator="endsWith" text="MI">
      <formula>RIGHT(G342,LEN("MI"))="MI"</formula>
    </cfRule>
    <cfRule type="endsWith" dxfId="19662" priority="1498" stopIfTrue="1" operator="endsWith" text="PL">
      <formula>RIGHT(G342,LEN("PL"))="PL"</formula>
    </cfRule>
    <cfRule type="endsWith" dxfId="19661" priority="1499" stopIfTrue="1" operator="endsWith" text="FE">
      <formula>RIGHT(G342,LEN("FE"))="FE"</formula>
    </cfRule>
    <cfRule type="endsWith" dxfId="19660" priority="1500" stopIfTrue="1" operator="endsWith" text="PA">
      <formula>RIGHT(G342,LEN("PA"))="PA"</formula>
    </cfRule>
    <cfRule type="endsWith" dxfId="19659" priority="1501" stopIfTrue="1" operator="endsWith" text="PS">
      <formula>RIGHT(G342,LEN("PS"))="PS"</formula>
    </cfRule>
    <cfRule type="endsWith" dxfId="19658" priority="1502" stopIfTrue="1" operator="endsWith" text="OB">
      <formula>RIGHT(G342,LEN("OB"))="OB"</formula>
    </cfRule>
    <cfRule type="endsWith" dxfId="19657" priority="1503" stopIfTrue="1" operator="endsWith" text="BA">
      <formula>RIGHT(G342,LEN("BA"))="BA"</formula>
    </cfRule>
    <cfRule type="endsWith" dxfId="19656" priority="1504" stopIfTrue="1" operator="endsWith" text="CO">
      <formula>RIGHT(G342,LEN("CO"))="CO"</formula>
    </cfRule>
    <cfRule type="endsWith" dxfId="19655" priority="1505" stopIfTrue="1" operator="endsWith" text="CH">
      <formula>RIGHT(G342,LEN("CH"))="CH"</formula>
    </cfRule>
  </conditionalFormatting>
  <conditionalFormatting sqref="I342:I356">
    <cfRule type="endsWith" dxfId="19654" priority="1484" stopIfTrue="1" operator="endsWith" text="TE">
      <formula>RIGHT(I342,LEN("TE"))="TE"</formula>
    </cfRule>
    <cfRule type="endsWith" dxfId="19653" priority="1485" stopIfTrue="1" operator="endsWith" text="MX">
      <formula>RIGHT(I342,LEN("MX"))="MX"</formula>
    </cfRule>
    <cfRule type="endsWith" dxfId="19652" priority="1486" stopIfTrue="1" operator="endsWith" text="MI">
      <formula>RIGHT(I342,LEN("MI"))="MI"</formula>
    </cfRule>
    <cfRule type="endsWith" dxfId="19651" priority="1487" stopIfTrue="1" operator="endsWith" text="PL">
      <formula>RIGHT(I342,LEN("PL"))="PL"</formula>
    </cfRule>
    <cfRule type="endsWith" dxfId="19650" priority="1488" stopIfTrue="1" operator="endsWith" text="FE">
      <formula>RIGHT(I342,LEN("FE"))="FE"</formula>
    </cfRule>
    <cfRule type="endsWith" dxfId="19649" priority="1489" stopIfTrue="1" operator="endsWith" text="PA">
      <formula>RIGHT(I342,LEN("PA"))="PA"</formula>
    </cfRule>
    <cfRule type="endsWith" dxfId="19648" priority="1490" stopIfTrue="1" operator="endsWith" text="PS">
      <formula>RIGHT(I342,LEN("PS"))="PS"</formula>
    </cfRule>
    <cfRule type="endsWith" dxfId="19647" priority="1491" stopIfTrue="1" operator="endsWith" text="OB">
      <formula>RIGHT(I342,LEN("OB"))="OB"</formula>
    </cfRule>
    <cfRule type="endsWith" dxfId="19646" priority="1492" stopIfTrue="1" operator="endsWith" text="BA">
      <formula>RIGHT(I342,LEN("BA"))="BA"</formula>
    </cfRule>
    <cfRule type="endsWith" dxfId="19645" priority="1493" stopIfTrue="1" operator="endsWith" text="CO">
      <formula>RIGHT(I342,LEN("CO"))="CO"</formula>
    </cfRule>
    <cfRule type="endsWith" dxfId="19644" priority="1494" stopIfTrue="1" operator="endsWith" text="CH">
      <formula>RIGHT(I342,LEN("CH"))="CH"</formula>
    </cfRule>
  </conditionalFormatting>
  <conditionalFormatting sqref="K342:K356">
    <cfRule type="endsWith" dxfId="19643" priority="1473" stopIfTrue="1" operator="endsWith" text="TE">
      <formula>RIGHT(K342,LEN("TE"))="TE"</formula>
    </cfRule>
    <cfRule type="endsWith" dxfId="19642" priority="1474" stopIfTrue="1" operator="endsWith" text="MX">
      <formula>RIGHT(K342,LEN("MX"))="MX"</formula>
    </cfRule>
    <cfRule type="endsWith" dxfId="19641" priority="1475" stopIfTrue="1" operator="endsWith" text="MI">
      <formula>RIGHT(K342,LEN("MI"))="MI"</formula>
    </cfRule>
    <cfRule type="endsWith" dxfId="19640" priority="1476" stopIfTrue="1" operator="endsWith" text="PL">
      <formula>RIGHT(K342,LEN("PL"))="PL"</formula>
    </cfRule>
    <cfRule type="endsWith" dxfId="19639" priority="1477" stopIfTrue="1" operator="endsWith" text="FE">
      <formula>RIGHT(K342,LEN("FE"))="FE"</formula>
    </cfRule>
    <cfRule type="endsWith" dxfId="19638" priority="1478" stopIfTrue="1" operator="endsWith" text="PA">
      <formula>RIGHT(K342,LEN("PA"))="PA"</formula>
    </cfRule>
    <cfRule type="endsWith" dxfId="19637" priority="1479" stopIfTrue="1" operator="endsWith" text="PS">
      <formula>RIGHT(K342,LEN("PS"))="PS"</formula>
    </cfRule>
    <cfRule type="endsWith" dxfId="19636" priority="1480" stopIfTrue="1" operator="endsWith" text="OB">
      <formula>RIGHT(K342,LEN("OB"))="OB"</formula>
    </cfRule>
    <cfRule type="endsWith" dxfId="19635" priority="1481" stopIfTrue="1" operator="endsWith" text="BA">
      <formula>RIGHT(K342,LEN("BA"))="BA"</formula>
    </cfRule>
    <cfRule type="endsWith" dxfId="19634" priority="1482" stopIfTrue="1" operator="endsWith" text="CO">
      <formula>RIGHT(K342,LEN("CO"))="CO"</formula>
    </cfRule>
    <cfRule type="endsWith" dxfId="19633" priority="1483" stopIfTrue="1" operator="endsWith" text="CH">
      <formula>RIGHT(K342,LEN("CH"))="CH"</formula>
    </cfRule>
  </conditionalFormatting>
  <conditionalFormatting sqref="M342:M356">
    <cfRule type="endsWith" dxfId="19632" priority="1462" stopIfTrue="1" operator="endsWith" text="TE">
      <formula>RIGHT(M342,LEN("TE"))="TE"</formula>
    </cfRule>
    <cfRule type="endsWith" dxfId="19631" priority="1463" stopIfTrue="1" operator="endsWith" text="MX">
      <formula>RIGHT(M342,LEN("MX"))="MX"</formula>
    </cfRule>
    <cfRule type="endsWith" dxfId="19630" priority="1464" stopIfTrue="1" operator="endsWith" text="MI">
      <formula>RIGHT(M342,LEN("MI"))="MI"</formula>
    </cfRule>
    <cfRule type="endsWith" dxfId="19629" priority="1465" stopIfTrue="1" operator="endsWith" text="PL">
      <formula>RIGHT(M342,LEN("PL"))="PL"</formula>
    </cfRule>
    <cfRule type="endsWith" dxfId="19628" priority="1466" stopIfTrue="1" operator="endsWith" text="FE">
      <formula>RIGHT(M342,LEN("FE"))="FE"</formula>
    </cfRule>
    <cfRule type="endsWith" dxfId="19627" priority="1467" stopIfTrue="1" operator="endsWith" text="PA">
      <formula>RIGHT(M342,LEN("PA"))="PA"</formula>
    </cfRule>
    <cfRule type="endsWith" dxfId="19626" priority="1468" stopIfTrue="1" operator="endsWith" text="PS">
      <formula>RIGHT(M342,LEN("PS"))="PS"</formula>
    </cfRule>
    <cfRule type="endsWith" dxfId="19625" priority="1469" stopIfTrue="1" operator="endsWith" text="OB">
      <formula>RIGHT(M342,LEN("OB"))="OB"</formula>
    </cfRule>
    <cfRule type="endsWith" dxfId="19624" priority="1470" stopIfTrue="1" operator="endsWith" text="BA">
      <formula>RIGHT(M342,LEN("BA"))="BA"</formula>
    </cfRule>
    <cfRule type="endsWith" dxfId="19623" priority="1471" stopIfTrue="1" operator="endsWith" text="CO">
      <formula>RIGHT(M342,LEN("CO"))="CO"</formula>
    </cfRule>
    <cfRule type="endsWith" dxfId="19622" priority="1472" stopIfTrue="1" operator="endsWith" text="CH">
      <formula>RIGHT(M342,LEN("CH"))="CH"</formula>
    </cfRule>
  </conditionalFormatting>
  <conditionalFormatting sqref="O342:O356">
    <cfRule type="endsWith" dxfId="19621" priority="1451" stopIfTrue="1" operator="endsWith" text="TE">
      <formula>RIGHT(O342,LEN("TE"))="TE"</formula>
    </cfRule>
    <cfRule type="endsWith" dxfId="19620" priority="1452" stopIfTrue="1" operator="endsWith" text="MX">
      <formula>RIGHT(O342,LEN("MX"))="MX"</formula>
    </cfRule>
    <cfRule type="endsWith" dxfId="19619" priority="1453" stopIfTrue="1" operator="endsWith" text="MI">
      <formula>RIGHT(O342,LEN("MI"))="MI"</formula>
    </cfRule>
    <cfRule type="endsWith" dxfId="19618" priority="1454" stopIfTrue="1" operator="endsWith" text="PL">
      <formula>RIGHT(O342,LEN("PL"))="PL"</formula>
    </cfRule>
    <cfRule type="endsWith" dxfId="19617" priority="1455" stopIfTrue="1" operator="endsWith" text="FE">
      <formula>RIGHT(O342,LEN("FE"))="FE"</formula>
    </cfRule>
    <cfRule type="endsWith" dxfId="19616" priority="1456" stopIfTrue="1" operator="endsWith" text="PA">
      <formula>RIGHT(O342,LEN("PA"))="PA"</formula>
    </cfRule>
    <cfRule type="endsWith" dxfId="19615" priority="1457" stopIfTrue="1" operator="endsWith" text="PS">
      <formula>RIGHT(O342,LEN("PS"))="PS"</formula>
    </cfRule>
    <cfRule type="endsWith" dxfId="19614" priority="1458" stopIfTrue="1" operator="endsWith" text="OB">
      <formula>RIGHT(O342,LEN("OB"))="OB"</formula>
    </cfRule>
    <cfRule type="endsWith" dxfId="19613" priority="1459" stopIfTrue="1" operator="endsWith" text="BA">
      <formula>RIGHT(O342,LEN("BA"))="BA"</formula>
    </cfRule>
    <cfRule type="endsWith" dxfId="19612" priority="1460" stopIfTrue="1" operator="endsWith" text="CO">
      <formula>RIGHT(O342,LEN("CO"))="CO"</formula>
    </cfRule>
    <cfRule type="endsWith" dxfId="19611" priority="1461" stopIfTrue="1" operator="endsWith" text="CH">
      <formula>RIGHT(O342,LEN("CH"))="CH"</formula>
    </cfRule>
  </conditionalFormatting>
  <conditionalFormatting sqref="Q342:Q356">
    <cfRule type="endsWith" dxfId="19610" priority="1440" stopIfTrue="1" operator="endsWith" text="TE">
      <formula>RIGHT(Q342,LEN("TE"))="TE"</formula>
    </cfRule>
    <cfRule type="endsWith" dxfId="19609" priority="1441" stopIfTrue="1" operator="endsWith" text="MX">
      <formula>RIGHT(Q342,LEN("MX"))="MX"</formula>
    </cfRule>
    <cfRule type="endsWith" dxfId="19608" priority="1442" stopIfTrue="1" operator="endsWith" text="MI">
      <formula>RIGHT(Q342,LEN("MI"))="MI"</formula>
    </cfRule>
    <cfRule type="endsWith" dxfId="19607" priority="1443" stopIfTrue="1" operator="endsWith" text="PL">
      <formula>RIGHT(Q342,LEN("PL"))="PL"</formula>
    </cfRule>
    <cfRule type="endsWith" dxfId="19606" priority="1444" stopIfTrue="1" operator="endsWith" text="FE">
      <formula>RIGHT(Q342,LEN("FE"))="FE"</formula>
    </cfRule>
    <cfRule type="endsWith" dxfId="19605" priority="1445" stopIfTrue="1" operator="endsWith" text="PA">
      <formula>RIGHT(Q342,LEN("PA"))="PA"</formula>
    </cfRule>
    <cfRule type="endsWith" dxfId="19604" priority="1446" stopIfTrue="1" operator="endsWith" text="PS">
      <formula>RIGHT(Q342,LEN("PS"))="PS"</formula>
    </cfRule>
    <cfRule type="endsWith" dxfId="19603" priority="1447" stopIfTrue="1" operator="endsWith" text="OB">
      <formula>RIGHT(Q342,LEN("OB"))="OB"</formula>
    </cfRule>
    <cfRule type="endsWith" dxfId="19602" priority="1448" stopIfTrue="1" operator="endsWith" text="BA">
      <formula>RIGHT(Q342,LEN("BA"))="BA"</formula>
    </cfRule>
    <cfRule type="endsWith" dxfId="19601" priority="1449" stopIfTrue="1" operator="endsWith" text="CO">
      <formula>RIGHT(Q342,LEN("CO"))="CO"</formula>
    </cfRule>
    <cfRule type="endsWith" dxfId="19600" priority="1450" stopIfTrue="1" operator="endsWith" text="CH">
      <formula>RIGHT(Q342,LEN("CH"))="CH"</formula>
    </cfRule>
  </conditionalFormatting>
  <conditionalFormatting sqref="S342:S356">
    <cfRule type="endsWith" dxfId="19599" priority="1429" stopIfTrue="1" operator="endsWith" text="TE">
      <formula>RIGHT(S342,LEN("TE"))="TE"</formula>
    </cfRule>
    <cfRule type="endsWith" dxfId="19598" priority="1430" stopIfTrue="1" operator="endsWith" text="MX">
      <formula>RIGHT(S342,LEN("MX"))="MX"</formula>
    </cfRule>
    <cfRule type="endsWith" dxfId="19597" priority="1431" stopIfTrue="1" operator="endsWith" text="MI">
      <formula>RIGHT(S342,LEN("MI"))="MI"</formula>
    </cfRule>
    <cfRule type="endsWith" dxfId="19596" priority="1432" stopIfTrue="1" operator="endsWith" text="PL">
      <formula>RIGHT(S342,LEN("PL"))="PL"</formula>
    </cfRule>
    <cfRule type="endsWith" dxfId="19595" priority="1433" stopIfTrue="1" operator="endsWith" text="FE">
      <formula>RIGHT(S342,LEN("FE"))="FE"</formula>
    </cfRule>
    <cfRule type="endsWith" dxfId="19594" priority="1434" stopIfTrue="1" operator="endsWith" text="PA">
      <formula>RIGHT(S342,LEN("PA"))="PA"</formula>
    </cfRule>
    <cfRule type="endsWith" dxfId="19593" priority="1435" stopIfTrue="1" operator="endsWith" text="PS">
      <formula>RIGHT(S342,LEN("PS"))="PS"</formula>
    </cfRule>
    <cfRule type="endsWith" dxfId="19592" priority="1436" stopIfTrue="1" operator="endsWith" text="OB">
      <formula>RIGHT(S342,LEN("OB"))="OB"</formula>
    </cfRule>
    <cfRule type="endsWith" dxfId="19591" priority="1437" stopIfTrue="1" operator="endsWith" text="BA">
      <formula>RIGHT(S342,LEN("BA"))="BA"</formula>
    </cfRule>
    <cfRule type="endsWith" dxfId="19590" priority="1438" stopIfTrue="1" operator="endsWith" text="CO">
      <formula>RIGHT(S342,LEN("CO"))="CO"</formula>
    </cfRule>
    <cfRule type="endsWith" dxfId="19589" priority="1439" stopIfTrue="1" operator="endsWith" text="CH">
      <formula>RIGHT(S342,LEN("CH"))="CH"</formula>
    </cfRule>
  </conditionalFormatting>
  <conditionalFormatting sqref="AB357">
    <cfRule type="cellIs" dxfId="19588" priority="1428" stopIfTrue="1" operator="greaterThan">
      <formula>16</formula>
    </cfRule>
  </conditionalFormatting>
  <conditionalFormatting sqref="AD357">
    <cfRule type="cellIs" dxfId="19587" priority="1427" stopIfTrue="1" operator="greaterThan">
      <formula>16</formula>
    </cfRule>
  </conditionalFormatting>
  <conditionalFormatting sqref="AF357">
    <cfRule type="cellIs" dxfId="19586" priority="1426" stopIfTrue="1" operator="greaterThan">
      <formula>16</formula>
    </cfRule>
  </conditionalFormatting>
  <conditionalFormatting sqref="AH357">
    <cfRule type="cellIs" dxfId="19585" priority="1425" stopIfTrue="1" operator="greaterThan">
      <formula>16</formula>
    </cfRule>
  </conditionalFormatting>
  <conditionalFormatting sqref="AJ357">
    <cfRule type="cellIs" dxfId="19584" priority="1424" stopIfTrue="1" operator="greaterThan">
      <formula>16</formula>
    </cfRule>
  </conditionalFormatting>
  <conditionalFormatting sqref="AL357">
    <cfRule type="cellIs" dxfId="19583" priority="1423" stopIfTrue="1" operator="greaterThan">
      <formula>16</formula>
    </cfRule>
  </conditionalFormatting>
  <conditionalFormatting sqref="AN357">
    <cfRule type="cellIs" dxfId="19582" priority="1422" stopIfTrue="1" operator="greaterThan">
      <formula>16</formula>
    </cfRule>
  </conditionalFormatting>
  <conditionalFormatting sqref="AA342:AA356">
    <cfRule type="endsWith" dxfId="19581" priority="1411" stopIfTrue="1" operator="endsWith" text="TE">
      <formula>RIGHT(AA342,LEN("TE"))="TE"</formula>
    </cfRule>
    <cfRule type="endsWith" dxfId="19580" priority="1412" stopIfTrue="1" operator="endsWith" text="MX">
      <formula>RIGHT(AA342,LEN("MX"))="MX"</formula>
    </cfRule>
    <cfRule type="endsWith" dxfId="19579" priority="1413" stopIfTrue="1" operator="endsWith" text="MI">
      <formula>RIGHT(AA342,LEN("MI"))="MI"</formula>
    </cfRule>
    <cfRule type="endsWith" dxfId="19578" priority="1414" stopIfTrue="1" operator="endsWith" text="PL">
      <formula>RIGHT(AA342,LEN("PL"))="PL"</formula>
    </cfRule>
    <cfRule type="endsWith" dxfId="19577" priority="1415" stopIfTrue="1" operator="endsWith" text="FE">
      <formula>RIGHT(AA342,LEN("FE"))="FE"</formula>
    </cfRule>
    <cfRule type="endsWith" dxfId="19576" priority="1416" stopIfTrue="1" operator="endsWith" text="PA">
      <formula>RIGHT(AA342,LEN("PA"))="PA"</formula>
    </cfRule>
    <cfRule type="endsWith" dxfId="19575" priority="1417" stopIfTrue="1" operator="endsWith" text="PS">
      <formula>RIGHT(AA342,LEN("PS"))="PS"</formula>
    </cfRule>
    <cfRule type="endsWith" dxfId="19574" priority="1418" stopIfTrue="1" operator="endsWith" text="OB">
      <formula>RIGHT(AA342,LEN("OB"))="OB"</formula>
    </cfRule>
    <cfRule type="endsWith" dxfId="19573" priority="1419" stopIfTrue="1" operator="endsWith" text="BA">
      <formula>RIGHT(AA342,LEN("BA"))="BA"</formula>
    </cfRule>
    <cfRule type="endsWith" dxfId="19572" priority="1420" stopIfTrue="1" operator="endsWith" text="CO">
      <formula>RIGHT(AA342,LEN("CO"))="CO"</formula>
    </cfRule>
    <cfRule type="endsWith" dxfId="19571" priority="1421" stopIfTrue="1" operator="endsWith" text="CH">
      <formula>RIGHT(AA342,LEN("CH"))="CH"</formula>
    </cfRule>
  </conditionalFormatting>
  <conditionalFormatting sqref="AC342:AC356">
    <cfRule type="endsWith" dxfId="19570" priority="1400" stopIfTrue="1" operator="endsWith" text="TE">
      <formula>RIGHT(AC342,LEN("TE"))="TE"</formula>
    </cfRule>
    <cfRule type="endsWith" dxfId="19569" priority="1401" stopIfTrue="1" operator="endsWith" text="MX">
      <formula>RIGHT(AC342,LEN("MX"))="MX"</formula>
    </cfRule>
    <cfRule type="endsWith" dxfId="19568" priority="1402" stopIfTrue="1" operator="endsWith" text="MI">
      <formula>RIGHT(AC342,LEN("MI"))="MI"</formula>
    </cfRule>
    <cfRule type="endsWith" dxfId="19567" priority="1403" stopIfTrue="1" operator="endsWith" text="PL">
      <formula>RIGHT(AC342,LEN("PL"))="PL"</formula>
    </cfRule>
    <cfRule type="endsWith" dxfId="19566" priority="1404" stopIfTrue="1" operator="endsWith" text="FE">
      <formula>RIGHT(AC342,LEN("FE"))="FE"</formula>
    </cfRule>
    <cfRule type="endsWith" dxfId="19565" priority="1405" stopIfTrue="1" operator="endsWith" text="PA">
      <formula>RIGHT(AC342,LEN("PA"))="PA"</formula>
    </cfRule>
    <cfRule type="endsWith" dxfId="19564" priority="1406" stopIfTrue="1" operator="endsWith" text="PS">
      <formula>RIGHT(AC342,LEN("PS"))="PS"</formula>
    </cfRule>
    <cfRule type="endsWith" dxfId="19563" priority="1407" stopIfTrue="1" operator="endsWith" text="OB">
      <formula>RIGHT(AC342,LEN("OB"))="OB"</formula>
    </cfRule>
    <cfRule type="endsWith" dxfId="19562" priority="1408" stopIfTrue="1" operator="endsWith" text="BA">
      <formula>RIGHT(AC342,LEN("BA"))="BA"</formula>
    </cfRule>
    <cfRule type="endsWith" dxfId="19561" priority="1409" stopIfTrue="1" operator="endsWith" text="CO">
      <formula>RIGHT(AC342,LEN("CO"))="CO"</formula>
    </cfRule>
    <cfRule type="endsWith" dxfId="19560" priority="1410" stopIfTrue="1" operator="endsWith" text="CH">
      <formula>RIGHT(AC342,LEN("CH"))="CH"</formula>
    </cfRule>
  </conditionalFormatting>
  <conditionalFormatting sqref="AE342:AE356">
    <cfRule type="endsWith" dxfId="19559" priority="1389" stopIfTrue="1" operator="endsWith" text="TE">
      <formula>RIGHT(AE342,LEN("TE"))="TE"</formula>
    </cfRule>
    <cfRule type="endsWith" dxfId="19558" priority="1390" stopIfTrue="1" operator="endsWith" text="MX">
      <formula>RIGHT(AE342,LEN("MX"))="MX"</formula>
    </cfRule>
    <cfRule type="endsWith" dxfId="19557" priority="1391" stopIfTrue="1" operator="endsWith" text="MI">
      <formula>RIGHT(AE342,LEN("MI"))="MI"</formula>
    </cfRule>
    <cfRule type="endsWith" dxfId="19556" priority="1392" stopIfTrue="1" operator="endsWith" text="PL">
      <formula>RIGHT(AE342,LEN("PL"))="PL"</formula>
    </cfRule>
    <cfRule type="endsWith" dxfId="19555" priority="1393" stopIfTrue="1" operator="endsWith" text="FE">
      <formula>RIGHT(AE342,LEN("FE"))="FE"</formula>
    </cfRule>
    <cfRule type="endsWith" dxfId="19554" priority="1394" stopIfTrue="1" operator="endsWith" text="PA">
      <formula>RIGHT(AE342,LEN("PA"))="PA"</formula>
    </cfRule>
    <cfRule type="endsWith" dxfId="19553" priority="1395" stopIfTrue="1" operator="endsWith" text="PS">
      <formula>RIGHT(AE342,LEN("PS"))="PS"</formula>
    </cfRule>
    <cfRule type="endsWith" dxfId="19552" priority="1396" stopIfTrue="1" operator="endsWith" text="OB">
      <formula>RIGHT(AE342,LEN("OB"))="OB"</formula>
    </cfRule>
    <cfRule type="endsWith" dxfId="19551" priority="1397" stopIfTrue="1" operator="endsWith" text="BA">
      <formula>RIGHT(AE342,LEN("BA"))="BA"</formula>
    </cfRule>
    <cfRule type="endsWith" dxfId="19550" priority="1398" stopIfTrue="1" operator="endsWith" text="CO">
      <formula>RIGHT(AE342,LEN("CO"))="CO"</formula>
    </cfRule>
    <cfRule type="endsWith" dxfId="19549" priority="1399" stopIfTrue="1" operator="endsWith" text="CH">
      <formula>RIGHT(AE342,LEN("CH"))="CH"</formula>
    </cfRule>
  </conditionalFormatting>
  <conditionalFormatting sqref="AG342:AG356">
    <cfRule type="endsWith" dxfId="19548" priority="1378" stopIfTrue="1" operator="endsWith" text="TE">
      <formula>RIGHT(AG342,LEN("TE"))="TE"</formula>
    </cfRule>
    <cfRule type="endsWith" dxfId="19547" priority="1379" stopIfTrue="1" operator="endsWith" text="MX">
      <formula>RIGHT(AG342,LEN("MX"))="MX"</formula>
    </cfRule>
    <cfRule type="endsWith" dxfId="19546" priority="1380" stopIfTrue="1" operator="endsWith" text="MI">
      <formula>RIGHT(AG342,LEN("MI"))="MI"</formula>
    </cfRule>
    <cfRule type="endsWith" dxfId="19545" priority="1381" stopIfTrue="1" operator="endsWith" text="PL">
      <formula>RIGHT(AG342,LEN("PL"))="PL"</formula>
    </cfRule>
    <cfRule type="endsWith" dxfId="19544" priority="1382" stopIfTrue="1" operator="endsWith" text="FE">
      <formula>RIGHT(AG342,LEN("FE"))="FE"</formula>
    </cfRule>
    <cfRule type="endsWith" dxfId="19543" priority="1383" stopIfTrue="1" operator="endsWith" text="PA">
      <formula>RIGHT(AG342,LEN("PA"))="PA"</formula>
    </cfRule>
    <cfRule type="endsWith" dxfId="19542" priority="1384" stopIfTrue="1" operator="endsWith" text="PS">
      <formula>RIGHT(AG342,LEN("PS"))="PS"</formula>
    </cfRule>
    <cfRule type="endsWith" dxfId="19541" priority="1385" stopIfTrue="1" operator="endsWith" text="OB">
      <formula>RIGHT(AG342,LEN("OB"))="OB"</formula>
    </cfRule>
    <cfRule type="endsWith" dxfId="19540" priority="1386" stopIfTrue="1" operator="endsWith" text="BA">
      <formula>RIGHT(AG342,LEN("BA"))="BA"</formula>
    </cfRule>
    <cfRule type="endsWith" dxfId="19539" priority="1387" stopIfTrue="1" operator="endsWith" text="CO">
      <formula>RIGHT(AG342,LEN("CO"))="CO"</formula>
    </cfRule>
    <cfRule type="endsWith" dxfId="19538" priority="1388" stopIfTrue="1" operator="endsWith" text="CH">
      <formula>RIGHT(AG342,LEN("CH"))="CH"</formula>
    </cfRule>
  </conditionalFormatting>
  <conditionalFormatting sqref="AI342:AI356">
    <cfRule type="endsWith" dxfId="19537" priority="1367" stopIfTrue="1" operator="endsWith" text="TE">
      <formula>RIGHT(AI342,LEN("TE"))="TE"</formula>
    </cfRule>
    <cfRule type="endsWith" dxfId="19536" priority="1368" stopIfTrue="1" operator="endsWith" text="MX">
      <formula>RIGHT(AI342,LEN("MX"))="MX"</formula>
    </cfRule>
    <cfRule type="endsWith" dxfId="19535" priority="1369" stopIfTrue="1" operator="endsWith" text="MI">
      <formula>RIGHT(AI342,LEN("MI"))="MI"</formula>
    </cfRule>
    <cfRule type="endsWith" dxfId="19534" priority="1370" stopIfTrue="1" operator="endsWith" text="PL">
      <formula>RIGHT(AI342,LEN("PL"))="PL"</formula>
    </cfRule>
    <cfRule type="endsWith" dxfId="19533" priority="1371" stopIfTrue="1" operator="endsWith" text="FE">
      <formula>RIGHT(AI342,LEN("FE"))="FE"</formula>
    </cfRule>
    <cfRule type="endsWith" dxfId="19532" priority="1372" stopIfTrue="1" operator="endsWith" text="PA">
      <formula>RIGHT(AI342,LEN("PA"))="PA"</formula>
    </cfRule>
    <cfRule type="endsWith" dxfId="19531" priority="1373" stopIfTrue="1" operator="endsWith" text="PS">
      <formula>RIGHT(AI342,LEN("PS"))="PS"</formula>
    </cfRule>
    <cfRule type="endsWith" dxfId="19530" priority="1374" stopIfTrue="1" operator="endsWith" text="OB">
      <formula>RIGHT(AI342,LEN("OB"))="OB"</formula>
    </cfRule>
    <cfRule type="endsWith" dxfId="19529" priority="1375" stopIfTrue="1" operator="endsWith" text="BA">
      <formula>RIGHT(AI342,LEN("BA"))="BA"</formula>
    </cfRule>
    <cfRule type="endsWith" dxfId="19528" priority="1376" stopIfTrue="1" operator="endsWith" text="CO">
      <formula>RIGHT(AI342,LEN("CO"))="CO"</formula>
    </cfRule>
    <cfRule type="endsWith" dxfId="19527" priority="1377" stopIfTrue="1" operator="endsWith" text="CH">
      <formula>RIGHT(AI342,LEN("CH"))="CH"</formula>
    </cfRule>
  </conditionalFormatting>
  <conditionalFormatting sqref="AK342:AK356">
    <cfRule type="endsWith" dxfId="19526" priority="1356" stopIfTrue="1" operator="endsWith" text="TE">
      <formula>RIGHT(AK342,LEN("TE"))="TE"</formula>
    </cfRule>
    <cfRule type="endsWith" dxfId="19525" priority="1357" stopIfTrue="1" operator="endsWith" text="MX">
      <formula>RIGHT(AK342,LEN("MX"))="MX"</formula>
    </cfRule>
    <cfRule type="endsWith" dxfId="19524" priority="1358" stopIfTrue="1" operator="endsWith" text="MI">
      <formula>RIGHT(AK342,LEN("MI"))="MI"</formula>
    </cfRule>
    <cfRule type="endsWith" dxfId="19523" priority="1359" stopIfTrue="1" operator="endsWith" text="PL">
      <formula>RIGHT(AK342,LEN("PL"))="PL"</formula>
    </cfRule>
    <cfRule type="endsWith" dxfId="19522" priority="1360" stopIfTrue="1" operator="endsWith" text="FE">
      <formula>RIGHT(AK342,LEN("FE"))="FE"</formula>
    </cfRule>
    <cfRule type="endsWith" dxfId="19521" priority="1361" stopIfTrue="1" operator="endsWith" text="PA">
      <formula>RIGHT(AK342,LEN("PA"))="PA"</formula>
    </cfRule>
    <cfRule type="endsWith" dxfId="19520" priority="1362" stopIfTrue="1" operator="endsWith" text="PS">
      <formula>RIGHT(AK342,LEN("PS"))="PS"</formula>
    </cfRule>
    <cfRule type="endsWith" dxfId="19519" priority="1363" stopIfTrue="1" operator="endsWith" text="OB">
      <formula>RIGHT(AK342,LEN("OB"))="OB"</formula>
    </cfRule>
    <cfRule type="endsWith" dxfId="19518" priority="1364" stopIfTrue="1" operator="endsWith" text="BA">
      <formula>RIGHT(AK342,LEN("BA"))="BA"</formula>
    </cfRule>
    <cfRule type="endsWith" dxfId="19517" priority="1365" stopIfTrue="1" operator="endsWith" text="CO">
      <formula>RIGHT(AK342,LEN("CO"))="CO"</formula>
    </cfRule>
    <cfRule type="endsWith" dxfId="19516" priority="1366" stopIfTrue="1" operator="endsWith" text="CH">
      <formula>RIGHT(AK342,LEN("CH"))="CH"</formula>
    </cfRule>
  </conditionalFormatting>
  <conditionalFormatting sqref="AM342:AM356">
    <cfRule type="endsWith" dxfId="19515" priority="1345" stopIfTrue="1" operator="endsWith" text="TE">
      <formula>RIGHT(AM342,LEN("TE"))="TE"</formula>
    </cfRule>
    <cfRule type="endsWith" dxfId="19514" priority="1346" stopIfTrue="1" operator="endsWith" text="MX">
      <formula>RIGHT(AM342,LEN("MX"))="MX"</formula>
    </cfRule>
    <cfRule type="endsWith" dxfId="19513" priority="1347" stopIfTrue="1" operator="endsWith" text="MI">
      <formula>RIGHT(AM342,LEN("MI"))="MI"</formula>
    </cfRule>
    <cfRule type="endsWith" dxfId="19512" priority="1348" stopIfTrue="1" operator="endsWith" text="PL">
      <formula>RIGHT(AM342,LEN("PL"))="PL"</formula>
    </cfRule>
    <cfRule type="endsWith" dxfId="19511" priority="1349" stopIfTrue="1" operator="endsWith" text="FE">
      <formula>RIGHT(AM342,LEN("FE"))="FE"</formula>
    </cfRule>
    <cfRule type="endsWith" dxfId="19510" priority="1350" stopIfTrue="1" operator="endsWith" text="PA">
      <formula>RIGHT(AM342,LEN("PA"))="PA"</formula>
    </cfRule>
    <cfRule type="endsWith" dxfId="19509" priority="1351" stopIfTrue="1" operator="endsWith" text="PS">
      <formula>RIGHT(AM342,LEN("PS"))="PS"</formula>
    </cfRule>
    <cfRule type="endsWith" dxfId="19508" priority="1352" stopIfTrue="1" operator="endsWith" text="OB">
      <formula>RIGHT(AM342,LEN("OB"))="OB"</formula>
    </cfRule>
    <cfRule type="endsWith" dxfId="19507" priority="1353" stopIfTrue="1" operator="endsWith" text="BA">
      <formula>RIGHT(AM342,LEN("BA"))="BA"</formula>
    </cfRule>
    <cfRule type="endsWith" dxfId="19506" priority="1354" stopIfTrue="1" operator="endsWith" text="CO">
      <formula>RIGHT(AM342,LEN("CO"))="CO"</formula>
    </cfRule>
    <cfRule type="endsWith" dxfId="19505" priority="1355" stopIfTrue="1" operator="endsWith" text="CH">
      <formula>RIGHT(AM342,LEN("CH"))="CH"</formula>
    </cfRule>
  </conditionalFormatting>
  <conditionalFormatting sqref="AV357">
    <cfRule type="cellIs" dxfId="19504" priority="1344" stopIfTrue="1" operator="greaterThan">
      <formula>16</formula>
    </cfRule>
  </conditionalFormatting>
  <conditionalFormatting sqref="AX357">
    <cfRule type="cellIs" dxfId="19503" priority="1343" stopIfTrue="1" operator="greaterThan">
      <formula>16</formula>
    </cfRule>
  </conditionalFormatting>
  <conditionalFormatting sqref="AZ357">
    <cfRule type="cellIs" dxfId="19502" priority="1342" stopIfTrue="1" operator="greaterThan">
      <formula>16</formula>
    </cfRule>
  </conditionalFormatting>
  <conditionalFormatting sqref="BB357">
    <cfRule type="cellIs" dxfId="19501" priority="1341" stopIfTrue="1" operator="greaterThan">
      <formula>16</formula>
    </cfRule>
  </conditionalFormatting>
  <conditionalFormatting sqref="BD357">
    <cfRule type="cellIs" dxfId="19500" priority="1340" stopIfTrue="1" operator="greaterThan">
      <formula>16</formula>
    </cfRule>
  </conditionalFormatting>
  <conditionalFormatting sqref="BF357">
    <cfRule type="cellIs" dxfId="19499" priority="1339" stopIfTrue="1" operator="greaterThan">
      <formula>16</formula>
    </cfRule>
  </conditionalFormatting>
  <conditionalFormatting sqref="BH357">
    <cfRule type="cellIs" dxfId="19498" priority="1338" stopIfTrue="1" operator="greaterThan">
      <formula>16</formula>
    </cfRule>
  </conditionalFormatting>
  <conditionalFormatting sqref="AU342:AU356">
    <cfRule type="endsWith" dxfId="19497" priority="1327" stopIfTrue="1" operator="endsWith" text="TE">
      <formula>RIGHT(AU342,LEN("TE"))="TE"</formula>
    </cfRule>
    <cfRule type="endsWith" dxfId="19496" priority="1328" stopIfTrue="1" operator="endsWith" text="MX">
      <formula>RIGHT(AU342,LEN("MX"))="MX"</formula>
    </cfRule>
    <cfRule type="endsWith" dxfId="19495" priority="1329" stopIfTrue="1" operator="endsWith" text="MI">
      <formula>RIGHT(AU342,LEN("MI"))="MI"</formula>
    </cfRule>
    <cfRule type="endsWith" dxfId="19494" priority="1330" stopIfTrue="1" operator="endsWith" text="PL">
      <formula>RIGHT(AU342,LEN("PL"))="PL"</formula>
    </cfRule>
    <cfRule type="endsWith" dxfId="19493" priority="1331" stopIfTrue="1" operator="endsWith" text="FE">
      <formula>RIGHT(AU342,LEN("FE"))="FE"</formula>
    </cfRule>
    <cfRule type="endsWith" dxfId="19492" priority="1332" stopIfTrue="1" operator="endsWith" text="PA">
      <formula>RIGHT(AU342,LEN("PA"))="PA"</formula>
    </cfRule>
    <cfRule type="endsWith" dxfId="19491" priority="1333" stopIfTrue="1" operator="endsWith" text="PS">
      <formula>RIGHT(AU342,LEN("PS"))="PS"</formula>
    </cfRule>
    <cfRule type="endsWith" dxfId="19490" priority="1334" stopIfTrue="1" operator="endsWith" text="OB">
      <formula>RIGHT(AU342,LEN("OB"))="OB"</formula>
    </cfRule>
    <cfRule type="endsWith" dxfId="19489" priority="1335" stopIfTrue="1" operator="endsWith" text="BA">
      <formula>RIGHT(AU342,LEN("BA"))="BA"</formula>
    </cfRule>
    <cfRule type="endsWith" dxfId="19488" priority="1336" stopIfTrue="1" operator="endsWith" text="CO">
      <formula>RIGHT(AU342,LEN("CO"))="CO"</formula>
    </cfRule>
    <cfRule type="endsWith" dxfId="19487" priority="1337" stopIfTrue="1" operator="endsWith" text="CH">
      <formula>RIGHT(AU342,LEN("CH"))="CH"</formula>
    </cfRule>
  </conditionalFormatting>
  <conditionalFormatting sqref="AW342:AW356">
    <cfRule type="endsWith" dxfId="19486" priority="1316" stopIfTrue="1" operator="endsWith" text="TE">
      <formula>RIGHT(AW342,LEN("TE"))="TE"</formula>
    </cfRule>
    <cfRule type="endsWith" dxfId="19485" priority="1317" stopIfTrue="1" operator="endsWith" text="MX">
      <formula>RIGHT(AW342,LEN("MX"))="MX"</formula>
    </cfRule>
    <cfRule type="endsWith" dxfId="19484" priority="1318" stopIfTrue="1" operator="endsWith" text="MI">
      <formula>RIGHT(AW342,LEN("MI"))="MI"</formula>
    </cfRule>
    <cfRule type="endsWith" dxfId="19483" priority="1319" stopIfTrue="1" operator="endsWith" text="PL">
      <formula>RIGHT(AW342,LEN("PL"))="PL"</formula>
    </cfRule>
    <cfRule type="endsWith" dxfId="19482" priority="1320" stopIfTrue="1" operator="endsWith" text="FE">
      <formula>RIGHT(AW342,LEN("FE"))="FE"</formula>
    </cfRule>
    <cfRule type="endsWith" dxfId="19481" priority="1321" stopIfTrue="1" operator="endsWith" text="PA">
      <formula>RIGHT(AW342,LEN("PA"))="PA"</formula>
    </cfRule>
    <cfRule type="endsWith" dxfId="19480" priority="1322" stopIfTrue="1" operator="endsWith" text="PS">
      <formula>RIGHT(AW342,LEN("PS"))="PS"</formula>
    </cfRule>
    <cfRule type="endsWith" dxfId="19479" priority="1323" stopIfTrue="1" operator="endsWith" text="OB">
      <formula>RIGHT(AW342,LEN("OB"))="OB"</formula>
    </cfRule>
    <cfRule type="endsWith" dxfId="19478" priority="1324" stopIfTrue="1" operator="endsWith" text="BA">
      <formula>RIGHT(AW342,LEN("BA"))="BA"</formula>
    </cfRule>
    <cfRule type="endsWith" dxfId="19477" priority="1325" stopIfTrue="1" operator="endsWith" text="CO">
      <formula>RIGHT(AW342,LEN("CO"))="CO"</formula>
    </cfRule>
    <cfRule type="endsWith" dxfId="19476" priority="1326" stopIfTrue="1" operator="endsWith" text="CH">
      <formula>RIGHT(AW342,LEN("CH"))="CH"</formula>
    </cfRule>
  </conditionalFormatting>
  <conditionalFormatting sqref="AY342:AY356">
    <cfRule type="endsWith" dxfId="19475" priority="1305" stopIfTrue="1" operator="endsWith" text="TE">
      <formula>RIGHT(AY342,LEN("TE"))="TE"</formula>
    </cfRule>
    <cfRule type="endsWith" dxfId="19474" priority="1306" stopIfTrue="1" operator="endsWith" text="MX">
      <formula>RIGHT(AY342,LEN("MX"))="MX"</formula>
    </cfRule>
    <cfRule type="endsWith" dxfId="19473" priority="1307" stopIfTrue="1" operator="endsWith" text="MI">
      <formula>RIGHT(AY342,LEN("MI"))="MI"</formula>
    </cfRule>
    <cfRule type="endsWith" dxfId="19472" priority="1308" stopIfTrue="1" operator="endsWith" text="PL">
      <formula>RIGHT(AY342,LEN("PL"))="PL"</formula>
    </cfRule>
    <cfRule type="endsWith" dxfId="19471" priority="1309" stopIfTrue="1" operator="endsWith" text="FE">
      <formula>RIGHT(AY342,LEN("FE"))="FE"</formula>
    </cfRule>
    <cfRule type="endsWith" dxfId="19470" priority="1310" stopIfTrue="1" operator="endsWith" text="PA">
      <formula>RIGHT(AY342,LEN("PA"))="PA"</formula>
    </cfRule>
    <cfRule type="endsWith" dxfId="19469" priority="1311" stopIfTrue="1" operator="endsWith" text="PS">
      <formula>RIGHT(AY342,LEN("PS"))="PS"</formula>
    </cfRule>
    <cfRule type="endsWith" dxfId="19468" priority="1312" stopIfTrue="1" operator="endsWith" text="OB">
      <formula>RIGHT(AY342,LEN("OB"))="OB"</formula>
    </cfRule>
    <cfRule type="endsWith" dxfId="19467" priority="1313" stopIfTrue="1" operator="endsWith" text="BA">
      <formula>RIGHT(AY342,LEN("BA"))="BA"</formula>
    </cfRule>
    <cfRule type="endsWith" dxfId="19466" priority="1314" stopIfTrue="1" operator="endsWith" text="CO">
      <formula>RIGHT(AY342,LEN("CO"))="CO"</formula>
    </cfRule>
    <cfRule type="endsWith" dxfId="19465" priority="1315" stopIfTrue="1" operator="endsWith" text="CH">
      <formula>RIGHT(AY342,LEN("CH"))="CH"</formula>
    </cfRule>
  </conditionalFormatting>
  <conditionalFormatting sqref="BA342:BA356">
    <cfRule type="endsWith" dxfId="19464" priority="1294" stopIfTrue="1" operator="endsWith" text="TE">
      <formula>RIGHT(BA342,LEN("TE"))="TE"</formula>
    </cfRule>
    <cfRule type="endsWith" dxfId="19463" priority="1295" stopIfTrue="1" operator="endsWith" text="MX">
      <formula>RIGHT(BA342,LEN("MX"))="MX"</formula>
    </cfRule>
    <cfRule type="endsWith" dxfId="19462" priority="1296" stopIfTrue="1" operator="endsWith" text="MI">
      <formula>RIGHT(BA342,LEN("MI"))="MI"</formula>
    </cfRule>
    <cfRule type="endsWith" dxfId="19461" priority="1297" stopIfTrue="1" operator="endsWith" text="PL">
      <formula>RIGHT(BA342,LEN("PL"))="PL"</formula>
    </cfRule>
    <cfRule type="endsWith" dxfId="19460" priority="1298" stopIfTrue="1" operator="endsWith" text="FE">
      <formula>RIGHT(BA342,LEN("FE"))="FE"</formula>
    </cfRule>
    <cfRule type="endsWith" dxfId="19459" priority="1299" stopIfTrue="1" operator="endsWith" text="PA">
      <formula>RIGHT(BA342,LEN("PA"))="PA"</formula>
    </cfRule>
    <cfRule type="endsWith" dxfId="19458" priority="1300" stopIfTrue="1" operator="endsWith" text="PS">
      <formula>RIGHT(BA342,LEN("PS"))="PS"</formula>
    </cfRule>
    <cfRule type="endsWith" dxfId="19457" priority="1301" stopIfTrue="1" operator="endsWith" text="OB">
      <formula>RIGHT(BA342,LEN("OB"))="OB"</formula>
    </cfRule>
    <cfRule type="endsWith" dxfId="19456" priority="1302" stopIfTrue="1" operator="endsWith" text="BA">
      <formula>RIGHT(BA342,LEN("BA"))="BA"</formula>
    </cfRule>
    <cfRule type="endsWith" dxfId="19455" priority="1303" stopIfTrue="1" operator="endsWith" text="CO">
      <formula>RIGHT(BA342,LEN("CO"))="CO"</formula>
    </cfRule>
    <cfRule type="endsWith" dxfId="19454" priority="1304" stopIfTrue="1" operator="endsWith" text="CH">
      <formula>RIGHT(BA342,LEN("CH"))="CH"</formula>
    </cfRule>
  </conditionalFormatting>
  <conditionalFormatting sqref="BC342:BC356">
    <cfRule type="endsWith" dxfId="19453" priority="1283" stopIfTrue="1" operator="endsWith" text="TE">
      <formula>RIGHT(BC342,LEN("TE"))="TE"</formula>
    </cfRule>
    <cfRule type="endsWith" dxfId="19452" priority="1284" stopIfTrue="1" operator="endsWith" text="MX">
      <formula>RIGHT(BC342,LEN("MX"))="MX"</formula>
    </cfRule>
    <cfRule type="endsWith" dxfId="19451" priority="1285" stopIfTrue="1" operator="endsWith" text="MI">
      <formula>RIGHT(BC342,LEN("MI"))="MI"</formula>
    </cfRule>
    <cfRule type="endsWith" dxfId="19450" priority="1286" stopIfTrue="1" operator="endsWith" text="PL">
      <formula>RIGHT(BC342,LEN("PL"))="PL"</formula>
    </cfRule>
    <cfRule type="endsWith" dxfId="19449" priority="1287" stopIfTrue="1" operator="endsWith" text="FE">
      <formula>RIGHT(BC342,LEN("FE"))="FE"</formula>
    </cfRule>
    <cfRule type="endsWith" dxfId="19448" priority="1288" stopIfTrue="1" operator="endsWith" text="PA">
      <formula>RIGHT(BC342,LEN("PA"))="PA"</formula>
    </cfRule>
    <cfRule type="endsWith" dxfId="19447" priority="1289" stopIfTrue="1" operator="endsWith" text="PS">
      <formula>RIGHT(BC342,LEN("PS"))="PS"</formula>
    </cfRule>
    <cfRule type="endsWith" dxfId="19446" priority="1290" stopIfTrue="1" operator="endsWith" text="OB">
      <formula>RIGHT(BC342,LEN("OB"))="OB"</formula>
    </cfRule>
    <cfRule type="endsWith" dxfId="19445" priority="1291" stopIfTrue="1" operator="endsWith" text="BA">
      <formula>RIGHT(BC342,LEN("BA"))="BA"</formula>
    </cfRule>
    <cfRule type="endsWith" dxfId="19444" priority="1292" stopIfTrue="1" operator="endsWith" text="CO">
      <formula>RIGHT(BC342,LEN("CO"))="CO"</formula>
    </cfRule>
    <cfRule type="endsWith" dxfId="19443" priority="1293" stopIfTrue="1" operator="endsWith" text="CH">
      <formula>RIGHT(BC342,LEN("CH"))="CH"</formula>
    </cfRule>
  </conditionalFormatting>
  <conditionalFormatting sqref="BE342:BE356">
    <cfRule type="endsWith" dxfId="19442" priority="1272" stopIfTrue="1" operator="endsWith" text="TE">
      <formula>RIGHT(BE342,LEN("TE"))="TE"</formula>
    </cfRule>
    <cfRule type="endsWith" dxfId="19441" priority="1273" stopIfTrue="1" operator="endsWith" text="MX">
      <formula>RIGHT(BE342,LEN("MX"))="MX"</formula>
    </cfRule>
    <cfRule type="endsWith" dxfId="19440" priority="1274" stopIfTrue="1" operator="endsWith" text="MI">
      <formula>RIGHT(BE342,LEN("MI"))="MI"</formula>
    </cfRule>
    <cfRule type="endsWith" dxfId="19439" priority="1275" stopIfTrue="1" operator="endsWith" text="PL">
      <formula>RIGHT(BE342,LEN("PL"))="PL"</formula>
    </cfRule>
    <cfRule type="endsWith" dxfId="19438" priority="1276" stopIfTrue="1" operator="endsWith" text="FE">
      <formula>RIGHT(BE342,LEN("FE"))="FE"</formula>
    </cfRule>
    <cfRule type="endsWith" dxfId="19437" priority="1277" stopIfTrue="1" operator="endsWith" text="PA">
      <formula>RIGHT(BE342,LEN("PA"))="PA"</formula>
    </cfRule>
    <cfRule type="endsWith" dxfId="19436" priority="1278" stopIfTrue="1" operator="endsWith" text="PS">
      <formula>RIGHT(BE342,LEN("PS"))="PS"</formula>
    </cfRule>
    <cfRule type="endsWith" dxfId="19435" priority="1279" stopIfTrue="1" operator="endsWith" text="OB">
      <formula>RIGHT(BE342,LEN("OB"))="OB"</formula>
    </cfRule>
    <cfRule type="endsWith" dxfId="19434" priority="1280" stopIfTrue="1" operator="endsWith" text="BA">
      <formula>RIGHT(BE342,LEN("BA"))="BA"</formula>
    </cfRule>
    <cfRule type="endsWith" dxfId="19433" priority="1281" stopIfTrue="1" operator="endsWith" text="CO">
      <formula>RIGHT(BE342,LEN("CO"))="CO"</formula>
    </cfRule>
    <cfRule type="endsWith" dxfId="19432" priority="1282" stopIfTrue="1" operator="endsWith" text="CH">
      <formula>RIGHT(BE342,LEN("CH"))="CH"</formula>
    </cfRule>
  </conditionalFormatting>
  <conditionalFormatting sqref="BG342:BG356">
    <cfRule type="endsWith" dxfId="19431" priority="1261" stopIfTrue="1" operator="endsWith" text="TE">
      <formula>RIGHT(BG342,LEN("TE"))="TE"</formula>
    </cfRule>
    <cfRule type="endsWith" dxfId="19430" priority="1262" stopIfTrue="1" operator="endsWith" text="MX">
      <formula>RIGHT(BG342,LEN("MX"))="MX"</formula>
    </cfRule>
    <cfRule type="endsWith" dxfId="19429" priority="1263" stopIfTrue="1" operator="endsWith" text="MI">
      <formula>RIGHT(BG342,LEN("MI"))="MI"</formula>
    </cfRule>
    <cfRule type="endsWith" dxfId="19428" priority="1264" stopIfTrue="1" operator="endsWith" text="PL">
      <formula>RIGHT(BG342,LEN("PL"))="PL"</formula>
    </cfRule>
    <cfRule type="endsWith" dxfId="19427" priority="1265" stopIfTrue="1" operator="endsWith" text="FE">
      <formula>RIGHT(BG342,LEN("FE"))="FE"</formula>
    </cfRule>
    <cfRule type="endsWith" dxfId="19426" priority="1266" stopIfTrue="1" operator="endsWith" text="PA">
      <formula>RIGHT(BG342,LEN("PA"))="PA"</formula>
    </cfRule>
    <cfRule type="endsWith" dxfId="19425" priority="1267" stopIfTrue="1" operator="endsWith" text="PS">
      <formula>RIGHT(BG342,LEN("PS"))="PS"</formula>
    </cfRule>
    <cfRule type="endsWith" dxfId="19424" priority="1268" stopIfTrue="1" operator="endsWith" text="OB">
      <formula>RIGHT(BG342,LEN("OB"))="OB"</formula>
    </cfRule>
    <cfRule type="endsWith" dxfId="19423" priority="1269" stopIfTrue="1" operator="endsWith" text="BA">
      <formula>RIGHT(BG342,LEN("BA"))="BA"</formula>
    </cfRule>
    <cfRule type="endsWith" dxfId="19422" priority="1270" stopIfTrue="1" operator="endsWith" text="CO">
      <formula>RIGHT(BG342,LEN("CO"))="CO"</formula>
    </cfRule>
    <cfRule type="endsWith" dxfId="19421" priority="1271" stopIfTrue="1" operator="endsWith" text="CH">
      <formula>RIGHT(BG342,LEN("CH"))="CH"</formula>
    </cfRule>
  </conditionalFormatting>
  <conditionalFormatting sqref="H375">
    <cfRule type="cellIs" dxfId="19420" priority="1260" stopIfTrue="1" operator="greaterThan">
      <formula>16</formula>
    </cfRule>
  </conditionalFormatting>
  <conditionalFormatting sqref="J375">
    <cfRule type="cellIs" dxfId="19419" priority="1259" stopIfTrue="1" operator="greaterThan">
      <formula>16</formula>
    </cfRule>
  </conditionalFormatting>
  <conditionalFormatting sqref="L375">
    <cfRule type="cellIs" dxfId="19418" priority="1258" stopIfTrue="1" operator="greaterThan">
      <formula>16</formula>
    </cfRule>
  </conditionalFormatting>
  <conditionalFormatting sqref="N375">
    <cfRule type="cellIs" dxfId="19417" priority="1257" stopIfTrue="1" operator="greaterThan">
      <formula>16</formula>
    </cfRule>
  </conditionalFormatting>
  <conditionalFormatting sqref="P375">
    <cfRule type="cellIs" dxfId="19416" priority="1256" stopIfTrue="1" operator="greaterThan">
      <formula>16</formula>
    </cfRule>
  </conditionalFormatting>
  <conditionalFormatting sqref="R375">
    <cfRule type="cellIs" dxfId="19415" priority="1255" stopIfTrue="1" operator="greaterThan">
      <formula>16</formula>
    </cfRule>
  </conditionalFormatting>
  <conditionalFormatting sqref="T375">
    <cfRule type="cellIs" dxfId="19414" priority="1254" stopIfTrue="1" operator="greaterThan">
      <formula>16</formula>
    </cfRule>
  </conditionalFormatting>
  <conditionalFormatting sqref="G360:G374">
    <cfRule type="endsWith" dxfId="19413" priority="1243" stopIfTrue="1" operator="endsWith" text="TE">
      <formula>RIGHT(G360,LEN("TE"))="TE"</formula>
    </cfRule>
    <cfRule type="endsWith" dxfId="19412" priority="1244" stopIfTrue="1" operator="endsWith" text="MX">
      <formula>RIGHT(G360,LEN("MX"))="MX"</formula>
    </cfRule>
    <cfRule type="endsWith" dxfId="19411" priority="1245" stopIfTrue="1" operator="endsWith" text="MI">
      <formula>RIGHT(G360,LEN("MI"))="MI"</formula>
    </cfRule>
    <cfRule type="endsWith" dxfId="19410" priority="1246" stopIfTrue="1" operator="endsWith" text="PL">
      <formula>RIGHT(G360,LEN("PL"))="PL"</formula>
    </cfRule>
    <cfRule type="endsWith" dxfId="19409" priority="1247" stopIfTrue="1" operator="endsWith" text="FE">
      <formula>RIGHT(G360,LEN("FE"))="FE"</formula>
    </cfRule>
    <cfRule type="endsWith" dxfId="19408" priority="1248" stopIfTrue="1" operator="endsWith" text="PA">
      <formula>RIGHT(G360,LEN("PA"))="PA"</formula>
    </cfRule>
    <cfRule type="endsWith" dxfId="19407" priority="1249" stopIfTrue="1" operator="endsWith" text="PS">
      <formula>RIGHT(G360,LEN("PS"))="PS"</formula>
    </cfRule>
    <cfRule type="endsWith" dxfId="19406" priority="1250" stopIfTrue="1" operator="endsWith" text="OB">
      <formula>RIGHT(G360,LEN("OB"))="OB"</formula>
    </cfRule>
    <cfRule type="endsWith" dxfId="19405" priority="1251" stopIfTrue="1" operator="endsWith" text="BA">
      <formula>RIGHT(G360,LEN("BA"))="BA"</formula>
    </cfRule>
    <cfRule type="endsWith" dxfId="19404" priority="1252" stopIfTrue="1" operator="endsWith" text="CO">
      <formula>RIGHT(G360,LEN("CO"))="CO"</formula>
    </cfRule>
    <cfRule type="endsWith" dxfId="19403" priority="1253" stopIfTrue="1" operator="endsWith" text="CH">
      <formula>RIGHT(G360,LEN("CH"))="CH"</formula>
    </cfRule>
  </conditionalFormatting>
  <conditionalFormatting sqref="I360:I374">
    <cfRule type="endsWith" dxfId="19402" priority="1232" stopIfTrue="1" operator="endsWith" text="TE">
      <formula>RIGHT(I360,LEN("TE"))="TE"</formula>
    </cfRule>
    <cfRule type="endsWith" dxfId="19401" priority="1233" stopIfTrue="1" operator="endsWith" text="MX">
      <formula>RIGHT(I360,LEN("MX"))="MX"</formula>
    </cfRule>
    <cfRule type="endsWith" dxfId="19400" priority="1234" stopIfTrue="1" operator="endsWith" text="MI">
      <formula>RIGHT(I360,LEN("MI"))="MI"</formula>
    </cfRule>
    <cfRule type="endsWith" dxfId="19399" priority="1235" stopIfTrue="1" operator="endsWith" text="PL">
      <formula>RIGHT(I360,LEN("PL"))="PL"</formula>
    </cfRule>
    <cfRule type="endsWith" dxfId="19398" priority="1236" stopIfTrue="1" operator="endsWith" text="FE">
      <formula>RIGHT(I360,LEN("FE"))="FE"</formula>
    </cfRule>
    <cfRule type="endsWith" dxfId="19397" priority="1237" stopIfTrue="1" operator="endsWith" text="PA">
      <formula>RIGHT(I360,LEN("PA"))="PA"</formula>
    </cfRule>
    <cfRule type="endsWith" dxfId="19396" priority="1238" stopIfTrue="1" operator="endsWith" text="PS">
      <formula>RIGHT(I360,LEN("PS"))="PS"</formula>
    </cfRule>
    <cfRule type="endsWith" dxfId="19395" priority="1239" stopIfTrue="1" operator="endsWith" text="OB">
      <formula>RIGHT(I360,LEN("OB"))="OB"</formula>
    </cfRule>
    <cfRule type="endsWith" dxfId="19394" priority="1240" stopIfTrue="1" operator="endsWith" text="BA">
      <formula>RIGHT(I360,LEN("BA"))="BA"</formula>
    </cfRule>
    <cfRule type="endsWith" dxfId="19393" priority="1241" stopIfTrue="1" operator="endsWith" text="CO">
      <formula>RIGHT(I360,LEN("CO"))="CO"</formula>
    </cfRule>
    <cfRule type="endsWith" dxfId="19392" priority="1242" stopIfTrue="1" operator="endsWith" text="CH">
      <formula>RIGHT(I360,LEN("CH"))="CH"</formula>
    </cfRule>
  </conditionalFormatting>
  <conditionalFormatting sqref="K360:K374">
    <cfRule type="endsWith" dxfId="19391" priority="1221" stopIfTrue="1" operator="endsWith" text="TE">
      <formula>RIGHT(K360,LEN("TE"))="TE"</formula>
    </cfRule>
    <cfRule type="endsWith" dxfId="19390" priority="1222" stopIfTrue="1" operator="endsWith" text="MX">
      <formula>RIGHT(K360,LEN("MX"))="MX"</formula>
    </cfRule>
    <cfRule type="endsWith" dxfId="19389" priority="1223" stopIfTrue="1" operator="endsWith" text="MI">
      <formula>RIGHT(K360,LEN("MI"))="MI"</formula>
    </cfRule>
    <cfRule type="endsWith" dxfId="19388" priority="1224" stopIfTrue="1" operator="endsWith" text="PL">
      <formula>RIGHT(K360,LEN("PL"))="PL"</formula>
    </cfRule>
    <cfRule type="endsWith" dxfId="19387" priority="1225" stopIfTrue="1" operator="endsWith" text="FE">
      <formula>RIGHT(K360,LEN("FE"))="FE"</formula>
    </cfRule>
    <cfRule type="endsWith" dxfId="19386" priority="1226" stopIfTrue="1" operator="endsWith" text="PA">
      <formula>RIGHT(K360,LEN("PA"))="PA"</formula>
    </cfRule>
    <cfRule type="endsWith" dxfId="19385" priority="1227" stopIfTrue="1" operator="endsWith" text="PS">
      <formula>RIGHT(K360,LEN("PS"))="PS"</formula>
    </cfRule>
    <cfRule type="endsWith" dxfId="19384" priority="1228" stopIfTrue="1" operator="endsWith" text="OB">
      <formula>RIGHT(K360,LEN("OB"))="OB"</formula>
    </cfRule>
    <cfRule type="endsWith" dxfId="19383" priority="1229" stopIfTrue="1" operator="endsWith" text="BA">
      <formula>RIGHT(K360,LEN("BA"))="BA"</formula>
    </cfRule>
    <cfRule type="endsWith" dxfId="19382" priority="1230" stopIfTrue="1" operator="endsWith" text="CO">
      <formula>RIGHT(K360,LEN("CO"))="CO"</formula>
    </cfRule>
    <cfRule type="endsWith" dxfId="19381" priority="1231" stopIfTrue="1" operator="endsWith" text="CH">
      <formula>RIGHT(K360,LEN("CH"))="CH"</formula>
    </cfRule>
  </conditionalFormatting>
  <conditionalFormatting sqref="M360:M374">
    <cfRule type="endsWith" dxfId="19380" priority="1210" stopIfTrue="1" operator="endsWith" text="TE">
      <formula>RIGHT(M360,LEN("TE"))="TE"</formula>
    </cfRule>
    <cfRule type="endsWith" dxfId="19379" priority="1211" stopIfTrue="1" operator="endsWith" text="MX">
      <formula>RIGHT(M360,LEN("MX"))="MX"</formula>
    </cfRule>
    <cfRule type="endsWith" dxfId="19378" priority="1212" stopIfTrue="1" operator="endsWith" text="MI">
      <formula>RIGHT(M360,LEN("MI"))="MI"</formula>
    </cfRule>
    <cfRule type="endsWith" dxfId="19377" priority="1213" stopIfTrue="1" operator="endsWith" text="PL">
      <formula>RIGHT(M360,LEN("PL"))="PL"</formula>
    </cfRule>
    <cfRule type="endsWith" dxfId="19376" priority="1214" stopIfTrue="1" operator="endsWith" text="FE">
      <formula>RIGHT(M360,LEN("FE"))="FE"</formula>
    </cfRule>
    <cfRule type="endsWith" dxfId="19375" priority="1215" stopIfTrue="1" operator="endsWith" text="PA">
      <formula>RIGHT(M360,LEN("PA"))="PA"</formula>
    </cfRule>
    <cfRule type="endsWith" dxfId="19374" priority="1216" stopIfTrue="1" operator="endsWith" text="PS">
      <formula>RIGHT(M360,LEN("PS"))="PS"</formula>
    </cfRule>
    <cfRule type="endsWith" dxfId="19373" priority="1217" stopIfTrue="1" operator="endsWith" text="OB">
      <formula>RIGHT(M360,LEN("OB"))="OB"</formula>
    </cfRule>
    <cfRule type="endsWith" dxfId="19372" priority="1218" stopIfTrue="1" operator="endsWith" text="BA">
      <formula>RIGHT(M360,LEN("BA"))="BA"</formula>
    </cfRule>
    <cfRule type="endsWith" dxfId="19371" priority="1219" stopIfTrue="1" operator="endsWith" text="CO">
      <formula>RIGHT(M360,LEN("CO"))="CO"</formula>
    </cfRule>
    <cfRule type="endsWith" dxfId="19370" priority="1220" stopIfTrue="1" operator="endsWith" text="CH">
      <formula>RIGHT(M360,LEN("CH"))="CH"</formula>
    </cfRule>
  </conditionalFormatting>
  <conditionalFormatting sqref="O360:O374">
    <cfRule type="endsWith" dxfId="19369" priority="1199" stopIfTrue="1" operator="endsWith" text="TE">
      <formula>RIGHT(O360,LEN("TE"))="TE"</formula>
    </cfRule>
    <cfRule type="endsWith" dxfId="19368" priority="1200" stopIfTrue="1" operator="endsWith" text="MX">
      <formula>RIGHT(O360,LEN("MX"))="MX"</formula>
    </cfRule>
    <cfRule type="endsWith" dxfId="19367" priority="1201" stopIfTrue="1" operator="endsWith" text="MI">
      <formula>RIGHT(O360,LEN("MI"))="MI"</formula>
    </cfRule>
    <cfRule type="endsWith" dxfId="19366" priority="1202" stopIfTrue="1" operator="endsWith" text="PL">
      <formula>RIGHT(O360,LEN("PL"))="PL"</formula>
    </cfRule>
    <cfRule type="endsWith" dxfId="19365" priority="1203" stopIfTrue="1" operator="endsWith" text="FE">
      <formula>RIGHT(O360,LEN("FE"))="FE"</formula>
    </cfRule>
    <cfRule type="endsWith" dxfId="19364" priority="1204" stopIfTrue="1" operator="endsWith" text="PA">
      <formula>RIGHT(O360,LEN("PA"))="PA"</formula>
    </cfRule>
    <cfRule type="endsWith" dxfId="19363" priority="1205" stopIfTrue="1" operator="endsWith" text="PS">
      <formula>RIGHT(O360,LEN("PS"))="PS"</formula>
    </cfRule>
    <cfRule type="endsWith" dxfId="19362" priority="1206" stopIfTrue="1" operator="endsWith" text="OB">
      <formula>RIGHT(O360,LEN("OB"))="OB"</formula>
    </cfRule>
    <cfRule type="endsWith" dxfId="19361" priority="1207" stopIfTrue="1" operator="endsWith" text="BA">
      <formula>RIGHT(O360,LEN("BA"))="BA"</formula>
    </cfRule>
    <cfRule type="endsWith" dxfId="19360" priority="1208" stopIfTrue="1" operator="endsWith" text="CO">
      <formula>RIGHT(O360,LEN("CO"))="CO"</formula>
    </cfRule>
    <cfRule type="endsWith" dxfId="19359" priority="1209" stopIfTrue="1" operator="endsWith" text="CH">
      <formula>RIGHT(O360,LEN("CH"))="CH"</formula>
    </cfRule>
  </conditionalFormatting>
  <conditionalFormatting sqref="Q360:Q374">
    <cfRule type="endsWith" dxfId="19358" priority="1188" stopIfTrue="1" operator="endsWith" text="TE">
      <formula>RIGHT(Q360,LEN("TE"))="TE"</formula>
    </cfRule>
    <cfRule type="endsWith" dxfId="19357" priority="1189" stopIfTrue="1" operator="endsWith" text="MX">
      <formula>RIGHT(Q360,LEN("MX"))="MX"</formula>
    </cfRule>
    <cfRule type="endsWith" dxfId="19356" priority="1190" stopIfTrue="1" operator="endsWith" text="MI">
      <formula>RIGHT(Q360,LEN("MI"))="MI"</formula>
    </cfRule>
    <cfRule type="endsWith" dxfId="19355" priority="1191" stopIfTrue="1" operator="endsWith" text="PL">
      <formula>RIGHT(Q360,LEN("PL"))="PL"</formula>
    </cfRule>
    <cfRule type="endsWith" dxfId="19354" priority="1192" stopIfTrue="1" operator="endsWith" text="FE">
      <formula>RIGHT(Q360,LEN("FE"))="FE"</formula>
    </cfRule>
    <cfRule type="endsWith" dxfId="19353" priority="1193" stopIfTrue="1" operator="endsWith" text="PA">
      <formula>RIGHT(Q360,LEN("PA"))="PA"</formula>
    </cfRule>
    <cfRule type="endsWith" dxfId="19352" priority="1194" stopIfTrue="1" operator="endsWith" text="PS">
      <formula>RIGHT(Q360,LEN("PS"))="PS"</formula>
    </cfRule>
    <cfRule type="endsWith" dxfId="19351" priority="1195" stopIfTrue="1" operator="endsWith" text="OB">
      <formula>RIGHT(Q360,LEN("OB"))="OB"</formula>
    </cfRule>
    <cfRule type="endsWith" dxfId="19350" priority="1196" stopIfTrue="1" operator="endsWith" text="BA">
      <formula>RIGHT(Q360,LEN("BA"))="BA"</formula>
    </cfRule>
    <cfRule type="endsWith" dxfId="19349" priority="1197" stopIfTrue="1" operator="endsWith" text="CO">
      <formula>RIGHT(Q360,LEN("CO"))="CO"</formula>
    </cfRule>
    <cfRule type="endsWith" dxfId="19348" priority="1198" stopIfTrue="1" operator="endsWith" text="CH">
      <formula>RIGHT(Q360,LEN("CH"))="CH"</formula>
    </cfRule>
  </conditionalFormatting>
  <conditionalFormatting sqref="S360:S374">
    <cfRule type="endsWith" dxfId="19347" priority="1177" stopIfTrue="1" operator="endsWith" text="TE">
      <formula>RIGHT(S360,LEN("TE"))="TE"</formula>
    </cfRule>
    <cfRule type="endsWith" dxfId="19346" priority="1178" stopIfTrue="1" operator="endsWith" text="MX">
      <formula>RIGHT(S360,LEN("MX"))="MX"</formula>
    </cfRule>
    <cfRule type="endsWith" dxfId="19345" priority="1179" stopIfTrue="1" operator="endsWith" text="MI">
      <formula>RIGHT(S360,LEN("MI"))="MI"</formula>
    </cfRule>
    <cfRule type="endsWith" dxfId="19344" priority="1180" stopIfTrue="1" operator="endsWith" text="PL">
      <formula>RIGHT(S360,LEN("PL"))="PL"</formula>
    </cfRule>
    <cfRule type="endsWith" dxfId="19343" priority="1181" stopIfTrue="1" operator="endsWith" text="FE">
      <formula>RIGHT(S360,LEN("FE"))="FE"</formula>
    </cfRule>
    <cfRule type="endsWith" dxfId="19342" priority="1182" stopIfTrue="1" operator="endsWith" text="PA">
      <formula>RIGHT(S360,LEN("PA"))="PA"</formula>
    </cfRule>
    <cfRule type="endsWith" dxfId="19341" priority="1183" stopIfTrue="1" operator="endsWith" text="PS">
      <formula>RIGHT(S360,LEN("PS"))="PS"</formula>
    </cfRule>
    <cfRule type="endsWith" dxfId="19340" priority="1184" stopIfTrue="1" operator="endsWith" text="OB">
      <formula>RIGHT(S360,LEN("OB"))="OB"</formula>
    </cfRule>
    <cfRule type="endsWith" dxfId="19339" priority="1185" stopIfTrue="1" operator="endsWith" text="BA">
      <formula>RIGHT(S360,LEN("BA"))="BA"</formula>
    </cfRule>
    <cfRule type="endsWith" dxfId="19338" priority="1186" stopIfTrue="1" operator="endsWith" text="CO">
      <formula>RIGHT(S360,LEN("CO"))="CO"</formula>
    </cfRule>
    <cfRule type="endsWith" dxfId="19337" priority="1187" stopIfTrue="1" operator="endsWith" text="CH">
      <formula>RIGHT(S360,LEN("CH"))="CH"</formula>
    </cfRule>
  </conditionalFormatting>
  <conditionalFormatting sqref="AB375">
    <cfRule type="cellIs" dxfId="19336" priority="1176" stopIfTrue="1" operator="greaterThan">
      <formula>16</formula>
    </cfRule>
  </conditionalFormatting>
  <conditionalFormatting sqref="AD375">
    <cfRule type="cellIs" dxfId="19335" priority="1175" stopIfTrue="1" operator="greaterThan">
      <formula>16</formula>
    </cfRule>
  </conditionalFormatting>
  <conditionalFormatting sqref="AF375">
    <cfRule type="cellIs" dxfId="19334" priority="1174" stopIfTrue="1" operator="greaterThan">
      <formula>16</formula>
    </cfRule>
  </conditionalFormatting>
  <conditionalFormatting sqref="AH375">
    <cfRule type="cellIs" dxfId="19333" priority="1173" stopIfTrue="1" operator="greaterThan">
      <formula>16</formula>
    </cfRule>
  </conditionalFormatting>
  <conditionalFormatting sqref="AJ375">
    <cfRule type="cellIs" dxfId="19332" priority="1172" stopIfTrue="1" operator="greaterThan">
      <formula>16</formula>
    </cfRule>
  </conditionalFormatting>
  <conditionalFormatting sqref="AL375">
    <cfRule type="cellIs" dxfId="19331" priority="1171" stopIfTrue="1" operator="greaterThan">
      <formula>16</formula>
    </cfRule>
  </conditionalFormatting>
  <conditionalFormatting sqref="AN375">
    <cfRule type="cellIs" dxfId="19330" priority="1170" stopIfTrue="1" operator="greaterThan">
      <formula>16</formula>
    </cfRule>
  </conditionalFormatting>
  <conditionalFormatting sqref="AA360:AA374">
    <cfRule type="endsWith" dxfId="19329" priority="1159" stopIfTrue="1" operator="endsWith" text="TE">
      <formula>RIGHT(AA360,LEN("TE"))="TE"</formula>
    </cfRule>
    <cfRule type="endsWith" dxfId="19328" priority="1160" stopIfTrue="1" operator="endsWith" text="MX">
      <formula>RIGHT(AA360,LEN("MX"))="MX"</formula>
    </cfRule>
    <cfRule type="endsWith" dxfId="19327" priority="1161" stopIfTrue="1" operator="endsWith" text="MI">
      <formula>RIGHT(AA360,LEN("MI"))="MI"</formula>
    </cfRule>
    <cfRule type="endsWith" dxfId="19326" priority="1162" stopIfTrue="1" operator="endsWith" text="PL">
      <formula>RIGHT(AA360,LEN("PL"))="PL"</formula>
    </cfRule>
    <cfRule type="endsWith" dxfId="19325" priority="1163" stopIfTrue="1" operator="endsWith" text="FE">
      <formula>RIGHT(AA360,LEN("FE"))="FE"</formula>
    </cfRule>
    <cfRule type="endsWith" dxfId="19324" priority="1164" stopIfTrue="1" operator="endsWith" text="PA">
      <formula>RIGHT(AA360,LEN("PA"))="PA"</formula>
    </cfRule>
    <cfRule type="endsWith" dxfId="19323" priority="1165" stopIfTrue="1" operator="endsWith" text="PS">
      <formula>RIGHT(AA360,LEN("PS"))="PS"</formula>
    </cfRule>
    <cfRule type="endsWith" dxfId="19322" priority="1166" stopIfTrue="1" operator="endsWith" text="OB">
      <formula>RIGHT(AA360,LEN("OB"))="OB"</formula>
    </cfRule>
    <cfRule type="endsWith" dxfId="19321" priority="1167" stopIfTrue="1" operator="endsWith" text="BA">
      <formula>RIGHT(AA360,LEN("BA"))="BA"</formula>
    </cfRule>
    <cfRule type="endsWith" dxfId="19320" priority="1168" stopIfTrue="1" operator="endsWith" text="CO">
      <formula>RIGHT(AA360,LEN("CO"))="CO"</formula>
    </cfRule>
    <cfRule type="endsWith" dxfId="19319" priority="1169" stopIfTrue="1" operator="endsWith" text="CH">
      <formula>RIGHT(AA360,LEN("CH"))="CH"</formula>
    </cfRule>
  </conditionalFormatting>
  <conditionalFormatting sqref="AC360:AC374">
    <cfRule type="endsWith" dxfId="19318" priority="1148" stopIfTrue="1" operator="endsWith" text="TE">
      <formula>RIGHT(AC360,LEN("TE"))="TE"</formula>
    </cfRule>
    <cfRule type="endsWith" dxfId="19317" priority="1149" stopIfTrue="1" operator="endsWith" text="MX">
      <formula>RIGHT(AC360,LEN("MX"))="MX"</formula>
    </cfRule>
    <cfRule type="endsWith" dxfId="19316" priority="1150" stopIfTrue="1" operator="endsWith" text="MI">
      <formula>RIGHT(AC360,LEN("MI"))="MI"</formula>
    </cfRule>
    <cfRule type="endsWith" dxfId="19315" priority="1151" stopIfTrue="1" operator="endsWith" text="PL">
      <formula>RIGHT(AC360,LEN("PL"))="PL"</formula>
    </cfRule>
    <cfRule type="endsWith" dxfId="19314" priority="1152" stopIfTrue="1" operator="endsWith" text="FE">
      <formula>RIGHT(AC360,LEN("FE"))="FE"</formula>
    </cfRule>
    <cfRule type="endsWith" dxfId="19313" priority="1153" stopIfTrue="1" operator="endsWith" text="PA">
      <formula>RIGHT(AC360,LEN("PA"))="PA"</formula>
    </cfRule>
    <cfRule type="endsWith" dxfId="19312" priority="1154" stopIfTrue="1" operator="endsWith" text="PS">
      <formula>RIGHT(AC360,LEN("PS"))="PS"</formula>
    </cfRule>
    <cfRule type="endsWith" dxfId="19311" priority="1155" stopIfTrue="1" operator="endsWith" text="OB">
      <formula>RIGHT(AC360,LEN("OB"))="OB"</formula>
    </cfRule>
    <cfRule type="endsWith" dxfId="19310" priority="1156" stopIfTrue="1" operator="endsWith" text="BA">
      <formula>RIGHT(AC360,LEN("BA"))="BA"</formula>
    </cfRule>
    <cfRule type="endsWith" dxfId="19309" priority="1157" stopIfTrue="1" operator="endsWith" text="CO">
      <formula>RIGHT(AC360,LEN("CO"))="CO"</formula>
    </cfRule>
    <cfRule type="endsWith" dxfId="19308" priority="1158" stopIfTrue="1" operator="endsWith" text="CH">
      <formula>RIGHT(AC360,LEN("CH"))="CH"</formula>
    </cfRule>
  </conditionalFormatting>
  <conditionalFormatting sqref="AE360:AE374">
    <cfRule type="endsWith" dxfId="19307" priority="1137" stopIfTrue="1" operator="endsWith" text="TE">
      <formula>RIGHT(AE360,LEN("TE"))="TE"</formula>
    </cfRule>
    <cfRule type="endsWith" dxfId="19306" priority="1138" stopIfTrue="1" operator="endsWith" text="MX">
      <formula>RIGHT(AE360,LEN("MX"))="MX"</formula>
    </cfRule>
    <cfRule type="endsWith" dxfId="19305" priority="1139" stopIfTrue="1" operator="endsWith" text="MI">
      <formula>RIGHT(AE360,LEN("MI"))="MI"</formula>
    </cfRule>
    <cfRule type="endsWith" dxfId="19304" priority="1140" stopIfTrue="1" operator="endsWith" text="PL">
      <formula>RIGHT(AE360,LEN("PL"))="PL"</formula>
    </cfRule>
    <cfRule type="endsWith" dxfId="19303" priority="1141" stopIfTrue="1" operator="endsWith" text="FE">
      <formula>RIGHT(AE360,LEN("FE"))="FE"</formula>
    </cfRule>
    <cfRule type="endsWith" dxfId="19302" priority="1142" stopIfTrue="1" operator="endsWith" text="PA">
      <formula>RIGHT(AE360,LEN("PA"))="PA"</formula>
    </cfRule>
    <cfRule type="endsWith" dxfId="19301" priority="1143" stopIfTrue="1" operator="endsWith" text="PS">
      <formula>RIGHT(AE360,LEN("PS"))="PS"</formula>
    </cfRule>
    <cfRule type="endsWith" dxfId="19300" priority="1144" stopIfTrue="1" operator="endsWith" text="OB">
      <formula>RIGHT(AE360,LEN("OB"))="OB"</formula>
    </cfRule>
    <cfRule type="endsWith" dxfId="19299" priority="1145" stopIfTrue="1" operator="endsWith" text="BA">
      <formula>RIGHT(AE360,LEN("BA"))="BA"</formula>
    </cfRule>
    <cfRule type="endsWith" dxfId="19298" priority="1146" stopIfTrue="1" operator="endsWith" text="CO">
      <formula>RIGHT(AE360,LEN("CO"))="CO"</formula>
    </cfRule>
    <cfRule type="endsWith" dxfId="19297" priority="1147" stopIfTrue="1" operator="endsWith" text="CH">
      <formula>RIGHT(AE360,LEN("CH"))="CH"</formula>
    </cfRule>
  </conditionalFormatting>
  <conditionalFormatting sqref="AG360:AG374">
    <cfRule type="endsWith" dxfId="19296" priority="1126" stopIfTrue="1" operator="endsWith" text="TE">
      <formula>RIGHT(AG360,LEN("TE"))="TE"</formula>
    </cfRule>
    <cfRule type="endsWith" dxfId="19295" priority="1127" stopIfTrue="1" operator="endsWith" text="MX">
      <formula>RIGHT(AG360,LEN("MX"))="MX"</formula>
    </cfRule>
    <cfRule type="endsWith" dxfId="19294" priority="1128" stopIfTrue="1" operator="endsWith" text="MI">
      <formula>RIGHT(AG360,LEN("MI"))="MI"</formula>
    </cfRule>
    <cfRule type="endsWith" dxfId="19293" priority="1129" stopIfTrue="1" operator="endsWith" text="PL">
      <formula>RIGHT(AG360,LEN("PL"))="PL"</formula>
    </cfRule>
    <cfRule type="endsWith" dxfId="19292" priority="1130" stopIfTrue="1" operator="endsWith" text="FE">
      <formula>RIGHT(AG360,LEN("FE"))="FE"</formula>
    </cfRule>
    <cfRule type="endsWith" dxfId="19291" priority="1131" stopIfTrue="1" operator="endsWith" text="PA">
      <formula>RIGHT(AG360,LEN("PA"))="PA"</formula>
    </cfRule>
    <cfRule type="endsWith" dxfId="19290" priority="1132" stopIfTrue="1" operator="endsWith" text="PS">
      <formula>RIGHT(AG360,LEN("PS"))="PS"</formula>
    </cfRule>
    <cfRule type="endsWith" dxfId="19289" priority="1133" stopIfTrue="1" operator="endsWith" text="OB">
      <formula>RIGHT(AG360,LEN("OB"))="OB"</formula>
    </cfRule>
    <cfRule type="endsWith" dxfId="19288" priority="1134" stopIfTrue="1" operator="endsWith" text="BA">
      <formula>RIGHT(AG360,LEN("BA"))="BA"</formula>
    </cfRule>
    <cfRule type="endsWith" dxfId="19287" priority="1135" stopIfTrue="1" operator="endsWith" text="CO">
      <formula>RIGHT(AG360,LEN("CO"))="CO"</formula>
    </cfRule>
    <cfRule type="endsWith" dxfId="19286" priority="1136" stopIfTrue="1" operator="endsWith" text="CH">
      <formula>RIGHT(AG360,LEN("CH"))="CH"</formula>
    </cfRule>
  </conditionalFormatting>
  <conditionalFormatting sqref="AI360:AI374">
    <cfRule type="endsWith" dxfId="19285" priority="1115" stopIfTrue="1" operator="endsWith" text="TE">
      <formula>RIGHT(AI360,LEN("TE"))="TE"</formula>
    </cfRule>
    <cfRule type="endsWith" dxfId="19284" priority="1116" stopIfTrue="1" operator="endsWith" text="MX">
      <formula>RIGHT(AI360,LEN("MX"))="MX"</formula>
    </cfRule>
    <cfRule type="endsWith" dxfId="19283" priority="1117" stopIfTrue="1" operator="endsWith" text="MI">
      <formula>RIGHT(AI360,LEN("MI"))="MI"</formula>
    </cfRule>
    <cfRule type="endsWith" dxfId="19282" priority="1118" stopIfTrue="1" operator="endsWith" text="PL">
      <formula>RIGHT(AI360,LEN("PL"))="PL"</formula>
    </cfRule>
    <cfRule type="endsWith" dxfId="19281" priority="1119" stopIfTrue="1" operator="endsWith" text="FE">
      <formula>RIGHT(AI360,LEN("FE"))="FE"</formula>
    </cfRule>
    <cfRule type="endsWith" dxfId="19280" priority="1120" stopIfTrue="1" operator="endsWith" text="PA">
      <formula>RIGHT(AI360,LEN("PA"))="PA"</formula>
    </cfRule>
    <cfRule type="endsWith" dxfId="19279" priority="1121" stopIfTrue="1" operator="endsWith" text="PS">
      <formula>RIGHT(AI360,LEN("PS"))="PS"</formula>
    </cfRule>
    <cfRule type="endsWith" dxfId="19278" priority="1122" stopIfTrue="1" operator="endsWith" text="OB">
      <formula>RIGHT(AI360,LEN("OB"))="OB"</formula>
    </cfRule>
    <cfRule type="endsWith" dxfId="19277" priority="1123" stopIfTrue="1" operator="endsWith" text="BA">
      <formula>RIGHT(AI360,LEN("BA"))="BA"</formula>
    </cfRule>
    <cfRule type="endsWith" dxfId="19276" priority="1124" stopIfTrue="1" operator="endsWith" text="CO">
      <formula>RIGHT(AI360,LEN("CO"))="CO"</formula>
    </cfRule>
    <cfRule type="endsWith" dxfId="19275" priority="1125" stopIfTrue="1" operator="endsWith" text="CH">
      <formula>RIGHT(AI360,LEN("CH"))="CH"</formula>
    </cfRule>
  </conditionalFormatting>
  <conditionalFormatting sqref="AK360:AK374">
    <cfRule type="endsWith" dxfId="19274" priority="1104" stopIfTrue="1" operator="endsWith" text="TE">
      <formula>RIGHT(AK360,LEN("TE"))="TE"</formula>
    </cfRule>
    <cfRule type="endsWith" dxfId="19273" priority="1105" stopIfTrue="1" operator="endsWith" text="MX">
      <formula>RIGHT(AK360,LEN("MX"))="MX"</formula>
    </cfRule>
    <cfRule type="endsWith" dxfId="19272" priority="1106" stopIfTrue="1" operator="endsWith" text="MI">
      <formula>RIGHT(AK360,LEN("MI"))="MI"</formula>
    </cfRule>
    <cfRule type="endsWith" dxfId="19271" priority="1107" stopIfTrue="1" operator="endsWith" text="PL">
      <formula>RIGHT(AK360,LEN("PL"))="PL"</formula>
    </cfRule>
    <cfRule type="endsWith" dxfId="19270" priority="1108" stopIfTrue="1" operator="endsWith" text="FE">
      <formula>RIGHT(AK360,LEN("FE"))="FE"</formula>
    </cfRule>
    <cfRule type="endsWith" dxfId="19269" priority="1109" stopIfTrue="1" operator="endsWith" text="PA">
      <formula>RIGHT(AK360,LEN("PA"))="PA"</formula>
    </cfRule>
    <cfRule type="endsWith" dxfId="19268" priority="1110" stopIfTrue="1" operator="endsWith" text="PS">
      <formula>RIGHT(AK360,LEN("PS"))="PS"</formula>
    </cfRule>
    <cfRule type="endsWith" dxfId="19267" priority="1111" stopIfTrue="1" operator="endsWith" text="OB">
      <formula>RIGHT(AK360,LEN("OB"))="OB"</formula>
    </cfRule>
    <cfRule type="endsWith" dxfId="19266" priority="1112" stopIfTrue="1" operator="endsWith" text="BA">
      <formula>RIGHT(AK360,LEN("BA"))="BA"</formula>
    </cfRule>
    <cfRule type="endsWith" dxfId="19265" priority="1113" stopIfTrue="1" operator="endsWith" text="CO">
      <formula>RIGHT(AK360,LEN("CO"))="CO"</formula>
    </cfRule>
    <cfRule type="endsWith" dxfId="19264" priority="1114" stopIfTrue="1" operator="endsWith" text="CH">
      <formula>RIGHT(AK360,LEN("CH"))="CH"</formula>
    </cfRule>
  </conditionalFormatting>
  <conditionalFormatting sqref="AM360:AM374">
    <cfRule type="endsWith" dxfId="19263" priority="1093" stopIfTrue="1" operator="endsWith" text="TE">
      <formula>RIGHT(AM360,LEN("TE"))="TE"</formula>
    </cfRule>
    <cfRule type="endsWith" dxfId="19262" priority="1094" stopIfTrue="1" operator="endsWith" text="MX">
      <formula>RIGHT(AM360,LEN("MX"))="MX"</formula>
    </cfRule>
    <cfRule type="endsWith" dxfId="19261" priority="1095" stopIfTrue="1" operator="endsWith" text="MI">
      <formula>RIGHT(AM360,LEN("MI"))="MI"</formula>
    </cfRule>
    <cfRule type="endsWith" dxfId="19260" priority="1096" stopIfTrue="1" operator="endsWith" text="PL">
      <formula>RIGHT(AM360,LEN("PL"))="PL"</formula>
    </cfRule>
    <cfRule type="endsWith" dxfId="19259" priority="1097" stopIfTrue="1" operator="endsWith" text="FE">
      <formula>RIGHT(AM360,LEN("FE"))="FE"</formula>
    </cfRule>
    <cfRule type="endsWith" dxfId="19258" priority="1098" stopIfTrue="1" operator="endsWith" text="PA">
      <formula>RIGHT(AM360,LEN("PA"))="PA"</formula>
    </cfRule>
    <cfRule type="endsWith" dxfId="19257" priority="1099" stopIfTrue="1" operator="endsWith" text="PS">
      <formula>RIGHT(AM360,LEN("PS"))="PS"</formula>
    </cfRule>
    <cfRule type="endsWith" dxfId="19256" priority="1100" stopIfTrue="1" operator="endsWith" text="OB">
      <formula>RIGHT(AM360,LEN("OB"))="OB"</formula>
    </cfRule>
    <cfRule type="endsWith" dxfId="19255" priority="1101" stopIfTrue="1" operator="endsWith" text="BA">
      <formula>RIGHT(AM360,LEN("BA"))="BA"</formula>
    </cfRule>
    <cfRule type="endsWith" dxfId="19254" priority="1102" stopIfTrue="1" operator="endsWith" text="CO">
      <formula>RIGHT(AM360,LEN("CO"))="CO"</formula>
    </cfRule>
    <cfRule type="endsWith" dxfId="19253" priority="1103" stopIfTrue="1" operator="endsWith" text="CH">
      <formula>RIGHT(AM360,LEN("CH"))="CH"</formula>
    </cfRule>
  </conditionalFormatting>
  <conditionalFormatting sqref="AV375">
    <cfRule type="cellIs" dxfId="19252" priority="1092" stopIfTrue="1" operator="greaterThan">
      <formula>16</formula>
    </cfRule>
  </conditionalFormatting>
  <conditionalFormatting sqref="AX375">
    <cfRule type="cellIs" dxfId="19251" priority="1091" stopIfTrue="1" operator="greaterThan">
      <formula>16</formula>
    </cfRule>
  </conditionalFormatting>
  <conditionalFormatting sqref="AZ375">
    <cfRule type="cellIs" dxfId="19250" priority="1090" stopIfTrue="1" operator="greaterThan">
      <formula>16</formula>
    </cfRule>
  </conditionalFormatting>
  <conditionalFormatting sqref="BB375">
    <cfRule type="cellIs" dxfId="19249" priority="1089" stopIfTrue="1" operator="greaterThan">
      <formula>16</formula>
    </cfRule>
  </conditionalFormatting>
  <conditionalFormatting sqref="BD375">
    <cfRule type="cellIs" dxfId="19248" priority="1088" stopIfTrue="1" operator="greaterThan">
      <formula>16</formula>
    </cfRule>
  </conditionalFormatting>
  <conditionalFormatting sqref="BF375">
    <cfRule type="cellIs" dxfId="19247" priority="1087" stopIfTrue="1" operator="greaterThan">
      <formula>16</formula>
    </cfRule>
  </conditionalFormatting>
  <conditionalFormatting sqref="BH375">
    <cfRule type="cellIs" dxfId="19246" priority="1086" stopIfTrue="1" operator="greaterThan">
      <formula>16</formula>
    </cfRule>
  </conditionalFormatting>
  <conditionalFormatting sqref="AU360:AU374">
    <cfRule type="endsWith" dxfId="19245" priority="1075" stopIfTrue="1" operator="endsWith" text="TE">
      <formula>RIGHT(AU360,LEN("TE"))="TE"</formula>
    </cfRule>
    <cfRule type="endsWith" dxfId="19244" priority="1076" stopIfTrue="1" operator="endsWith" text="MX">
      <formula>RIGHT(AU360,LEN("MX"))="MX"</formula>
    </cfRule>
    <cfRule type="endsWith" dxfId="19243" priority="1077" stopIfTrue="1" operator="endsWith" text="MI">
      <formula>RIGHT(AU360,LEN("MI"))="MI"</formula>
    </cfRule>
    <cfRule type="endsWith" dxfId="19242" priority="1078" stopIfTrue="1" operator="endsWith" text="PL">
      <formula>RIGHT(AU360,LEN("PL"))="PL"</formula>
    </cfRule>
    <cfRule type="endsWith" dxfId="19241" priority="1079" stopIfTrue="1" operator="endsWith" text="FE">
      <formula>RIGHT(AU360,LEN("FE"))="FE"</formula>
    </cfRule>
    <cfRule type="endsWith" dxfId="19240" priority="1080" stopIfTrue="1" operator="endsWith" text="PA">
      <formula>RIGHT(AU360,LEN("PA"))="PA"</formula>
    </cfRule>
    <cfRule type="endsWith" dxfId="19239" priority="1081" stopIfTrue="1" operator="endsWith" text="PS">
      <formula>RIGHT(AU360,LEN("PS"))="PS"</formula>
    </cfRule>
    <cfRule type="endsWith" dxfId="19238" priority="1082" stopIfTrue="1" operator="endsWith" text="OB">
      <formula>RIGHT(AU360,LEN("OB"))="OB"</formula>
    </cfRule>
    <cfRule type="endsWith" dxfId="19237" priority="1083" stopIfTrue="1" operator="endsWith" text="BA">
      <formula>RIGHT(AU360,LEN("BA"))="BA"</formula>
    </cfRule>
    <cfRule type="endsWith" dxfId="19236" priority="1084" stopIfTrue="1" operator="endsWith" text="CO">
      <formula>RIGHT(AU360,LEN("CO"))="CO"</formula>
    </cfRule>
    <cfRule type="endsWith" dxfId="19235" priority="1085" stopIfTrue="1" operator="endsWith" text="CH">
      <formula>RIGHT(AU360,LEN("CH"))="CH"</formula>
    </cfRule>
  </conditionalFormatting>
  <conditionalFormatting sqref="AW360:AW374">
    <cfRule type="endsWith" dxfId="19234" priority="1064" stopIfTrue="1" operator="endsWith" text="TE">
      <formula>RIGHT(AW360,LEN("TE"))="TE"</formula>
    </cfRule>
    <cfRule type="endsWith" dxfId="19233" priority="1065" stopIfTrue="1" operator="endsWith" text="MX">
      <formula>RIGHT(AW360,LEN("MX"))="MX"</formula>
    </cfRule>
    <cfRule type="endsWith" dxfId="19232" priority="1066" stopIfTrue="1" operator="endsWith" text="MI">
      <formula>RIGHT(AW360,LEN("MI"))="MI"</formula>
    </cfRule>
    <cfRule type="endsWith" dxfId="19231" priority="1067" stopIfTrue="1" operator="endsWith" text="PL">
      <formula>RIGHT(AW360,LEN("PL"))="PL"</formula>
    </cfRule>
    <cfRule type="endsWith" dxfId="19230" priority="1068" stopIfTrue="1" operator="endsWith" text="FE">
      <formula>RIGHT(AW360,LEN("FE"))="FE"</formula>
    </cfRule>
    <cfRule type="endsWith" dxfId="19229" priority="1069" stopIfTrue="1" operator="endsWith" text="PA">
      <formula>RIGHT(AW360,LEN("PA"))="PA"</formula>
    </cfRule>
    <cfRule type="endsWith" dxfId="19228" priority="1070" stopIfTrue="1" operator="endsWith" text="PS">
      <formula>RIGHT(AW360,LEN("PS"))="PS"</formula>
    </cfRule>
    <cfRule type="endsWith" dxfId="19227" priority="1071" stopIfTrue="1" operator="endsWith" text="OB">
      <formula>RIGHT(AW360,LEN("OB"))="OB"</formula>
    </cfRule>
    <cfRule type="endsWith" dxfId="19226" priority="1072" stopIfTrue="1" operator="endsWith" text="BA">
      <formula>RIGHT(AW360,LEN("BA"))="BA"</formula>
    </cfRule>
    <cfRule type="endsWith" dxfId="19225" priority="1073" stopIfTrue="1" operator="endsWith" text="CO">
      <formula>RIGHT(AW360,LEN("CO"))="CO"</formula>
    </cfRule>
    <cfRule type="endsWith" dxfId="19224" priority="1074" stopIfTrue="1" operator="endsWith" text="CH">
      <formula>RIGHT(AW360,LEN("CH"))="CH"</formula>
    </cfRule>
  </conditionalFormatting>
  <conditionalFormatting sqref="AY360:AY374">
    <cfRule type="endsWith" dxfId="19223" priority="1053" stopIfTrue="1" operator="endsWith" text="TE">
      <formula>RIGHT(AY360,LEN("TE"))="TE"</formula>
    </cfRule>
    <cfRule type="endsWith" dxfId="19222" priority="1054" stopIfTrue="1" operator="endsWith" text="MX">
      <formula>RIGHT(AY360,LEN("MX"))="MX"</formula>
    </cfRule>
    <cfRule type="endsWith" dxfId="19221" priority="1055" stopIfTrue="1" operator="endsWith" text="MI">
      <formula>RIGHT(AY360,LEN("MI"))="MI"</formula>
    </cfRule>
    <cfRule type="endsWith" dxfId="19220" priority="1056" stopIfTrue="1" operator="endsWith" text="PL">
      <formula>RIGHT(AY360,LEN("PL"))="PL"</formula>
    </cfRule>
    <cfRule type="endsWith" dxfId="19219" priority="1057" stopIfTrue="1" operator="endsWith" text="FE">
      <formula>RIGHT(AY360,LEN("FE"))="FE"</formula>
    </cfRule>
    <cfRule type="endsWith" dxfId="19218" priority="1058" stopIfTrue="1" operator="endsWith" text="PA">
      <formula>RIGHT(AY360,LEN("PA"))="PA"</formula>
    </cfRule>
    <cfRule type="endsWith" dxfId="19217" priority="1059" stopIfTrue="1" operator="endsWith" text="PS">
      <formula>RIGHT(AY360,LEN("PS"))="PS"</formula>
    </cfRule>
    <cfRule type="endsWith" dxfId="19216" priority="1060" stopIfTrue="1" operator="endsWith" text="OB">
      <formula>RIGHT(AY360,LEN("OB"))="OB"</formula>
    </cfRule>
    <cfRule type="endsWith" dxfId="19215" priority="1061" stopIfTrue="1" operator="endsWith" text="BA">
      <formula>RIGHT(AY360,LEN("BA"))="BA"</formula>
    </cfRule>
    <cfRule type="endsWith" dxfId="19214" priority="1062" stopIfTrue="1" operator="endsWith" text="CO">
      <formula>RIGHT(AY360,LEN("CO"))="CO"</formula>
    </cfRule>
    <cfRule type="endsWith" dxfId="19213" priority="1063" stopIfTrue="1" operator="endsWith" text="CH">
      <formula>RIGHT(AY360,LEN("CH"))="CH"</formula>
    </cfRule>
  </conditionalFormatting>
  <conditionalFormatting sqref="BA360:BA374">
    <cfRule type="endsWith" dxfId="19212" priority="1042" stopIfTrue="1" operator="endsWith" text="TE">
      <formula>RIGHT(BA360,LEN("TE"))="TE"</formula>
    </cfRule>
    <cfRule type="endsWith" dxfId="19211" priority="1043" stopIfTrue="1" operator="endsWith" text="MX">
      <formula>RIGHT(BA360,LEN("MX"))="MX"</formula>
    </cfRule>
    <cfRule type="endsWith" dxfId="19210" priority="1044" stopIfTrue="1" operator="endsWith" text="MI">
      <formula>RIGHT(BA360,LEN("MI"))="MI"</formula>
    </cfRule>
    <cfRule type="endsWith" dxfId="19209" priority="1045" stopIfTrue="1" operator="endsWith" text="PL">
      <formula>RIGHT(BA360,LEN("PL"))="PL"</formula>
    </cfRule>
    <cfRule type="endsWith" dxfId="19208" priority="1046" stopIfTrue="1" operator="endsWith" text="FE">
      <formula>RIGHT(BA360,LEN("FE"))="FE"</formula>
    </cfRule>
    <cfRule type="endsWith" dxfId="19207" priority="1047" stopIfTrue="1" operator="endsWith" text="PA">
      <formula>RIGHT(BA360,LEN("PA"))="PA"</formula>
    </cfRule>
    <cfRule type="endsWith" dxfId="19206" priority="1048" stopIfTrue="1" operator="endsWith" text="PS">
      <formula>RIGHT(BA360,LEN("PS"))="PS"</formula>
    </cfRule>
    <cfRule type="endsWith" dxfId="19205" priority="1049" stopIfTrue="1" operator="endsWith" text="OB">
      <formula>RIGHT(BA360,LEN("OB"))="OB"</formula>
    </cfRule>
    <cfRule type="endsWith" dxfId="19204" priority="1050" stopIfTrue="1" operator="endsWith" text="BA">
      <formula>RIGHT(BA360,LEN("BA"))="BA"</formula>
    </cfRule>
    <cfRule type="endsWith" dxfId="19203" priority="1051" stopIfTrue="1" operator="endsWith" text="CO">
      <formula>RIGHT(BA360,LEN("CO"))="CO"</formula>
    </cfRule>
    <cfRule type="endsWith" dxfId="19202" priority="1052" stopIfTrue="1" operator="endsWith" text="CH">
      <formula>RIGHT(BA360,LEN("CH"))="CH"</formula>
    </cfRule>
  </conditionalFormatting>
  <conditionalFormatting sqref="BC360:BC374">
    <cfRule type="endsWith" dxfId="19201" priority="1031" stopIfTrue="1" operator="endsWith" text="TE">
      <formula>RIGHT(BC360,LEN("TE"))="TE"</formula>
    </cfRule>
    <cfRule type="endsWith" dxfId="19200" priority="1032" stopIfTrue="1" operator="endsWith" text="MX">
      <formula>RIGHT(BC360,LEN("MX"))="MX"</formula>
    </cfRule>
    <cfRule type="endsWith" dxfId="19199" priority="1033" stopIfTrue="1" operator="endsWith" text="MI">
      <formula>RIGHT(BC360,LEN("MI"))="MI"</formula>
    </cfRule>
    <cfRule type="endsWith" dxfId="19198" priority="1034" stopIfTrue="1" operator="endsWith" text="PL">
      <formula>RIGHT(BC360,LEN("PL"))="PL"</formula>
    </cfRule>
    <cfRule type="endsWith" dxfId="19197" priority="1035" stopIfTrue="1" operator="endsWith" text="FE">
      <formula>RIGHT(BC360,LEN("FE"))="FE"</formula>
    </cfRule>
    <cfRule type="endsWith" dxfId="19196" priority="1036" stopIfTrue="1" operator="endsWith" text="PA">
      <formula>RIGHT(BC360,LEN("PA"))="PA"</formula>
    </cfRule>
    <cfRule type="endsWith" dxfId="19195" priority="1037" stopIfTrue="1" operator="endsWith" text="PS">
      <formula>RIGHT(BC360,LEN("PS"))="PS"</formula>
    </cfRule>
    <cfRule type="endsWith" dxfId="19194" priority="1038" stopIfTrue="1" operator="endsWith" text="OB">
      <formula>RIGHT(BC360,LEN("OB"))="OB"</formula>
    </cfRule>
    <cfRule type="endsWith" dxfId="19193" priority="1039" stopIfTrue="1" operator="endsWith" text="BA">
      <formula>RIGHT(BC360,LEN("BA"))="BA"</formula>
    </cfRule>
    <cfRule type="endsWith" dxfId="19192" priority="1040" stopIfTrue="1" operator="endsWith" text="CO">
      <formula>RIGHT(BC360,LEN("CO"))="CO"</formula>
    </cfRule>
    <cfRule type="endsWith" dxfId="19191" priority="1041" stopIfTrue="1" operator="endsWith" text="CH">
      <formula>RIGHT(BC360,LEN("CH"))="CH"</formula>
    </cfRule>
  </conditionalFormatting>
  <conditionalFormatting sqref="BE360:BE374">
    <cfRule type="endsWith" dxfId="19190" priority="1020" stopIfTrue="1" operator="endsWith" text="TE">
      <formula>RIGHT(BE360,LEN("TE"))="TE"</formula>
    </cfRule>
    <cfRule type="endsWith" dxfId="19189" priority="1021" stopIfTrue="1" operator="endsWith" text="MX">
      <formula>RIGHT(BE360,LEN("MX"))="MX"</formula>
    </cfRule>
    <cfRule type="endsWith" dxfId="19188" priority="1022" stopIfTrue="1" operator="endsWith" text="MI">
      <formula>RIGHT(BE360,LEN("MI"))="MI"</formula>
    </cfRule>
    <cfRule type="endsWith" dxfId="19187" priority="1023" stopIfTrue="1" operator="endsWith" text="PL">
      <formula>RIGHT(BE360,LEN("PL"))="PL"</formula>
    </cfRule>
    <cfRule type="endsWith" dxfId="19186" priority="1024" stopIfTrue="1" operator="endsWith" text="FE">
      <formula>RIGHT(BE360,LEN("FE"))="FE"</formula>
    </cfRule>
    <cfRule type="endsWith" dxfId="19185" priority="1025" stopIfTrue="1" operator="endsWith" text="PA">
      <formula>RIGHT(BE360,LEN("PA"))="PA"</formula>
    </cfRule>
    <cfRule type="endsWith" dxfId="19184" priority="1026" stopIfTrue="1" operator="endsWith" text="PS">
      <formula>RIGHT(BE360,LEN("PS"))="PS"</formula>
    </cfRule>
    <cfRule type="endsWith" dxfId="19183" priority="1027" stopIfTrue="1" operator="endsWith" text="OB">
      <formula>RIGHT(BE360,LEN("OB"))="OB"</formula>
    </cfRule>
    <cfRule type="endsWith" dxfId="19182" priority="1028" stopIfTrue="1" operator="endsWith" text="BA">
      <formula>RIGHT(BE360,LEN("BA"))="BA"</formula>
    </cfRule>
    <cfRule type="endsWith" dxfId="19181" priority="1029" stopIfTrue="1" operator="endsWith" text="CO">
      <formula>RIGHT(BE360,LEN("CO"))="CO"</formula>
    </cfRule>
    <cfRule type="endsWith" dxfId="19180" priority="1030" stopIfTrue="1" operator="endsWith" text="CH">
      <formula>RIGHT(BE360,LEN("CH"))="CH"</formula>
    </cfRule>
  </conditionalFormatting>
  <conditionalFormatting sqref="BG360:BG374">
    <cfRule type="endsWith" dxfId="19179" priority="1009" stopIfTrue="1" operator="endsWith" text="TE">
      <formula>RIGHT(BG360,LEN("TE"))="TE"</formula>
    </cfRule>
    <cfRule type="endsWith" dxfId="19178" priority="1010" stopIfTrue="1" operator="endsWith" text="MX">
      <formula>RIGHT(BG360,LEN("MX"))="MX"</formula>
    </cfRule>
    <cfRule type="endsWith" dxfId="19177" priority="1011" stopIfTrue="1" operator="endsWith" text="MI">
      <formula>RIGHT(BG360,LEN("MI"))="MI"</formula>
    </cfRule>
    <cfRule type="endsWith" dxfId="19176" priority="1012" stopIfTrue="1" operator="endsWith" text="PL">
      <formula>RIGHT(BG360,LEN("PL"))="PL"</formula>
    </cfRule>
    <cfRule type="endsWith" dxfId="19175" priority="1013" stopIfTrue="1" operator="endsWith" text="FE">
      <formula>RIGHT(BG360,LEN("FE"))="FE"</formula>
    </cfRule>
    <cfRule type="endsWith" dxfId="19174" priority="1014" stopIfTrue="1" operator="endsWith" text="PA">
      <formula>RIGHT(BG360,LEN("PA"))="PA"</formula>
    </cfRule>
    <cfRule type="endsWith" dxfId="19173" priority="1015" stopIfTrue="1" operator="endsWith" text="PS">
      <formula>RIGHT(BG360,LEN("PS"))="PS"</formula>
    </cfRule>
    <cfRule type="endsWith" dxfId="19172" priority="1016" stopIfTrue="1" operator="endsWith" text="OB">
      <formula>RIGHT(BG360,LEN("OB"))="OB"</formula>
    </cfRule>
    <cfRule type="endsWith" dxfId="19171" priority="1017" stopIfTrue="1" operator="endsWith" text="BA">
      <formula>RIGHT(BG360,LEN("BA"))="BA"</formula>
    </cfRule>
    <cfRule type="endsWith" dxfId="19170" priority="1018" stopIfTrue="1" operator="endsWith" text="CO">
      <formula>RIGHT(BG360,LEN("CO"))="CO"</formula>
    </cfRule>
    <cfRule type="endsWith" dxfId="19169" priority="1019" stopIfTrue="1" operator="endsWith" text="CH">
      <formula>RIGHT(BG360,LEN("CH"))="CH"</formula>
    </cfRule>
  </conditionalFormatting>
  <conditionalFormatting sqref="H393">
    <cfRule type="cellIs" dxfId="19168" priority="1008" stopIfTrue="1" operator="greaterThan">
      <formula>16</formula>
    </cfRule>
  </conditionalFormatting>
  <conditionalFormatting sqref="J393">
    <cfRule type="cellIs" dxfId="19167" priority="1007" stopIfTrue="1" operator="greaterThan">
      <formula>16</formula>
    </cfRule>
  </conditionalFormatting>
  <conditionalFormatting sqref="L393">
    <cfRule type="cellIs" dxfId="19166" priority="1006" stopIfTrue="1" operator="greaterThan">
      <formula>16</formula>
    </cfRule>
  </conditionalFormatting>
  <conditionalFormatting sqref="N393">
    <cfRule type="cellIs" dxfId="19165" priority="1005" stopIfTrue="1" operator="greaterThan">
      <formula>16</formula>
    </cfRule>
  </conditionalFormatting>
  <conditionalFormatting sqref="P393">
    <cfRule type="cellIs" dxfId="19164" priority="1004" stopIfTrue="1" operator="greaterThan">
      <formula>16</formula>
    </cfRule>
  </conditionalFormatting>
  <conditionalFormatting sqref="R393">
    <cfRule type="cellIs" dxfId="19163" priority="1003" stopIfTrue="1" operator="greaterThan">
      <formula>16</formula>
    </cfRule>
  </conditionalFormatting>
  <conditionalFormatting sqref="T393">
    <cfRule type="cellIs" dxfId="19162" priority="1002" stopIfTrue="1" operator="greaterThan">
      <formula>16</formula>
    </cfRule>
  </conditionalFormatting>
  <conditionalFormatting sqref="G378:G392">
    <cfRule type="endsWith" dxfId="19161" priority="991" stopIfTrue="1" operator="endsWith" text="TE">
      <formula>RIGHT(G378,LEN("TE"))="TE"</formula>
    </cfRule>
    <cfRule type="endsWith" dxfId="19160" priority="992" stopIfTrue="1" operator="endsWith" text="MX">
      <formula>RIGHT(G378,LEN("MX"))="MX"</formula>
    </cfRule>
    <cfRule type="endsWith" dxfId="19159" priority="993" stopIfTrue="1" operator="endsWith" text="MI">
      <formula>RIGHT(G378,LEN("MI"))="MI"</formula>
    </cfRule>
    <cfRule type="endsWith" dxfId="19158" priority="994" stopIfTrue="1" operator="endsWith" text="PL">
      <formula>RIGHT(G378,LEN("PL"))="PL"</formula>
    </cfRule>
    <cfRule type="endsWith" dxfId="19157" priority="995" stopIfTrue="1" operator="endsWith" text="FE">
      <formula>RIGHT(G378,LEN("FE"))="FE"</formula>
    </cfRule>
    <cfRule type="endsWith" dxfId="19156" priority="996" stopIfTrue="1" operator="endsWith" text="PA">
      <formula>RIGHT(G378,LEN("PA"))="PA"</formula>
    </cfRule>
    <cfRule type="endsWith" dxfId="19155" priority="997" stopIfTrue="1" operator="endsWith" text="PS">
      <formula>RIGHT(G378,LEN("PS"))="PS"</formula>
    </cfRule>
    <cfRule type="endsWith" dxfId="19154" priority="998" stopIfTrue="1" operator="endsWith" text="OB">
      <formula>RIGHT(G378,LEN("OB"))="OB"</formula>
    </cfRule>
    <cfRule type="endsWith" dxfId="19153" priority="999" stopIfTrue="1" operator="endsWith" text="BA">
      <formula>RIGHT(G378,LEN("BA"))="BA"</formula>
    </cfRule>
    <cfRule type="endsWith" dxfId="19152" priority="1000" stopIfTrue="1" operator="endsWith" text="CO">
      <formula>RIGHT(G378,LEN("CO"))="CO"</formula>
    </cfRule>
    <cfRule type="endsWith" dxfId="19151" priority="1001" stopIfTrue="1" operator="endsWith" text="CH">
      <formula>RIGHT(G378,LEN("CH"))="CH"</formula>
    </cfRule>
  </conditionalFormatting>
  <conditionalFormatting sqref="I378:I392">
    <cfRule type="endsWith" dxfId="19150" priority="980" stopIfTrue="1" operator="endsWith" text="TE">
      <formula>RIGHT(I378,LEN("TE"))="TE"</formula>
    </cfRule>
    <cfRule type="endsWith" dxfId="19149" priority="981" stopIfTrue="1" operator="endsWith" text="MX">
      <formula>RIGHT(I378,LEN("MX"))="MX"</formula>
    </cfRule>
    <cfRule type="endsWith" dxfId="19148" priority="982" stopIfTrue="1" operator="endsWith" text="MI">
      <formula>RIGHT(I378,LEN("MI"))="MI"</formula>
    </cfRule>
    <cfRule type="endsWith" dxfId="19147" priority="983" stopIfTrue="1" operator="endsWith" text="PL">
      <formula>RIGHT(I378,LEN("PL"))="PL"</formula>
    </cfRule>
    <cfRule type="endsWith" dxfId="19146" priority="984" stopIfTrue="1" operator="endsWith" text="FE">
      <formula>RIGHT(I378,LEN("FE"))="FE"</formula>
    </cfRule>
    <cfRule type="endsWith" dxfId="19145" priority="985" stopIfTrue="1" operator="endsWith" text="PA">
      <formula>RIGHT(I378,LEN("PA"))="PA"</formula>
    </cfRule>
    <cfRule type="endsWith" dxfId="19144" priority="986" stopIfTrue="1" operator="endsWith" text="PS">
      <formula>RIGHT(I378,LEN("PS"))="PS"</formula>
    </cfRule>
    <cfRule type="endsWith" dxfId="19143" priority="987" stopIfTrue="1" operator="endsWith" text="OB">
      <formula>RIGHT(I378,LEN("OB"))="OB"</formula>
    </cfRule>
    <cfRule type="endsWith" dxfId="19142" priority="988" stopIfTrue="1" operator="endsWith" text="BA">
      <formula>RIGHT(I378,LEN("BA"))="BA"</formula>
    </cfRule>
    <cfRule type="endsWith" dxfId="19141" priority="989" stopIfTrue="1" operator="endsWith" text="CO">
      <formula>RIGHT(I378,LEN("CO"))="CO"</formula>
    </cfRule>
    <cfRule type="endsWith" dxfId="19140" priority="990" stopIfTrue="1" operator="endsWith" text="CH">
      <formula>RIGHT(I378,LEN("CH"))="CH"</formula>
    </cfRule>
  </conditionalFormatting>
  <conditionalFormatting sqref="K378:K392">
    <cfRule type="endsWith" dxfId="19139" priority="969" stopIfTrue="1" operator="endsWith" text="TE">
      <formula>RIGHT(K378,LEN("TE"))="TE"</formula>
    </cfRule>
    <cfRule type="endsWith" dxfId="19138" priority="970" stopIfTrue="1" operator="endsWith" text="MX">
      <formula>RIGHT(K378,LEN("MX"))="MX"</formula>
    </cfRule>
    <cfRule type="endsWith" dxfId="19137" priority="971" stopIfTrue="1" operator="endsWith" text="MI">
      <formula>RIGHT(K378,LEN("MI"))="MI"</formula>
    </cfRule>
    <cfRule type="endsWith" dxfId="19136" priority="972" stopIfTrue="1" operator="endsWith" text="PL">
      <formula>RIGHT(K378,LEN("PL"))="PL"</formula>
    </cfRule>
    <cfRule type="endsWith" dxfId="19135" priority="973" stopIfTrue="1" operator="endsWith" text="FE">
      <formula>RIGHT(K378,LEN("FE"))="FE"</formula>
    </cfRule>
    <cfRule type="endsWith" dxfId="19134" priority="974" stopIfTrue="1" operator="endsWith" text="PA">
      <formula>RIGHT(K378,LEN("PA"))="PA"</formula>
    </cfRule>
    <cfRule type="endsWith" dxfId="19133" priority="975" stopIfTrue="1" operator="endsWith" text="PS">
      <formula>RIGHT(K378,LEN("PS"))="PS"</formula>
    </cfRule>
    <cfRule type="endsWith" dxfId="19132" priority="976" stopIfTrue="1" operator="endsWith" text="OB">
      <formula>RIGHT(K378,LEN("OB"))="OB"</formula>
    </cfRule>
    <cfRule type="endsWith" dxfId="19131" priority="977" stopIfTrue="1" operator="endsWith" text="BA">
      <formula>RIGHT(K378,LEN("BA"))="BA"</formula>
    </cfRule>
    <cfRule type="endsWith" dxfId="19130" priority="978" stopIfTrue="1" operator="endsWith" text="CO">
      <formula>RIGHT(K378,LEN("CO"))="CO"</formula>
    </cfRule>
    <cfRule type="endsWith" dxfId="19129" priority="979" stopIfTrue="1" operator="endsWith" text="CH">
      <formula>RIGHT(K378,LEN("CH"))="CH"</formula>
    </cfRule>
  </conditionalFormatting>
  <conditionalFormatting sqref="M378:M392">
    <cfRule type="endsWith" dxfId="19128" priority="958" stopIfTrue="1" operator="endsWith" text="TE">
      <formula>RIGHT(M378,LEN("TE"))="TE"</formula>
    </cfRule>
    <cfRule type="endsWith" dxfId="19127" priority="959" stopIfTrue="1" operator="endsWith" text="MX">
      <formula>RIGHT(M378,LEN("MX"))="MX"</formula>
    </cfRule>
    <cfRule type="endsWith" dxfId="19126" priority="960" stopIfTrue="1" operator="endsWith" text="MI">
      <formula>RIGHT(M378,LEN("MI"))="MI"</formula>
    </cfRule>
    <cfRule type="endsWith" dxfId="19125" priority="961" stopIfTrue="1" operator="endsWith" text="PL">
      <formula>RIGHT(M378,LEN("PL"))="PL"</formula>
    </cfRule>
    <cfRule type="endsWith" dxfId="19124" priority="962" stopIfTrue="1" operator="endsWith" text="FE">
      <formula>RIGHT(M378,LEN("FE"))="FE"</formula>
    </cfRule>
    <cfRule type="endsWith" dxfId="19123" priority="963" stopIfTrue="1" operator="endsWith" text="PA">
      <formula>RIGHT(M378,LEN("PA"))="PA"</formula>
    </cfRule>
    <cfRule type="endsWith" dxfId="19122" priority="964" stopIfTrue="1" operator="endsWith" text="PS">
      <formula>RIGHT(M378,LEN("PS"))="PS"</formula>
    </cfRule>
    <cfRule type="endsWith" dxfId="19121" priority="965" stopIfTrue="1" operator="endsWith" text="OB">
      <formula>RIGHT(M378,LEN("OB"))="OB"</formula>
    </cfRule>
    <cfRule type="endsWith" dxfId="19120" priority="966" stopIfTrue="1" operator="endsWith" text="BA">
      <formula>RIGHT(M378,LEN("BA"))="BA"</formula>
    </cfRule>
    <cfRule type="endsWith" dxfId="19119" priority="967" stopIfTrue="1" operator="endsWith" text="CO">
      <formula>RIGHT(M378,LEN("CO"))="CO"</formula>
    </cfRule>
    <cfRule type="endsWith" dxfId="19118" priority="968" stopIfTrue="1" operator="endsWith" text="CH">
      <formula>RIGHT(M378,LEN("CH"))="CH"</formula>
    </cfRule>
  </conditionalFormatting>
  <conditionalFormatting sqref="O378:O392">
    <cfRule type="endsWith" dxfId="19117" priority="947" stopIfTrue="1" operator="endsWith" text="TE">
      <formula>RIGHT(O378,LEN("TE"))="TE"</formula>
    </cfRule>
    <cfRule type="endsWith" dxfId="19116" priority="948" stopIfTrue="1" operator="endsWith" text="MX">
      <formula>RIGHT(O378,LEN("MX"))="MX"</formula>
    </cfRule>
    <cfRule type="endsWith" dxfId="19115" priority="949" stopIfTrue="1" operator="endsWith" text="MI">
      <formula>RIGHT(O378,LEN("MI"))="MI"</formula>
    </cfRule>
    <cfRule type="endsWith" dxfId="19114" priority="950" stopIfTrue="1" operator="endsWith" text="PL">
      <formula>RIGHT(O378,LEN("PL"))="PL"</formula>
    </cfRule>
    <cfRule type="endsWith" dxfId="19113" priority="951" stopIfTrue="1" operator="endsWith" text="FE">
      <formula>RIGHT(O378,LEN("FE"))="FE"</formula>
    </cfRule>
    <cfRule type="endsWith" dxfId="19112" priority="952" stopIfTrue="1" operator="endsWith" text="PA">
      <formula>RIGHT(O378,LEN("PA"))="PA"</formula>
    </cfRule>
    <cfRule type="endsWith" dxfId="19111" priority="953" stopIfTrue="1" operator="endsWith" text="PS">
      <formula>RIGHT(O378,LEN("PS"))="PS"</formula>
    </cfRule>
    <cfRule type="endsWith" dxfId="19110" priority="954" stopIfTrue="1" operator="endsWith" text="OB">
      <formula>RIGHT(O378,LEN("OB"))="OB"</formula>
    </cfRule>
    <cfRule type="endsWith" dxfId="19109" priority="955" stopIfTrue="1" operator="endsWith" text="BA">
      <formula>RIGHT(O378,LEN("BA"))="BA"</formula>
    </cfRule>
    <cfRule type="endsWith" dxfId="19108" priority="956" stopIfTrue="1" operator="endsWith" text="CO">
      <formula>RIGHT(O378,LEN("CO"))="CO"</formula>
    </cfRule>
    <cfRule type="endsWith" dxfId="19107" priority="957" stopIfTrue="1" operator="endsWith" text="CH">
      <formula>RIGHT(O378,LEN("CH"))="CH"</formula>
    </cfRule>
  </conditionalFormatting>
  <conditionalFormatting sqref="Q378:Q392">
    <cfRule type="endsWith" dxfId="19106" priority="936" stopIfTrue="1" operator="endsWith" text="TE">
      <formula>RIGHT(Q378,LEN("TE"))="TE"</formula>
    </cfRule>
    <cfRule type="endsWith" dxfId="19105" priority="937" stopIfTrue="1" operator="endsWith" text="MX">
      <formula>RIGHT(Q378,LEN("MX"))="MX"</formula>
    </cfRule>
    <cfRule type="endsWith" dxfId="19104" priority="938" stopIfTrue="1" operator="endsWith" text="MI">
      <formula>RIGHT(Q378,LEN("MI"))="MI"</formula>
    </cfRule>
    <cfRule type="endsWith" dxfId="19103" priority="939" stopIfTrue="1" operator="endsWith" text="PL">
      <formula>RIGHT(Q378,LEN("PL"))="PL"</formula>
    </cfRule>
    <cfRule type="endsWith" dxfId="19102" priority="940" stopIfTrue="1" operator="endsWith" text="FE">
      <formula>RIGHT(Q378,LEN("FE"))="FE"</formula>
    </cfRule>
    <cfRule type="endsWith" dxfId="19101" priority="941" stopIfTrue="1" operator="endsWith" text="PA">
      <formula>RIGHT(Q378,LEN("PA"))="PA"</formula>
    </cfRule>
    <cfRule type="endsWith" dxfId="19100" priority="942" stopIfTrue="1" operator="endsWith" text="PS">
      <formula>RIGHT(Q378,LEN("PS"))="PS"</formula>
    </cfRule>
    <cfRule type="endsWith" dxfId="19099" priority="943" stopIfTrue="1" operator="endsWith" text="OB">
      <formula>RIGHT(Q378,LEN("OB"))="OB"</formula>
    </cfRule>
    <cfRule type="endsWith" dxfId="19098" priority="944" stopIfTrue="1" operator="endsWith" text="BA">
      <formula>RIGHT(Q378,LEN("BA"))="BA"</formula>
    </cfRule>
    <cfRule type="endsWith" dxfId="19097" priority="945" stopIfTrue="1" operator="endsWith" text="CO">
      <formula>RIGHT(Q378,LEN("CO"))="CO"</formula>
    </cfRule>
    <cfRule type="endsWith" dxfId="19096" priority="946" stopIfTrue="1" operator="endsWith" text="CH">
      <formula>RIGHT(Q378,LEN("CH"))="CH"</formula>
    </cfRule>
  </conditionalFormatting>
  <conditionalFormatting sqref="S378:S392">
    <cfRule type="endsWith" dxfId="19095" priority="925" stopIfTrue="1" operator="endsWith" text="TE">
      <formula>RIGHT(S378,LEN("TE"))="TE"</formula>
    </cfRule>
    <cfRule type="endsWith" dxfId="19094" priority="926" stopIfTrue="1" operator="endsWith" text="MX">
      <formula>RIGHT(S378,LEN("MX"))="MX"</formula>
    </cfRule>
    <cfRule type="endsWith" dxfId="19093" priority="927" stopIfTrue="1" operator="endsWith" text="MI">
      <formula>RIGHT(S378,LEN("MI"))="MI"</formula>
    </cfRule>
    <cfRule type="endsWith" dxfId="19092" priority="928" stopIfTrue="1" operator="endsWith" text="PL">
      <formula>RIGHT(S378,LEN("PL"))="PL"</formula>
    </cfRule>
    <cfRule type="endsWith" dxfId="19091" priority="929" stopIfTrue="1" operator="endsWith" text="FE">
      <formula>RIGHT(S378,LEN("FE"))="FE"</formula>
    </cfRule>
    <cfRule type="endsWith" dxfId="19090" priority="930" stopIfTrue="1" operator="endsWith" text="PA">
      <formula>RIGHT(S378,LEN("PA"))="PA"</formula>
    </cfRule>
    <cfRule type="endsWith" dxfId="19089" priority="931" stopIfTrue="1" operator="endsWith" text="PS">
      <formula>RIGHT(S378,LEN("PS"))="PS"</formula>
    </cfRule>
    <cfRule type="endsWith" dxfId="19088" priority="932" stopIfTrue="1" operator="endsWith" text="OB">
      <formula>RIGHT(S378,LEN("OB"))="OB"</formula>
    </cfRule>
    <cfRule type="endsWith" dxfId="19087" priority="933" stopIfTrue="1" operator="endsWith" text="BA">
      <formula>RIGHT(S378,LEN("BA"))="BA"</formula>
    </cfRule>
    <cfRule type="endsWith" dxfId="19086" priority="934" stopIfTrue="1" operator="endsWith" text="CO">
      <formula>RIGHT(S378,LEN("CO"))="CO"</formula>
    </cfRule>
    <cfRule type="endsWith" dxfId="19085" priority="935" stopIfTrue="1" operator="endsWith" text="CH">
      <formula>RIGHT(S378,LEN("CH"))="CH"</formula>
    </cfRule>
  </conditionalFormatting>
  <conditionalFormatting sqref="AB393">
    <cfRule type="cellIs" dxfId="19084" priority="924" stopIfTrue="1" operator="greaterThan">
      <formula>16</formula>
    </cfRule>
  </conditionalFormatting>
  <conditionalFormatting sqref="AD393">
    <cfRule type="cellIs" dxfId="19083" priority="923" stopIfTrue="1" operator="greaterThan">
      <formula>16</formula>
    </cfRule>
  </conditionalFormatting>
  <conditionalFormatting sqref="AF393">
    <cfRule type="cellIs" dxfId="19082" priority="922" stopIfTrue="1" operator="greaterThan">
      <formula>16</formula>
    </cfRule>
  </conditionalFormatting>
  <conditionalFormatting sqref="AH393">
    <cfRule type="cellIs" dxfId="19081" priority="921" stopIfTrue="1" operator="greaterThan">
      <formula>16</formula>
    </cfRule>
  </conditionalFormatting>
  <conditionalFormatting sqref="AJ393">
    <cfRule type="cellIs" dxfId="19080" priority="920" stopIfTrue="1" operator="greaterThan">
      <formula>16</formula>
    </cfRule>
  </conditionalFormatting>
  <conditionalFormatting sqref="AL393">
    <cfRule type="cellIs" dxfId="19079" priority="919" stopIfTrue="1" operator="greaterThan">
      <formula>16</formula>
    </cfRule>
  </conditionalFormatting>
  <conditionalFormatting sqref="AN393">
    <cfRule type="cellIs" dxfId="19078" priority="918" stopIfTrue="1" operator="greaterThan">
      <formula>16</formula>
    </cfRule>
  </conditionalFormatting>
  <conditionalFormatting sqref="AA378:AA392">
    <cfRule type="endsWith" dxfId="19077" priority="907" stopIfTrue="1" operator="endsWith" text="TE">
      <formula>RIGHT(AA378,LEN("TE"))="TE"</formula>
    </cfRule>
    <cfRule type="endsWith" dxfId="19076" priority="908" stopIfTrue="1" operator="endsWith" text="MX">
      <formula>RIGHT(AA378,LEN("MX"))="MX"</formula>
    </cfRule>
    <cfRule type="endsWith" dxfId="19075" priority="909" stopIfTrue="1" operator="endsWith" text="MI">
      <formula>RIGHT(AA378,LEN("MI"))="MI"</formula>
    </cfRule>
    <cfRule type="endsWith" dxfId="19074" priority="910" stopIfTrue="1" operator="endsWith" text="PL">
      <formula>RIGHT(AA378,LEN("PL"))="PL"</formula>
    </cfRule>
    <cfRule type="endsWith" dxfId="19073" priority="911" stopIfTrue="1" operator="endsWith" text="FE">
      <formula>RIGHT(AA378,LEN("FE"))="FE"</formula>
    </cfRule>
    <cfRule type="endsWith" dxfId="19072" priority="912" stopIfTrue="1" operator="endsWith" text="PA">
      <formula>RIGHT(AA378,LEN("PA"))="PA"</formula>
    </cfRule>
    <cfRule type="endsWith" dxfId="19071" priority="913" stopIfTrue="1" operator="endsWith" text="PS">
      <formula>RIGHT(AA378,LEN("PS"))="PS"</formula>
    </cfRule>
    <cfRule type="endsWith" dxfId="19070" priority="914" stopIfTrue="1" operator="endsWith" text="OB">
      <formula>RIGHT(AA378,LEN("OB"))="OB"</formula>
    </cfRule>
    <cfRule type="endsWith" dxfId="19069" priority="915" stopIfTrue="1" operator="endsWith" text="BA">
      <formula>RIGHT(AA378,LEN("BA"))="BA"</formula>
    </cfRule>
    <cfRule type="endsWith" dxfId="19068" priority="916" stopIfTrue="1" operator="endsWith" text="CO">
      <formula>RIGHT(AA378,LEN("CO"))="CO"</formula>
    </cfRule>
    <cfRule type="endsWith" dxfId="19067" priority="917" stopIfTrue="1" operator="endsWith" text="CH">
      <formula>RIGHT(AA378,LEN("CH"))="CH"</formula>
    </cfRule>
  </conditionalFormatting>
  <conditionalFormatting sqref="AC378:AC392">
    <cfRule type="endsWith" dxfId="19066" priority="896" stopIfTrue="1" operator="endsWith" text="TE">
      <formula>RIGHT(AC378,LEN("TE"))="TE"</formula>
    </cfRule>
    <cfRule type="endsWith" dxfId="19065" priority="897" stopIfTrue="1" operator="endsWith" text="MX">
      <formula>RIGHT(AC378,LEN("MX"))="MX"</formula>
    </cfRule>
    <cfRule type="endsWith" dxfId="19064" priority="898" stopIfTrue="1" operator="endsWith" text="MI">
      <formula>RIGHT(AC378,LEN("MI"))="MI"</formula>
    </cfRule>
    <cfRule type="endsWith" dxfId="19063" priority="899" stopIfTrue="1" operator="endsWith" text="PL">
      <formula>RIGHT(AC378,LEN("PL"))="PL"</formula>
    </cfRule>
    <cfRule type="endsWith" dxfId="19062" priority="900" stopIfTrue="1" operator="endsWith" text="FE">
      <formula>RIGHT(AC378,LEN("FE"))="FE"</formula>
    </cfRule>
    <cfRule type="endsWith" dxfId="19061" priority="901" stopIfTrue="1" operator="endsWith" text="PA">
      <formula>RIGHT(AC378,LEN("PA"))="PA"</formula>
    </cfRule>
    <cfRule type="endsWith" dxfId="19060" priority="902" stopIfTrue="1" operator="endsWith" text="PS">
      <formula>RIGHT(AC378,LEN("PS"))="PS"</formula>
    </cfRule>
    <cfRule type="endsWith" dxfId="19059" priority="903" stopIfTrue="1" operator="endsWith" text="OB">
      <formula>RIGHT(AC378,LEN("OB"))="OB"</formula>
    </cfRule>
    <cfRule type="endsWith" dxfId="19058" priority="904" stopIfTrue="1" operator="endsWith" text="BA">
      <formula>RIGHT(AC378,LEN("BA"))="BA"</formula>
    </cfRule>
    <cfRule type="endsWith" dxfId="19057" priority="905" stopIfTrue="1" operator="endsWith" text="CO">
      <formula>RIGHT(AC378,LEN("CO"))="CO"</formula>
    </cfRule>
    <cfRule type="endsWith" dxfId="19056" priority="906" stopIfTrue="1" operator="endsWith" text="CH">
      <formula>RIGHT(AC378,LEN("CH"))="CH"</formula>
    </cfRule>
  </conditionalFormatting>
  <conditionalFormatting sqref="AE378:AE392">
    <cfRule type="endsWith" dxfId="19055" priority="885" stopIfTrue="1" operator="endsWith" text="TE">
      <formula>RIGHT(AE378,LEN("TE"))="TE"</formula>
    </cfRule>
    <cfRule type="endsWith" dxfId="19054" priority="886" stopIfTrue="1" operator="endsWith" text="MX">
      <formula>RIGHT(AE378,LEN("MX"))="MX"</formula>
    </cfRule>
    <cfRule type="endsWith" dxfId="19053" priority="887" stopIfTrue="1" operator="endsWith" text="MI">
      <formula>RIGHT(AE378,LEN("MI"))="MI"</formula>
    </cfRule>
    <cfRule type="endsWith" dxfId="19052" priority="888" stopIfTrue="1" operator="endsWith" text="PL">
      <formula>RIGHT(AE378,LEN("PL"))="PL"</formula>
    </cfRule>
    <cfRule type="endsWith" dxfId="19051" priority="889" stopIfTrue="1" operator="endsWith" text="FE">
      <formula>RIGHT(AE378,LEN("FE"))="FE"</formula>
    </cfRule>
    <cfRule type="endsWith" dxfId="19050" priority="890" stopIfTrue="1" operator="endsWith" text="PA">
      <formula>RIGHT(AE378,LEN("PA"))="PA"</formula>
    </cfRule>
    <cfRule type="endsWith" dxfId="19049" priority="891" stopIfTrue="1" operator="endsWith" text="PS">
      <formula>RIGHT(AE378,LEN("PS"))="PS"</formula>
    </cfRule>
    <cfRule type="endsWith" dxfId="19048" priority="892" stopIfTrue="1" operator="endsWith" text="OB">
      <formula>RIGHT(AE378,LEN("OB"))="OB"</formula>
    </cfRule>
    <cfRule type="endsWith" dxfId="19047" priority="893" stopIfTrue="1" operator="endsWith" text="BA">
      <formula>RIGHT(AE378,LEN("BA"))="BA"</formula>
    </cfRule>
    <cfRule type="endsWith" dxfId="19046" priority="894" stopIfTrue="1" operator="endsWith" text="CO">
      <formula>RIGHT(AE378,LEN("CO"))="CO"</formula>
    </cfRule>
    <cfRule type="endsWith" dxfId="19045" priority="895" stopIfTrue="1" operator="endsWith" text="CH">
      <formula>RIGHT(AE378,LEN("CH"))="CH"</formula>
    </cfRule>
  </conditionalFormatting>
  <conditionalFormatting sqref="AG378:AG392">
    <cfRule type="endsWith" dxfId="19044" priority="874" stopIfTrue="1" operator="endsWith" text="TE">
      <formula>RIGHT(AG378,LEN("TE"))="TE"</formula>
    </cfRule>
    <cfRule type="endsWith" dxfId="19043" priority="875" stopIfTrue="1" operator="endsWith" text="MX">
      <formula>RIGHT(AG378,LEN("MX"))="MX"</formula>
    </cfRule>
    <cfRule type="endsWith" dxfId="19042" priority="876" stopIfTrue="1" operator="endsWith" text="MI">
      <formula>RIGHT(AG378,LEN("MI"))="MI"</formula>
    </cfRule>
    <cfRule type="endsWith" dxfId="19041" priority="877" stopIfTrue="1" operator="endsWith" text="PL">
      <formula>RIGHT(AG378,LEN("PL"))="PL"</formula>
    </cfRule>
    <cfRule type="endsWith" dxfId="19040" priority="878" stopIfTrue="1" operator="endsWith" text="FE">
      <formula>RIGHT(AG378,LEN("FE"))="FE"</formula>
    </cfRule>
    <cfRule type="endsWith" dxfId="19039" priority="879" stopIfTrue="1" operator="endsWith" text="PA">
      <formula>RIGHT(AG378,LEN("PA"))="PA"</formula>
    </cfRule>
    <cfRule type="endsWith" dxfId="19038" priority="880" stopIfTrue="1" operator="endsWith" text="PS">
      <formula>RIGHT(AG378,LEN("PS"))="PS"</formula>
    </cfRule>
    <cfRule type="endsWith" dxfId="19037" priority="881" stopIfTrue="1" operator="endsWith" text="OB">
      <formula>RIGHT(AG378,LEN("OB"))="OB"</formula>
    </cfRule>
    <cfRule type="endsWith" dxfId="19036" priority="882" stopIfTrue="1" operator="endsWith" text="BA">
      <formula>RIGHT(AG378,LEN("BA"))="BA"</formula>
    </cfRule>
    <cfRule type="endsWith" dxfId="19035" priority="883" stopIfTrue="1" operator="endsWith" text="CO">
      <formula>RIGHT(AG378,LEN("CO"))="CO"</formula>
    </cfRule>
    <cfRule type="endsWith" dxfId="19034" priority="884" stopIfTrue="1" operator="endsWith" text="CH">
      <formula>RIGHT(AG378,LEN("CH"))="CH"</formula>
    </cfRule>
  </conditionalFormatting>
  <conditionalFormatting sqref="AI378:AI392">
    <cfRule type="endsWith" dxfId="19033" priority="863" stopIfTrue="1" operator="endsWith" text="TE">
      <formula>RIGHT(AI378,LEN("TE"))="TE"</formula>
    </cfRule>
    <cfRule type="endsWith" dxfId="19032" priority="864" stopIfTrue="1" operator="endsWith" text="MX">
      <formula>RIGHT(AI378,LEN("MX"))="MX"</formula>
    </cfRule>
    <cfRule type="endsWith" dxfId="19031" priority="865" stopIfTrue="1" operator="endsWith" text="MI">
      <formula>RIGHT(AI378,LEN("MI"))="MI"</formula>
    </cfRule>
    <cfRule type="endsWith" dxfId="19030" priority="866" stopIfTrue="1" operator="endsWith" text="PL">
      <formula>RIGHT(AI378,LEN("PL"))="PL"</formula>
    </cfRule>
    <cfRule type="endsWith" dxfId="19029" priority="867" stopIfTrue="1" operator="endsWith" text="FE">
      <formula>RIGHT(AI378,LEN("FE"))="FE"</formula>
    </cfRule>
    <cfRule type="endsWith" dxfId="19028" priority="868" stopIfTrue="1" operator="endsWith" text="PA">
      <formula>RIGHT(AI378,LEN("PA"))="PA"</formula>
    </cfRule>
    <cfRule type="endsWith" dxfId="19027" priority="869" stopIfTrue="1" operator="endsWith" text="PS">
      <formula>RIGHT(AI378,LEN("PS"))="PS"</formula>
    </cfRule>
    <cfRule type="endsWith" dxfId="19026" priority="870" stopIfTrue="1" operator="endsWith" text="OB">
      <formula>RIGHT(AI378,LEN("OB"))="OB"</formula>
    </cfRule>
    <cfRule type="endsWith" dxfId="19025" priority="871" stopIfTrue="1" operator="endsWith" text="BA">
      <formula>RIGHT(AI378,LEN("BA"))="BA"</formula>
    </cfRule>
    <cfRule type="endsWith" dxfId="19024" priority="872" stopIfTrue="1" operator="endsWith" text="CO">
      <formula>RIGHT(AI378,LEN("CO"))="CO"</formula>
    </cfRule>
    <cfRule type="endsWith" dxfId="19023" priority="873" stopIfTrue="1" operator="endsWith" text="CH">
      <formula>RIGHT(AI378,LEN("CH"))="CH"</formula>
    </cfRule>
  </conditionalFormatting>
  <conditionalFormatting sqref="AK378:AK392">
    <cfRule type="endsWith" dxfId="19022" priority="852" stopIfTrue="1" operator="endsWith" text="TE">
      <formula>RIGHT(AK378,LEN("TE"))="TE"</formula>
    </cfRule>
    <cfRule type="endsWith" dxfId="19021" priority="853" stopIfTrue="1" operator="endsWith" text="MX">
      <formula>RIGHT(AK378,LEN("MX"))="MX"</formula>
    </cfRule>
    <cfRule type="endsWith" dxfId="19020" priority="854" stopIfTrue="1" operator="endsWith" text="MI">
      <formula>RIGHT(AK378,LEN("MI"))="MI"</formula>
    </cfRule>
    <cfRule type="endsWith" dxfId="19019" priority="855" stopIfTrue="1" operator="endsWith" text="PL">
      <formula>RIGHT(AK378,LEN("PL"))="PL"</formula>
    </cfRule>
    <cfRule type="endsWith" dxfId="19018" priority="856" stopIfTrue="1" operator="endsWith" text="FE">
      <formula>RIGHT(AK378,LEN("FE"))="FE"</formula>
    </cfRule>
    <cfRule type="endsWith" dxfId="19017" priority="857" stopIfTrue="1" operator="endsWith" text="PA">
      <formula>RIGHT(AK378,LEN("PA"))="PA"</formula>
    </cfRule>
    <cfRule type="endsWith" dxfId="19016" priority="858" stopIfTrue="1" operator="endsWith" text="PS">
      <formula>RIGHT(AK378,LEN("PS"))="PS"</formula>
    </cfRule>
    <cfRule type="endsWith" dxfId="19015" priority="859" stopIfTrue="1" operator="endsWith" text="OB">
      <formula>RIGHT(AK378,LEN("OB"))="OB"</formula>
    </cfRule>
    <cfRule type="endsWith" dxfId="19014" priority="860" stopIfTrue="1" operator="endsWith" text="BA">
      <formula>RIGHT(AK378,LEN("BA"))="BA"</formula>
    </cfRule>
    <cfRule type="endsWith" dxfId="19013" priority="861" stopIfTrue="1" operator="endsWith" text="CO">
      <formula>RIGHT(AK378,LEN("CO"))="CO"</formula>
    </cfRule>
    <cfRule type="endsWith" dxfId="19012" priority="862" stopIfTrue="1" operator="endsWith" text="CH">
      <formula>RIGHT(AK378,LEN("CH"))="CH"</formula>
    </cfRule>
  </conditionalFormatting>
  <conditionalFormatting sqref="AM378:AM392">
    <cfRule type="endsWith" dxfId="19011" priority="841" stopIfTrue="1" operator="endsWith" text="TE">
      <formula>RIGHT(AM378,LEN("TE"))="TE"</formula>
    </cfRule>
    <cfRule type="endsWith" dxfId="19010" priority="842" stopIfTrue="1" operator="endsWith" text="MX">
      <formula>RIGHT(AM378,LEN("MX"))="MX"</formula>
    </cfRule>
    <cfRule type="endsWith" dxfId="19009" priority="843" stopIfTrue="1" operator="endsWith" text="MI">
      <formula>RIGHT(AM378,LEN("MI"))="MI"</formula>
    </cfRule>
    <cfRule type="endsWith" dxfId="19008" priority="844" stopIfTrue="1" operator="endsWith" text="PL">
      <formula>RIGHT(AM378,LEN("PL"))="PL"</formula>
    </cfRule>
    <cfRule type="endsWith" dxfId="19007" priority="845" stopIfTrue="1" operator="endsWith" text="FE">
      <formula>RIGHT(AM378,LEN("FE"))="FE"</formula>
    </cfRule>
    <cfRule type="endsWith" dxfId="19006" priority="846" stopIfTrue="1" operator="endsWith" text="PA">
      <formula>RIGHT(AM378,LEN("PA"))="PA"</formula>
    </cfRule>
    <cfRule type="endsWith" dxfId="19005" priority="847" stopIfTrue="1" operator="endsWith" text="PS">
      <formula>RIGHT(AM378,LEN("PS"))="PS"</formula>
    </cfRule>
    <cfRule type="endsWith" dxfId="19004" priority="848" stopIfTrue="1" operator="endsWith" text="OB">
      <formula>RIGHT(AM378,LEN("OB"))="OB"</formula>
    </cfRule>
    <cfRule type="endsWith" dxfId="19003" priority="849" stopIfTrue="1" operator="endsWith" text="BA">
      <formula>RIGHT(AM378,LEN("BA"))="BA"</formula>
    </cfRule>
    <cfRule type="endsWith" dxfId="19002" priority="850" stopIfTrue="1" operator="endsWith" text="CO">
      <formula>RIGHT(AM378,LEN("CO"))="CO"</formula>
    </cfRule>
    <cfRule type="endsWith" dxfId="19001" priority="851" stopIfTrue="1" operator="endsWith" text="CH">
      <formula>RIGHT(AM378,LEN("CH"))="CH"</formula>
    </cfRule>
  </conditionalFormatting>
  <conditionalFormatting sqref="AV393">
    <cfRule type="cellIs" dxfId="19000" priority="840" stopIfTrue="1" operator="greaterThan">
      <formula>16</formula>
    </cfRule>
  </conditionalFormatting>
  <conditionalFormatting sqref="AX393">
    <cfRule type="cellIs" dxfId="18999" priority="839" stopIfTrue="1" operator="greaterThan">
      <formula>16</formula>
    </cfRule>
  </conditionalFormatting>
  <conditionalFormatting sqref="AZ393">
    <cfRule type="cellIs" dxfId="18998" priority="838" stopIfTrue="1" operator="greaterThan">
      <formula>16</formula>
    </cfRule>
  </conditionalFormatting>
  <conditionalFormatting sqref="BB393">
    <cfRule type="cellIs" dxfId="18997" priority="837" stopIfTrue="1" operator="greaterThan">
      <formula>16</formula>
    </cfRule>
  </conditionalFormatting>
  <conditionalFormatting sqref="BD393">
    <cfRule type="cellIs" dxfId="18996" priority="836" stopIfTrue="1" operator="greaterThan">
      <formula>16</formula>
    </cfRule>
  </conditionalFormatting>
  <conditionalFormatting sqref="BF393">
    <cfRule type="cellIs" dxfId="18995" priority="835" stopIfTrue="1" operator="greaterThan">
      <formula>16</formula>
    </cfRule>
  </conditionalFormatting>
  <conditionalFormatting sqref="BH393">
    <cfRule type="cellIs" dxfId="18994" priority="834" stopIfTrue="1" operator="greaterThan">
      <formula>16</formula>
    </cfRule>
  </conditionalFormatting>
  <conditionalFormatting sqref="AU378:AU392">
    <cfRule type="endsWith" dxfId="18993" priority="823" stopIfTrue="1" operator="endsWith" text="TE">
      <formula>RIGHT(AU378,LEN("TE"))="TE"</formula>
    </cfRule>
    <cfRule type="endsWith" dxfId="18992" priority="824" stopIfTrue="1" operator="endsWith" text="MX">
      <formula>RIGHT(AU378,LEN("MX"))="MX"</formula>
    </cfRule>
    <cfRule type="endsWith" dxfId="18991" priority="825" stopIfTrue="1" operator="endsWith" text="MI">
      <formula>RIGHT(AU378,LEN("MI"))="MI"</formula>
    </cfRule>
    <cfRule type="endsWith" dxfId="18990" priority="826" stopIfTrue="1" operator="endsWith" text="PL">
      <formula>RIGHT(AU378,LEN("PL"))="PL"</formula>
    </cfRule>
    <cfRule type="endsWith" dxfId="18989" priority="827" stopIfTrue="1" operator="endsWith" text="FE">
      <formula>RIGHT(AU378,LEN("FE"))="FE"</formula>
    </cfRule>
    <cfRule type="endsWith" dxfId="18988" priority="828" stopIfTrue="1" operator="endsWith" text="PA">
      <formula>RIGHT(AU378,LEN("PA"))="PA"</formula>
    </cfRule>
    <cfRule type="endsWith" dxfId="18987" priority="829" stopIfTrue="1" operator="endsWith" text="PS">
      <formula>RIGHT(AU378,LEN("PS"))="PS"</formula>
    </cfRule>
    <cfRule type="endsWith" dxfId="18986" priority="830" stopIfTrue="1" operator="endsWith" text="OB">
      <formula>RIGHT(AU378,LEN("OB"))="OB"</formula>
    </cfRule>
    <cfRule type="endsWith" dxfId="18985" priority="831" stopIfTrue="1" operator="endsWith" text="BA">
      <formula>RIGHT(AU378,LEN("BA"))="BA"</formula>
    </cfRule>
    <cfRule type="endsWith" dxfId="18984" priority="832" stopIfTrue="1" operator="endsWith" text="CO">
      <formula>RIGHT(AU378,LEN("CO"))="CO"</formula>
    </cfRule>
    <cfRule type="endsWith" dxfId="18983" priority="833" stopIfTrue="1" operator="endsWith" text="CH">
      <formula>RIGHT(AU378,LEN("CH"))="CH"</formula>
    </cfRule>
  </conditionalFormatting>
  <conditionalFormatting sqref="AW378:AW392">
    <cfRule type="endsWith" dxfId="18982" priority="812" stopIfTrue="1" operator="endsWith" text="TE">
      <formula>RIGHT(AW378,LEN("TE"))="TE"</formula>
    </cfRule>
    <cfRule type="endsWith" dxfId="18981" priority="813" stopIfTrue="1" operator="endsWith" text="MX">
      <formula>RIGHT(AW378,LEN("MX"))="MX"</formula>
    </cfRule>
    <cfRule type="endsWith" dxfId="18980" priority="814" stopIfTrue="1" operator="endsWith" text="MI">
      <formula>RIGHT(AW378,LEN("MI"))="MI"</formula>
    </cfRule>
    <cfRule type="endsWith" dxfId="18979" priority="815" stopIfTrue="1" operator="endsWith" text="PL">
      <formula>RIGHT(AW378,LEN("PL"))="PL"</formula>
    </cfRule>
    <cfRule type="endsWith" dxfId="18978" priority="816" stopIfTrue="1" operator="endsWith" text="FE">
      <formula>RIGHT(AW378,LEN("FE"))="FE"</formula>
    </cfRule>
    <cfRule type="endsWith" dxfId="18977" priority="817" stopIfTrue="1" operator="endsWith" text="PA">
      <formula>RIGHT(AW378,LEN("PA"))="PA"</formula>
    </cfRule>
    <cfRule type="endsWith" dxfId="18976" priority="818" stopIfTrue="1" operator="endsWith" text="PS">
      <formula>RIGHT(AW378,LEN("PS"))="PS"</formula>
    </cfRule>
    <cfRule type="endsWith" dxfId="18975" priority="819" stopIfTrue="1" operator="endsWith" text="OB">
      <formula>RIGHT(AW378,LEN("OB"))="OB"</formula>
    </cfRule>
    <cfRule type="endsWith" dxfId="18974" priority="820" stopIfTrue="1" operator="endsWith" text="BA">
      <formula>RIGHT(AW378,LEN("BA"))="BA"</formula>
    </cfRule>
    <cfRule type="endsWith" dxfId="18973" priority="821" stopIfTrue="1" operator="endsWith" text="CO">
      <formula>RIGHT(AW378,LEN("CO"))="CO"</formula>
    </cfRule>
    <cfRule type="endsWith" dxfId="18972" priority="822" stopIfTrue="1" operator="endsWith" text="CH">
      <formula>RIGHT(AW378,LEN("CH"))="CH"</formula>
    </cfRule>
  </conditionalFormatting>
  <conditionalFormatting sqref="AY378:AY392">
    <cfRule type="endsWith" dxfId="18971" priority="801" stopIfTrue="1" operator="endsWith" text="TE">
      <formula>RIGHT(AY378,LEN("TE"))="TE"</formula>
    </cfRule>
    <cfRule type="endsWith" dxfId="18970" priority="802" stopIfTrue="1" operator="endsWith" text="MX">
      <formula>RIGHT(AY378,LEN("MX"))="MX"</formula>
    </cfRule>
    <cfRule type="endsWith" dxfId="18969" priority="803" stopIfTrue="1" operator="endsWith" text="MI">
      <formula>RIGHT(AY378,LEN("MI"))="MI"</formula>
    </cfRule>
    <cfRule type="endsWith" dxfId="18968" priority="804" stopIfTrue="1" operator="endsWith" text="PL">
      <formula>RIGHT(AY378,LEN("PL"))="PL"</formula>
    </cfRule>
    <cfRule type="endsWith" dxfId="18967" priority="805" stopIfTrue="1" operator="endsWith" text="FE">
      <formula>RIGHT(AY378,LEN("FE"))="FE"</formula>
    </cfRule>
    <cfRule type="endsWith" dxfId="18966" priority="806" stopIfTrue="1" operator="endsWith" text="PA">
      <formula>RIGHT(AY378,LEN("PA"))="PA"</formula>
    </cfRule>
    <cfRule type="endsWith" dxfId="18965" priority="807" stopIfTrue="1" operator="endsWith" text="PS">
      <formula>RIGHT(AY378,LEN("PS"))="PS"</formula>
    </cfRule>
    <cfRule type="endsWith" dxfId="18964" priority="808" stopIfTrue="1" operator="endsWith" text="OB">
      <formula>RIGHT(AY378,LEN("OB"))="OB"</formula>
    </cfRule>
    <cfRule type="endsWith" dxfId="18963" priority="809" stopIfTrue="1" operator="endsWith" text="BA">
      <formula>RIGHT(AY378,LEN("BA"))="BA"</formula>
    </cfRule>
    <cfRule type="endsWith" dxfId="18962" priority="810" stopIfTrue="1" operator="endsWith" text="CO">
      <formula>RIGHT(AY378,LEN("CO"))="CO"</formula>
    </cfRule>
    <cfRule type="endsWith" dxfId="18961" priority="811" stopIfTrue="1" operator="endsWith" text="CH">
      <formula>RIGHT(AY378,LEN("CH"))="CH"</formula>
    </cfRule>
  </conditionalFormatting>
  <conditionalFormatting sqref="BA378:BA392">
    <cfRule type="endsWith" dxfId="18960" priority="790" stopIfTrue="1" operator="endsWith" text="TE">
      <formula>RIGHT(BA378,LEN("TE"))="TE"</formula>
    </cfRule>
    <cfRule type="endsWith" dxfId="18959" priority="791" stopIfTrue="1" operator="endsWith" text="MX">
      <formula>RIGHT(BA378,LEN("MX"))="MX"</formula>
    </cfRule>
    <cfRule type="endsWith" dxfId="18958" priority="792" stopIfTrue="1" operator="endsWith" text="MI">
      <formula>RIGHT(BA378,LEN("MI"))="MI"</formula>
    </cfRule>
    <cfRule type="endsWith" dxfId="18957" priority="793" stopIfTrue="1" operator="endsWith" text="PL">
      <formula>RIGHT(BA378,LEN("PL"))="PL"</formula>
    </cfRule>
    <cfRule type="endsWith" dxfId="18956" priority="794" stopIfTrue="1" operator="endsWith" text="FE">
      <formula>RIGHT(BA378,LEN("FE"))="FE"</formula>
    </cfRule>
    <cfRule type="endsWith" dxfId="18955" priority="795" stopIfTrue="1" operator="endsWith" text="PA">
      <formula>RIGHT(BA378,LEN("PA"))="PA"</formula>
    </cfRule>
    <cfRule type="endsWith" dxfId="18954" priority="796" stopIfTrue="1" operator="endsWith" text="PS">
      <formula>RIGHT(BA378,LEN("PS"))="PS"</formula>
    </cfRule>
    <cfRule type="endsWith" dxfId="18953" priority="797" stopIfTrue="1" operator="endsWith" text="OB">
      <formula>RIGHT(BA378,LEN("OB"))="OB"</formula>
    </cfRule>
    <cfRule type="endsWith" dxfId="18952" priority="798" stopIfTrue="1" operator="endsWith" text="BA">
      <formula>RIGHT(BA378,LEN("BA"))="BA"</formula>
    </cfRule>
    <cfRule type="endsWith" dxfId="18951" priority="799" stopIfTrue="1" operator="endsWith" text="CO">
      <formula>RIGHT(BA378,LEN("CO"))="CO"</formula>
    </cfRule>
    <cfRule type="endsWith" dxfId="18950" priority="800" stopIfTrue="1" operator="endsWith" text="CH">
      <formula>RIGHT(BA378,LEN("CH"))="CH"</formula>
    </cfRule>
  </conditionalFormatting>
  <conditionalFormatting sqref="BC378:BC392">
    <cfRule type="endsWith" dxfId="18949" priority="779" stopIfTrue="1" operator="endsWith" text="TE">
      <formula>RIGHT(BC378,LEN("TE"))="TE"</formula>
    </cfRule>
    <cfRule type="endsWith" dxfId="18948" priority="780" stopIfTrue="1" operator="endsWith" text="MX">
      <formula>RIGHT(BC378,LEN("MX"))="MX"</formula>
    </cfRule>
    <cfRule type="endsWith" dxfId="18947" priority="781" stopIfTrue="1" operator="endsWith" text="MI">
      <formula>RIGHT(BC378,LEN("MI"))="MI"</formula>
    </cfRule>
    <cfRule type="endsWith" dxfId="18946" priority="782" stopIfTrue="1" operator="endsWith" text="PL">
      <formula>RIGHT(BC378,LEN("PL"))="PL"</formula>
    </cfRule>
    <cfRule type="endsWith" dxfId="18945" priority="783" stopIfTrue="1" operator="endsWith" text="FE">
      <formula>RIGHT(BC378,LEN("FE"))="FE"</formula>
    </cfRule>
    <cfRule type="endsWith" dxfId="18944" priority="784" stopIfTrue="1" operator="endsWith" text="PA">
      <formula>RIGHT(BC378,LEN("PA"))="PA"</formula>
    </cfRule>
    <cfRule type="endsWith" dxfId="18943" priority="785" stopIfTrue="1" operator="endsWith" text="PS">
      <formula>RIGHT(BC378,LEN("PS"))="PS"</formula>
    </cfRule>
    <cfRule type="endsWith" dxfId="18942" priority="786" stopIfTrue="1" operator="endsWith" text="OB">
      <formula>RIGHT(BC378,LEN("OB"))="OB"</formula>
    </cfRule>
    <cfRule type="endsWith" dxfId="18941" priority="787" stopIfTrue="1" operator="endsWith" text="BA">
      <formula>RIGHT(BC378,LEN("BA"))="BA"</formula>
    </cfRule>
    <cfRule type="endsWith" dxfId="18940" priority="788" stopIfTrue="1" operator="endsWith" text="CO">
      <formula>RIGHT(BC378,LEN("CO"))="CO"</formula>
    </cfRule>
    <cfRule type="endsWith" dxfId="18939" priority="789" stopIfTrue="1" operator="endsWith" text="CH">
      <formula>RIGHT(BC378,LEN("CH"))="CH"</formula>
    </cfRule>
  </conditionalFormatting>
  <conditionalFormatting sqref="BE378:BE392">
    <cfRule type="endsWith" dxfId="18938" priority="768" stopIfTrue="1" operator="endsWith" text="TE">
      <formula>RIGHT(BE378,LEN("TE"))="TE"</formula>
    </cfRule>
    <cfRule type="endsWith" dxfId="18937" priority="769" stopIfTrue="1" operator="endsWith" text="MX">
      <formula>RIGHT(BE378,LEN("MX"))="MX"</formula>
    </cfRule>
    <cfRule type="endsWith" dxfId="18936" priority="770" stopIfTrue="1" operator="endsWith" text="MI">
      <formula>RIGHT(BE378,LEN("MI"))="MI"</formula>
    </cfRule>
    <cfRule type="endsWith" dxfId="18935" priority="771" stopIfTrue="1" operator="endsWith" text="PL">
      <formula>RIGHT(BE378,LEN("PL"))="PL"</formula>
    </cfRule>
    <cfRule type="endsWith" dxfId="18934" priority="772" stopIfTrue="1" operator="endsWith" text="FE">
      <formula>RIGHT(BE378,LEN("FE"))="FE"</formula>
    </cfRule>
    <cfRule type="endsWith" dxfId="18933" priority="773" stopIfTrue="1" operator="endsWith" text="PA">
      <formula>RIGHT(BE378,LEN("PA"))="PA"</formula>
    </cfRule>
    <cfRule type="endsWith" dxfId="18932" priority="774" stopIfTrue="1" operator="endsWith" text="PS">
      <formula>RIGHT(BE378,LEN("PS"))="PS"</formula>
    </cfRule>
    <cfRule type="endsWith" dxfId="18931" priority="775" stopIfTrue="1" operator="endsWith" text="OB">
      <formula>RIGHT(BE378,LEN("OB"))="OB"</formula>
    </cfRule>
    <cfRule type="endsWith" dxfId="18930" priority="776" stopIfTrue="1" operator="endsWith" text="BA">
      <formula>RIGHT(BE378,LEN("BA"))="BA"</formula>
    </cfRule>
    <cfRule type="endsWith" dxfId="18929" priority="777" stopIfTrue="1" operator="endsWith" text="CO">
      <formula>RIGHT(BE378,LEN("CO"))="CO"</formula>
    </cfRule>
    <cfRule type="endsWith" dxfId="18928" priority="778" stopIfTrue="1" operator="endsWith" text="CH">
      <formula>RIGHT(BE378,LEN("CH"))="CH"</formula>
    </cfRule>
  </conditionalFormatting>
  <conditionalFormatting sqref="BG378:BG392">
    <cfRule type="endsWith" dxfId="18927" priority="757" stopIfTrue="1" operator="endsWith" text="TE">
      <formula>RIGHT(BG378,LEN("TE"))="TE"</formula>
    </cfRule>
    <cfRule type="endsWith" dxfId="18926" priority="758" stopIfTrue="1" operator="endsWith" text="MX">
      <formula>RIGHT(BG378,LEN("MX"))="MX"</formula>
    </cfRule>
    <cfRule type="endsWith" dxfId="18925" priority="759" stopIfTrue="1" operator="endsWith" text="MI">
      <formula>RIGHT(BG378,LEN("MI"))="MI"</formula>
    </cfRule>
    <cfRule type="endsWith" dxfId="18924" priority="760" stopIfTrue="1" operator="endsWith" text="PL">
      <formula>RIGHT(BG378,LEN("PL"))="PL"</formula>
    </cfRule>
    <cfRule type="endsWith" dxfId="18923" priority="761" stopIfTrue="1" operator="endsWith" text="FE">
      <formula>RIGHT(BG378,LEN("FE"))="FE"</formula>
    </cfRule>
    <cfRule type="endsWith" dxfId="18922" priority="762" stopIfTrue="1" operator="endsWith" text="PA">
      <formula>RIGHT(BG378,LEN("PA"))="PA"</formula>
    </cfRule>
    <cfRule type="endsWith" dxfId="18921" priority="763" stopIfTrue="1" operator="endsWith" text="PS">
      <formula>RIGHT(BG378,LEN("PS"))="PS"</formula>
    </cfRule>
    <cfRule type="endsWith" dxfId="18920" priority="764" stopIfTrue="1" operator="endsWith" text="OB">
      <formula>RIGHT(BG378,LEN("OB"))="OB"</formula>
    </cfRule>
    <cfRule type="endsWith" dxfId="18919" priority="765" stopIfTrue="1" operator="endsWith" text="BA">
      <formula>RIGHT(BG378,LEN("BA"))="BA"</formula>
    </cfRule>
    <cfRule type="endsWith" dxfId="18918" priority="766" stopIfTrue="1" operator="endsWith" text="CO">
      <formula>RIGHT(BG378,LEN("CO"))="CO"</formula>
    </cfRule>
    <cfRule type="endsWith" dxfId="18917" priority="767" stopIfTrue="1" operator="endsWith" text="CH">
      <formula>RIGHT(BG378,LEN("CH"))="CH"</formula>
    </cfRule>
  </conditionalFormatting>
  <conditionalFormatting sqref="H411">
    <cfRule type="cellIs" dxfId="18916" priority="756" stopIfTrue="1" operator="greaterThan">
      <formula>16</formula>
    </cfRule>
  </conditionalFormatting>
  <conditionalFormatting sqref="J411">
    <cfRule type="cellIs" dxfId="18915" priority="755" stopIfTrue="1" operator="greaterThan">
      <formula>16</formula>
    </cfRule>
  </conditionalFormatting>
  <conditionalFormatting sqref="L411">
    <cfRule type="cellIs" dxfId="18914" priority="754" stopIfTrue="1" operator="greaterThan">
      <formula>16</formula>
    </cfRule>
  </conditionalFormatting>
  <conditionalFormatting sqref="N411">
    <cfRule type="cellIs" dxfId="18913" priority="753" stopIfTrue="1" operator="greaterThan">
      <formula>16</formula>
    </cfRule>
  </conditionalFormatting>
  <conditionalFormatting sqref="P411">
    <cfRule type="cellIs" dxfId="18912" priority="752" stopIfTrue="1" operator="greaterThan">
      <formula>16</formula>
    </cfRule>
  </conditionalFormatting>
  <conditionalFormatting sqref="R411">
    <cfRule type="cellIs" dxfId="18911" priority="751" stopIfTrue="1" operator="greaterThan">
      <formula>16</formula>
    </cfRule>
  </conditionalFormatting>
  <conditionalFormatting sqref="T411">
    <cfRule type="cellIs" dxfId="18910" priority="750" stopIfTrue="1" operator="greaterThan">
      <formula>16</formula>
    </cfRule>
  </conditionalFormatting>
  <conditionalFormatting sqref="G396:G410">
    <cfRule type="endsWith" dxfId="18909" priority="739" stopIfTrue="1" operator="endsWith" text="TE">
      <formula>RIGHT(G396,LEN("TE"))="TE"</formula>
    </cfRule>
    <cfRule type="endsWith" dxfId="18908" priority="740" stopIfTrue="1" operator="endsWith" text="MX">
      <formula>RIGHT(G396,LEN("MX"))="MX"</formula>
    </cfRule>
    <cfRule type="endsWith" dxfId="18907" priority="741" stopIfTrue="1" operator="endsWith" text="MI">
      <formula>RIGHT(G396,LEN("MI"))="MI"</formula>
    </cfRule>
    <cfRule type="endsWith" dxfId="18906" priority="742" stopIfTrue="1" operator="endsWith" text="PL">
      <formula>RIGHT(G396,LEN("PL"))="PL"</formula>
    </cfRule>
    <cfRule type="endsWith" dxfId="18905" priority="743" stopIfTrue="1" operator="endsWith" text="FE">
      <formula>RIGHT(G396,LEN("FE"))="FE"</formula>
    </cfRule>
    <cfRule type="endsWith" dxfId="18904" priority="744" stopIfTrue="1" operator="endsWith" text="PA">
      <formula>RIGHT(G396,LEN("PA"))="PA"</formula>
    </cfRule>
    <cfRule type="endsWith" dxfId="18903" priority="745" stopIfTrue="1" operator="endsWith" text="PS">
      <formula>RIGHT(G396,LEN("PS"))="PS"</formula>
    </cfRule>
    <cfRule type="endsWith" dxfId="18902" priority="746" stopIfTrue="1" operator="endsWith" text="OB">
      <formula>RIGHT(G396,LEN("OB"))="OB"</formula>
    </cfRule>
    <cfRule type="endsWith" dxfId="18901" priority="747" stopIfTrue="1" operator="endsWith" text="BA">
      <formula>RIGHT(G396,LEN("BA"))="BA"</formula>
    </cfRule>
    <cfRule type="endsWith" dxfId="18900" priority="748" stopIfTrue="1" operator="endsWith" text="CO">
      <formula>RIGHT(G396,LEN("CO"))="CO"</formula>
    </cfRule>
    <cfRule type="endsWith" dxfId="18899" priority="749" stopIfTrue="1" operator="endsWith" text="CH">
      <formula>RIGHT(G396,LEN("CH"))="CH"</formula>
    </cfRule>
  </conditionalFormatting>
  <conditionalFormatting sqref="I396:I410">
    <cfRule type="endsWith" dxfId="18898" priority="728" stopIfTrue="1" operator="endsWith" text="TE">
      <formula>RIGHT(I396,LEN("TE"))="TE"</formula>
    </cfRule>
    <cfRule type="endsWith" dxfId="18897" priority="729" stopIfTrue="1" operator="endsWith" text="MX">
      <formula>RIGHT(I396,LEN("MX"))="MX"</formula>
    </cfRule>
    <cfRule type="endsWith" dxfId="18896" priority="730" stopIfTrue="1" operator="endsWith" text="MI">
      <formula>RIGHT(I396,LEN("MI"))="MI"</formula>
    </cfRule>
    <cfRule type="endsWith" dxfId="18895" priority="731" stopIfTrue="1" operator="endsWith" text="PL">
      <formula>RIGHT(I396,LEN("PL"))="PL"</formula>
    </cfRule>
    <cfRule type="endsWith" dxfId="18894" priority="732" stopIfTrue="1" operator="endsWith" text="FE">
      <formula>RIGHT(I396,LEN("FE"))="FE"</formula>
    </cfRule>
    <cfRule type="endsWith" dxfId="18893" priority="733" stopIfTrue="1" operator="endsWith" text="PA">
      <formula>RIGHT(I396,LEN("PA"))="PA"</formula>
    </cfRule>
    <cfRule type="endsWith" dxfId="18892" priority="734" stopIfTrue="1" operator="endsWith" text="PS">
      <formula>RIGHT(I396,LEN("PS"))="PS"</formula>
    </cfRule>
    <cfRule type="endsWith" dxfId="18891" priority="735" stopIfTrue="1" operator="endsWith" text="OB">
      <formula>RIGHT(I396,LEN("OB"))="OB"</formula>
    </cfRule>
    <cfRule type="endsWith" dxfId="18890" priority="736" stopIfTrue="1" operator="endsWith" text="BA">
      <formula>RIGHT(I396,LEN("BA"))="BA"</formula>
    </cfRule>
    <cfRule type="endsWith" dxfId="18889" priority="737" stopIfTrue="1" operator="endsWith" text="CO">
      <formula>RIGHT(I396,LEN("CO"))="CO"</formula>
    </cfRule>
    <cfRule type="endsWith" dxfId="18888" priority="738" stopIfTrue="1" operator="endsWith" text="CH">
      <formula>RIGHT(I396,LEN("CH"))="CH"</formula>
    </cfRule>
  </conditionalFormatting>
  <conditionalFormatting sqref="K396:K410">
    <cfRule type="endsWith" dxfId="18887" priority="717" stopIfTrue="1" operator="endsWith" text="TE">
      <formula>RIGHT(K396,LEN("TE"))="TE"</formula>
    </cfRule>
    <cfRule type="endsWith" dxfId="18886" priority="718" stopIfTrue="1" operator="endsWith" text="MX">
      <formula>RIGHT(K396,LEN("MX"))="MX"</formula>
    </cfRule>
    <cfRule type="endsWith" dxfId="18885" priority="719" stopIfTrue="1" operator="endsWith" text="MI">
      <formula>RIGHT(K396,LEN("MI"))="MI"</formula>
    </cfRule>
    <cfRule type="endsWith" dxfId="18884" priority="720" stopIfTrue="1" operator="endsWith" text="PL">
      <formula>RIGHT(K396,LEN("PL"))="PL"</formula>
    </cfRule>
    <cfRule type="endsWith" dxfId="18883" priority="721" stopIfTrue="1" operator="endsWith" text="FE">
      <formula>RIGHT(K396,LEN("FE"))="FE"</formula>
    </cfRule>
    <cfRule type="endsWith" dxfId="18882" priority="722" stopIfTrue="1" operator="endsWith" text="PA">
      <formula>RIGHT(K396,LEN("PA"))="PA"</formula>
    </cfRule>
    <cfRule type="endsWith" dxfId="18881" priority="723" stopIfTrue="1" operator="endsWith" text="PS">
      <formula>RIGHT(K396,LEN("PS"))="PS"</formula>
    </cfRule>
    <cfRule type="endsWith" dxfId="18880" priority="724" stopIfTrue="1" operator="endsWith" text="OB">
      <formula>RIGHT(K396,LEN("OB"))="OB"</formula>
    </cfRule>
    <cfRule type="endsWith" dxfId="18879" priority="725" stopIfTrue="1" operator="endsWith" text="BA">
      <formula>RIGHT(K396,LEN("BA"))="BA"</formula>
    </cfRule>
    <cfRule type="endsWith" dxfId="18878" priority="726" stopIfTrue="1" operator="endsWith" text="CO">
      <formula>RIGHT(K396,LEN("CO"))="CO"</formula>
    </cfRule>
    <cfRule type="endsWith" dxfId="18877" priority="727" stopIfTrue="1" operator="endsWith" text="CH">
      <formula>RIGHT(K396,LEN("CH"))="CH"</formula>
    </cfRule>
  </conditionalFormatting>
  <conditionalFormatting sqref="M396:M410">
    <cfRule type="endsWith" dxfId="18876" priority="706" stopIfTrue="1" operator="endsWith" text="TE">
      <formula>RIGHT(M396,LEN("TE"))="TE"</formula>
    </cfRule>
    <cfRule type="endsWith" dxfId="18875" priority="707" stopIfTrue="1" operator="endsWith" text="MX">
      <formula>RIGHT(M396,LEN("MX"))="MX"</formula>
    </cfRule>
    <cfRule type="endsWith" dxfId="18874" priority="708" stopIfTrue="1" operator="endsWith" text="MI">
      <formula>RIGHT(M396,LEN("MI"))="MI"</formula>
    </cfRule>
    <cfRule type="endsWith" dxfId="18873" priority="709" stopIfTrue="1" operator="endsWith" text="PL">
      <formula>RIGHT(M396,LEN("PL"))="PL"</formula>
    </cfRule>
    <cfRule type="endsWith" dxfId="18872" priority="710" stopIfTrue="1" operator="endsWith" text="FE">
      <formula>RIGHT(M396,LEN("FE"))="FE"</formula>
    </cfRule>
    <cfRule type="endsWith" dxfId="18871" priority="711" stopIfTrue="1" operator="endsWith" text="PA">
      <formula>RIGHT(M396,LEN("PA"))="PA"</formula>
    </cfRule>
    <cfRule type="endsWith" dxfId="18870" priority="712" stopIfTrue="1" operator="endsWith" text="PS">
      <formula>RIGHT(M396,LEN("PS"))="PS"</formula>
    </cfRule>
    <cfRule type="endsWith" dxfId="18869" priority="713" stopIfTrue="1" operator="endsWith" text="OB">
      <formula>RIGHT(M396,LEN("OB"))="OB"</formula>
    </cfRule>
    <cfRule type="endsWith" dxfId="18868" priority="714" stopIfTrue="1" operator="endsWith" text="BA">
      <formula>RIGHT(M396,LEN("BA"))="BA"</formula>
    </cfRule>
    <cfRule type="endsWith" dxfId="18867" priority="715" stopIfTrue="1" operator="endsWith" text="CO">
      <formula>RIGHT(M396,LEN("CO"))="CO"</formula>
    </cfRule>
    <cfRule type="endsWith" dxfId="18866" priority="716" stopIfTrue="1" operator="endsWith" text="CH">
      <formula>RIGHT(M396,LEN("CH"))="CH"</formula>
    </cfRule>
  </conditionalFormatting>
  <conditionalFormatting sqref="O396:O410">
    <cfRule type="endsWith" dxfId="18865" priority="695" stopIfTrue="1" operator="endsWith" text="TE">
      <formula>RIGHT(O396,LEN("TE"))="TE"</formula>
    </cfRule>
    <cfRule type="endsWith" dxfId="18864" priority="696" stopIfTrue="1" operator="endsWith" text="MX">
      <formula>RIGHT(O396,LEN("MX"))="MX"</formula>
    </cfRule>
    <cfRule type="endsWith" dxfId="18863" priority="697" stopIfTrue="1" operator="endsWith" text="MI">
      <formula>RIGHT(O396,LEN("MI"))="MI"</formula>
    </cfRule>
    <cfRule type="endsWith" dxfId="18862" priority="698" stopIfTrue="1" operator="endsWith" text="PL">
      <formula>RIGHT(O396,LEN("PL"))="PL"</formula>
    </cfRule>
    <cfRule type="endsWith" dxfId="18861" priority="699" stopIfTrue="1" operator="endsWith" text="FE">
      <formula>RIGHT(O396,LEN("FE"))="FE"</formula>
    </cfRule>
    <cfRule type="endsWith" dxfId="18860" priority="700" stopIfTrue="1" operator="endsWith" text="PA">
      <formula>RIGHT(O396,LEN("PA"))="PA"</formula>
    </cfRule>
    <cfRule type="endsWith" dxfId="18859" priority="701" stopIfTrue="1" operator="endsWith" text="PS">
      <formula>RIGHT(O396,LEN("PS"))="PS"</formula>
    </cfRule>
    <cfRule type="endsWith" dxfId="18858" priority="702" stopIfTrue="1" operator="endsWith" text="OB">
      <formula>RIGHT(O396,LEN("OB"))="OB"</formula>
    </cfRule>
    <cfRule type="endsWith" dxfId="18857" priority="703" stopIfTrue="1" operator="endsWith" text="BA">
      <formula>RIGHT(O396,LEN("BA"))="BA"</formula>
    </cfRule>
    <cfRule type="endsWith" dxfId="18856" priority="704" stopIfTrue="1" operator="endsWith" text="CO">
      <formula>RIGHT(O396,LEN("CO"))="CO"</formula>
    </cfRule>
    <cfRule type="endsWith" dxfId="18855" priority="705" stopIfTrue="1" operator="endsWith" text="CH">
      <formula>RIGHT(O396,LEN("CH"))="CH"</formula>
    </cfRule>
  </conditionalFormatting>
  <conditionalFormatting sqref="Q396:Q410">
    <cfRule type="endsWith" dxfId="18854" priority="684" stopIfTrue="1" operator="endsWith" text="TE">
      <formula>RIGHT(Q396,LEN("TE"))="TE"</formula>
    </cfRule>
    <cfRule type="endsWith" dxfId="18853" priority="685" stopIfTrue="1" operator="endsWith" text="MX">
      <formula>RIGHT(Q396,LEN("MX"))="MX"</formula>
    </cfRule>
    <cfRule type="endsWith" dxfId="18852" priority="686" stopIfTrue="1" operator="endsWith" text="MI">
      <formula>RIGHT(Q396,LEN("MI"))="MI"</formula>
    </cfRule>
    <cfRule type="endsWith" dxfId="18851" priority="687" stopIfTrue="1" operator="endsWith" text="PL">
      <formula>RIGHT(Q396,LEN("PL"))="PL"</formula>
    </cfRule>
    <cfRule type="endsWith" dxfId="18850" priority="688" stopIfTrue="1" operator="endsWith" text="FE">
      <formula>RIGHT(Q396,LEN("FE"))="FE"</formula>
    </cfRule>
    <cfRule type="endsWith" dxfId="18849" priority="689" stopIfTrue="1" operator="endsWith" text="PA">
      <formula>RIGHT(Q396,LEN("PA"))="PA"</formula>
    </cfRule>
    <cfRule type="endsWith" dxfId="18848" priority="690" stopIfTrue="1" operator="endsWith" text="PS">
      <formula>RIGHT(Q396,LEN("PS"))="PS"</formula>
    </cfRule>
    <cfRule type="endsWith" dxfId="18847" priority="691" stopIfTrue="1" operator="endsWith" text="OB">
      <formula>RIGHT(Q396,LEN("OB"))="OB"</formula>
    </cfRule>
    <cfRule type="endsWith" dxfId="18846" priority="692" stopIfTrue="1" operator="endsWith" text="BA">
      <formula>RIGHT(Q396,LEN("BA"))="BA"</formula>
    </cfRule>
    <cfRule type="endsWith" dxfId="18845" priority="693" stopIfTrue="1" operator="endsWith" text="CO">
      <formula>RIGHT(Q396,LEN("CO"))="CO"</formula>
    </cfRule>
    <cfRule type="endsWith" dxfId="18844" priority="694" stopIfTrue="1" operator="endsWith" text="CH">
      <formula>RIGHT(Q396,LEN("CH"))="CH"</formula>
    </cfRule>
  </conditionalFormatting>
  <conditionalFormatting sqref="S396:S410">
    <cfRule type="endsWith" dxfId="18843" priority="673" stopIfTrue="1" operator="endsWith" text="TE">
      <formula>RIGHT(S396,LEN("TE"))="TE"</formula>
    </cfRule>
    <cfRule type="endsWith" dxfId="18842" priority="674" stopIfTrue="1" operator="endsWith" text="MX">
      <formula>RIGHT(S396,LEN("MX"))="MX"</formula>
    </cfRule>
    <cfRule type="endsWith" dxfId="18841" priority="675" stopIfTrue="1" operator="endsWith" text="MI">
      <formula>RIGHT(S396,LEN("MI"))="MI"</formula>
    </cfRule>
    <cfRule type="endsWith" dxfId="18840" priority="676" stopIfTrue="1" operator="endsWith" text="PL">
      <formula>RIGHT(S396,LEN("PL"))="PL"</formula>
    </cfRule>
    <cfRule type="endsWith" dxfId="18839" priority="677" stopIfTrue="1" operator="endsWith" text="FE">
      <formula>RIGHT(S396,LEN("FE"))="FE"</formula>
    </cfRule>
    <cfRule type="endsWith" dxfId="18838" priority="678" stopIfTrue="1" operator="endsWith" text="PA">
      <formula>RIGHT(S396,LEN("PA"))="PA"</formula>
    </cfRule>
    <cfRule type="endsWith" dxfId="18837" priority="679" stopIfTrue="1" operator="endsWith" text="PS">
      <formula>RIGHT(S396,LEN("PS"))="PS"</formula>
    </cfRule>
    <cfRule type="endsWith" dxfId="18836" priority="680" stopIfTrue="1" operator="endsWith" text="OB">
      <formula>RIGHT(S396,LEN("OB"))="OB"</formula>
    </cfRule>
    <cfRule type="endsWith" dxfId="18835" priority="681" stopIfTrue="1" operator="endsWith" text="BA">
      <formula>RIGHT(S396,LEN("BA"))="BA"</formula>
    </cfRule>
    <cfRule type="endsWith" dxfId="18834" priority="682" stopIfTrue="1" operator="endsWith" text="CO">
      <formula>RIGHT(S396,LEN("CO"))="CO"</formula>
    </cfRule>
    <cfRule type="endsWith" dxfId="18833" priority="683" stopIfTrue="1" operator="endsWith" text="CH">
      <formula>RIGHT(S396,LEN("CH"))="CH"</formula>
    </cfRule>
  </conditionalFormatting>
  <conditionalFormatting sqref="AB411">
    <cfRule type="cellIs" dxfId="18832" priority="672" stopIfTrue="1" operator="greaterThan">
      <formula>16</formula>
    </cfRule>
  </conditionalFormatting>
  <conditionalFormatting sqref="AD411">
    <cfRule type="cellIs" dxfId="18831" priority="671" stopIfTrue="1" operator="greaterThan">
      <formula>16</formula>
    </cfRule>
  </conditionalFormatting>
  <conditionalFormatting sqref="AF411">
    <cfRule type="cellIs" dxfId="18830" priority="670" stopIfTrue="1" operator="greaterThan">
      <formula>16</formula>
    </cfRule>
  </conditionalFormatting>
  <conditionalFormatting sqref="AH411">
    <cfRule type="cellIs" dxfId="18829" priority="669" stopIfTrue="1" operator="greaterThan">
      <formula>16</formula>
    </cfRule>
  </conditionalFormatting>
  <conditionalFormatting sqref="AJ411">
    <cfRule type="cellIs" dxfId="18828" priority="668" stopIfTrue="1" operator="greaterThan">
      <formula>16</formula>
    </cfRule>
  </conditionalFormatting>
  <conditionalFormatting sqref="AL411">
    <cfRule type="cellIs" dxfId="18827" priority="667" stopIfTrue="1" operator="greaterThan">
      <formula>16</formula>
    </cfRule>
  </conditionalFormatting>
  <conditionalFormatting sqref="AN411">
    <cfRule type="cellIs" dxfId="18826" priority="666" stopIfTrue="1" operator="greaterThan">
      <formula>16</formula>
    </cfRule>
  </conditionalFormatting>
  <conditionalFormatting sqref="AA396:AA410">
    <cfRule type="endsWith" dxfId="18825" priority="655" stopIfTrue="1" operator="endsWith" text="TE">
      <formula>RIGHT(AA396,LEN("TE"))="TE"</formula>
    </cfRule>
    <cfRule type="endsWith" dxfId="18824" priority="656" stopIfTrue="1" operator="endsWith" text="MX">
      <formula>RIGHT(AA396,LEN("MX"))="MX"</formula>
    </cfRule>
    <cfRule type="endsWith" dxfId="18823" priority="657" stopIfTrue="1" operator="endsWith" text="MI">
      <formula>RIGHT(AA396,LEN("MI"))="MI"</formula>
    </cfRule>
    <cfRule type="endsWith" dxfId="18822" priority="658" stopIfTrue="1" operator="endsWith" text="PL">
      <formula>RIGHT(AA396,LEN("PL"))="PL"</formula>
    </cfRule>
    <cfRule type="endsWith" dxfId="18821" priority="659" stopIfTrue="1" operator="endsWith" text="FE">
      <formula>RIGHT(AA396,LEN("FE"))="FE"</formula>
    </cfRule>
    <cfRule type="endsWith" dxfId="18820" priority="660" stopIfTrue="1" operator="endsWith" text="PA">
      <formula>RIGHT(AA396,LEN("PA"))="PA"</formula>
    </cfRule>
    <cfRule type="endsWith" dxfId="18819" priority="661" stopIfTrue="1" operator="endsWith" text="PS">
      <formula>RIGHT(AA396,LEN("PS"))="PS"</formula>
    </cfRule>
    <cfRule type="endsWith" dxfId="18818" priority="662" stopIfTrue="1" operator="endsWith" text="OB">
      <formula>RIGHT(AA396,LEN("OB"))="OB"</formula>
    </cfRule>
    <cfRule type="endsWith" dxfId="18817" priority="663" stopIfTrue="1" operator="endsWith" text="BA">
      <formula>RIGHT(AA396,LEN("BA"))="BA"</formula>
    </cfRule>
    <cfRule type="endsWith" dxfId="18816" priority="664" stopIfTrue="1" operator="endsWith" text="CO">
      <formula>RIGHT(AA396,LEN("CO"))="CO"</formula>
    </cfRule>
    <cfRule type="endsWith" dxfId="18815" priority="665" stopIfTrue="1" operator="endsWith" text="CH">
      <formula>RIGHT(AA396,LEN("CH"))="CH"</formula>
    </cfRule>
  </conditionalFormatting>
  <conditionalFormatting sqref="AC396:AC410">
    <cfRule type="endsWith" dxfId="18814" priority="644" stopIfTrue="1" operator="endsWith" text="TE">
      <formula>RIGHT(AC396,LEN("TE"))="TE"</formula>
    </cfRule>
    <cfRule type="endsWith" dxfId="18813" priority="645" stopIfTrue="1" operator="endsWith" text="MX">
      <formula>RIGHT(AC396,LEN("MX"))="MX"</formula>
    </cfRule>
    <cfRule type="endsWith" dxfId="18812" priority="646" stopIfTrue="1" operator="endsWith" text="MI">
      <formula>RIGHT(AC396,LEN("MI"))="MI"</formula>
    </cfRule>
    <cfRule type="endsWith" dxfId="18811" priority="647" stopIfTrue="1" operator="endsWith" text="PL">
      <formula>RIGHT(AC396,LEN("PL"))="PL"</formula>
    </cfRule>
    <cfRule type="endsWith" dxfId="18810" priority="648" stopIfTrue="1" operator="endsWith" text="FE">
      <formula>RIGHT(AC396,LEN("FE"))="FE"</formula>
    </cfRule>
    <cfRule type="endsWith" dxfId="18809" priority="649" stopIfTrue="1" operator="endsWith" text="PA">
      <formula>RIGHT(AC396,LEN("PA"))="PA"</formula>
    </cfRule>
    <cfRule type="endsWith" dxfId="18808" priority="650" stopIfTrue="1" operator="endsWith" text="PS">
      <formula>RIGHT(AC396,LEN("PS"))="PS"</formula>
    </cfRule>
    <cfRule type="endsWith" dxfId="18807" priority="651" stopIfTrue="1" operator="endsWith" text="OB">
      <formula>RIGHT(AC396,LEN("OB"))="OB"</formula>
    </cfRule>
    <cfRule type="endsWith" dxfId="18806" priority="652" stopIfTrue="1" operator="endsWith" text="BA">
      <formula>RIGHT(AC396,LEN("BA"))="BA"</formula>
    </cfRule>
    <cfRule type="endsWith" dxfId="18805" priority="653" stopIfTrue="1" operator="endsWith" text="CO">
      <formula>RIGHT(AC396,LEN("CO"))="CO"</formula>
    </cfRule>
    <cfRule type="endsWith" dxfId="18804" priority="654" stopIfTrue="1" operator="endsWith" text="CH">
      <formula>RIGHT(AC396,LEN("CH"))="CH"</formula>
    </cfRule>
  </conditionalFormatting>
  <conditionalFormatting sqref="AE396:AE410">
    <cfRule type="endsWith" dxfId="18803" priority="633" stopIfTrue="1" operator="endsWith" text="TE">
      <formula>RIGHT(AE396,LEN("TE"))="TE"</formula>
    </cfRule>
    <cfRule type="endsWith" dxfId="18802" priority="634" stopIfTrue="1" operator="endsWith" text="MX">
      <formula>RIGHT(AE396,LEN("MX"))="MX"</formula>
    </cfRule>
    <cfRule type="endsWith" dxfId="18801" priority="635" stopIfTrue="1" operator="endsWith" text="MI">
      <formula>RIGHT(AE396,LEN("MI"))="MI"</formula>
    </cfRule>
    <cfRule type="endsWith" dxfId="18800" priority="636" stopIfTrue="1" operator="endsWith" text="PL">
      <formula>RIGHT(AE396,LEN("PL"))="PL"</formula>
    </cfRule>
    <cfRule type="endsWith" dxfId="18799" priority="637" stopIfTrue="1" operator="endsWith" text="FE">
      <formula>RIGHT(AE396,LEN("FE"))="FE"</formula>
    </cfRule>
    <cfRule type="endsWith" dxfId="18798" priority="638" stopIfTrue="1" operator="endsWith" text="PA">
      <formula>RIGHT(AE396,LEN("PA"))="PA"</formula>
    </cfRule>
    <cfRule type="endsWith" dxfId="18797" priority="639" stopIfTrue="1" operator="endsWith" text="PS">
      <formula>RIGHT(AE396,LEN("PS"))="PS"</formula>
    </cfRule>
    <cfRule type="endsWith" dxfId="18796" priority="640" stopIfTrue="1" operator="endsWith" text="OB">
      <formula>RIGHT(AE396,LEN("OB"))="OB"</formula>
    </cfRule>
    <cfRule type="endsWith" dxfId="18795" priority="641" stopIfTrue="1" operator="endsWith" text="BA">
      <formula>RIGHT(AE396,LEN("BA"))="BA"</formula>
    </cfRule>
    <cfRule type="endsWith" dxfId="18794" priority="642" stopIfTrue="1" operator="endsWith" text="CO">
      <formula>RIGHT(AE396,LEN("CO"))="CO"</formula>
    </cfRule>
    <cfRule type="endsWith" dxfId="18793" priority="643" stopIfTrue="1" operator="endsWith" text="CH">
      <formula>RIGHT(AE396,LEN("CH"))="CH"</formula>
    </cfRule>
  </conditionalFormatting>
  <conditionalFormatting sqref="AG396:AG410">
    <cfRule type="endsWith" dxfId="18792" priority="622" stopIfTrue="1" operator="endsWith" text="TE">
      <formula>RIGHT(AG396,LEN("TE"))="TE"</formula>
    </cfRule>
    <cfRule type="endsWith" dxfId="18791" priority="623" stopIfTrue="1" operator="endsWith" text="MX">
      <formula>RIGHT(AG396,LEN("MX"))="MX"</formula>
    </cfRule>
    <cfRule type="endsWith" dxfId="18790" priority="624" stopIfTrue="1" operator="endsWith" text="MI">
      <formula>RIGHT(AG396,LEN("MI"))="MI"</formula>
    </cfRule>
    <cfRule type="endsWith" dxfId="18789" priority="625" stopIfTrue="1" operator="endsWith" text="PL">
      <formula>RIGHT(AG396,LEN("PL"))="PL"</formula>
    </cfRule>
    <cfRule type="endsWith" dxfId="18788" priority="626" stopIfTrue="1" operator="endsWith" text="FE">
      <formula>RIGHT(AG396,LEN("FE"))="FE"</formula>
    </cfRule>
    <cfRule type="endsWith" dxfId="18787" priority="627" stopIfTrue="1" operator="endsWith" text="PA">
      <formula>RIGHT(AG396,LEN("PA"))="PA"</formula>
    </cfRule>
    <cfRule type="endsWith" dxfId="18786" priority="628" stopIfTrue="1" operator="endsWith" text="PS">
      <formula>RIGHT(AG396,LEN("PS"))="PS"</formula>
    </cfRule>
    <cfRule type="endsWith" dxfId="18785" priority="629" stopIfTrue="1" operator="endsWith" text="OB">
      <formula>RIGHT(AG396,LEN("OB"))="OB"</formula>
    </cfRule>
    <cfRule type="endsWith" dxfId="18784" priority="630" stopIfTrue="1" operator="endsWith" text="BA">
      <formula>RIGHT(AG396,LEN("BA"))="BA"</formula>
    </cfRule>
    <cfRule type="endsWith" dxfId="18783" priority="631" stopIfTrue="1" operator="endsWith" text="CO">
      <formula>RIGHT(AG396,LEN("CO"))="CO"</formula>
    </cfRule>
    <cfRule type="endsWith" dxfId="18782" priority="632" stopIfTrue="1" operator="endsWith" text="CH">
      <formula>RIGHT(AG396,LEN("CH"))="CH"</formula>
    </cfRule>
  </conditionalFormatting>
  <conditionalFormatting sqref="AI396:AI410">
    <cfRule type="endsWith" dxfId="18781" priority="611" stopIfTrue="1" operator="endsWith" text="TE">
      <formula>RIGHT(AI396,LEN("TE"))="TE"</formula>
    </cfRule>
    <cfRule type="endsWith" dxfId="18780" priority="612" stopIfTrue="1" operator="endsWith" text="MX">
      <formula>RIGHT(AI396,LEN("MX"))="MX"</formula>
    </cfRule>
    <cfRule type="endsWith" dxfId="18779" priority="613" stopIfTrue="1" operator="endsWith" text="MI">
      <formula>RIGHT(AI396,LEN("MI"))="MI"</formula>
    </cfRule>
    <cfRule type="endsWith" dxfId="18778" priority="614" stopIfTrue="1" operator="endsWith" text="PL">
      <formula>RIGHT(AI396,LEN("PL"))="PL"</formula>
    </cfRule>
    <cfRule type="endsWith" dxfId="18777" priority="615" stopIfTrue="1" operator="endsWith" text="FE">
      <formula>RIGHT(AI396,LEN("FE"))="FE"</formula>
    </cfRule>
    <cfRule type="endsWith" dxfId="18776" priority="616" stopIfTrue="1" operator="endsWith" text="PA">
      <formula>RIGHT(AI396,LEN("PA"))="PA"</formula>
    </cfRule>
    <cfRule type="endsWith" dxfId="18775" priority="617" stopIfTrue="1" operator="endsWith" text="PS">
      <formula>RIGHT(AI396,LEN("PS"))="PS"</formula>
    </cfRule>
    <cfRule type="endsWith" dxfId="18774" priority="618" stopIfTrue="1" operator="endsWith" text="OB">
      <formula>RIGHT(AI396,LEN("OB"))="OB"</formula>
    </cfRule>
    <cfRule type="endsWith" dxfId="18773" priority="619" stopIfTrue="1" operator="endsWith" text="BA">
      <formula>RIGHT(AI396,LEN("BA"))="BA"</formula>
    </cfRule>
    <cfRule type="endsWith" dxfId="18772" priority="620" stopIfTrue="1" operator="endsWith" text="CO">
      <formula>RIGHT(AI396,LEN("CO"))="CO"</formula>
    </cfRule>
    <cfRule type="endsWith" dxfId="18771" priority="621" stopIfTrue="1" operator="endsWith" text="CH">
      <formula>RIGHT(AI396,LEN("CH"))="CH"</formula>
    </cfRule>
  </conditionalFormatting>
  <conditionalFormatting sqref="AK396:AK410">
    <cfRule type="endsWith" dxfId="18770" priority="600" stopIfTrue="1" operator="endsWith" text="TE">
      <formula>RIGHT(AK396,LEN("TE"))="TE"</formula>
    </cfRule>
    <cfRule type="endsWith" dxfId="18769" priority="601" stopIfTrue="1" operator="endsWith" text="MX">
      <formula>RIGHT(AK396,LEN("MX"))="MX"</formula>
    </cfRule>
    <cfRule type="endsWith" dxfId="18768" priority="602" stopIfTrue="1" operator="endsWith" text="MI">
      <formula>RIGHT(AK396,LEN("MI"))="MI"</formula>
    </cfRule>
    <cfRule type="endsWith" dxfId="18767" priority="603" stopIfTrue="1" operator="endsWith" text="PL">
      <formula>RIGHT(AK396,LEN("PL"))="PL"</formula>
    </cfRule>
    <cfRule type="endsWith" dxfId="18766" priority="604" stopIfTrue="1" operator="endsWith" text="FE">
      <formula>RIGHT(AK396,LEN("FE"))="FE"</formula>
    </cfRule>
    <cfRule type="endsWith" dxfId="18765" priority="605" stopIfTrue="1" operator="endsWith" text="PA">
      <formula>RIGHT(AK396,LEN("PA"))="PA"</formula>
    </cfRule>
    <cfRule type="endsWith" dxfId="18764" priority="606" stopIfTrue="1" operator="endsWith" text="PS">
      <formula>RIGHT(AK396,LEN("PS"))="PS"</formula>
    </cfRule>
    <cfRule type="endsWith" dxfId="18763" priority="607" stopIfTrue="1" operator="endsWith" text="OB">
      <formula>RIGHT(AK396,LEN("OB"))="OB"</formula>
    </cfRule>
    <cfRule type="endsWith" dxfId="18762" priority="608" stopIfTrue="1" operator="endsWith" text="BA">
      <formula>RIGHT(AK396,LEN("BA"))="BA"</formula>
    </cfRule>
    <cfRule type="endsWith" dxfId="18761" priority="609" stopIfTrue="1" operator="endsWith" text="CO">
      <formula>RIGHT(AK396,LEN("CO"))="CO"</formula>
    </cfRule>
    <cfRule type="endsWith" dxfId="18760" priority="610" stopIfTrue="1" operator="endsWith" text="CH">
      <formula>RIGHT(AK396,LEN("CH"))="CH"</formula>
    </cfRule>
  </conditionalFormatting>
  <conditionalFormatting sqref="AM396:AM410">
    <cfRule type="endsWith" dxfId="18759" priority="589" stopIfTrue="1" operator="endsWith" text="TE">
      <formula>RIGHT(AM396,LEN("TE"))="TE"</formula>
    </cfRule>
    <cfRule type="endsWith" dxfId="18758" priority="590" stopIfTrue="1" operator="endsWith" text="MX">
      <formula>RIGHT(AM396,LEN("MX"))="MX"</formula>
    </cfRule>
    <cfRule type="endsWith" dxfId="18757" priority="591" stopIfTrue="1" operator="endsWith" text="MI">
      <formula>RIGHT(AM396,LEN("MI"))="MI"</formula>
    </cfRule>
    <cfRule type="endsWith" dxfId="18756" priority="592" stopIfTrue="1" operator="endsWith" text="PL">
      <formula>RIGHT(AM396,LEN("PL"))="PL"</formula>
    </cfRule>
    <cfRule type="endsWith" dxfId="18755" priority="593" stopIfTrue="1" operator="endsWith" text="FE">
      <formula>RIGHT(AM396,LEN("FE"))="FE"</formula>
    </cfRule>
    <cfRule type="endsWith" dxfId="18754" priority="594" stopIfTrue="1" operator="endsWith" text="PA">
      <formula>RIGHT(AM396,LEN("PA"))="PA"</formula>
    </cfRule>
    <cfRule type="endsWith" dxfId="18753" priority="595" stopIfTrue="1" operator="endsWith" text="PS">
      <formula>RIGHT(AM396,LEN("PS"))="PS"</formula>
    </cfRule>
    <cfRule type="endsWith" dxfId="18752" priority="596" stopIfTrue="1" operator="endsWith" text="OB">
      <formula>RIGHT(AM396,LEN("OB"))="OB"</formula>
    </cfRule>
    <cfRule type="endsWith" dxfId="18751" priority="597" stopIfTrue="1" operator="endsWith" text="BA">
      <formula>RIGHT(AM396,LEN("BA"))="BA"</formula>
    </cfRule>
    <cfRule type="endsWith" dxfId="18750" priority="598" stopIfTrue="1" operator="endsWith" text="CO">
      <formula>RIGHT(AM396,LEN("CO"))="CO"</formula>
    </cfRule>
    <cfRule type="endsWith" dxfId="18749" priority="599" stopIfTrue="1" operator="endsWith" text="CH">
      <formula>RIGHT(AM396,LEN("CH"))="CH"</formula>
    </cfRule>
  </conditionalFormatting>
  <conditionalFormatting sqref="AV411">
    <cfRule type="cellIs" dxfId="18748" priority="588" stopIfTrue="1" operator="greaterThan">
      <formula>16</formula>
    </cfRule>
  </conditionalFormatting>
  <conditionalFormatting sqref="AX411">
    <cfRule type="cellIs" dxfId="18747" priority="587" stopIfTrue="1" operator="greaterThan">
      <formula>16</formula>
    </cfRule>
  </conditionalFormatting>
  <conditionalFormatting sqref="AZ411">
    <cfRule type="cellIs" dxfId="18746" priority="586" stopIfTrue="1" operator="greaterThan">
      <formula>16</formula>
    </cfRule>
  </conditionalFormatting>
  <conditionalFormatting sqref="BB411">
    <cfRule type="cellIs" dxfId="18745" priority="585" stopIfTrue="1" operator="greaterThan">
      <formula>16</formula>
    </cfRule>
  </conditionalFormatting>
  <conditionalFormatting sqref="BD411">
    <cfRule type="cellIs" dxfId="18744" priority="584" stopIfTrue="1" operator="greaterThan">
      <formula>16</formula>
    </cfRule>
  </conditionalFormatting>
  <conditionalFormatting sqref="BF411">
    <cfRule type="cellIs" dxfId="18743" priority="583" stopIfTrue="1" operator="greaterThan">
      <formula>16</formula>
    </cfRule>
  </conditionalFormatting>
  <conditionalFormatting sqref="BH411">
    <cfRule type="cellIs" dxfId="18742" priority="582" stopIfTrue="1" operator="greaterThan">
      <formula>16</formula>
    </cfRule>
  </conditionalFormatting>
  <conditionalFormatting sqref="AU396:AU410">
    <cfRule type="endsWith" dxfId="18741" priority="571" stopIfTrue="1" operator="endsWith" text="TE">
      <formula>RIGHT(AU396,LEN("TE"))="TE"</formula>
    </cfRule>
    <cfRule type="endsWith" dxfId="18740" priority="572" stopIfTrue="1" operator="endsWith" text="MX">
      <formula>RIGHT(AU396,LEN("MX"))="MX"</formula>
    </cfRule>
    <cfRule type="endsWith" dxfId="18739" priority="573" stopIfTrue="1" operator="endsWith" text="MI">
      <formula>RIGHT(AU396,LEN("MI"))="MI"</formula>
    </cfRule>
    <cfRule type="endsWith" dxfId="18738" priority="574" stopIfTrue="1" operator="endsWith" text="PL">
      <formula>RIGHT(AU396,LEN("PL"))="PL"</formula>
    </cfRule>
    <cfRule type="endsWith" dxfId="18737" priority="575" stopIfTrue="1" operator="endsWith" text="FE">
      <formula>RIGHT(AU396,LEN("FE"))="FE"</formula>
    </cfRule>
    <cfRule type="endsWith" dxfId="18736" priority="576" stopIfTrue="1" operator="endsWith" text="PA">
      <formula>RIGHT(AU396,LEN("PA"))="PA"</formula>
    </cfRule>
    <cfRule type="endsWith" dxfId="18735" priority="577" stopIfTrue="1" operator="endsWith" text="PS">
      <formula>RIGHT(AU396,LEN("PS"))="PS"</formula>
    </cfRule>
    <cfRule type="endsWith" dxfId="18734" priority="578" stopIfTrue="1" operator="endsWith" text="OB">
      <formula>RIGHT(AU396,LEN("OB"))="OB"</formula>
    </cfRule>
    <cfRule type="endsWith" dxfId="18733" priority="579" stopIfTrue="1" operator="endsWith" text="BA">
      <formula>RIGHT(AU396,LEN("BA"))="BA"</formula>
    </cfRule>
    <cfRule type="endsWith" dxfId="18732" priority="580" stopIfTrue="1" operator="endsWith" text="CO">
      <formula>RIGHT(AU396,LEN("CO"))="CO"</formula>
    </cfRule>
    <cfRule type="endsWith" dxfId="18731" priority="581" stopIfTrue="1" operator="endsWith" text="CH">
      <formula>RIGHT(AU396,LEN("CH"))="CH"</formula>
    </cfRule>
  </conditionalFormatting>
  <conditionalFormatting sqref="AW396:AW410">
    <cfRule type="endsWith" dxfId="18730" priority="560" stopIfTrue="1" operator="endsWith" text="TE">
      <formula>RIGHT(AW396,LEN("TE"))="TE"</formula>
    </cfRule>
    <cfRule type="endsWith" dxfId="18729" priority="561" stopIfTrue="1" operator="endsWith" text="MX">
      <formula>RIGHT(AW396,LEN("MX"))="MX"</formula>
    </cfRule>
    <cfRule type="endsWith" dxfId="18728" priority="562" stopIfTrue="1" operator="endsWith" text="MI">
      <formula>RIGHT(AW396,LEN("MI"))="MI"</formula>
    </cfRule>
    <cfRule type="endsWith" dxfId="18727" priority="563" stopIfTrue="1" operator="endsWith" text="PL">
      <formula>RIGHT(AW396,LEN("PL"))="PL"</formula>
    </cfRule>
    <cfRule type="endsWith" dxfId="18726" priority="564" stopIfTrue="1" operator="endsWith" text="FE">
      <formula>RIGHT(AW396,LEN("FE"))="FE"</formula>
    </cfRule>
    <cfRule type="endsWith" dxfId="18725" priority="565" stopIfTrue="1" operator="endsWith" text="PA">
      <formula>RIGHT(AW396,LEN("PA"))="PA"</formula>
    </cfRule>
    <cfRule type="endsWith" dxfId="18724" priority="566" stopIfTrue="1" operator="endsWith" text="PS">
      <formula>RIGHT(AW396,LEN("PS"))="PS"</formula>
    </cfRule>
    <cfRule type="endsWith" dxfId="18723" priority="567" stopIfTrue="1" operator="endsWith" text="OB">
      <formula>RIGHT(AW396,LEN("OB"))="OB"</formula>
    </cfRule>
    <cfRule type="endsWith" dxfId="18722" priority="568" stopIfTrue="1" operator="endsWith" text="BA">
      <formula>RIGHT(AW396,LEN("BA"))="BA"</formula>
    </cfRule>
    <cfRule type="endsWith" dxfId="18721" priority="569" stopIfTrue="1" operator="endsWith" text="CO">
      <formula>RIGHT(AW396,LEN("CO"))="CO"</formula>
    </cfRule>
    <cfRule type="endsWith" dxfId="18720" priority="570" stopIfTrue="1" operator="endsWith" text="CH">
      <formula>RIGHT(AW396,LEN("CH"))="CH"</formula>
    </cfRule>
  </conditionalFormatting>
  <conditionalFormatting sqref="AY396:AY410">
    <cfRule type="endsWith" dxfId="18719" priority="549" stopIfTrue="1" operator="endsWith" text="TE">
      <formula>RIGHT(AY396,LEN("TE"))="TE"</formula>
    </cfRule>
    <cfRule type="endsWith" dxfId="18718" priority="550" stopIfTrue="1" operator="endsWith" text="MX">
      <formula>RIGHT(AY396,LEN("MX"))="MX"</formula>
    </cfRule>
    <cfRule type="endsWith" dxfId="18717" priority="551" stopIfTrue="1" operator="endsWith" text="MI">
      <formula>RIGHT(AY396,LEN("MI"))="MI"</formula>
    </cfRule>
    <cfRule type="endsWith" dxfId="18716" priority="552" stopIfTrue="1" operator="endsWith" text="PL">
      <formula>RIGHT(AY396,LEN("PL"))="PL"</formula>
    </cfRule>
    <cfRule type="endsWith" dxfId="18715" priority="553" stopIfTrue="1" operator="endsWith" text="FE">
      <formula>RIGHT(AY396,LEN("FE"))="FE"</formula>
    </cfRule>
    <cfRule type="endsWith" dxfId="18714" priority="554" stopIfTrue="1" operator="endsWith" text="PA">
      <formula>RIGHT(AY396,LEN("PA"))="PA"</formula>
    </cfRule>
    <cfRule type="endsWith" dxfId="18713" priority="555" stopIfTrue="1" operator="endsWith" text="PS">
      <formula>RIGHT(AY396,LEN("PS"))="PS"</formula>
    </cfRule>
    <cfRule type="endsWith" dxfId="18712" priority="556" stopIfTrue="1" operator="endsWith" text="OB">
      <formula>RIGHT(AY396,LEN("OB"))="OB"</formula>
    </cfRule>
    <cfRule type="endsWith" dxfId="18711" priority="557" stopIfTrue="1" operator="endsWith" text="BA">
      <formula>RIGHT(AY396,LEN("BA"))="BA"</formula>
    </cfRule>
    <cfRule type="endsWith" dxfId="18710" priority="558" stopIfTrue="1" operator="endsWith" text="CO">
      <formula>RIGHT(AY396,LEN("CO"))="CO"</formula>
    </cfRule>
    <cfRule type="endsWith" dxfId="18709" priority="559" stopIfTrue="1" operator="endsWith" text="CH">
      <formula>RIGHT(AY396,LEN("CH"))="CH"</formula>
    </cfRule>
  </conditionalFormatting>
  <conditionalFormatting sqref="BA396:BA410">
    <cfRule type="endsWith" dxfId="18708" priority="538" stopIfTrue="1" operator="endsWith" text="TE">
      <formula>RIGHT(BA396,LEN("TE"))="TE"</formula>
    </cfRule>
    <cfRule type="endsWith" dxfId="18707" priority="539" stopIfTrue="1" operator="endsWith" text="MX">
      <formula>RIGHT(BA396,LEN("MX"))="MX"</formula>
    </cfRule>
    <cfRule type="endsWith" dxfId="18706" priority="540" stopIfTrue="1" operator="endsWith" text="MI">
      <formula>RIGHT(BA396,LEN("MI"))="MI"</formula>
    </cfRule>
    <cfRule type="endsWith" dxfId="18705" priority="541" stopIfTrue="1" operator="endsWith" text="PL">
      <formula>RIGHT(BA396,LEN("PL"))="PL"</formula>
    </cfRule>
    <cfRule type="endsWith" dxfId="18704" priority="542" stopIfTrue="1" operator="endsWith" text="FE">
      <formula>RIGHT(BA396,LEN("FE"))="FE"</formula>
    </cfRule>
    <cfRule type="endsWith" dxfId="18703" priority="543" stopIfTrue="1" operator="endsWith" text="PA">
      <formula>RIGHT(BA396,LEN("PA"))="PA"</formula>
    </cfRule>
    <cfRule type="endsWith" dxfId="18702" priority="544" stopIfTrue="1" operator="endsWith" text="PS">
      <formula>RIGHT(BA396,LEN("PS"))="PS"</formula>
    </cfRule>
    <cfRule type="endsWith" dxfId="18701" priority="545" stopIfTrue="1" operator="endsWith" text="OB">
      <formula>RIGHT(BA396,LEN("OB"))="OB"</formula>
    </cfRule>
    <cfRule type="endsWith" dxfId="18700" priority="546" stopIfTrue="1" operator="endsWith" text="BA">
      <formula>RIGHT(BA396,LEN("BA"))="BA"</formula>
    </cfRule>
    <cfRule type="endsWith" dxfId="18699" priority="547" stopIfTrue="1" operator="endsWith" text="CO">
      <formula>RIGHT(BA396,LEN("CO"))="CO"</formula>
    </cfRule>
    <cfRule type="endsWith" dxfId="18698" priority="548" stopIfTrue="1" operator="endsWith" text="CH">
      <formula>RIGHT(BA396,LEN("CH"))="CH"</formula>
    </cfRule>
  </conditionalFormatting>
  <conditionalFormatting sqref="BC396:BC410">
    <cfRule type="endsWith" dxfId="18697" priority="527" stopIfTrue="1" operator="endsWith" text="TE">
      <formula>RIGHT(BC396,LEN("TE"))="TE"</formula>
    </cfRule>
    <cfRule type="endsWith" dxfId="18696" priority="528" stopIfTrue="1" operator="endsWith" text="MX">
      <formula>RIGHT(BC396,LEN("MX"))="MX"</formula>
    </cfRule>
    <cfRule type="endsWith" dxfId="18695" priority="529" stopIfTrue="1" operator="endsWith" text="MI">
      <formula>RIGHT(BC396,LEN("MI"))="MI"</formula>
    </cfRule>
    <cfRule type="endsWith" dxfId="18694" priority="530" stopIfTrue="1" operator="endsWith" text="PL">
      <formula>RIGHT(BC396,LEN("PL"))="PL"</formula>
    </cfRule>
    <cfRule type="endsWith" dxfId="18693" priority="531" stopIfTrue="1" operator="endsWith" text="FE">
      <formula>RIGHT(BC396,LEN("FE"))="FE"</formula>
    </cfRule>
    <cfRule type="endsWith" dxfId="18692" priority="532" stopIfTrue="1" operator="endsWith" text="PA">
      <formula>RIGHT(BC396,LEN("PA"))="PA"</formula>
    </cfRule>
    <cfRule type="endsWith" dxfId="18691" priority="533" stopIfTrue="1" operator="endsWith" text="PS">
      <formula>RIGHT(BC396,LEN("PS"))="PS"</formula>
    </cfRule>
    <cfRule type="endsWith" dxfId="18690" priority="534" stopIfTrue="1" operator="endsWith" text="OB">
      <formula>RIGHT(BC396,LEN("OB"))="OB"</formula>
    </cfRule>
    <cfRule type="endsWith" dxfId="18689" priority="535" stopIfTrue="1" operator="endsWith" text="BA">
      <formula>RIGHT(BC396,LEN("BA"))="BA"</formula>
    </cfRule>
    <cfRule type="endsWith" dxfId="18688" priority="536" stopIfTrue="1" operator="endsWith" text="CO">
      <formula>RIGHT(BC396,LEN("CO"))="CO"</formula>
    </cfRule>
    <cfRule type="endsWith" dxfId="18687" priority="537" stopIfTrue="1" operator="endsWith" text="CH">
      <formula>RIGHT(BC396,LEN("CH"))="CH"</formula>
    </cfRule>
  </conditionalFormatting>
  <conditionalFormatting sqref="BE396:BE410">
    <cfRule type="endsWith" dxfId="18686" priority="516" stopIfTrue="1" operator="endsWith" text="TE">
      <formula>RIGHT(BE396,LEN("TE"))="TE"</formula>
    </cfRule>
    <cfRule type="endsWith" dxfId="18685" priority="517" stopIfTrue="1" operator="endsWith" text="MX">
      <formula>RIGHT(BE396,LEN("MX"))="MX"</formula>
    </cfRule>
    <cfRule type="endsWith" dxfId="18684" priority="518" stopIfTrue="1" operator="endsWith" text="MI">
      <formula>RIGHT(BE396,LEN("MI"))="MI"</formula>
    </cfRule>
    <cfRule type="endsWith" dxfId="18683" priority="519" stopIfTrue="1" operator="endsWith" text="PL">
      <formula>RIGHT(BE396,LEN("PL"))="PL"</formula>
    </cfRule>
    <cfRule type="endsWith" dxfId="18682" priority="520" stopIfTrue="1" operator="endsWith" text="FE">
      <formula>RIGHT(BE396,LEN("FE"))="FE"</formula>
    </cfRule>
    <cfRule type="endsWith" dxfId="18681" priority="521" stopIfTrue="1" operator="endsWith" text="PA">
      <formula>RIGHT(BE396,LEN("PA"))="PA"</formula>
    </cfRule>
    <cfRule type="endsWith" dxfId="18680" priority="522" stopIfTrue="1" operator="endsWith" text="PS">
      <formula>RIGHT(BE396,LEN("PS"))="PS"</formula>
    </cfRule>
    <cfRule type="endsWith" dxfId="18679" priority="523" stopIfTrue="1" operator="endsWith" text="OB">
      <formula>RIGHT(BE396,LEN("OB"))="OB"</formula>
    </cfRule>
    <cfRule type="endsWith" dxfId="18678" priority="524" stopIfTrue="1" operator="endsWith" text="BA">
      <formula>RIGHT(BE396,LEN("BA"))="BA"</formula>
    </cfRule>
    <cfRule type="endsWith" dxfId="18677" priority="525" stopIfTrue="1" operator="endsWith" text="CO">
      <formula>RIGHT(BE396,LEN("CO"))="CO"</formula>
    </cfRule>
    <cfRule type="endsWith" dxfId="18676" priority="526" stopIfTrue="1" operator="endsWith" text="CH">
      <formula>RIGHT(BE396,LEN("CH"))="CH"</formula>
    </cfRule>
  </conditionalFormatting>
  <conditionalFormatting sqref="BG396:BG410">
    <cfRule type="endsWith" dxfId="18675" priority="505" stopIfTrue="1" operator="endsWith" text="TE">
      <formula>RIGHT(BG396,LEN("TE"))="TE"</formula>
    </cfRule>
    <cfRule type="endsWith" dxfId="18674" priority="506" stopIfTrue="1" operator="endsWith" text="MX">
      <formula>RIGHT(BG396,LEN("MX"))="MX"</formula>
    </cfRule>
    <cfRule type="endsWith" dxfId="18673" priority="507" stopIfTrue="1" operator="endsWith" text="MI">
      <formula>RIGHT(BG396,LEN("MI"))="MI"</formula>
    </cfRule>
    <cfRule type="endsWith" dxfId="18672" priority="508" stopIfTrue="1" operator="endsWith" text="PL">
      <formula>RIGHT(BG396,LEN("PL"))="PL"</formula>
    </cfRule>
    <cfRule type="endsWith" dxfId="18671" priority="509" stopIfTrue="1" operator="endsWith" text="FE">
      <formula>RIGHT(BG396,LEN("FE"))="FE"</formula>
    </cfRule>
    <cfRule type="endsWith" dxfId="18670" priority="510" stopIfTrue="1" operator="endsWith" text="PA">
      <formula>RIGHT(BG396,LEN("PA"))="PA"</formula>
    </cfRule>
    <cfRule type="endsWith" dxfId="18669" priority="511" stopIfTrue="1" operator="endsWith" text="PS">
      <formula>RIGHT(BG396,LEN("PS"))="PS"</formula>
    </cfRule>
    <cfRule type="endsWith" dxfId="18668" priority="512" stopIfTrue="1" operator="endsWith" text="OB">
      <formula>RIGHT(BG396,LEN("OB"))="OB"</formula>
    </cfRule>
    <cfRule type="endsWith" dxfId="18667" priority="513" stopIfTrue="1" operator="endsWith" text="BA">
      <formula>RIGHT(BG396,LEN("BA"))="BA"</formula>
    </cfRule>
    <cfRule type="endsWith" dxfId="18666" priority="514" stopIfTrue="1" operator="endsWith" text="CO">
      <formula>RIGHT(BG396,LEN("CO"))="CO"</formula>
    </cfRule>
    <cfRule type="endsWith" dxfId="18665" priority="515" stopIfTrue="1" operator="endsWith" text="CH">
      <formula>RIGHT(BG396,LEN("CH"))="CH"</formula>
    </cfRule>
  </conditionalFormatting>
  <conditionalFormatting sqref="H429">
    <cfRule type="cellIs" dxfId="18664" priority="504" stopIfTrue="1" operator="greaterThan">
      <formula>16</formula>
    </cfRule>
  </conditionalFormatting>
  <conditionalFormatting sqref="J429">
    <cfRule type="cellIs" dxfId="18663" priority="503" stopIfTrue="1" operator="greaterThan">
      <formula>16</formula>
    </cfRule>
  </conditionalFormatting>
  <conditionalFormatting sqref="L429">
    <cfRule type="cellIs" dxfId="18662" priority="502" stopIfTrue="1" operator="greaterThan">
      <formula>16</formula>
    </cfRule>
  </conditionalFormatting>
  <conditionalFormatting sqref="N429">
    <cfRule type="cellIs" dxfId="18661" priority="501" stopIfTrue="1" operator="greaterThan">
      <formula>16</formula>
    </cfRule>
  </conditionalFormatting>
  <conditionalFormatting sqref="P429">
    <cfRule type="cellIs" dxfId="18660" priority="500" stopIfTrue="1" operator="greaterThan">
      <formula>16</formula>
    </cfRule>
  </conditionalFormatting>
  <conditionalFormatting sqref="R429">
    <cfRule type="cellIs" dxfId="18659" priority="499" stopIfTrue="1" operator="greaterThan">
      <formula>16</formula>
    </cfRule>
  </conditionalFormatting>
  <conditionalFormatting sqref="T429">
    <cfRule type="cellIs" dxfId="18658" priority="498" stopIfTrue="1" operator="greaterThan">
      <formula>16</formula>
    </cfRule>
  </conditionalFormatting>
  <conditionalFormatting sqref="G414:G428">
    <cfRule type="endsWith" dxfId="18657" priority="487" stopIfTrue="1" operator="endsWith" text="TE">
      <formula>RIGHT(G414,LEN("TE"))="TE"</formula>
    </cfRule>
    <cfRule type="endsWith" dxfId="18656" priority="488" stopIfTrue="1" operator="endsWith" text="MX">
      <formula>RIGHT(G414,LEN("MX"))="MX"</formula>
    </cfRule>
    <cfRule type="endsWith" dxfId="18655" priority="489" stopIfTrue="1" operator="endsWith" text="MI">
      <formula>RIGHT(G414,LEN("MI"))="MI"</formula>
    </cfRule>
    <cfRule type="endsWith" dxfId="18654" priority="490" stopIfTrue="1" operator="endsWith" text="PL">
      <formula>RIGHT(G414,LEN("PL"))="PL"</formula>
    </cfRule>
    <cfRule type="endsWith" dxfId="18653" priority="491" stopIfTrue="1" operator="endsWith" text="FE">
      <formula>RIGHT(G414,LEN("FE"))="FE"</formula>
    </cfRule>
    <cfRule type="endsWith" dxfId="18652" priority="492" stopIfTrue="1" operator="endsWith" text="PA">
      <formula>RIGHT(G414,LEN("PA"))="PA"</formula>
    </cfRule>
    <cfRule type="endsWith" dxfId="18651" priority="493" stopIfTrue="1" operator="endsWith" text="PS">
      <formula>RIGHT(G414,LEN("PS"))="PS"</formula>
    </cfRule>
    <cfRule type="endsWith" dxfId="18650" priority="494" stopIfTrue="1" operator="endsWith" text="OB">
      <formula>RIGHT(G414,LEN("OB"))="OB"</formula>
    </cfRule>
    <cfRule type="endsWith" dxfId="18649" priority="495" stopIfTrue="1" operator="endsWith" text="BA">
      <formula>RIGHT(G414,LEN("BA"))="BA"</formula>
    </cfRule>
    <cfRule type="endsWith" dxfId="18648" priority="496" stopIfTrue="1" operator="endsWith" text="CO">
      <formula>RIGHT(G414,LEN("CO"))="CO"</formula>
    </cfRule>
    <cfRule type="endsWith" dxfId="18647" priority="497" stopIfTrue="1" operator="endsWith" text="CH">
      <formula>RIGHT(G414,LEN("CH"))="CH"</formula>
    </cfRule>
  </conditionalFormatting>
  <conditionalFormatting sqref="I414:I428">
    <cfRule type="endsWith" dxfId="18646" priority="476" stopIfTrue="1" operator="endsWith" text="TE">
      <formula>RIGHT(I414,LEN("TE"))="TE"</formula>
    </cfRule>
    <cfRule type="endsWith" dxfId="18645" priority="477" stopIfTrue="1" operator="endsWith" text="MX">
      <formula>RIGHT(I414,LEN("MX"))="MX"</formula>
    </cfRule>
    <cfRule type="endsWith" dxfId="18644" priority="478" stopIfTrue="1" operator="endsWith" text="MI">
      <formula>RIGHT(I414,LEN("MI"))="MI"</formula>
    </cfRule>
    <cfRule type="endsWith" dxfId="18643" priority="479" stopIfTrue="1" operator="endsWith" text="PL">
      <formula>RIGHT(I414,LEN("PL"))="PL"</formula>
    </cfRule>
    <cfRule type="endsWith" dxfId="18642" priority="480" stopIfTrue="1" operator="endsWith" text="FE">
      <formula>RIGHT(I414,LEN("FE"))="FE"</formula>
    </cfRule>
    <cfRule type="endsWith" dxfId="18641" priority="481" stopIfTrue="1" operator="endsWith" text="PA">
      <formula>RIGHT(I414,LEN("PA"))="PA"</formula>
    </cfRule>
    <cfRule type="endsWith" dxfId="18640" priority="482" stopIfTrue="1" operator="endsWith" text="PS">
      <formula>RIGHT(I414,LEN("PS"))="PS"</formula>
    </cfRule>
    <cfRule type="endsWith" dxfId="18639" priority="483" stopIfTrue="1" operator="endsWith" text="OB">
      <formula>RIGHT(I414,LEN("OB"))="OB"</formula>
    </cfRule>
    <cfRule type="endsWith" dxfId="18638" priority="484" stopIfTrue="1" operator="endsWith" text="BA">
      <formula>RIGHT(I414,LEN("BA"))="BA"</formula>
    </cfRule>
    <cfRule type="endsWith" dxfId="18637" priority="485" stopIfTrue="1" operator="endsWith" text="CO">
      <formula>RIGHT(I414,LEN("CO"))="CO"</formula>
    </cfRule>
    <cfRule type="endsWith" dxfId="18636" priority="486" stopIfTrue="1" operator="endsWith" text="CH">
      <formula>RIGHT(I414,LEN("CH"))="CH"</formula>
    </cfRule>
  </conditionalFormatting>
  <conditionalFormatting sqref="K414:K428">
    <cfRule type="endsWith" dxfId="18635" priority="465" stopIfTrue="1" operator="endsWith" text="TE">
      <formula>RIGHT(K414,LEN("TE"))="TE"</formula>
    </cfRule>
    <cfRule type="endsWith" dxfId="18634" priority="466" stopIfTrue="1" operator="endsWith" text="MX">
      <formula>RIGHT(K414,LEN("MX"))="MX"</formula>
    </cfRule>
    <cfRule type="endsWith" dxfId="18633" priority="467" stopIfTrue="1" operator="endsWith" text="MI">
      <formula>RIGHT(K414,LEN("MI"))="MI"</formula>
    </cfRule>
    <cfRule type="endsWith" dxfId="18632" priority="468" stopIfTrue="1" operator="endsWith" text="PL">
      <formula>RIGHT(K414,LEN("PL"))="PL"</formula>
    </cfRule>
    <cfRule type="endsWith" dxfId="18631" priority="469" stopIfTrue="1" operator="endsWith" text="FE">
      <formula>RIGHT(K414,LEN("FE"))="FE"</formula>
    </cfRule>
    <cfRule type="endsWith" dxfId="18630" priority="470" stopIfTrue="1" operator="endsWith" text="PA">
      <formula>RIGHT(K414,LEN("PA"))="PA"</formula>
    </cfRule>
    <cfRule type="endsWith" dxfId="18629" priority="471" stopIfTrue="1" operator="endsWith" text="PS">
      <formula>RIGHT(K414,LEN("PS"))="PS"</formula>
    </cfRule>
    <cfRule type="endsWith" dxfId="18628" priority="472" stopIfTrue="1" operator="endsWith" text="OB">
      <formula>RIGHT(K414,LEN("OB"))="OB"</formula>
    </cfRule>
    <cfRule type="endsWith" dxfId="18627" priority="473" stopIfTrue="1" operator="endsWith" text="BA">
      <formula>RIGHT(K414,LEN("BA"))="BA"</formula>
    </cfRule>
    <cfRule type="endsWith" dxfId="18626" priority="474" stopIfTrue="1" operator="endsWith" text="CO">
      <formula>RIGHT(K414,LEN("CO"))="CO"</formula>
    </cfRule>
    <cfRule type="endsWith" dxfId="18625" priority="475" stopIfTrue="1" operator="endsWith" text="CH">
      <formula>RIGHT(K414,LEN("CH"))="CH"</formula>
    </cfRule>
  </conditionalFormatting>
  <conditionalFormatting sqref="M414:M428">
    <cfRule type="endsWith" dxfId="18624" priority="454" stopIfTrue="1" operator="endsWith" text="TE">
      <formula>RIGHT(M414,LEN("TE"))="TE"</formula>
    </cfRule>
    <cfRule type="endsWith" dxfId="18623" priority="455" stopIfTrue="1" operator="endsWith" text="MX">
      <formula>RIGHT(M414,LEN("MX"))="MX"</formula>
    </cfRule>
    <cfRule type="endsWith" dxfId="18622" priority="456" stopIfTrue="1" operator="endsWith" text="MI">
      <formula>RIGHT(M414,LEN("MI"))="MI"</formula>
    </cfRule>
    <cfRule type="endsWith" dxfId="18621" priority="457" stopIfTrue="1" operator="endsWith" text="PL">
      <formula>RIGHT(M414,LEN("PL"))="PL"</formula>
    </cfRule>
    <cfRule type="endsWith" dxfId="18620" priority="458" stopIfTrue="1" operator="endsWith" text="FE">
      <formula>RIGHT(M414,LEN("FE"))="FE"</formula>
    </cfRule>
    <cfRule type="endsWith" dxfId="18619" priority="459" stopIfTrue="1" operator="endsWith" text="PA">
      <formula>RIGHT(M414,LEN("PA"))="PA"</formula>
    </cfRule>
    <cfRule type="endsWith" dxfId="18618" priority="460" stopIfTrue="1" operator="endsWith" text="PS">
      <formula>RIGHT(M414,LEN("PS"))="PS"</formula>
    </cfRule>
    <cfRule type="endsWith" dxfId="18617" priority="461" stopIfTrue="1" operator="endsWith" text="OB">
      <formula>RIGHT(M414,LEN("OB"))="OB"</formula>
    </cfRule>
    <cfRule type="endsWith" dxfId="18616" priority="462" stopIfTrue="1" operator="endsWith" text="BA">
      <formula>RIGHT(M414,LEN("BA"))="BA"</formula>
    </cfRule>
    <cfRule type="endsWith" dxfId="18615" priority="463" stopIfTrue="1" operator="endsWith" text="CO">
      <formula>RIGHT(M414,LEN("CO"))="CO"</formula>
    </cfRule>
    <cfRule type="endsWith" dxfId="18614" priority="464" stopIfTrue="1" operator="endsWith" text="CH">
      <formula>RIGHT(M414,LEN("CH"))="CH"</formula>
    </cfRule>
  </conditionalFormatting>
  <conditionalFormatting sqref="O414:O428">
    <cfRule type="endsWith" dxfId="18613" priority="443" stopIfTrue="1" operator="endsWith" text="TE">
      <formula>RIGHT(O414,LEN("TE"))="TE"</formula>
    </cfRule>
    <cfRule type="endsWith" dxfId="18612" priority="444" stopIfTrue="1" operator="endsWith" text="MX">
      <formula>RIGHT(O414,LEN("MX"))="MX"</formula>
    </cfRule>
    <cfRule type="endsWith" dxfId="18611" priority="445" stopIfTrue="1" operator="endsWith" text="MI">
      <formula>RIGHT(O414,LEN("MI"))="MI"</formula>
    </cfRule>
    <cfRule type="endsWith" dxfId="18610" priority="446" stopIfTrue="1" operator="endsWith" text="PL">
      <formula>RIGHT(O414,LEN("PL"))="PL"</formula>
    </cfRule>
    <cfRule type="endsWith" dxfId="18609" priority="447" stopIfTrue="1" operator="endsWith" text="FE">
      <formula>RIGHT(O414,LEN("FE"))="FE"</formula>
    </cfRule>
    <cfRule type="endsWith" dxfId="18608" priority="448" stopIfTrue="1" operator="endsWith" text="PA">
      <formula>RIGHT(O414,LEN("PA"))="PA"</formula>
    </cfRule>
    <cfRule type="endsWith" dxfId="18607" priority="449" stopIfTrue="1" operator="endsWith" text="PS">
      <formula>RIGHT(O414,LEN("PS"))="PS"</formula>
    </cfRule>
    <cfRule type="endsWith" dxfId="18606" priority="450" stopIfTrue="1" operator="endsWith" text="OB">
      <formula>RIGHT(O414,LEN("OB"))="OB"</formula>
    </cfRule>
    <cfRule type="endsWith" dxfId="18605" priority="451" stopIfTrue="1" operator="endsWith" text="BA">
      <formula>RIGHT(O414,LEN("BA"))="BA"</formula>
    </cfRule>
    <cfRule type="endsWith" dxfId="18604" priority="452" stopIfTrue="1" operator="endsWith" text="CO">
      <formula>RIGHT(O414,LEN("CO"))="CO"</formula>
    </cfRule>
    <cfRule type="endsWith" dxfId="18603" priority="453" stopIfTrue="1" operator="endsWith" text="CH">
      <formula>RIGHT(O414,LEN("CH"))="CH"</formula>
    </cfRule>
  </conditionalFormatting>
  <conditionalFormatting sqref="Q414:Q428">
    <cfRule type="endsWith" dxfId="18602" priority="432" stopIfTrue="1" operator="endsWith" text="TE">
      <formula>RIGHT(Q414,LEN("TE"))="TE"</formula>
    </cfRule>
    <cfRule type="endsWith" dxfId="18601" priority="433" stopIfTrue="1" operator="endsWith" text="MX">
      <formula>RIGHT(Q414,LEN("MX"))="MX"</formula>
    </cfRule>
    <cfRule type="endsWith" dxfId="18600" priority="434" stopIfTrue="1" operator="endsWith" text="MI">
      <formula>RIGHT(Q414,LEN("MI"))="MI"</formula>
    </cfRule>
    <cfRule type="endsWith" dxfId="18599" priority="435" stopIfTrue="1" operator="endsWith" text="PL">
      <formula>RIGHT(Q414,LEN("PL"))="PL"</formula>
    </cfRule>
    <cfRule type="endsWith" dxfId="18598" priority="436" stopIfTrue="1" operator="endsWith" text="FE">
      <formula>RIGHT(Q414,LEN("FE"))="FE"</formula>
    </cfRule>
    <cfRule type="endsWith" dxfId="18597" priority="437" stopIfTrue="1" operator="endsWith" text="PA">
      <formula>RIGHT(Q414,LEN("PA"))="PA"</formula>
    </cfRule>
    <cfRule type="endsWith" dxfId="18596" priority="438" stopIfTrue="1" operator="endsWith" text="PS">
      <formula>RIGHT(Q414,LEN("PS"))="PS"</formula>
    </cfRule>
    <cfRule type="endsWith" dxfId="18595" priority="439" stopIfTrue="1" operator="endsWith" text="OB">
      <formula>RIGHT(Q414,LEN("OB"))="OB"</formula>
    </cfRule>
    <cfRule type="endsWith" dxfId="18594" priority="440" stopIfTrue="1" operator="endsWith" text="BA">
      <formula>RIGHT(Q414,LEN("BA"))="BA"</formula>
    </cfRule>
    <cfRule type="endsWith" dxfId="18593" priority="441" stopIfTrue="1" operator="endsWith" text="CO">
      <formula>RIGHT(Q414,LEN("CO"))="CO"</formula>
    </cfRule>
    <cfRule type="endsWith" dxfId="18592" priority="442" stopIfTrue="1" operator="endsWith" text="CH">
      <formula>RIGHT(Q414,LEN("CH"))="CH"</formula>
    </cfRule>
  </conditionalFormatting>
  <conditionalFormatting sqref="S414:S428">
    <cfRule type="endsWith" dxfId="18591" priority="421" stopIfTrue="1" operator="endsWith" text="TE">
      <formula>RIGHT(S414,LEN("TE"))="TE"</formula>
    </cfRule>
    <cfRule type="endsWith" dxfId="18590" priority="422" stopIfTrue="1" operator="endsWith" text="MX">
      <formula>RIGHT(S414,LEN("MX"))="MX"</formula>
    </cfRule>
    <cfRule type="endsWith" dxfId="18589" priority="423" stopIfTrue="1" operator="endsWith" text="MI">
      <formula>RIGHT(S414,LEN("MI"))="MI"</formula>
    </cfRule>
    <cfRule type="endsWith" dxfId="18588" priority="424" stopIfTrue="1" operator="endsWith" text="PL">
      <formula>RIGHT(S414,LEN("PL"))="PL"</formula>
    </cfRule>
    <cfRule type="endsWith" dxfId="18587" priority="425" stopIfTrue="1" operator="endsWith" text="FE">
      <formula>RIGHT(S414,LEN("FE"))="FE"</formula>
    </cfRule>
    <cfRule type="endsWith" dxfId="18586" priority="426" stopIfTrue="1" operator="endsWith" text="PA">
      <formula>RIGHT(S414,LEN("PA"))="PA"</formula>
    </cfRule>
    <cfRule type="endsWith" dxfId="18585" priority="427" stopIfTrue="1" operator="endsWith" text="PS">
      <formula>RIGHT(S414,LEN("PS"))="PS"</formula>
    </cfRule>
    <cfRule type="endsWith" dxfId="18584" priority="428" stopIfTrue="1" operator="endsWith" text="OB">
      <formula>RIGHT(S414,LEN("OB"))="OB"</formula>
    </cfRule>
    <cfRule type="endsWith" dxfId="18583" priority="429" stopIfTrue="1" operator="endsWith" text="BA">
      <formula>RIGHT(S414,LEN("BA"))="BA"</formula>
    </cfRule>
    <cfRule type="endsWith" dxfId="18582" priority="430" stopIfTrue="1" operator="endsWith" text="CO">
      <formula>RIGHT(S414,LEN("CO"))="CO"</formula>
    </cfRule>
    <cfRule type="endsWith" dxfId="18581" priority="431" stopIfTrue="1" operator="endsWith" text="CH">
      <formula>RIGHT(S414,LEN("CH"))="CH"</formula>
    </cfRule>
  </conditionalFormatting>
  <conditionalFormatting sqref="AB429">
    <cfRule type="cellIs" dxfId="18580" priority="420" stopIfTrue="1" operator="greaterThan">
      <formula>16</formula>
    </cfRule>
  </conditionalFormatting>
  <conditionalFormatting sqref="AD429">
    <cfRule type="cellIs" dxfId="18579" priority="419" stopIfTrue="1" operator="greaterThan">
      <formula>16</formula>
    </cfRule>
  </conditionalFormatting>
  <conditionalFormatting sqref="AF429">
    <cfRule type="cellIs" dxfId="18578" priority="418" stopIfTrue="1" operator="greaterThan">
      <formula>16</formula>
    </cfRule>
  </conditionalFormatting>
  <conditionalFormatting sqref="AH429">
    <cfRule type="cellIs" dxfId="18577" priority="417" stopIfTrue="1" operator="greaterThan">
      <formula>16</formula>
    </cfRule>
  </conditionalFormatting>
  <conditionalFormatting sqref="AJ429">
    <cfRule type="cellIs" dxfId="18576" priority="416" stopIfTrue="1" operator="greaterThan">
      <formula>16</formula>
    </cfRule>
  </conditionalFormatting>
  <conditionalFormatting sqref="AL429">
    <cfRule type="cellIs" dxfId="18575" priority="415" stopIfTrue="1" operator="greaterThan">
      <formula>16</formula>
    </cfRule>
  </conditionalFormatting>
  <conditionalFormatting sqref="AN429">
    <cfRule type="cellIs" dxfId="18574" priority="414" stopIfTrue="1" operator="greaterThan">
      <formula>16</formula>
    </cfRule>
  </conditionalFormatting>
  <conditionalFormatting sqref="AA414:AA428">
    <cfRule type="endsWith" dxfId="18573" priority="403" stopIfTrue="1" operator="endsWith" text="TE">
      <formula>RIGHT(AA414,LEN("TE"))="TE"</formula>
    </cfRule>
    <cfRule type="endsWith" dxfId="18572" priority="404" stopIfTrue="1" operator="endsWith" text="MX">
      <formula>RIGHT(AA414,LEN("MX"))="MX"</formula>
    </cfRule>
    <cfRule type="endsWith" dxfId="18571" priority="405" stopIfTrue="1" operator="endsWith" text="MI">
      <formula>RIGHT(AA414,LEN("MI"))="MI"</formula>
    </cfRule>
    <cfRule type="endsWith" dxfId="18570" priority="406" stopIfTrue="1" operator="endsWith" text="PL">
      <formula>RIGHT(AA414,LEN("PL"))="PL"</formula>
    </cfRule>
    <cfRule type="endsWith" dxfId="18569" priority="407" stopIfTrue="1" operator="endsWith" text="FE">
      <formula>RIGHT(AA414,LEN("FE"))="FE"</formula>
    </cfRule>
    <cfRule type="endsWith" dxfId="18568" priority="408" stopIfTrue="1" operator="endsWith" text="PA">
      <formula>RIGHT(AA414,LEN("PA"))="PA"</formula>
    </cfRule>
    <cfRule type="endsWith" dxfId="18567" priority="409" stopIfTrue="1" operator="endsWith" text="PS">
      <formula>RIGHT(AA414,LEN("PS"))="PS"</formula>
    </cfRule>
    <cfRule type="endsWith" dxfId="18566" priority="410" stopIfTrue="1" operator="endsWith" text="OB">
      <formula>RIGHT(AA414,LEN("OB"))="OB"</formula>
    </cfRule>
    <cfRule type="endsWith" dxfId="18565" priority="411" stopIfTrue="1" operator="endsWith" text="BA">
      <formula>RIGHT(AA414,LEN("BA"))="BA"</formula>
    </cfRule>
    <cfRule type="endsWith" dxfId="18564" priority="412" stopIfTrue="1" operator="endsWith" text="CO">
      <formula>RIGHT(AA414,LEN("CO"))="CO"</formula>
    </cfRule>
    <cfRule type="endsWith" dxfId="18563" priority="413" stopIfTrue="1" operator="endsWith" text="CH">
      <formula>RIGHT(AA414,LEN("CH"))="CH"</formula>
    </cfRule>
  </conditionalFormatting>
  <conditionalFormatting sqref="AC414:AC428">
    <cfRule type="endsWith" dxfId="18562" priority="392" stopIfTrue="1" operator="endsWith" text="TE">
      <formula>RIGHT(AC414,LEN("TE"))="TE"</formula>
    </cfRule>
    <cfRule type="endsWith" dxfId="18561" priority="393" stopIfTrue="1" operator="endsWith" text="MX">
      <formula>RIGHT(AC414,LEN("MX"))="MX"</formula>
    </cfRule>
    <cfRule type="endsWith" dxfId="18560" priority="394" stopIfTrue="1" operator="endsWith" text="MI">
      <formula>RIGHT(AC414,LEN("MI"))="MI"</formula>
    </cfRule>
    <cfRule type="endsWith" dxfId="18559" priority="395" stopIfTrue="1" operator="endsWith" text="PL">
      <formula>RIGHT(AC414,LEN("PL"))="PL"</formula>
    </cfRule>
    <cfRule type="endsWith" dxfId="18558" priority="396" stopIfTrue="1" operator="endsWith" text="FE">
      <formula>RIGHT(AC414,LEN("FE"))="FE"</formula>
    </cfRule>
    <cfRule type="endsWith" dxfId="18557" priority="397" stopIfTrue="1" operator="endsWith" text="PA">
      <formula>RIGHT(AC414,LEN("PA"))="PA"</formula>
    </cfRule>
    <cfRule type="endsWith" dxfId="18556" priority="398" stopIfTrue="1" operator="endsWith" text="PS">
      <formula>RIGHT(AC414,LEN("PS"))="PS"</formula>
    </cfRule>
    <cfRule type="endsWith" dxfId="18555" priority="399" stopIfTrue="1" operator="endsWith" text="OB">
      <formula>RIGHT(AC414,LEN("OB"))="OB"</formula>
    </cfRule>
    <cfRule type="endsWith" dxfId="18554" priority="400" stopIfTrue="1" operator="endsWith" text="BA">
      <formula>RIGHT(AC414,LEN("BA"))="BA"</formula>
    </cfRule>
    <cfRule type="endsWith" dxfId="18553" priority="401" stopIfTrue="1" operator="endsWith" text="CO">
      <formula>RIGHT(AC414,LEN("CO"))="CO"</formula>
    </cfRule>
    <cfRule type="endsWith" dxfId="18552" priority="402" stopIfTrue="1" operator="endsWith" text="CH">
      <formula>RIGHT(AC414,LEN("CH"))="CH"</formula>
    </cfRule>
  </conditionalFormatting>
  <conditionalFormatting sqref="AE414:AE428">
    <cfRule type="endsWith" dxfId="18551" priority="381" stopIfTrue="1" operator="endsWith" text="TE">
      <formula>RIGHT(AE414,LEN("TE"))="TE"</formula>
    </cfRule>
    <cfRule type="endsWith" dxfId="18550" priority="382" stopIfTrue="1" operator="endsWith" text="MX">
      <formula>RIGHT(AE414,LEN("MX"))="MX"</formula>
    </cfRule>
    <cfRule type="endsWith" dxfId="18549" priority="383" stopIfTrue="1" operator="endsWith" text="MI">
      <formula>RIGHT(AE414,LEN("MI"))="MI"</formula>
    </cfRule>
    <cfRule type="endsWith" dxfId="18548" priority="384" stopIfTrue="1" operator="endsWith" text="PL">
      <formula>RIGHT(AE414,LEN("PL"))="PL"</formula>
    </cfRule>
    <cfRule type="endsWith" dxfId="18547" priority="385" stopIfTrue="1" operator="endsWith" text="FE">
      <formula>RIGHT(AE414,LEN("FE"))="FE"</formula>
    </cfRule>
    <cfRule type="endsWith" dxfId="18546" priority="386" stopIfTrue="1" operator="endsWith" text="PA">
      <formula>RIGHT(AE414,LEN("PA"))="PA"</formula>
    </cfRule>
    <cfRule type="endsWith" dxfId="18545" priority="387" stopIfTrue="1" operator="endsWith" text="PS">
      <formula>RIGHT(AE414,LEN("PS"))="PS"</formula>
    </cfRule>
    <cfRule type="endsWith" dxfId="18544" priority="388" stopIfTrue="1" operator="endsWith" text="OB">
      <formula>RIGHT(AE414,LEN("OB"))="OB"</formula>
    </cfRule>
    <cfRule type="endsWith" dxfId="18543" priority="389" stopIfTrue="1" operator="endsWith" text="BA">
      <formula>RIGHT(AE414,LEN("BA"))="BA"</formula>
    </cfRule>
    <cfRule type="endsWith" dxfId="18542" priority="390" stopIfTrue="1" operator="endsWith" text="CO">
      <formula>RIGHT(AE414,LEN("CO"))="CO"</formula>
    </cfRule>
    <cfRule type="endsWith" dxfId="18541" priority="391" stopIfTrue="1" operator="endsWith" text="CH">
      <formula>RIGHT(AE414,LEN("CH"))="CH"</formula>
    </cfRule>
  </conditionalFormatting>
  <conditionalFormatting sqref="AG414:AG428">
    <cfRule type="endsWith" dxfId="18540" priority="370" stopIfTrue="1" operator="endsWith" text="TE">
      <formula>RIGHT(AG414,LEN("TE"))="TE"</formula>
    </cfRule>
    <cfRule type="endsWith" dxfId="18539" priority="371" stopIfTrue="1" operator="endsWith" text="MX">
      <formula>RIGHT(AG414,LEN("MX"))="MX"</formula>
    </cfRule>
    <cfRule type="endsWith" dxfId="18538" priority="372" stopIfTrue="1" operator="endsWith" text="MI">
      <formula>RIGHT(AG414,LEN("MI"))="MI"</formula>
    </cfRule>
    <cfRule type="endsWith" dxfId="18537" priority="373" stopIfTrue="1" operator="endsWith" text="PL">
      <formula>RIGHT(AG414,LEN("PL"))="PL"</formula>
    </cfRule>
    <cfRule type="endsWith" dxfId="18536" priority="374" stopIfTrue="1" operator="endsWith" text="FE">
      <formula>RIGHT(AG414,LEN("FE"))="FE"</formula>
    </cfRule>
    <cfRule type="endsWith" dxfId="18535" priority="375" stopIfTrue="1" operator="endsWith" text="PA">
      <formula>RIGHT(AG414,LEN("PA"))="PA"</formula>
    </cfRule>
    <cfRule type="endsWith" dxfId="18534" priority="376" stopIfTrue="1" operator="endsWith" text="PS">
      <formula>RIGHT(AG414,LEN("PS"))="PS"</formula>
    </cfRule>
    <cfRule type="endsWith" dxfId="18533" priority="377" stopIfTrue="1" operator="endsWith" text="OB">
      <formula>RIGHT(AG414,LEN("OB"))="OB"</formula>
    </cfRule>
    <cfRule type="endsWith" dxfId="18532" priority="378" stopIfTrue="1" operator="endsWith" text="BA">
      <formula>RIGHT(AG414,LEN("BA"))="BA"</formula>
    </cfRule>
    <cfRule type="endsWith" dxfId="18531" priority="379" stopIfTrue="1" operator="endsWith" text="CO">
      <formula>RIGHT(AG414,LEN("CO"))="CO"</formula>
    </cfRule>
    <cfRule type="endsWith" dxfId="18530" priority="380" stopIfTrue="1" operator="endsWith" text="CH">
      <formula>RIGHT(AG414,LEN("CH"))="CH"</formula>
    </cfRule>
  </conditionalFormatting>
  <conditionalFormatting sqref="AI414:AI428">
    <cfRule type="endsWith" dxfId="18529" priority="359" stopIfTrue="1" operator="endsWith" text="TE">
      <formula>RIGHT(AI414,LEN("TE"))="TE"</formula>
    </cfRule>
    <cfRule type="endsWith" dxfId="18528" priority="360" stopIfTrue="1" operator="endsWith" text="MX">
      <formula>RIGHT(AI414,LEN("MX"))="MX"</formula>
    </cfRule>
    <cfRule type="endsWith" dxfId="18527" priority="361" stopIfTrue="1" operator="endsWith" text="MI">
      <formula>RIGHT(AI414,LEN("MI"))="MI"</formula>
    </cfRule>
    <cfRule type="endsWith" dxfId="18526" priority="362" stopIfTrue="1" operator="endsWith" text="PL">
      <formula>RIGHT(AI414,LEN("PL"))="PL"</formula>
    </cfRule>
    <cfRule type="endsWith" dxfId="18525" priority="363" stopIfTrue="1" operator="endsWith" text="FE">
      <formula>RIGHT(AI414,LEN("FE"))="FE"</formula>
    </cfRule>
    <cfRule type="endsWith" dxfId="18524" priority="364" stopIfTrue="1" operator="endsWith" text="PA">
      <formula>RIGHT(AI414,LEN("PA"))="PA"</formula>
    </cfRule>
    <cfRule type="endsWith" dxfId="18523" priority="365" stopIfTrue="1" operator="endsWith" text="PS">
      <formula>RIGHT(AI414,LEN("PS"))="PS"</formula>
    </cfRule>
    <cfRule type="endsWith" dxfId="18522" priority="366" stopIfTrue="1" operator="endsWith" text="OB">
      <formula>RIGHT(AI414,LEN("OB"))="OB"</formula>
    </cfRule>
    <cfRule type="endsWith" dxfId="18521" priority="367" stopIfTrue="1" operator="endsWith" text="BA">
      <formula>RIGHT(AI414,LEN("BA"))="BA"</formula>
    </cfRule>
    <cfRule type="endsWith" dxfId="18520" priority="368" stopIfTrue="1" operator="endsWith" text="CO">
      <formula>RIGHT(AI414,LEN("CO"))="CO"</formula>
    </cfRule>
    <cfRule type="endsWith" dxfId="18519" priority="369" stopIfTrue="1" operator="endsWith" text="CH">
      <formula>RIGHT(AI414,LEN("CH"))="CH"</formula>
    </cfRule>
  </conditionalFormatting>
  <conditionalFormatting sqref="AK414:AK428">
    <cfRule type="endsWith" dxfId="18518" priority="348" stopIfTrue="1" operator="endsWith" text="TE">
      <formula>RIGHT(AK414,LEN("TE"))="TE"</formula>
    </cfRule>
    <cfRule type="endsWith" dxfId="18517" priority="349" stopIfTrue="1" operator="endsWith" text="MX">
      <formula>RIGHT(AK414,LEN("MX"))="MX"</formula>
    </cfRule>
    <cfRule type="endsWith" dxfId="18516" priority="350" stopIfTrue="1" operator="endsWith" text="MI">
      <formula>RIGHT(AK414,LEN("MI"))="MI"</formula>
    </cfRule>
    <cfRule type="endsWith" dxfId="18515" priority="351" stopIfTrue="1" operator="endsWith" text="PL">
      <formula>RIGHT(AK414,LEN("PL"))="PL"</formula>
    </cfRule>
    <cfRule type="endsWith" dxfId="18514" priority="352" stopIfTrue="1" operator="endsWith" text="FE">
      <formula>RIGHT(AK414,LEN("FE"))="FE"</formula>
    </cfRule>
    <cfRule type="endsWith" dxfId="18513" priority="353" stopIfTrue="1" operator="endsWith" text="PA">
      <formula>RIGHT(AK414,LEN("PA"))="PA"</formula>
    </cfRule>
    <cfRule type="endsWith" dxfId="18512" priority="354" stopIfTrue="1" operator="endsWith" text="PS">
      <formula>RIGHT(AK414,LEN("PS"))="PS"</formula>
    </cfRule>
    <cfRule type="endsWith" dxfId="18511" priority="355" stopIfTrue="1" operator="endsWith" text="OB">
      <formula>RIGHT(AK414,LEN("OB"))="OB"</formula>
    </cfRule>
    <cfRule type="endsWith" dxfId="18510" priority="356" stopIfTrue="1" operator="endsWith" text="BA">
      <formula>RIGHT(AK414,LEN("BA"))="BA"</formula>
    </cfRule>
    <cfRule type="endsWith" dxfId="18509" priority="357" stopIfTrue="1" operator="endsWith" text="CO">
      <formula>RIGHT(AK414,LEN("CO"))="CO"</formula>
    </cfRule>
    <cfRule type="endsWith" dxfId="18508" priority="358" stopIfTrue="1" operator="endsWith" text="CH">
      <formula>RIGHT(AK414,LEN("CH"))="CH"</formula>
    </cfRule>
  </conditionalFormatting>
  <conditionalFormatting sqref="AM414:AM428">
    <cfRule type="endsWith" dxfId="18507" priority="337" stopIfTrue="1" operator="endsWith" text="TE">
      <formula>RIGHT(AM414,LEN("TE"))="TE"</formula>
    </cfRule>
    <cfRule type="endsWith" dxfId="18506" priority="338" stopIfTrue="1" operator="endsWith" text="MX">
      <formula>RIGHT(AM414,LEN("MX"))="MX"</formula>
    </cfRule>
    <cfRule type="endsWith" dxfId="18505" priority="339" stopIfTrue="1" operator="endsWith" text="MI">
      <formula>RIGHT(AM414,LEN("MI"))="MI"</formula>
    </cfRule>
    <cfRule type="endsWith" dxfId="18504" priority="340" stopIfTrue="1" operator="endsWith" text="PL">
      <formula>RIGHT(AM414,LEN("PL"))="PL"</formula>
    </cfRule>
    <cfRule type="endsWith" dxfId="18503" priority="341" stopIfTrue="1" operator="endsWith" text="FE">
      <formula>RIGHT(AM414,LEN("FE"))="FE"</formula>
    </cfRule>
    <cfRule type="endsWith" dxfId="18502" priority="342" stopIfTrue="1" operator="endsWith" text="PA">
      <formula>RIGHT(AM414,LEN("PA"))="PA"</formula>
    </cfRule>
    <cfRule type="endsWith" dxfId="18501" priority="343" stopIfTrue="1" operator="endsWith" text="PS">
      <formula>RIGHT(AM414,LEN("PS"))="PS"</formula>
    </cfRule>
    <cfRule type="endsWith" dxfId="18500" priority="344" stopIfTrue="1" operator="endsWith" text="OB">
      <formula>RIGHT(AM414,LEN("OB"))="OB"</formula>
    </cfRule>
    <cfRule type="endsWith" dxfId="18499" priority="345" stopIfTrue="1" operator="endsWith" text="BA">
      <formula>RIGHT(AM414,LEN("BA"))="BA"</formula>
    </cfRule>
    <cfRule type="endsWith" dxfId="18498" priority="346" stopIfTrue="1" operator="endsWith" text="CO">
      <formula>RIGHT(AM414,LEN("CO"))="CO"</formula>
    </cfRule>
    <cfRule type="endsWith" dxfId="18497" priority="347" stopIfTrue="1" operator="endsWith" text="CH">
      <formula>RIGHT(AM414,LEN("CH"))="CH"</formula>
    </cfRule>
  </conditionalFormatting>
  <conditionalFormatting sqref="AV429">
    <cfRule type="cellIs" dxfId="18496" priority="336" stopIfTrue="1" operator="greaterThan">
      <formula>16</formula>
    </cfRule>
  </conditionalFormatting>
  <conditionalFormatting sqref="AX429">
    <cfRule type="cellIs" dxfId="18495" priority="335" stopIfTrue="1" operator="greaterThan">
      <formula>16</formula>
    </cfRule>
  </conditionalFormatting>
  <conditionalFormatting sqref="AZ429">
    <cfRule type="cellIs" dxfId="18494" priority="334" stopIfTrue="1" operator="greaterThan">
      <formula>16</formula>
    </cfRule>
  </conditionalFormatting>
  <conditionalFormatting sqref="BB429">
    <cfRule type="cellIs" dxfId="18493" priority="333" stopIfTrue="1" operator="greaterThan">
      <formula>16</formula>
    </cfRule>
  </conditionalFormatting>
  <conditionalFormatting sqref="BD429">
    <cfRule type="cellIs" dxfId="18492" priority="332" stopIfTrue="1" operator="greaterThan">
      <formula>16</formula>
    </cfRule>
  </conditionalFormatting>
  <conditionalFormatting sqref="BF429">
    <cfRule type="cellIs" dxfId="18491" priority="331" stopIfTrue="1" operator="greaterThan">
      <formula>16</formula>
    </cfRule>
  </conditionalFormatting>
  <conditionalFormatting sqref="BH429">
    <cfRule type="cellIs" dxfId="18490" priority="330" stopIfTrue="1" operator="greaterThan">
      <formula>16</formula>
    </cfRule>
  </conditionalFormatting>
  <conditionalFormatting sqref="AU414:AU428">
    <cfRule type="endsWith" dxfId="18489" priority="319" stopIfTrue="1" operator="endsWith" text="TE">
      <formula>RIGHT(AU414,LEN("TE"))="TE"</formula>
    </cfRule>
    <cfRule type="endsWith" dxfId="18488" priority="320" stopIfTrue="1" operator="endsWith" text="MX">
      <formula>RIGHT(AU414,LEN("MX"))="MX"</formula>
    </cfRule>
    <cfRule type="endsWith" dxfId="18487" priority="321" stopIfTrue="1" operator="endsWith" text="MI">
      <formula>RIGHT(AU414,LEN("MI"))="MI"</formula>
    </cfRule>
    <cfRule type="endsWith" dxfId="18486" priority="322" stopIfTrue="1" operator="endsWith" text="PL">
      <formula>RIGHT(AU414,LEN("PL"))="PL"</formula>
    </cfRule>
    <cfRule type="endsWith" dxfId="18485" priority="323" stopIfTrue="1" operator="endsWith" text="FE">
      <formula>RIGHT(AU414,LEN("FE"))="FE"</formula>
    </cfRule>
    <cfRule type="endsWith" dxfId="18484" priority="324" stopIfTrue="1" operator="endsWith" text="PA">
      <formula>RIGHT(AU414,LEN("PA"))="PA"</formula>
    </cfRule>
    <cfRule type="endsWith" dxfId="18483" priority="325" stopIfTrue="1" operator="endsWith" text="PS">
      <formula>RIGHT(AU414,LEN("PS"))="PS"</formula>
    </cfRule>
    <cfRule type="endsWith" dxfId="18482" priority="326" stopIfTrue="1" operator="endsWith" text="OB">
      <formula>RIGHT(AU414,LEN("OB"))="OB"</formula>
    </cfRule>
    <cfRule type="endsWith" dxfId="18481" priority="327" stopIfTrue="1" operator="endsWith" text="BA">
      <formula>RIGHT(AU414,LEN("BA"))="BA"</formula>
    </cfRule>
    <cfRule type="endsWith" dxfId="18480" priority="328" stopIfTrue="1" operator="endsWith" text="CO">
      <formula>RIGHT(AU414,LEN("CO"))="CO"</formula>
    </cfRule>
    <cfRule type="endsWith" dxfId="18479" priority="329" stopIfTrue="1" operator="endsWith" text="CH">
      <formula>RIGHT(AU414,LEN("CH"))="CH"</formula>
    </cfRule>
  </conditionalFormatting>
  <conditionalFormatting sqref="AW414:AW428">
    <cfRule type="endsWith" dxfId="18478" priority="308" stopIfTrue="1" operator="endsWith" text="TE">
      <formula>RIGHT(AW414,LEN("TE"))="TE"</formula>
    </cfRule>
    <cfRule type="endsWith" dxfId="18477" priority="309" stopIfTrue="1" operator="endsWith" text="MX">
      <formula>RIGHT(AW414,LEN("MX"))="MX"</formula>
    </cfRule>
    <cfRule type="endsWith" dxfId="18476" priority="310" stopIfTrue="1" operator="endsWith" text="MI">
      <formula>RIGHT(AW414,LEN("MI"))="MI"</formula>
    </cfRule>
    <cfRule type="endsWith" dxfId="18475" priority="311" stopIfTrue="1" operator="endsWith" text="PL">
      <formula>RIGHT(AW414,LEN("PL"))="PL"</formula>
    </cfRule>
    <cfRule type="endsWith" dxfId="18474" priority="312" stopIfTrue="1" operator="endsWith" text="FE">
      <formula>RIGHT(AW414,LEN("FE"))="FE"</formula>
    </cfRule>
    <cfRule type="endsWith" dxfId="18473" priority="313" stopIfTrue="1" operator="endsWith" text="PA">
      <formula>RIGHT(AW414,LEN("PA"))="PA"</formula>
    </cfRule>
    <cfRule type="endsWith" dxfId="18472" priority="314" stopIfTrue="1" operator="endsWith" text="PS">
      <formula>RIGHT(AW414,LEN("PS"))="PS"</formula>
    </cfRule>
    <cfRule type="endsWith" dxfId="18471" priority="315" stopIfTrue="1" operator="endsWith" text="OB">
      <formula>RIGHT(AW414,LEN("OB"))="OB"</formula>
    </cfRule>
    <cfRule type="endsWith" dxfId="18470" priority="316" stopIfTrue="1" operator="endsWith" text="BA">
      <formula>RIGHT(AW414,LEN("BA"))="BA"</formula>
    </cfRule>
    <cfRule type="endsWith" dxfId="18469" priority="317" stopIfTrue="1" operator="endsWith" text="CO">
      <formula>RIGHT(AW414,LEN("CO"))="CO"</formula>
    </cfRule>
    <cfRule type="endsWith" dxfId="18468" priority="318" stopIfTrue="1" operator="endsWith" text="CH">
      <formula>RIGHT(AW414,LEN("CH"))="CH"</formula>
    </cfRule>
  </conditionalFormatting>
  <conditionalFormatting sqref="AY414:AY428">
    <cfRule type="endsWith" dxfId="18467" priority="297" stopIfTrue="1" operator="endsWith" text="TE">
      <formula>RIGHT(AY414,LEN("TE"))="TE"</formula>
    </cfRule>
    <cfRule type="endsWith" dxfId="18466" priority="298" stopIfTrue="1" operator="endsWith" text="MX">
      <formula>RIGHT(AY414,LEN("MX"))="MX"</formula>
    </cfRule>
    <cfRule type="endsWith" dxfId="18465" priority="299" stopIfTrue="1" operator="endsWith" text="MI">
      <formula>RIGHT(AY414,LEN("MI"))="MI"</formula>
    </cfRule>
    <cfRule type="endsWith" dxfId="18464" priority="300" stopIfTrue="1" operator="endsWith" text="PL">
      <formula>RIGHT(AY414,LEN("PL"))="PL"</formula>
    </cfRule>
    <cfRule type="endsWith" dxfId="18463" priority="301" stopIfTrue="1" operator="endsWith" text="FE">
      <formula>RIGHT(AY414,LEN("FE"))="FE"</formula>
    </cfRule>
    <cfRule type="endsWith" dxfId="18462" priority="302" stopIfTrue="1" operator="endsWith" text="PA">
      <formula>RIGHT(AY414,LEN("PA"))="PA"</formula>
    </cfRule>
    <cfRule type="endsWith" dxfId="18461" priority="303" stopIfTrue="1" operator="endsWith" text="PS">
      <formula>RIGHT(AY414,LEN("PS"))="PS"</formula>
    </cfRule>
    <cfRule type="endsWith" dxfId="18460" priority="304" stopIfTrue="1" operator="endsWith" text="OB">
      <formula>RIGHT(AY414,LEN("OB"))="OB"</formula>
    </cfRule>
    <cfRule type="endsWith" dxfId="18459" priority="305" stopIfTrue="1" operator="endsWith" text="BA">
      <formula>RIGHT(AY414,LEN("BA"))="BA"</formula>
    </cfRule>
    <cfRule type="endsWith" dxfId="18458" priority="306" stopIfTrue="1" operator="endsWith" text="CO">
      <formula>RIGHT(AY414,LEN("CO"))="CO"</formula>
    </cfRule>
    <cfRule type="endsWith" dxfId="18457" priority="307" stopIfTrue="1" operator="endsWith" text="CH">
      <formula>RIGHT(AY414,LEN("CH"))="CH"</formula>
    </cfRule>
  </conditionalFormatting>
  <conditionalFormatting sqref="BA414:BA428">
    <cfRule type="endsWith" dxfId="18456" priority="286" stopIfTrue="1" operator="endsWith" text="TE">
      <formula>RIGHT(BA414,LEN("TE"))="TE"</formula>
    </cfRule>
    <cfRule type="endsWith" dxfId="18455" priority="287" stopIfTrue="1" operator="endsWith" text="MX">
      <formula>RIGHT(BA414,LEN("MX"))="MX"</formula>
    </cfRule>
    <cfRule type="endsWith" dxfId="18454" priority="288" stopIfTrue="1" operator="endsWith" text="MI">
      <formula>RIGHT(BA414,LEN("MI"))="MI"</formula>
    </cfRule>
    <cfRule type="endsWith" dxfId="18453" priority="289" stopIfTrue="1" operator="endsWith" text="PL">
      <formula>RIGHT(BA414,LEN("PL"))="PL"</formula>
    </cfRule>
    <cfRule type="endsWith" dxfId="18452" priority="290" stopIfTrue="1" operator="endsWith" text="FE">
      <formula>RIGHT(BA414,LEN("FE"))="FE"</formula>
    </cfRule>
    <cfRule type="endsWith" dxfId="18451" priority="291" stopIfTrue="1" operator="endsWith" text="PA">
      <formula>RIGHT(BA414,LEN("PA"))="PA"</formula>
    </cfRule>
    <cfRule type="endsWith" dxfId="18450" priority="292" stopIfTrue="1" operator="endsWith" text="PS">
      <formula>RIGHT(BA414,LEN("PS"))="PS"</formula>
    </cfRule>
    <cfRule type="endsWith" dxfId="18449" priority="293" stopIfTrue="1" operator="endsWith" text="OB">
      <formula>RIGHT(BA414,LEN("OB"))="OB"</formula>
    </cfRule>
    <cfRule type="endsWith" dxfId="18448" priority="294" stopIfTrue="1" operator="endsWith" text="BA">
      <formula>RIGHT(BA414,LEN("BA"))="BA"</formula>
    </cfRule>
    <cfRule type="endsWith" dxfId="18447" priority="295" stopIfTrue="1" operator="endsWith" text="CO">
      <formula>RIGHT(BA414,LEN("CO"))="CO"</formula>
    </cfRule>
    <cfRule type="endsWith" dxfId="18446" priority="296" stopIfTrue="1" operator="endsWith" text="CH">
      <formula>RIGHT(BA414,LEN("CH"))="CH"</formula>
    </cfRule>
  </conditionalFormatting>
  <conditionalFormatting sqref="BC414:BC428">
    <cfRule type="endsWith" dxfId="18445" priority="275" stopIfTrue="1" operator="endsWith" text="TE">
      <formula>RIGHT(BC414,LEN("TE"))="TE"</formula>
    </cfRule>
    <cfRule type="endsWith" dxfId="18444" priority="276" stopIfTrue="1" operator="endsWith" text="MX">
      <formula>RIGHT(BC414,LEN("MX"))="MX"</formula>
    </cfRule>
    <cfRule type="endsWith" dxfId="18443" priority="277" stopIfTrue="1" operator="endsWith" text="MI">
      <formula>RIGHT(BC414,LEN("MI"))="MI"</formula>
    </cfRule>
    <cfRule type="endsWith" dxfId="18442" priority="278" stopIfTrue="1" operator="endsWith" text="PL">
      <formula>RIGHT(BC414,LEN("PL"))="PL"</formula>
    </cfRule>
    <cfRule type="endsWith" dxfId="18441" priority="279" stopIfTrue="1" operator="endsWith" text="FE">
      <formula>RIGHT(BC414,LEN("FE"))="FE"</formula>
    </cfRule>
    <cfRule type="endsWith" dxfId="18440" priority="280" stopIfTrue="1" operator="endsWith" text="PA">
      <formula>RIGHT(BC414,LEN("PA"))="PA"</formula>
    </cfRule>
    <cfRule type="endsWith" dxfId="18439" priority="281" stopIfTrue="1" operator="endsWith" text="PS">
      <formula>RIGHT(BC414,LEN("PS"))="PS"</formula>
    </cfRule>
    <cfRule type="endsWith" dxfId="18438" priority="282" stopIfTrue="1" operator="endsWith" text="OB">
      <formula>RIGHT(BC414,LEN("OB"))="OB"</formula>
    </cfRule>
    <cfRule type="endsWith" dxfId="18437" priority="283" stopIfTrue="1" operator="endsWith" text="BA">
      <formula>RIGHT(BC414,LEN("BA"))="BA"</formula>
    </cfRule>
    <cfRule type="endsWith" dxfId="18436" priority="284" stopIfTrue="1" operator="endsWith" text="CO">
      <formula>RIGHT(BC414,LEN("CO"))="CO"</formula>
    </cfRule>
    <cfRule type="endsWith" dxfId="18435" priority="285" stopIfTrue="1" operator="endsWith" text="CH">
      <formula>RIGHT(BC414,LEN("CH"))="CH"</formula>
    </cfRule>
  </conditionalFormatting>
  <conditionalFormatting sqref="BE414:BE428">
    <cfRule type="endsWith" dxfId="18434" priority="264" stopIfTrue="1" operator="endsWith" text="TE">
      <formula>RIGHT(BE414,LEN("TE"))="TE"</formula>
    </cfRule>
    <cfRule type="endsWith" dxfId="18433" priority="265" stopIfTrue="1" operator="endsWith" text="MX">
      <formula>RIGHT(BE414,LEN("MX"))="MX"</formula>
    </cfRule>
    <cfRule type="endsWith" dxfId="18432" priority="266" stopIfTrue="1" operator="endsWith" text="MI">
      <formula>RIGHT(BE414,LEN("MI"))="MI"</formula>
    </cfRule>
    <cfRule type="endsWith" dxfId="18431" priority="267" stopIfTrue="1" operator="endsWith" text="PL">
      <formula>RIGHT(BE414,LEN("PL"))="PL"</formula>
    </cfRule>
    <cfRule type="endsWith" dxfId="18430" priority="268" stopIfTrue="1" operator="endsWith" text="FE">
      <formula>RIGHT(BE414,LEN("FE"))="FE"</formula>
    </cfRule>
    <cfRule type="endsWith" dxfId="18429" priority="269" stopIfTrue="1" operator="endsWith" text="PA">
      <formula>RIGHT(BE414,LEN("PA"))="PA"</formula>
    </cfRule>
    <cfRule type="endsWith" dxfId="18428" priority="270" stopIfTrue="1" operator="endsWith" text="PS">
      <formula>RIGHT(BE414,LEN("PS"))="PS"</formula>
    </cfRule>
    <cfRule type="endsWith" dxfId="18427" priority="271" stopIfTrue="1" operator="endsWith" text="OB">
      <formula>RIGHT(BE414,LEN("OB"))="OB"</formula>
    </cfRule>
    <cfRule type="endsWith" dxfId="18426" priority="272" stopIfTrue="1" operator="endsWith" text="BA">
      <formula>RIGHT(BE414,LEN("BA"))="BA"</formula>
    </cfRule>
    <cfRule type="endsWith" dxfId="18425" priority="273" stopIfTrue="1" operator="endsWith" text="CO">
      <formula>RIGHT(BE414,LEN("CO"))="CO"</formula>
    </cfRule>
    <cfRule type="endsWith" dxfId="18424" priority="274" stopIfTrue="1" operator="endsWith" text="CH">
      <formula>RIGHT(BE414,LEN("CH"))="CH"</formula>
    </cfRule>
  </conditionalFormatting>
  <conditionalFormatting sqref="BG414:BG428">
    <cfRule type="endsWith" dxfId="18423" priority="253" stopIfTrue="1" operator="endsWith" text="TE">
      <formula>RIGHT(BG414,LEN("TE"))="TE"</formula>
    </cfRule>
    <cfRule type="endsWith" dxfId="18422" priority="254" stopIfTrue="1" operator="endsWith" text="MX">
      <formula>RIGHT(BG414,LEN("MX"))="MX"</formula>
    </cfRule>
    <cfRule type="endsWith" dxfId="18421" priority="255" stopIfTrue="1" operator="endsWith" text="MI">
      <formula>RIGHT(BG414,LEN("MI"))="MI"</formula>
    </cfRule>
    <cfRule type="endsWith" dxfId="18420" priority="256" stopIfTrue="1" operator="endsWith" text="PL">
      <formula>RIGHT(BG414,LEN("PL"))="PL"</formula>
    </cfRule>
    <cfRule type="endsWith" dxfId="18419" priority="257" stopIfTrue="1" operator="endsWith" text="FE">
      <formula>RIGHT(BG414,LEN("FE"))="FE"</formula>
    </cfRule>
    <cfRule type="endsWith" dxfId="18418" priority="258" stopIfTrue="1" operator="endsWith" text="PA">
      <formula>RIGHT(BG414,LEN("PA"))="PA"</formula>
    </cfRule>
    <cfRule type="endsWith" dxfId="18417" priority="259" stopIfTrue="1" operator="endsWith" text="PS">
      <formula>RIGHT(BG414,LEN("PS"))="PS"</formula>
    </cfRule>
    <cfRule type="endsWith" dxfId="18416" priority="260" stopIfTrue="1" operator="endsWith" text="OB">
      <formula>RIGHT(BG414,LEN("OB"))="OB"</formula>
    </cfRule>
    <cfRule type="endsWith" dxfId="18415" priority="261" stopIfTrue="1" operator="endsWith" text="BA">
      <formula>RIGHT(BG414,LEN("BA"))="BA"</formula>
    </cfRule>
    <cfRule type="endsWith" dxfId="18414" priority="262" stopIfTrue="1" operator="endsWith" text="CO">
      <formula>RIGHT(BG414,LEN("CO"))="CO"</formula>
    </cfRule>
    <cfRule type="endsWith" dxfId="18413" priority="263" stopIfTrue="1" operator="endsWith" text="CH">
      <formula>RIGHT(BG414,LEN("CH"))="CH"</formula>
    </cfRule>
  </conditionalFormatting>
  <conditionalFormatting sqref="H447">
    <cfRule type="cellIs" dxfId="18412" priority="252" stopIfTrue="1" operator="greaterThan">
      <formula>16</formula>
    </cfRule>
  </conditionalFormatting>
  <conditionalFormatting sqref="J447">
    <cfRule type="cellIs" dxfId="18411" priority="251" stopIfTrue="1" operator="greaterThan">
      <formula>16</formula>
    </cfRule>
  </conditionalFormatting>
  <conditionalFormatting sqref="L447">
    <cfRule type="cellIs" dxfId="18410" priority="250" stopIfTrue="1" operator="greaterThan">
      <formula>16</formula>
    </cfRule>
  </conditionalFormatting>
  <conditionalFormatting sqref="N447">
    <cfRule type="cellIs" dxfId="18409" priority="249" stopIfTrue="1" operator="greaterThan">
      <formula>16</formula>
    </cfRule>
  </conditionalFormatting>
  <conditionalFormatting sqref="P447">
    <cfRule type="cellIs" dxfId="18408" priority="248" stopIfTrue="1" operator="greaterThan">
      <formula>16</formula>
    </cfRule>
  </conditionalFormatting>
  <conditionalFormatting sqref="R447">
    <cfRule type="cellIs" dxfId="18407" priority="247" stopIfTrue="1" operator="greaterThan">
      <formula>16</formula>
    </cfRule>
  </conditionalFormatting>
  <conditionalFormatting sqref="T447">
    <cfRule type="cellIs" dxfId="18406" priority="246" stopIfTrue="1" operator="greaterThan">
      <formula>16</formula>
    </cfRule>
  </conditionalFormatting>
  <conditionalFormatting sqref="G432:G446">
    <cfRule type="endsWith" dxfId="18405" priority="235" stopIfTrue="1" operator="endsWith" text="TE">
      <formula>RIGHT(G432,LEN("TE"))="TE"</formula>
    </cfRule>
    <cfRule type="endsWith" dxfId="18404" priority="236" stopIfTrue="1" operator="endsWith" text="MX">
      <formula>RIGHT(G432,LEN("MX"))="MX"</formula>
    </cfRule>
    <cfRule type="endsWith" dxfId="18403" priority="237" stopIfTrue="1" operator="endsWith" text="MI">
      <formula>RIGHT(G432,LEN("MI"))="MI"</formula>
    </cfRule>
    <cfRule type="endsWith" dxfId="18402" priority="238" stopIfTrue="1" operator="endsWith" text="PL">
      <formula>RIGHT(G432,LEN("PL"))="PL"</formula>
    </cfRule>
    <cfRule type="endsWith" dxfId="18401" priority="239" stopIfTrue="1" operator="endsWith" text="FE">
      <formula>RIGHT(G432,LEN("FE"))="FE"</formula>
    </cfRule>
    <cfRule type="endsWith" dxfId="18400" priority="240" stopIfTrue="1" operator="endsWith" text="PA">
      <formula>RIGHT(G432,LEN("PA"))="PA"</formula>
    </cfRule>
    <cfRule type="endsWith" dxfId="18399" priority="241" stopIfTrue="1" operator="endsWith" text="PS">
      <formula>RIGHT(G432,LEN("PS"))="PS"</formula>
    </cfRule>
    <cfRule type="endsWith" dxfId="18398" priority="242" stopIfTrue="1" operator="endsWith" text="OB">
      <formula>RIGHT(G432,LEN("OB"))="OB"</formula>
    </cfRule>
    <cfRule type="endsWith" dxfId="18397" priority="243" stopIfTrue="1" operator="endsWith" text="BA">
      <formula>RIGHT(G432,LEN("BA"))="BA"</formula>
    </cfRule>
    <cfRule type="endsWith" dxfId="18396" priority="244" stopIfTrue="1" operator="endsWith" text="CO">
      <formula>RIGHT(G432,LEN("CO"))="CO"</formula>
    </cfRule>
    <cfRule type="endsWith" dxfId="18395" priority="245" stopIfTrue="1" operator="endsWith" text="CH">
      <formula>RIGHT(G432,LEN("CH"))="CH"</formula>
    </cfRule>
  </conditionalFormatting>
  <conditionalFormatting sqref="I432:I446">
    <cfRule type="endsWith" dxfId="18394" priority="224" stopIfTrue="1" operator="endsWith" text="TE">
      <formula>RIGHT(I432,LEN("TE"))="TE"</formula>
    </cfRule>
    <cfRule type="endsWith" dxfId="18393" priority="225" stopIfTrue="1" operator="endsWith" text="MX">
      <formula>RIGHT(I432,LEN("MX"))="MX"</formula>
    </cfRule>
    <cfRule type="endsWith" dxfId="18392" priority="226" stopIfTrue="1" operator="endsWith" text="MI">
      <formula>RIGHT(I432,LEN("MI"))="MI"</formula>
    </cfRule>
    <cfRule type="endsWith" dxfId="18391" priority="227" stopIfTrue="1" operator="endsWith" text="PL">
      <formula>RIGHT(I432,LEN("PL"))="PL"</formula>
    </cfRule>
    <cfRule type="endsWith" dxfId="18390" priority="228" stopIfTrue="1" operator="endsWith" text="FE">
      <formula>RIGHT(I432,LEN("FE"))="FE"</formula>
    </cfRule>
    <cfRule type="endsWith" dxfId="18389" priority="229" stopIfTrue="1" operator="endsWith" text="PA">
      <formula>RIGHT(I432,LEN("PA"))="PA"</formula>
    </cfRule>
    <cfRule type="endsWith" dxfId="18388" priority="230" stopIfTrue="1" operator="endsWith" text="PS">
      <formula>RIGHT(I432,LEN("PS"))="PS"</formula>
    </cfRule>
    <cfRule type="endsWith" dxfId="18387" priority="231" stopIfTrue="1" operator="endsWith" text="OB">
      <formula>RIGHT(I432,LEN("OB"))="OB"</formula>
    </cfRule>
    <cfRule type="endsWith" dxfId="18386" priority="232" stopIfTrue="1" operator="endsWith" text="BA">
      <formula>RIGHT(I432,LEN("BA"))="BA"</formula>
    </cfRule>
    <cfRule type="endsWith" dxfId="18385" priority="233" stopIfTrue="1" operator="endsWith" text="CO">
      <formula>RIGHT(I432,LEN("CO"))="CO"</formula>
    </cfRule>
    <cfRule type="endsWith" dxfId="18384" priority="234" stopIfTrue="1" operator="endsWith" text="CH">
      <formula>RIGHT(I432,LEN("CH"))="CH"</formula>
    </cfRule>
  </conditionalFormatting>
  <conditionalFormatting sqref="K432:K446">
    <cfRule type="endsWith" dxfId="18383" priority="213" stopIfTrue="1" operator="endsWith" text="TE">
      <formula>RIGHT(K432,LEN("TE"))="TE"</formula>
    </cfRule>
    <cfRule type="endsWith" dxfId="18382" priority="214" stopIfTrue="1" operator="endsWith" text="MX">
      <formula>RIGHT(K432,LEN("MX"))="MX"</formula>
    </cfRule>
    <cfRule type="endsWith" dxfId="18381" priority="215" stopIfTrue="1" operator="endsWith" text="MI">
      <formula>RIGHT(K432,LEN("MI"))="MI"</formula>
    </cfRule>
    <cfRule type="endsWith" dxfId="18380" priority="216" stopIfTrue="1" operator="endsWith" text="PL">
      <formula>RIGHT(K432,LEN("PL"))="PL"</formula>
    </cfRule>
    <cfRule type="endsWith" dxfId="18379" priority="217" stopIfTrue="1" operator="endsWith" text="FE">
      <formula>RIGHT(K432,LEN("FE"))="FE"</formula>
    </cfRule>
    <cfRule type="endsWith" dxfId="18378" priority="218" stopIfTrue="1" operator="endsWith" text="PA">
      <formula>RIGHT(K432,LEN("PA"))="PA"</formula>
    </cfRule>
    <cfRule type="endsWith" dxfId="18377" priority="219" stopIfTrue="1" operator="endsWith" text="PS">
      <formula>RIGHT(K432,LEN("PS"))="PS"</formula>
    </cfRule>
    <cfRule type="endsWith" dxfId="18376" priority="220" stopIfTrue="1" operator="endsWith" text="OB">
      <formula>RIGHT(K432,LEN("OB"))="OB"</formula>
    </cfRule>
    <cfRule type="endsWith" dxfId="18375" priority="221" stopIfTrue="1" operator="endsWith" text="BA">
      <formula>RIGHT(K432,LEN("BA"))="BA"</formula>
    </cfRule>
    <cfRule type="endsWith" dxfId="18374" priority="222" stopIfTrue="1" operator="endsWith" text="CO">
      <formula>RIGHT(K432,LEN("CO"))="CO"</formula>
    </cfRule>
    <cfRule type="endsWith" dxfId="18373" priority="223" stopIfTrue="1" operator="endsWith" text="CH">
      <formula>RIGHT(K432,LEN("CH"))="CH"</formula>
    </cfRule>
  </conditionalFormatting>
  <conditionalFormatting sqref="M432:M446">
    <cfRule type="endsWith" dxfId="18372" priority="202" stopIfTrue="1" operator="endsWith" text="TE">
      <formula>RIGHT(M432,LEN("TE"))="TE"</formula>
    </cfRule>
    <cfRule type="endsWith" dxfId="18371" priority="203" stopIfTrue="1" operator="endsWith" text="MX">
      <formula>RIGHT(M432,LEN("MX"))="MX"</formula>
    </cfRule>
    <cfRule type="endsWith" dxfId="18370" priority="204" stopIfTrue="1" operator="endsWith" text="MI">
      <formula>RIGHT(M432,LEN("MI"))="MI"</formula>
    </cfRule>
    <cfRule type="endsWith" dxfId="18369" priority="205" stopIfTrue="1" operator="endsWith" text="PL">
      <formula>RIGHT(M432,LEN("PL"))="PL"</formula>
    </cfRule>
    <cfRule type="endsWith" dxfId="18368" priority="206" stopIfTrue="1" operator="endsWith" text="FE">
      <formula>RIGHT(M432,LEN("FE"))="FE"</formula>
    </cfRule>
    <cfRule type="endsWith" dxfId="18367" priority="207" stopIfTrue="1" operator="endsWith" text="PA">
      <formula>RIGHT(M432,LEN("PA"))="PA"</formula>
    </cfRule>
    <cfRule type="endsWith" dxfId="18366" priority="208" stopIfTrue="1" operator="endsWith" text="PS">
      <formula>RIGHT(M432,LEN("PS"))="PS"</formula>
    </cfRule>
    <cfRule type="endsWith" dxfId="18365" priority="209" stopIfTrue="1" operator="endsWith" text="OB">
      <formula>RIGHT(M432,LEN("OB"))="OB"</formula>
    </cfRule>
    <cfRule type="endsWith" dxfId="18364" priority="210" stopIfTrue="1" operator="endsWith" text="BA">
      <formula>RIGHT(M432,LEN("BA"))="BA"</formula>
    </cfRule>
    <cfRule type="endsWith" dxfId="18363" priority="211" stopIfTrue="1" operator="endsWith" text="CO">
      <formula>RIGHT(M432,LEN("CO"))="CO"</formula>
    </cfRule>
    <cfRule type="endsWith" dxfId="18362" priority="212" stopIfTrue="1" operator="endsWith" text="CH">
      <formula>RIGHT(M432,LEN("CH"))="CH"</formula>
    </cfRule>
  </conditionalFormatting>
  <conditionalFormatting sqref="O432:O446">
    <cfRule type="endsWith" dxfId="18361" priority="191" stopIfTrue="1" operator="endsWith" text="TE">
      <formula>RIGHT(O432,LEN("TE"))="TE"</formula>
    </cfRule>
    <cfRule type="endsWith" dxfId="18360" priority="192" stopIfTrue="1" operator="endsWith" text="MX">
      <formula>RIGHT(O432,LEN("MX"))="MX"</formula>
    </cfRule>
    <cfRule type="endsWith" dxfId="18359" priority="193" stopIfTrue="1" operator="endsWith" text="MI">
      <formula>RIGHT(O432,LEN("MI"))="MI"</formula>
    </cfRule>
    <cfRule type="endsWith" dxfId="18358" priority="194" stopIfTrue="1" operator="endsWith" text="PL">
      <formula>RIGHT(O432,LEN("PL"))="PL"</formula>
    </cfRule>
    <cfRule type="endsWith" dxfId="18357" priority="195" stopIfTrue="1" operator="endsWith" text="FE">
      <formula>RIGHT(O432,LEN("FE"))="FE"</formula>
    </cfRule>
    <cfRule type="endsWith" dxfId="18356" priority="196" stopIfTrue="1" operator="endsWith" text="PA">
      <formula>RIGHT(O432,LEN("PA"))="PA"</formula>
    </cfRule>
    <cfRule type="endsWith" dxfId="18355" priority="197" stopIfTrue="1" operator="endsWith" text="PS">
      <formula>RIGHT(O432,LEN("PS"))="PS"</formula>
    </cfRule>
    <cfRule type="endsWith" dxfId="18354" priority="198" stopIfTrue="1" operator="endsWith" text="OB">
      <formula>RIGHT(O432,LEN("OB"))="OB"</formula>
    </cfRule>
    <cfRule type="endsWith" dxfId="18353" priority="199" stopIfTrue="1" operator="endsWith" text="BA">
      <formula>RIGHT(O432,LEN("BA"))="BA"</formula>
    </cfRule>
    <cfRule type="endsWith" dxfId="18352" priority="200" stopIfTrue="1" operator="endsWith" text="CO">
      <formula>RIGHT(O432,LEN("CO"))="CO"</formula>
    </cfRule>
    <cfRule type="endsWith" dxfId="18351" priority="201" stopIfTrue="1" operator="endsWith" text="CH">
      <formula>RIGHT(O432,LEN("CH"))="CH"</formula>
    </cfRule>
  </conditionalFormatting>
  <conditionalFormatting sqref="Q432:Q446">
    <cfRule type="endsWith" dxfId="18350" priority="180" stopIfTrue="1" operator="endsWith" text="TE">
      <formula>RIGHT(Q432,LEN("TE"))="TE"</formula>
    </cfRule>
    <cfRule type="endsWith" dxfId="18349" priority="181" stopIfTrue="1" operator="endsWith" text="MX">
      <formula>RIGHT(Q432,LEN("MX"))="MX"</formula>
    </cfRule>
    <cfRule type="endsWith" dxfId="18348" priority="182" stopIfTrue="1" operator="endsWith" text="MI">
      <formula>RIGHT(Q432,LEN("MI"))="MI"</formula>
    </cfRule>
    <cfRule type="endsWith" dxfId="18347" priority="183" stopIfTrue="1" operator="endsWith" text="PL">
      <formula>RIGHT(Q432,LEN("PL"))="PL"</formula>
    </cfRule>
    <cfRule type="endsWith" dxfId="18346" priority="184" stopIfTrue="1" operator="endsWith" text="FE">
      <formula>RIGHT(Q432,LEN("FE"))="FE"</formula>
    </cfRule>
    <cfRule type="endsWith" dxfId="18345" priority="185" stopIfTrue="1" operator="endsWith" text="PA">
      <formula>RIGHT(Q432,LEN("PA"))="PA"</formula>
    </cfRule>
    <cfRule type="endsWith" dxfId="18344" priority="186" stopIfTrue="1" operator="endsWith" text="PS">
      <formula>RIGHT(Q432,LEN("PS"))="PS"</formula>
    </cfRule>
    <cfRule type="endsWith" dxfId="18343" priority="187" stopIfTrue="1" operator="endsWith" text="OB">
      <formula>RIGHT(Q432,LEN("OB"))="OB"</formula>
    </cfRule>
    <cfRule type="endsWith" dxfId="18342" priority="188" stopIfTrue="1" operator="endsWith" text="BA">
      <formula>RIGHT(Q432,LEN("BA"))="BA"</formula>
    </cfRule>
    <cfRule type="endsWith" dxfId="18341" priority="189" stopIfTrue="1" operator="endsWith" text="CO">
      <formula>RIGHT(Q432,LEN("CO"))="CO"</formula>
    </cfRule>
    <cfRule type="endsWith" dxfId="18340" priority="190" stopIfTrue="1" operator="endsWith" text="CH">
      <formula>RIGHT(Q432,LEN("CH"))="CH"</formula>
    </cfRule>
  </conditionalFormatting>
  <conditionalFormatting sqref="S432:S446">
    <cfRule type="endsWith" dxfId="18339" priority="169" stopIfTrue="1" operator="endsWith" text="TE">
      <formula>RIGHT(S432,LEN("TE"))="TE"</formula>
    </cfRule>
    <cfRule type="endsWith" dxfId="18338" priority="170" stopIfTrue="1" operator="endsWith" text="MX">
      <formula>RIGHT(S432,LEN("MX"))="MX"</formula>
    </cfRule>
    <cfRule type="endsWith" dxfId="18337" priority="171" stopIfTrue="1" operator="endsWith" text="MI">
      <formula>RIGHT(S432,LEN("MI"))="MI"</formula>
    </cfRule>
    <cfRule type="endsWith" dxfId="18336" priority="172" stopIfTrue="1" operator="endsWith" text="PL">
      <formula>RIGHT(S432,LEN("PL"))="PL"</formula>
    </cfRule>
    <cfRule type="endsWith" dxfId="18335" priority="173" stopIfTrue="1" operator="endsWith" text="FE">
      <formula>RIGHT(S432,LEN("FE"))="FE"</formula>
    </cfRule>
    <cfRule type="endsWith" dxfId="18334" priority="174" stopIfTrue="1" operator="endsWith" text="PA">
      <formula>RIGHT(S432,LEN("PA"))="PA"</formula>
    </cfRule>
    <cfRule type="endsWith" dxfId="18333" priority="175" stopIfTrue="1" operator="endsWith" text="PS">
      <formula>RIGHT(S432,LEN("PS"))="PS"</formula>
    </cfRule>
    <cfRule type="endsWith" dxfId="18332" priority="176" stopIfTrue="1" operator="endsWith" text="OB">
      <formula>RIGHT(S432,LEN("OB"))="OB"</formula>
    </cfRule>
    <cfRule type="endsWith" dxfId="18331" priority="177" stopIfTrue="1" operator="endsWith" text="BA">
      <formula>RIGHT(S432,LEN("BA"))="BA"</formula>
    </cfRule>
    <cfRule type="endsWith" dxfId="18330" priority="178" stopIfTrue="1" operator="endsWith" text="CO">
      <formula>RIGHT(S432,LEN("CO"))="CO"</formula>
    </cfRule>
    <cfRule type="endsWith" dxfId="18329" priority="179" stopIfTrue="1" operator="endsWith" text="CH">
      <formula>RIGHT(S432,LEN("CH"))="CH"</formula>
    </cfRule>
  </conditionalFormatting>
  <conditionalFormatting sqref="AB447">
    <cfRule type="cellIs" dxfId="18328" priority="168" stopIfTrue="1" operator="greaterThan">
      <formula>16</formula>
    </cfRule>
  </conditionalFormatting>
  <conditionalFormatting sqref="AD447">
    <cfRule type="cellIs" dxfId="18327" priority="167" stopIfTrue="1" operator="greaterThan">
      <formula>16</formula>
    </cfRule>
  </conditionalFormatting>
  <conditionalFormatting sqref="AF447">
    <cfRule type="cellIs" dxfId="18326" priority="166" stopIfTrue="1" operator="greaterThan">
      <formula>16</formula>
    </cfRule>
  </conditionalFormatting>
  <conditionalFormatting sqref="AH447">
    <cfRule type="cellIs" dxfId="18325" priority="165" stopIfTrue="1" operator="greaterThan">
      <formula>16</formula>
    </cfRule>
  </conditionalFormatting>
  <conditionalFormatting sqref="AJ447">
    <cfRule type="cellIs" dxfId="18324" priority="164" stopIfTrue="1" operator="greaterThan">
      <formula>16</formula>
    </cfRule>
  </conditionalFormatting>
  <conditionalFormatting sqref="AL447">
    <cfRule type="cellIs" dxfId="18323" priority="163" stopIfTrue="1" operator="greaterThan">
      <formula>16</formula>
    </cfRule>
  </conditionalFormatting>
  <conditionalFormatting sqref="AN447">
    <cfRule type="cellIs" dxfId="18322" priority="162" stopIfTrue="1" operator="greaterThan">
      <formula>16</formula>
    </cfRule>
  </conditionalFormatting>
  <conditionalFormatting sqref="AA432:AA446">
    <cfRule type="endsWith" dxfId="18321" priority="151" stopIfTrue="1" operator="endsWith" text="TE">
      <formula>RIGHT(AA432,LEN("TE"))="TE"</formula>
    </cfRule>
    <cfRule type="endsWith" dxfId="18320" priority="152" stopIfTrue="1" operator="endsWith" text="MX">
      <formula>RIGHT(AA432,LEN("MX"))="MX"</formula>
    </cfRule>
    <cfRule type="endsWith" dxfId="18319" priority="153" stopIfTrue="1" operator="endsWith" text="MI">
      <formula>RIGHT(AA432,LEN("MI"))="MI"</formula>
    </cfRule>
    <cfRule type="endsWith" dxfId="18318" priority="154" stopIfTrue="1" operator="endsWith" text="PL">
      <formula>RIGHT(AA432,LEN("PL"))="PL"</formula>
    </cfRule>
    <cfRule type="endsWith" dxfId="18317" priority="155" stopIfTrue="1" operator="endsWith" text="FE">
      <formula>RIGHT(AA432,LEN("FE"))="FE"</formula>
    </cfRule>
    <cfRule type="endsWith" dxfId="18316" priority="156" stopIfTrue="1" operator="endsWith" text="PA">
      <formula>RIGHT(AA432,LEN("PA"))="PA"</formula>
    </cfRule>
    <cfRule type="endsWith" dxfId="18315" priority="157" stopIfTrue="1" operator="endsWith" text="PS">
      <formula>RIGHT(AA432,LEN("PS"))="PS"</formula>
    </cfRule>
    <cfRule type="endsWith" dxfId="18314" priority="158" stopIfTrue="1" operator="endsWith" text="OB">
      <formula>RIGHT(AA432,LEN("OB"))="OB"</formula>
    </cfRule>
    <cfRule type="endsWith" dxfId="18313" priority="159" stopIfTrue="1" operator="endsWith" text="BA">
      <formula>RIGHT(AA432,LEN("BA"))="BA"</formula>
    </cfRule>
    <cfRule type="endsWith" dxfId="18312" priority="160" stopIfTrue="1" operator="endsWith" text="CO">
      <formula>RIGHT(AA432,LEN("CO"))="CO"</formula>
    </cfRule>
    <cfRule type="endsWith" dxfId="18311" priority="161" stopIfTrue="1" operator="endsWith" text="CH">
      <formula>RIGHT(AA432,LEN("CH"))="CH"</formula>
    </cfRule>
  </conditionalFormatting>
  <conditionalFormatting sqref="AC432:AC446">
    <cfRule type="endsWith" dxfId="18310" priority="140" stopIfTrue="1" operator="endsWith" text="TE">
      <formula>RIGHT(AC432,LEN("TE"))="TE"</formula>
    </cfRule>
    <cfRule type="endsWith" dxfId="18309" priority="141" stopIfTrue="1" operator="endsWith" text="MX">
      <formula>RIGHT(AC432,LEN("MX"))="MX"</formula>
    </cfRule>
    <cfRule type="endsWith" dxfId="18308" priority="142" stopIfTrue="1" operator="endsWith" text="MI">
      <formula>RIGHT(AC432,LEN("MI"))="MI"</formula>
    </cfRule>
    <cfRule type="endsWith" dxfId="18307" priority="143" stopIfTrue="1" operator="endsWith" text="PL">
      <formula>RIGHT(AC432,LEN("PL"))="PL"</formula>
    </cfRule>
    <cfRule type="endsWith" dxfId="18306" priority="144" stopIfTrue="1" operator="endsWith" text="FE">
      <formula>RIGHT(AC432,LEN("FE"))="FE"</formula>
    </cfRule>
    <cfRule type="endsWith" dxfId="18305" priority="145" stopIfTrue="1" operator="endsWith" text="PA">
      <formula>RIGHT(AC432,LEN("PA"))="PA"</formula>
    </cfRule>
    <cfRule type="endsWith" dxfId="18304" priority="146" stopIfTrue="1" operator="endsWith" text="PS">
      <formula>RIGHT(AC432,LEN("PS"))="PS"</formula>
    </cfRule>
    <cfRule type="endsWith" dxfId="18303" priority="147" stopIfTrue="1" operator="endsWith" text="OB">
      <formula>RIGHT(AC432,LEN("OB"))="OB"</formula>
    </cfRule>
    <cfRule type="endsWith" dxfId="18302" priority="148" stopIfTrue="1" operator="endsWith" text="BA">
      <formula>RIGHT(AC432,LEN("BA"))="BA"</formula>
    </cfRule>
    <cfRule type="endsWith" dxfId="18301" priority="149" stopIfTrue="1" operator="endsWith" text="CO">
      <formula>RIGHT(AC432,LEN("CO"))="CO"</formula>
    </cfRule>
    <cfRule type="endsWith" dxfId="18300" priority="150" stopIfTrue="1" operator="endsWith" text="CH">
      <formula>RIGHT(AC432,LEN("CH"))="CH"</formula>
    </cfRule>
  </conditionalFormatting>
  <conditionalFormatting sqref="AE432:AE446">
    <cfRule type="endsWith" dxfId="18299" priority="129" stopIfTrue="1" operator="endsWith" text="TE">
      <formula>RIGHT(AE432,LEN("TE"))="TE"</formula>
    </cfRule>
    <cfRule type="endsWith" dxfId="18298" priority="130" stopIfTrue="1" operator="endsWith" text="MX">
      <formula>RIGHT(AE432,LEN("MX"))="MX"</formula>
    </cfRule>
    <cfRule type="endsWith" dxfId="18297" priority="131" stopIfTrue="1" operator="endsWith" text="MI">
      <formula>RIGHT(AE432,LEN("MI"))="MI"</formula>
    </cfRule>
    <cfRule type="endsWith" dxfId="18296" priority="132" stopIfTrue="1" operator="endsWith" text="PL">
      <formula>RIGHT(AE432,LEN("PL"))="PL"</formula>
    </cfRule>
    <cfRule type="endsWith" dxfId="18295" priority="133" stopIfTrue="1" operator="endsWith" text="FE">
      <formula>RIGHT(AE432,LEN("FE"))="FE"</formula>
    </cfRule>
    <cfRule type="endsWith" dxfId="18294" priority="134" stopIfTrue="1" operator="endsWith" text="PA">
      <formula>RIGHT(AE432,LEN("PA"))="PA"</formula>
    </cfRule>
    <cfRule type="endsWith" dxfId="18293" priority="135" stopIfTrue="1" operator="endsWith" text="PS">
      <formula>RIGHT(AE432,LEN("PS"))="PS"</formula>
    </cfRule>
    <cfRule type="endsWith" dxfId="18292" priority="136" stopIfTrue="1" operator="endsWith" text="OB">
      <formula>RIGHT(AE432,LEN("OB"))="OB"</formula>
    </cfRule>
    <cfRule type="endsWith" dxfId="18291" priority="137" stopIfTrue="1" operator="endsWith" text="BA">
      <formula>RIGHT(AE432,LEN("BA"))="BA"</formula>
    </cfRule>
    <cfRule type="endsWith" dxfId="18290" priority="138" stopIfTrue="1" operator="endsWith" text="CO">
      <formula>RIGHT(AE432,LEN("CO"))="CO"</formula>
    </cfRule>
    <cfRule type="endsWith" dxfId="18289" priority="139" stopIfTrue="1" operator="endsWith" text="CH">
      <formula>RIGHT(AE432,LEN("CH"))="CH"</formula>
    </cfRule>
  </conditionalFormatting>
  <conditionalFormatting sqref="AG432:AG446">
    <cfRule type="endsWith" dxfId="18288" priority="118" stopIfTrue="1" operator="endsWith" text="TE">
      <formula>RIGHT(AG432,LEN("TE"))="TE"</formula>
    </cfRule>
    <cfRule type="endsWith" dxfId="18287" priority="119" stopIfTrue="1" operator="endsWith" text="MX">
      <formula>RIGHT(AG432,LEN("MX"))="MX"</formula>
    </cfRule>
    <cfRule type="endsWith" dxfId="18286" priority="120" stopIfTrue="1" operator="endsWith" text="MI">
      <formula>RIGHT(AG432,LEN("MI"))="MI"</formula>
    </cfRule>
    <cfRule type="endsWith" dxfId="18285" priority="121" stopIfTrue="1" operator="endsWith" text="PL">
      <formula>RIGHT(AG432,LEN("PL"))="PL"</formula>
    </cfRule>
    <cfRule type="endsWith" dxfId="18284" priority="122" stopIfTrue="1" operator="endsWith" text="FE">
      <formula>RIGHT(AG432,LEN("FE"))="FE"</formula>
    </cfRule>
    <cfRule type="endsWith" dxfId="18283" priority="123" stopIfTrue="1" operator="endsWith" text="PA">
      <formula>RIGHT(AG432,LEN("PA"))="PA"</formula>
    </cfRule>
    <cfRule type="endsWith" dxfId="18282" priority="124" stopIfTrue="1" operator="endsWith" text="PS">
      <formula>RIGHT(AG432,LEN("PS"))="PS"</formula>
    </cfRule>
    <cfRule type="endsWith" dxfId="18281" priority="125" stopIfTrue="1" operator="endsWith" text="OB">
      <formula>RIGHT(AG432,LEN("OB"))="OB"</formula>
    </cfRule>
    <cfRule type="endsWith" dxfId="18280" priority="126" stopIfTrue="1" operator="endsWith" text="BA">
      <formula>RIGHT(AG432,LEN("BA"))="BA"</formula>
    </cfRule>
    <cfRule type="endsWith" dxfId="18279" priority="127" stopIfTrue="1" operator="endsWith" text="CO">
      <formula>RIGHT(AG432,LEN("CO"))="CO"</formula>
    </cfRule>
    <cfRule type="endsWith" dxfId="18278" priority="128" stopIfTrue="1" operator="endsWith" text="CH">
      <formula>RIGHT(AG432,LEN("CH"))="CH"</formula>
    </cfRule>
  </conditionalFormatting>
  <conditionalFormatting sqref="AI432:AI446">
    <cfRule type="endsWith" dxfId="18277" priority="107" stopIfTrue="1" operator="endsWith" text="TE">
      <formula>RIGHT(AI432,LEN("TE"))="TE"</formula>
    </cfRule>
    <cfRule type="endsWith" dxfId="18276" priority="108" stopIfTrue="1" operator="endsWith" text="MX">
      <formula>RIGHT(AI432,LEN("MX"))="MX"</formula>
    </cfRule>
    <cfRule type="endsWith" dxfId="18275" priority="109" stopIfTrue="1" operator="endsWith" text="MI">
      <formula>RIGHT(AI432,LEN("MI"))="MI"</formula>
    </cfRule>
    <cfRule type="endsWith" dxfId="18274" priority="110" stopIfTrue="1" operator="endsWith" text="PL">
      <formula>RIGHT(AI432,LEN("PL"))="PL"</formula>
    </cfRule>
    <cfRule type="endsWith" dxfId="18273" priority="111" stopIfTrue="1" operator="endsWith" text="FE">
      <formula>RIGHT(AI432,LEN("FE"))="FE"</formula>
    </cfRule>
    <cfRule type="endsWith" dxfId="18272" priority="112" stopIfTrue="1" operator="endsWith" text="PA">
      <formula>RIGHT(AI432,LEN("PA"))="PA"</formula>
    </cfRule>
    <cfRule type="endsWith" dxfId="18271" priority="113" stopIfTrue="1" operator="endsWith" text="PS">
      <formula>RIGHT(AI432,LEN("PS"))="PS"</formula>
    </cfRule>
    <cfRule type="endsWith" dxfId="18270" priority="114" stopIfTrue="1" operator="endsWith" text="OB">
      <formula>RIGHT(AI432,LEN("OB"))="OB"</formula>
    </cfRule>
    <cfRule type="endsWith" dxfId="18269" priority="115" stopIfTrue="1" operator="endsWith" text="BA">
      <formula>RIGHT(AI432,LEN("BA"))="BA"</formula>
    </cfRule>
    <cfRule type="endsWith" dxfId="18268" priority="116" stopIfTrue="1" operator="endsWith" text="CO">
      <formula>RIGHT(AI432,LEN("CO"))="CO"</formula>
    </cfRule>
    <cfRule type="endsWith" dxfId="18267" priority="117" stopIfTrue="1" operator="endsWith" text="CH">
      <formula>RIGHT(AI432,LEN("CH"))="CH"</formula>
    </cfRule>
  </conditionalFormatting>
  <conditionalFormatting sqref="AK432:AK446">
    <cfRule type="endsWith" dxfId="18266" priority="96" stopIfTrue="1" operator="endsWith" text="TE">
      <formula>RIGHT(AK432,LEN("TE"))="TE"</formula>
    </cfRule>
    <cfRule type="endsWith" dxfId="18265" priority="97" stopIfTrue="1" operator="endsWith" text="MX">
      <formula>RIGHT(AK432,LEN("MX"))="MX"</formula>
    </cfRule>
    <cfRule type="endsWith" dxfId="18264" priority="98" stopIfTrue="1" operator="endsWith" text="MI">
      <formula>RIGHT(AK432,LEN("MI"))="MI"</formula>
    </cfRule>
    <cfRule type="endsWith" dxfId="18263" priority="99" stopIfTrue="1" operator="endsWith" text="PL">
      <formula>RIGHT(AK432,LEN("PL"))="PL"</formula>
    </cfRule>
    <cfRule type="endsWith" dxfId="18262" priority="100" stopIfTrue="1" operator="endsWith" text="FE">
      <formula>RIGHT(AK432,LEN("FE"))="FE"</formula>
    </cfRule>
    <cfRule type="endsWith" dxfId="18261" priority="101" stopIfTrue="1" operator="endsWith" text="PA">
      <formula>RIGHT(AK432,LEN("PA"))="PA"</formula>
    </cfRule>
    <cfRule type="endsWith" dxfId="18260" priority="102" stopIfTrue="1" operator="endsWith" text="PS">
      <formula>RIGHT(AK432,LEN("PS"))="PS"</formula>
    </cfRule>
    <cfRule type="endsWith" dxfId="18259" priority="103" stopIfTrue="1" operator="endsWith" text="OB">
      <formula>RIGHT(AK432,LEN("OB"))="OB"</formula>
    </cfRule>
    <cfRule type="endsWith" dxfId="18258" priority="104" stopIfTrue="1" operator="endsWith" text="BA">
      <formula>RIGHT(AK432,LEN("BA"))="BA"</formula>
    </cfRule>
    <cfRule type="endsWith" dxfId="18257" priority="105" stopIfTrue="1" operator="endsWith" text="CO">
      <formula>RIGHT(AK432,LEN("CO"))="CO"</formula>
    </cfRule>
    <cfRule type="endsWith" dxfId="18256" priority="106" stopIfTrue="1" operator="endsWith" text="CH">
      <formula>RIGHT(AK432,LEN("CH"))="CH"</formula>
    </cfRule>
  </conditionalFormatting>
  <conditionalFormatting sqref="AM432:AM446">
    <cfRule type="endsWith" dxfId="18255" priority="85" stopIfTrue="1" operator="endsWith" text="TE">
      <formula>RIGHT(AM432,LEN("TE"))="TE"</formula>
    </cfRule>
    <cfRule type="endsWith" dxfId="18254" priority="86" stopIfTrue="1" operator="endsWith" text="MX">
      <formula>RIGHT(AM432,LEN("MX"))="MX"</formula>
    </cfRule>
    <cfRule type="endsWith" dxfId="18253" priority="87" stopIfTrue="1" operator="endsWith" text="MI">
      <formula>RIGHT(AM432,LEN("MI"))="MI"</formula>
    </cfRule>
    <cfRule type="endsWith" dxfId="18252" priority="88" stopIfTrue="1" operator="endsWith" text="PL">
      <formula>RIGHT(AM432,LEN("PL"))="PL"</formula>
    </cfRule>
    <cfRule type="endsWith" dxfId="18251" priority="89" stopIfTrue="1" operator="endsWith" text="FE">
      <formula>RIGHT(AM432,LEN("FE"))="FE"</formula>
    </cfRule>
    <cfRule type="endsWith" dxfId="18250" priority="90" stopIfTrue="1" operator="endsWith" text="PA">
      <formula>RIGHT(AM432,LEN("PA"))="PA"</formula>
    </cfRule>
    <cfRule type="endsWith" dxfId="18249" priority="91" stopIfTrue="1" operator="endsWith" text="PS">
      <formula>RIGHT(AM432,LEN("PS"))="PS"</formula>
    </cfRule>
    <cfRule type="endsWith" dxfId="18248" priority="92" stopIfTrue="1" operator="endsWith" text="OB">
      <formula>RIGHT(AM432,LEN("OB"))="OB"</formula>
    </cfRule>
    <cfRule type="endsWith" dxfId="18247" priority="93" stopIfTrue="1" operator="endsWith" text="BA">
      <formula>RIGHT(AM432,LEN("BA"))="BA"</formula>
    </cfRule>
    <cfRule type="endsWith" dxfId="18246" priority="94" stopIfTrue="1" operator="endsWith" text="CO">
      <formula>RIGHT(AM432,LEN("CO"))="CO"</formula>
    </cfRule>
    <cfRule type="endsWith" dxfId="18245" priority="95" stopIfTrue="1" operator="endsWith" text="CH">
      <formula>RIGHT(AM432,LEN("CH"))="CH"</formula>
    </cfRule>
  </conditionalFormatting>
  <conditionalFormatting sqref="AV447">
    <cfRule type="cellIs" dxfId="18244" priority="84" stopIfTrue="1" operator="greaterThan">
      <formula>16</formula>
    </cfRule>
  </conditionalFormatting>
  <conditionalFormatting sqref="AX447">
    <cfRule type="cellIs" dxfId="18243" priority="83" stopIfTrue="1" operator="greaterThan">
      <formula>16</formula>
    </cfRule>
  </conditionalFormatting>
  <conditionalFormatting sqref="AZ447">
    <cfRule type="cellIs" dxfId="18242" priority="82" stopIfTrue="1" operator="greaterThan">
      <formula>16</formula>
    </cfRule>
  </conditionalFormatting>
  <conditionalFormatting sqref="BB447">
    <cfRule type="cellIs" dxfId="18241" priority="81" stopIfTrue="1" operator="greaterThan">
      <formula>16</formula>
    </cfRule>
  </conditionalFormatting>
  <conditionalFormatting sqref="BD447">
    <cfRule type="cellIs" dxfId="18240" priority="80" stopIfTrue="1" operator="greaterThan">
      <formula>16</formula>
    </cfRule>
  </conditionalFormatting>
  <conditionalFormatting sqref="BF447">
    <cfRule type="cellIs" dxfId="18239" priority="79" stopIfTrue="1" operator="greaterThan">
      <formula>16</formula>
    </cfRule>
  </conditionalFormatting>
  <conditionalFormatting sqref="BH447">
    <cfRule type="cellIs" dxfId="18238" priority="78" stopIfTrue="1" operator="greaterThan">
      <formula>16</formula>
    </cfRule>
  </conditionalFormatting>
  <conditionalFormatting sqref="AU432:AU446">
    <cfRule type="endsWith" dxfId="18237" priority="67" stopIfTrue="1" operator="endsWith" text="TE">
      <formula>RIGHT(AU432,LEN("TE"))="TE"</formula>
    </cfRule>
    <cfRule type="endsWith" dxfId="18236" priority="68" stopIfTrue="1" operator="endsWith" text="MX">
      <formula>RIGHT(AU432,LEN("MX"))="MX"</formula>
    </cfRule>
    <cfRule type="endsWith" dxfId="18235" priority="69" stopIfTrue="1" operator="endsWith" text="MI">
      <formula>RIGHT(AU432,LEN("MI"))="MI"</formula>
    </cfRule>
    <cfRule type="endsWith" dxfId="18234" priority="70" stopIfTrue="1" operator="endsWith" text="PL">
      <formula>RIGHT(AU432,LEN("PL"))="PL"</formula>
    </cfRule>
    <cfRule type="endsWith" dxfId="18233" priority="71" stopIfTrue="1" operator="endsWith" text="FE">
      <formula>RIGHT(AU432,LEN("FE"))="FE"</formula>
    </cfRule>
    <cfRule type="endsWith" dxfId="18232" priority="72" stopIfTrue="1" operator="endsWith" text="PA">
      <formula>RIGHT(AU432,LEN("PA"))="PA"</formula>
    </cfRule>
    <cfRule type="endsWith" dxfId="18231" priority="73" stopIfTrue="1" operator="endsWith" text="PS">
      <formula>RIGHT(AU432,LEN("PS"))="PS"</formula>
    </cfRule>
    <cfRule type="endsWith" dxfId="18230" priority="74" stopIfTrue="1" operator="endsWith" text="OB">
      <formula>RIGHT(AU432,LEN("OB"))="OB"</formula>
    </cfRule>
    <cfRule type="endsWith" dxfId="18229" priority="75" stopIfTrue="1" operator="endsWith" text="BA">
      <formula>RIGHT(AU432,LEN("BA"))="BA"</formula>
    </cfRule>
    <cfRule type="endsWith" dxfId="18228" priority="76" stopIfTrue="1" operator="endsWith" text="CO">
      <formula>RIGHT(AU432,LEN("CO"))="CO"</formula>
    </cfRule>
    <cfRule type="endsWith" dxfId="18227" priority="77" stopIfTrue="1" operator="endsWith" text="CH">
      <formula>RIGHT(AU432,LEN("CH"))="CH"</formula>
    </cfRule>
  </conditionalFormatting>
  <conditionalFormatting sqref="AW432:AW446">
    <cfRule type="endsWith" dxfId="18226" priority="56" stopIfTrue="1" operator="endsWith" text="TE">
      <formula>RIGHT(AW432,LEN("TE"))="TE"</formula>
    </cfRule>
    <cfRule type="endsWith" dxfId="18225" priority="57" stopIfTrue="1" operator="endsWith" text="MX">
      <formula>RIGHT(AW432,LEN("MX"))="MX"</formula>
    </cfRule>
    <cfRule type="endsWith" dxfId="18224" priority="58" stopIfTrue="1" operator="endsWith" text="MI">
      <formula>RIGHT(AW432,LEN("MI"))="MI"</formula>
    </cfRule>
    <cfRule type="endsWith" dxfId="18223" priority="59" stopIfTrue="1" operator="endsWith" text="PL">
      <formula>RIGHT(AW432,LEN("PL"))="PL"</formula>
    </cfRule>
    <cfRule type="endsWith" dxfId="18222" priority="60" stopIfTrue="1" operator="endsWith" text="FE">
      <formula>RIGHT(AW432,LEN("FE"))="FE"</formula>
    </cfRule>
    <cfRule type="endsWith" dxfId="18221" priority="61" stopIfTrue="1" operator="endsWith" text="PA">
      <formula>RIGHT(AW432,LEN("PA"))="PA"</formula>
    </cfRule>
    <cfRule type="endsWith" dxfId="18220" priority="62" stopIfTrue="1" operator="endsWith" text="PS">
      <formula>RIGHT(AW432,LEN("PS"))="PS"</formula>
    </cfRule>
    <cfRule type="endsWith" dxfId="18219" priority="63" stopIfTrue="1" operator="endsWith" text="OB">
      <formula>RIGHT(AW432,LEN("OB"))="OB"</formula>
    </cfRule>
    <cfRule type="endsWith" dxfId="18218" priority="64" stopIfTrue="1" operator="endsWith" text="BA">
      <formula>RIGHT(AW432,LEN("BA"))="BA"</formula>
    </cfRule>
    <cfRule type="endsWith" dxfId="18217" priority="65" stopIfTrue="1" operator="endsWith" text="CO">
      <formula>RIGHT(AW432,LEN("CO"))="CO"</formula>
    </cfRule>
    <cfRule type="endsWith" dxfId="18216" priority="66" stopIfTrue="1" operator="endsWith" text="CH">
      <formula>RIGHT(AW432,LEN("CH"))="CH"</formula>
    </cfRule>
  </conditionalFormatting>
  <conditionalFormatting sqref="AY432:AY446">
    <cfRule type="endsWith" dxfId="18215" priority="45" stopIfTrue="1" operator="endsWith" text="TE">
      <formula>RIGHT(AY432,LEN("TE"))="TE"</formula>
    </cfRule>
    <cfRule type="endsWith" dxfId="18214" priority="46" stopIfTrue="1" operator="endsWith" text="MX">
      <formula>RIGHT(AY432,LEN("MX"))="MX"</formula>
    </cfRule>
    <cfRule type="endsWith" dxfId="18213" priority="47" stopIfTrue="1" operator="endsWith" text="MI">
      <formula>RIGHT(AY432,LEN("MI"))="MI"</formula>
    </cfRule>
    <cfRule type="endsWith" dxfId="18212" priority="48" stopIfTrue="1" operator="endsWith" text="PL">
      <formula>RIGHT(AY432,LEN("PL"))="PL"</formula>
    </cfRule>
    <cfRule type="endsWith" dxfId="18211" priority="49" stopIfTrue="1" operator="endsWith" text="FE">
      <formula>RIGHT(AY432,LEN("FE"))="FE"</formula>
    </cfRule>
    <cfRule type="endsWith" dxfId="18210" priority="50" stopIfTrue="1" operator="endsWith" text="PA">
      <formula>RIGHT(AY432,LEN("PA"))="PA"</formula>
    </cfRule>
    <cfRule type="endsWith" dxfId="18209" priority="51" stopIfTrue="1" operator="endsWith" text="PS">
      <formula>RIGHT(AY432,LEN("PS"))="PS"</formula>
    </cfRule>
    <cfRule type="endsWith" dxfId="18208" priority="52" stopIfTrue="1" operator="endsWith" text="OB">
      <formula>RIGHT(AY432,LEN("OB"))="OB"</formula>
    </cfRule>
    <cfRule type="endsWith" dxfId="18207" priority="53" stopIfTrue="1" operator="endsWith" text="BA">
      <formula>RIGHT(AY432,LEN("BA"))="BA"</formula>
    </cfRule>
    <cfRule type="endsWith" dxfId="18206" priority="54" stopIfTrue="1" operator="endsWith" text="CO">
      <formula>RIGHT(AY432,LEN("CO"))="CO"</formula>
    </cfRule>
    <cfRule type="endsWith" dxfId="18205" priority="55" stopIfTrue="1" operator="endsWith" text="CH">
      <formula>RIGHT(AY432,LEN("CH"))="CH"</formula>
    </cfRule>
  </conditionalFormatting>
  <conditionalFormatting sqref="BA432:BA446">
    <cfRule type="endsWith" dxfId="18204" priority="34" stopIfTrue="1" operator="endsWith" text="TE">
      <formula>RIGHT(BA432,LEN("TE"))="TE"</formula>
    </cfRule>
    <cfRule type="endsWith" dxfId="18203" priority="35" stopIfTrue="1" operator="endsWith" text="MX">
      <formula>RIGHT(BA432,LEN("MX"))="MX"</formula>
    </cfRule>
    <cfRule type="endsWith" dxfId="18202" priority="36" stopIfTrue="1" operator="endsWith" text="MI">
      <formula>RIGHT(BA432,LEN("MI"))="MI"</formula>
    </cfRule>
    <cfRule type="endsWith" dxfId="18201" priority="37" stopIfTrue="1" operator="endsWith" text="PL">
      <formula>RIGHT(BA432,LEN("PL"))="PL"</formula>
    </cfRule>
    <cfRule type="endsWith" dxfId="18200" priority="38" stopIfTrue="1" operator="endsWith" text="FE">
      <formula>RIGHT(BA432,LEN("FE"))="FE"</formula>
    </cfRule>
    <cfRule type="endsWith" dxfId="18199" priority="39" stopIfTrue="1" operator="endsWith" text="PA">
      <formula>RIGHT(BA432,LEN("PA"))="PA"</formula>
    </cfRule>
    <cfRule type="endsWith" dxfId="18198" priority="40" stopIfTrue="1" operator="endsWith" text="PS">
      <formula>RIGHT(BA432,LEN("PS"))="PS"</formula>
    </cfRule>
    <cfRule type="endsWith" dxfId="18197" priority="41" stopIfTrue="1" operator="endsWith" text="OB">
      <formula>RIGHT(BA432,LEN("OB"))="OB"</formula>
    </cfRule>
    <cfRule type="endsWith" dxfId="18196" priority="42" stopIfTrue="1" operator="endsWith" text="BA">
      <formula>RIGHT(BA432,LEN("BA"))="BA"</formula>
    </cfRule>
    <cfRule type="endsWith" dxfId="18195" priority="43" stopIfTrue="1" operator="endsWith" text="CO">
      <formula>RIGHT(BA432,LEN("CO"))="CO"</formula>
    </cfRule>
    <cfRule type="endsWith" dxfId="18194" priority="44" stopIfTrue="1" operator="endsWith" text="CH">
      <formula>RIGHT(BA432,LEN("CH"))="CH"</formula>
    </cfRule>
  </conditionalFormatting>
  <conditionalFormatting sqref="BC432:BC446">
    <cfRule type="endsWith" dxfId="18193" priority="23" stopIfTrue="1" operator="endsWith" text="TE">
      <formula>RIGHT(BC432,LEN("TE"))="TE"</formula>
    </cfRule>
    <cfRule type="endsWith" dxfId="18192" priority="24" stopIfTrue="1" operator="endsWith" text="MX">
      <formula>RIGHT(BC432,LEN("MX"))="MX"</formula>
    </cfRule>
    <cfRule type="endsWith" dxfId="18191" priority="25" stopIfTrue="1" operator="endsWith" text="MI">
      <formula>RIGHT(BC432,LEN("MI"))="MI"</formula>
    </cfRule>
    <cfRule type="endsWith" dxfId="18190" priority="26" stopIfTrue="1" operator="endsWith" text="PL">
      <formula>RIGHT(BC432,LEN("PL"))="PL"</formula>
    </cfRule>
    <cfRule type="endsWith" dxfId="18189" priority="27" stopIfTrue="1" operator="endsWith" text="FE">
      <formula>RIGHT(BC432,LEN("FE"))="FE"</formula>
    </cfRule>
    <cfRule type="endsWith" dxfId="18188" priority="28" stopIfTrue="1" operator="endsWith" text="PA">
      <formula>RIGHT(BC432,LEN("PA"))="PA"</formula>
    </cfRule>
    <cfRule type="endsWith" dxfId="18187" priority="29" stopIfTrue="1" operator="endsWith" text="PS">
      <formula>RIGHT(BC432,LEN("PS"))="PS"</formula>
    </cfRule>
    <cfRule type="endsWith" dxfId="18186" priority="30" stopIfTrue="1" operator="endsWith" text="OB">
      <formula>RIGHT(BC432,LEN("OB"))="OB"</formula>
    </cfRule>
    <cfRule type="endsWith" dxfId="18185" priority="31" stopIfTrue="1" operator="endsWith" text="BA">
      <formula>RIGHT(BC432,LEN("BA"))="BA"</formula>
    </cfRule>
    <cfRule type="endsWith" dxfId="18184" priority="32" stopIfTrue="1" operator="endsWith" text="CO">
      <formula>RIGHT(BC432,LEN("CO"))="CO"</formula>
    </cfRule>
    <cfRule type="endsWith" dxfId="18183" priority="33" stopIfTrue="1" operator="endsWith" text="CH">
      <formula>RIGHT(BC432,LEN("CH"))="CH"</formula>
    </cfRule>
  </conditionalFormatting>
  <conditionalFormatting sqref="BE432:BE446">
    <cfRule type="endsWith" dxfId="18182" priority="12" stopIfTrue="1" operator="endsWith" text="TE">
      <formula>RIGHT(BE432,LEN("TE"))="TE"</formula>
    </cfRule>
    <cfRule type="endsWith" dxfId="18181" priority="13" stopIfTrue="1" operator="endsWith" text="MX">
      <formula>RIGHT(BE432,LEN("MX"))="MX"</formula>
    </cfRule>
    <cfRule type="endsWith" dxfId="18180" priority="14" stopIfTrue="1" operator="endsWith" text="MI">
      <formula>RIGHT(BE432,LEN("MI"))="MI"</formula>
    </cfRule>
    <cfRule type="endsWith" dxfId="18179" priority="15" stopIfTrue="1" operator="endsWith" text="PL">
      <formula>RIGHT(BE432,LEN("PL"))="PL"</formula>
    </cfRule>
    <cfRule type="endsWith" dxfId="18178" priority="16" stopIfTrue="1" operator="endsWith" text="FE">
      <formula>RIGHT(BE432,LEN("FE"))="FE"</formula>
    </cfRule>
    <cfRule type="endsWith" dxfId="18177" priority="17" stopIfTrue="1" operator="endsWith" text="PA">
      <formula>RIGHT(BE432,LEN("PA"))="PA"</formula>
    </cfRule>
    <cfRule type="endsWith" dxfId="18176" priority="18" stopIfTrue="1" operator="endsWith" text="PS">
      <formula>RIGHT(BE432,LEN("PS"))="PS"</formula>
    </cfRule>
    <cfRule type="endsWith" dxfId="18175" priority="19" stopIfTrue="1" operator="endsWith" text="OB">
      <formula>RIGHT(BE432,LEN("OB"))="OB"</formula>
    </cfRule>
    <cfRule type="endsWith" dxfId="18174" priority="20" stopIfTrue="1" operator="endsWith" text="BA">
      <formula>RIGHT(BE432,LEN("BA"))="BA"</formula>
    </cfRule>
    <cfRule type="endsWith" dxfId="18173" priority="21" stopIfTrue="1" operator="endsWith" text="CO">
      <formula>RIGHT(BE432,LEN("CO"))="CO"</formula>
    </cfRule>
    <cfRule type="endsWith" dxfId="18172" priority="22" stopIfTrue="1" operator="endsWith" text="CH">
      <formula>RIGHT(BE432,LEN("CH"))="CH"</formula>
    </cfRule>
  </conditionalFormatting>
  <conditionalFormatting sqref="BG432:BG446">
    <cfRule type="endsWith" dxfId="18171" priority="1" stopIfTrue="1" operator="endsWith" text="TE">
      <formula>RIGHT(BG432,LEN("TE"))="TE"</formula>
    </cfRule>
    <cfRule type="endsWith" dxfId="18170" priority="2" stopIfTrue="1" operator="endsWith" text="MX">
      <formula>RIGHT(BG432,LEN("MX"))="MX"</formula>
    </cfRule>
    <cfRule type="endsWith" dxfId="18169" priority="3" stopIfTrue="1" operator="endsWith" text="MI">
      <formula>RIGHT(BG432,LEN("MI"))="MI"</formula>
    </cfRule>
    <cfRule type="endsWith" dxfId="18168" priority="4" stopIfTrue="1" operator="endsWith" text="PL">
      <formula>RIGHT(BG432,LEN("PL"))="PL"</formula>
    </cfRule>
    <cfRule type="endsWith" dxfId="18167" priority="5" stopIfTrue="1" operator="endsWith" text="FE">
      <formula>RIGHT(BG432,LEN("FE"))="FE"</formula>
    </cfRule>
    <cfRule type="endsWith" dxfId="18166" priority="6" stopIfTrue="1" operator="endsWith" text="PA">
      <formula>RIGHT(BG432,LEN("PA"))="PA"</formula>
    </cfRule>
    <cfRule type="endsWith" dxfId="18165" priority="7" stopIfTrue="1" operator="endsWith" text="PS">
      <formula>RIGHT(BG432,LEN("PS"))="PS"</formula>
    </cfRule>
    <cfRule type="endsWith" dxfId="18164" priority="8" stopIfTrue="1" operator="endsWith" text="OB">
      <formula>RIGHT(BG432,LEN("OB"))="OB"</formula>
    </cfRule>
    <cfRule type="endsWith" dxfId="18163" priority="9" stopIfTrue="1" operator="endsWith" text="BA">
      <formula>RIGHT(BG432,LEN("BA"))="BA"</formula>
    </cfRule>
    <cfRule type="endsWith" dxfId="18162" priority="10" stopIfTrue="1" operator="endsWith" text="CO">
      <formula>RIGHT(BG432,LEN("CO"))="CO"</formula>
    </cfRule>
    <cfRule type="endsWith" dxfId="18161" priority="11" stopIfTrue="1" operator="endsWith" text="CH">
      <formula>RIGHT(BG432,LEN("CH"))="CH"</formula>
    </cfRule>
  </conditionalFormatting>
  <pageMargins left="0" right="0" top="0" bottom="0" header="0" footer="0"/>
  <pageSetup paperSize="8" scale="40" fitToHeight="0"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5361" r:id="rId4" name="Spinner 1">
              <controlPr defaultSize="0" autoPict="0">
                <anchor moveWithCells="1" sizeWithCells="1">
                  <from>
                    <xdr:col>7</xdr:col>
                    <xdr:colOff>95250</xdr:colOff>
                    <xdr:row>1</xdr:row>
                    <xdr:rowOff>28575</xdr:rowOff>
                  </from>
                  <to>
                    <xdr:col>8</xdr:col>
                    <xdr:colOff>152400</xdr:colOff>
                    <xdr:row>2</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Chantier'!$B:$B</xm:f>
          </x14:formula1>
          <xm:sqref>G8:G22 I8:I22 K8:K22 M8:M22 O8:O22 Q8:Q22 S8:S22 AA8:AA22 AC8:AC22 AE8:AE22 AG8:AG22 AI8:AI22 AK8:AK22 AM8:AM22 AU8:AU22 AW8:AW22 AY8:AY22 BA8:BA22 BC8:BC22 BE8:BE22 BG8:BG22 G26:G40 I26:I40 K26:K40 M26:M40 O26:O40 Q26:Q40 S26:S40 AA26:AA40 AC26:AC40 AE26:AE40 AG26:AG40 AI26:AI40 AK26:AK40 AM26:AM40 AU26:AU40 AW26:AW40 AY26:AY40 BA26:BA40 BC26:BC40 BE26:BE40 BG26:BG40 AA44:AA58 AC44:AC58 AE44:AE58 AG44:AG58 AI44:AI58 AK44:AK58 AM44:AM58 G44:G58 I44:I58 K44:K58 M44:M58 O44:O58 Q44:Q58 S44:S58 AU44:AU58 AW44:AW58 AY44:AY58 BA44:BA58 BC44:BC58 BE44:BE58 BG44:BG58 G62:G76 I62:I76 K62:K76 M62:M76 O62:O76 Q62:Q76 S62:S76 AA62:AA76 AC62:AC76 AE62:AE76 AG62:AG76 AI62:AI76 AK62:AK76 AM62:AM76 AU62:AU76 AW62:AW76 AY62:AY76 BA62:BA76 BC62:BC76 BE62:BE76 BG62:BG76 AA80:AA94 AC80:AC94 AE80:AE94 AG80:AG94 AI80:AI94 AK80:AK94 AM80:AM94 G80:G94 I80:I94 K80:K94 M80:M94 O80:O94 Q80:Q94 S80:S94 AU80:AU94 AW80:AW94 AY80:AY94 BA80:BA94 BC80:BC94 BE80:BE94 BG80:BG94 G98:G112 I98:I112 K98:K112 M98:M112 O98:O112 Q98:Q112 S98:S112 AA98:AA112 AC98:AC112 AE98:AE112 AG98:AG112 AI98:AI112 AK98:AK112 AM98:AM112 AU98:AU112 AW98:AW112 AY98:AY112 BA98:BA112 BC98:BC112 BE98:BE112 BG98:BG112 G120:G134 I120:I134 K120:K134 M120:M134 O120:O134 Q120:Q134 S120:S134 AA120:AA134 AC120:AC134 AE120:AE134 AG120:AG134 AI120:AI134 AK120:AK134 AM120:AM134 AU120:AU134 AW120:AW134 AY120:AY134 BA120:BA134 BC120:BC134 BE120:BE134 BG120:BG134 G138:G152 I138:I152 K138:K152 M138:M152 O138:O152 Q138:Q152 S138:S152 AA138:AA152 AC138:AC152 AE138:AE152 AG138:AG152 AI138:AI152 AK138:AK152 AM138:AM152 AU138:AU152 AW138:AW152 AY138:AY152 BA138:BA152 BC138:BC152 BE138:BE152 BG138:BG152 G156:G170 I156:I170 K156:K170 M156:M170 O156:O170 Q156:Q170 S156:S170 AA156:AA170 AC156:AC170 AE156:AE170 AG156:AG170 AI156:AI170 AK156:AK170 AM156:AM170 AU156:AU170 AW156:AW170 AY156:AY170 BA156:BA170 BC156:BC170 BE156:BE170 BG156:BG170 G174:G188 I174:I188 K174:K188 M174:M188 O174:O188 Q174:Q188 S174:S188 AA174:AA188 AC174:AC188 AE174:AE188 AG174:AG188 AI174:AI188 AK174:AK188 AM174:AM188 AU174:AU188 AW174:AW188 AY174:AY188 BA174:BA188 BC174:BC188 BE174:BE188 BG174:BG188 G192:G206 I192:I206 K192:K206 M192:M206 O192:O206 Q192:Q206 S192:S206 AA192:AA206 AC192:AC206 AE192:AE206 AG192:AG206 AI192:AI206 AK192:AK206 AM192:AM206 AU192:AU206 AW192:AW206 AY192:AY206 BA192:BA206 BC192:BC206 BE192:BE206 BG192:BG206 G209:G223 I209:I223 K209:K223 M209:M223 O209:O223 Q209:Q223 S209:S223 AA209:AA223 AC209:AC223 AE209:AE223 AG209:AG223 AI209:AI223 AK209:AK223 AM209:AM223 AU209:AU223 AW209:AW223 AY209:AY223 BA209:BA223 BC209:BC223 BE209:BE223 BG209:BG223 G231:G245 I231:I245 K231:K245 M231:M245 O231:O245 Q231:Q245 S231:S245 AA231:AA245 AC231:AC245 AE231:AE245 AG231:AG245 AI231:AI245 AK231:AK245 AM231:AM245 AU231:AU245 AW231:AW245 AY231:AY245 BA231:BA245 BC231:BC245 BE231:BE245 BG231:BG245 G249:G263 I249:I263 K249:K263 M249:M263 O249:O263 Q249:Q263 S249:S263 AA249:AA263 AC249:AC263 AE249:AE263 AG249:AG263 AI249:AI263 AK249:AK263 AM249:AM263 AU249:AU263 AW249:AW263 AY249:AY263 BA249:BA263 BC249:BC263 BE249:BE263 BG249:BG263 G267:G281 I267:I281 K267:K281 M267:M281 O267:O281 Q267:Q281 S267:S281 AA267:AA281 AC267:AC281 AE267:AE281 AG267:AG281 AI267:AI281 AK267:AK281 AM267:AM281 AU267:AU281 AW267:AW281 AY267:AY281 BA267:BA281 BC267:BC281 BE267:BE281 BG267:BG281 G285:G299 I285:I299 K285:K299 M285:M299 O285:O299 Q285:Q299 S285:S299 AA285:AA299 AC285:AC299 AE285:AE299 AG285:AG299 AI285:AI299 AK285:AK299 AM285:AM299 AU285:AU299 AW285:AW299 AY285:AY299 BA285:BA299 BC285:BC299 BE285:BE299 BG285:BG299 G303:G317 I303:I317 K303:K317 M303:M317 O303:O317 Q303:Q317 S303:S317 AA303:AA317 AC303:AC317 AE303:AE317 AG303:AG317 AI303:AI317 AK303:AK317 AM303:AM317 AU303:AU317 AW303:AW317 AY303:AY317 BA303:BA317 BC303:BC317 BE303:BE317 BG303:BG317 G321:G335 I321:I335 K321:K335 M321:M335 O321:O335 Q321:Q335 S321:S335 AA321:AA335 AC321:AC335 AE321:AE335 AG321:AG335 AI321:AI335 AK321:AK335 AM321:AM335 AU321:AU335 AW321:AW335 AY321:AY335 BA321:BA335 BC321:BC335 BE321:BE335 BG321:BG335 G342:G356 I342:I356 K342:K356 M342:M356 O342:O356 Q342:Q356 S342:S356 AA342:AA356 AC342:AC356 AE342:AE356 AG342:AG356 AI342:AI356 AK342:AK356 AM342:AM356 AU342:AU356 AW342:AW356 AY342:AY356 BA342:BA356 BC342:BC356 BE342:BE356 BG342:BG356 G360:G374 I360:I374 K360:K374 M360:M374 O360:O374 Q360:Q374 S360:S374 AA360:AA374 AC360:AC374 AE360:AE374 AG360:AG374 AI360:AI374 AK360:AK374 AM360:AM374 AU360:AU374 AW360:AW374 AY360:AY374 BA360:BA374 BC360:BC374 BE360:BE374 BG360:BG374 G378:G392 I378:I392 K378:K392 M378:M392 O378:O392 Q378:Q392 S378:S392 AA378:AA392 AC378:AC392 AE378:AE392 AG378:AG392 AI378:AI392 AK378:AK392 AM378:AM392 AU378:AU392 AW378:AW392 AY378:AY392 BA378:BA392 BC378:BC392 BE378:BE392 BG378:BG392 G396:G410 I396:I410 K396:K410 M396:M410 O396:O410 Q396:Q410 S396:S410 AA396:AA410 AC396:AC410 AE396:AE410 AG396:AG410 AI396:AI410 AK396:AK410 AM396:AM410 AU396:AU410 AW396:AW410 AY396:AY410 BA396:BA410 BC396:BC410 BE396:BE410 BG396:BG410 G414:G428 I414:I428 K414:K428 M414:M428 O414:O428 Q414:Q428 S414:S428 AA414:AA428 AC414:AC428 AE414:AE428 AG414:AG428 AI414:AI428 AK414:AK428 AM414:AM428 AU414:AU428 AW414:AW428 AY414:AY428 BA414:BA428 BC414:BC428 BE414:BE428 BG414:BG428 G432:G446 I432:I446 K432:K446 M432:M446 O432:O446 Q432:Q446 S432:S446 AA432:AA446 AC432:AC446 AE432:AE446 AG432:AG446 AI432:AI446 AK432:AK446 AM432:AM446 AU432:AU446 AW432:AW446 AY432:AY446 BA432:BA446 BC432:BC446 BE432:BE446 BG432:BG446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FFFF00"/>
  </sheetPr>
  <dimension ref="A1:K15"/>
  <sheetViews>
    <sheetView zoomScale="160" zoomScaleNormal="160" workbookViewId="0">
      <selection activeCell="B15" sqref="B15"/>
    </sheetView>
  </sheetViews>
  <sheetFormatPr baseColWidth="10" defaultRowHeight="12.75" x14ac:dyDescent="0.2"/>
  <cols>
    <col min="1" max="1" width="29.5703125" style="134" customWidth="1"/>
    <col min="2" max="2" width="16.28515625" style="79" customWidth="1"/>
    <col min="3" max="3" width="32.42578125" style="133" customWidth="1"/>
    <col min="4" max="4" width="13.7109375" style="40" customWidth="1"/>
    <col min="5" max="5" width="2" style="134" customWidth="1"/>
    <col min="6" max="6" width="18.7109375" style="40" customWidth="1"/>
    <col min="7" max="7" width="13.42578125" customWidth="1"/>
    <col min="8" max="8" width="2.28515625" style="134" customWidth="1"/>
    <col min="9" max="9" width="14.85546875" style="40" customWidth="1"/>
    <col min="10" max="10" width="13.5703125" customWidth="1"/>
    <col min="11" max="11" width="2.28515625" style="134" customWidth="1"/>
  </cols>
  <sheetData>
    <row r="1" spans="2:10" x14ac:dyDescent="0.2">
      <c r="B1" s="79" t="s">
        <v>75</v>
      </c>
      <c r="D1" s="137" t="s">
        <v>70</v>
      </c>
      <c r="F1" s="137" t="s">
        <v>74</v>
      </c>
      <c r="G1" s="138" t="s">
        <v>72</v>
      </c>
      <c r="I1" s="137" t="s">
        <v>73</v>
      </c>
      <c r="J1" s="138" t="s">
        <v>72</v>
      </c>
    </row>
    <row r="2" spans="2:10" x14ac:dyDescent="0.2">
      <c r="B2" s="79" t="s">
        <v>76</v>
      </c>
      <c r="D2" s="137" t="s">
        <v>69</v>
      </c>
      <c r="F2" s="99" t="s">
        <v>50</v>
      </c>
      <c r="G2" s="139"/>
      <c r="H2" s="135"/>
      <c r="I2" s="150" t="s">
        <v>42</v>
      </c>
      <c r="J2" s="147"/>
    </row>
    <row r="3" spans="2:10" x14ac:dyDescent="0.2">
      <c r="B3" s="79" t="s">
        <v>77</v>
      </c>
      <c r="D3" s="137" t="s">
        <v>115</v>
      </c>
      <c r="E3" s="136"/>
      <c r="F3" s="99" t="s">
        <v>113</v>
      </c>
      <c r="G3" s="140"/>
      <c r="I3" s="150" t="s">
        <v>47</v>
      </c>
      <c r="J3" s="141"/>
    </row>
    <row r="4" spans="2:10" x14ac:dyDescent="0.2">
      <c r="B4" s="79" t="s">
        <v>78</v>
      </c>
      <c r="D4" s="137" t="s">
        <v>68</v>
      </c>
      <c r="F4" s="99" t="s">
        <v>52</v>
      </c>
      <c r="G4" s="141"/>
      <c r="I4" s="150" t="s">
        <v>48</v>
      </c>
      <c r="J4" s="151"/>
    </row>
    <row r="5" spans="2:10" x14ac:dyDescent="0.2">
      <c r="B5" s="79" t="s">
        <v>79</v>
      </c>
      <c r="D5" s="137" t="s">
        <v>71</v>
      </c>
      <c r="F5" s="99" t="s">
        <v>53</v>
      </c>
      <c r="G5" s="142"/>
      <c r="I5" s="150" t="s">
        <v>49</v>
      </c>
      <c r="J5" s="142"/>
    </row>
    <row r="6" spans="2:10" x14ac:dyDescent="0.2">
      <c r="B6" s="79" t="s">
        <v>80</v>
      </c>
      <c r="D6" s="137" t="s">
        <v>67</v>
      </c>
      <c r="F6" s="99" t="s">
        <v>54</v>
      </c>
      <c r="G6" s="143"/>
    </row>
    <row r="7" spans="2:10" x14ac:dyDescent="0.2">
      <c r="B7" s="79" t="s">
        <v>81</v>
      </c>
      <c r="D7" s="137" t="s">
        <v>66</v>
      </c>
      <c r="F7" s="99" t="s">
        <v>55</v>
      </c>
      <c r="G7" s="144"/>
    </row>
    <row r="8" spans="2:10" x14ac:dyDescent="0.2">
      <c r="B8" s="79" t="s">
        <v>82</v>
      </c>
      <c r="D8" s="137" t="s">
        <v>65</v>
      </c>
      <c r="F8" s="99" t="s">
        <v>56</v>
      </c>
      <c r="G8" s="145"/>
    </row>
    <row r="9" spans="2:10" x14ac:dyDescent="0.2">
      <c r="B9" s="79" t="s">
        <v>83</v>
      </c>
      <c r="D9" s="137" t="s">
        <v>63</v>
      </c>
      <c r="F9" s="99" t="s">
        <v>57</v>
      </c>
      <c r="G9" s="146"/>
    </row>
    <row r="10" spans="2:10" x14ac:dyDescent="0.2">
      <c r="B10" s="79" t="s">
        <v>84</v>
      </c>
      <c r="D10" s="137" t="s">
        <v>62</v>
      </c>
      <c r="F10" s="99" t="s">
        <v>58</v>
      </c>
      <c r="G10" s="147"/>
    </row>
    <row r="11" spans="2:10" x14ac:dyDescent="0.2">
      <c r="B11" s="79" t="s">
        <v>85</v>
      </c>
      <c r="D11" s="137" t="s">
        <v>61</v>
      </c>
      <c r="F11" s="99" t="s">
        <v>59</v>
      </c>
      <c r="G11" s="148"/>
    </row>
    <row r="12" spans="2:10" x14ac:dyDescent="0.2">
      <c r="B12" s="79" t="s">
        <v>110</v>
      </c>
      <c r="D12" s="137" t="s">
        <v>64</v>
      </c>
      <c r="F12" s="99" t="s">
        <v>60</v>
      </c>
      <c r="G12" s="149"/>
    </row>
    <row r="13" spans="2:10" x14ac:dyDescent="0.2">
      <c r="B13" s="79" t="s">
        <v>111</v>
      </c>
      <c r="D13" s="137" t="s">
        <v>116</v>
      </c>
      <c r="F13" s="99" t="s">
        <v>51</v>
      </c>
      <c r="G13" s="197"/>
    </row>
    <row r="14" spans="2:10" x14ac:dyDescent="0.2">
      <c r="B14" s="79" t="s">
        <v>112</v>
      </c>
      <c r="D14" s="137" t="s">
        <v>65</v>
      </c>
      <c r="F14" s="99" t="s">
        <v>118</v>
      </c>
      <c r="G14" s="199"/>
    </row>
    <row r="15" spans="2:10" x14ac:dyDescent="0.2">
      <c r="D15" s="137" t="s">
        <v>117</v>
      </c>
      <c r="F15" s="99" t="s">
        <v>114</v>
      </c>
      <c r="G15" s="198"/>
    </row>
  </sheetData>
  <conditionalFormatting sqref="C3:C11 B12:C65536">
    <cfRule type="containsText" dxfId="18160" priority="1" stopIfTrue="1" operator="containsText" text="CH">
      <formula>NOT(ISERROR(SEARCH("CH",B3)))</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C000"/>
    <pageSetUpPr fitToPage="1"/>
  </sheetPr>
  <dimension ref="B1:BP458"/>
  <sheetViews>
    <sheetView showGridLines="0" zoomScale="55" zoomScaleNormal="55" zoomScaleSheetLayoutView="55" workbookViewId="0">
      <pane ySplit="3" topLeftCell="A4" activePane="bottomLeft" state="frozen"/>
      <selection pane="bottomLeft" activeCell="AC33" sqref="AC33"/>
    </sheetView>
  </sheetViews>
  <sheetFormatPr baseColWidth="10" defaultRowHeight="12.75" outlineLevelRow="1" outlineLevelCol="1" x14ac:dyDescent="0.2"/>
  <cols>
    <col min="1" max="1" width="1.7109375" style="4" customWidth="1"/>
    <col min="2" max="2" width="3.7109375" style="4" customWidth="1"/>
    <col min="3" max="3" width="1.7109375" style="4" customWidth="1"/>
    <col min="4" max="4" width="3.7109375" style="4" customWidth="1"/>
    <col min="5" max="5" width="1.7109375" style="4" customWidth="1"/>
    <col min="6" max="6" width="3.7109375" style="4" customWidth="1"/>
    <col min="7" max="7" width="11.5703125" style="4" bestFit="1" customWidth="1"/>
    <col min="8" max="8" width="5.7109375" style="4" bestFit="1" customWidth="1"/>
    <col min="9" max="9" width="11.42578125" style="4"/>
    <col min="10" max="10" width="5.7109375" style="4" bestFit="1" customWidth="1"/>
    <col min="11" max="11" width="11.5703125" style="4" bestFit="1" customWidth="1"/>
    <col min="12" max="12" width="5.7109375" style="4" customWidth="1"/>
    <col min="13" max="13" width="11.42578125" style="4"/>
    <col min="14" max="14" width="5.7109375" style="4" bestFit="1" customWidth="1"/>
    <col min="15" max="15" width="11.42578125" style="4"/>
    <col min="16" max="16" width="5.7109375" style="4" bestFit="1" customWidth="1"/>
    <col min="17" max="17" width="11.42578125" style="4" customWidth="1" outlineLevel="1"/>
    <col min="18" max="18" width="5.42578125" style="4" customWidth="1" outlineLevel="1"/>
    <col min="19" max="19" width="11.42578125" style="4" customWidth="1" outlineLevel="1"/>
    <col min="20" max="20" width="5.7109375" style="4" customWidth="1" outlineLevel="1"/>
    <col min="21" max="21" width="1.7109375" style="4" customWidth="1"/>
    <col min="22" max="22" width="3.7109375" style="4" customWidth="1"/>
    <col min="23" max="23" width="1.7109375" style="4" customWidth="1"/>
    <col min="24" max="24" width="3.7109375" style="4" customWidth="1"/>
    <col min="25" max="25" width="1.7109375" style="4" customWidth="1"/>
    <col min="26" max="26" width="3.7109375" style="4" customWidth="1"/>
    <col min="27" max="27" width="11.42578125" style="4"/>
    <col min="28" max="28" width="5.42578125" style="4" customWidth="1"/>
    <col min="29" max="29" width="11.42578125" style="4"/>
    <col min="30" max="30" width="5.42578125" style="4" customWidth="1"/>
    <col min="31" max="31" width="11.42578125" style="4"/>
    <col min="32" max="32" width="5.42578125" style="4" customWidth="1"/>
    <col min="33" max="33" width="11.42578125" style="4"/>
    <col min="34" max="34" width="5.42578125" style="4" customWidth="1"/>
    <col min="35" max="35" width="11.42578125" style="4"/>
    <col min="36" max="36" width="5.42578125" style="4" customWidth="1"/>
    <col min="37" max="37" width="11.42578125" style="4" customWidth="1" outlineLevel="1"/>
    <col min="38" max="38" width="5.42578125" style="4" customWidth="1" outlineLevel="1"/>
    <col min="39" max="39" width="11.42578125" style="4" customWidth="1" outlineLevel="1"/>
    <col min="40" max="40" width="5.42578125" style="4" customWidth="1" outlineLevel="1"/>
    <col min="41" max="41" width="1.7109375" style="4" customWidth="1"/>
    <col min="42" max="42" width="3.7109375" style="4" customWidth="1"/>
    <col min="43" max="43" width="1.7109375" style="4" customWidth="1"/>
    <col min="44" max="44" width="3.7109375" style="4" customWidth="1"/>
    <col min="45" max="45" width="1.7109375" style="4" customWidth="1"/>
    <col min="46" max="46" width="3.7109375" style="4" customWidth="1"/>
    <col min="47" max="47" width="11.42578125" style="4"/>
    <col min="48" max="48" width="5.42578125" style="4" customWidth="1"/>
    <col min="49" max="49" width="11.42578125" style="4"/>
    <col min="50" max="50" width="5.42578125" style="4" customWidth="1"/>
    <col min="51" max="51" width="11.42578125" style="4"/>
    <col min="52" max="52" width="5.42578125" style="4" customWidth="1"/>
    <col min="53" max="53" width="11.42578125" style="4"/>
    <col min="54" max="54" width="5.42578125" style="4" customWidth="1"/>
    <col min="55" max="55" width="11.42578125" style="4"/>
    <col min="56" max="56" width="5.42578125" style="4" customWidth="1"/>
    <col min="57" max="57" width="11.42578125" style="4" customWidth="1" outlineLevel="1"/>
    <col min="58" max="58" width="5.42578125" style="4" customWidth="1" outlineLevel="1"/>
    <col min="59" max="59" width="11.42578125" style="4" customWidth="1" outlineLevel="1"/>
    <col min="60" max="60" width="5.42578125" style="4" customWidth="1" outlineLevel="1"/>
    <col min="61" max="65" width="11.42578125" style="4"/>
    <col min="66" max="66" width="23.28515625" style="4" bestFit="1" customWidth="1"/>
    <col min="67" max="67" width="14" style="4" bestFit="1" customWidth="1"/>
    <col min="68" max="16384" width="11.42578125" style="4"/>
  </cols>
  <sheetData>
    <row r="1" spans="2:68" ht="13.5" thickBot="1" x14ac:dyDescent="0.25"/>
    <row r="2" spans="2:68" ht="27.75" thickTop="1" thickBot="1" x14ac:dyDescent="0.45">
      <c r="F2" s="18"/>
      <c r="G2" s="19">
        <v>2019</v>
      </c>
      <c r="H2" s="18"/>
      <c r="I2" s="215" t="s">
        <v>46</v>
      </c>
      <c r="J2" s="216"/>
      <c r="K2" s="93">
        <f>SUM(M4,AG4,BA4,BA116,AG116,M116,M227,AG227,BA227,BA338,AG338,M338)</f>
        <v>0</v>
      </c>
      <c r="L2" s="126" t="s">
        <v>45</v>
      </c>
      <c r="M2" s="92">
        <f>K2/16</f>
        <v>0</v>
      </c>
    </row>
    <row r="3" spans="2:68" ht="13.5" thickTop="1" x14ac:dyDescent="0.2">
      <c r="F3" s="18"/>
      <c r="G3" s="18"/>
      <c r="H3" s="18"/>
      <c r="I3" s="18"/>
    </row>
    <row r="4" spans="2:68" ht="36.950000000000003" customHeight="1" x14ac:dyDescent="0.2">
      <c r="F4" s="217">
        <f>EDATE(DATE(An_ref,1,1),0)</f>
        <v>43466</v>
      </c>
      <c r="G4" s="217"/>
      <c r="H4" s="217"/>
      <c r="I4" s="217"/>
      <c r="J4" s="217"/>
      <c r="K4" s="83"/>
      <c r="L4" s="83"/>
      <c r="M4" s="90">
        <f>SUM(B8:B22)</f>
        <v>0</v>
      </c>
      <c r="N4" s="83"/>
      <c r="O4" s="83"/>
      <c r="P4" s="83"/>
      <c r="Q4" s="83"/>
      <c r="R4" s="83"/>
      <c r="S4" s="83"/>
      <c r="T4" s="83"/>
      <c r="Z4" s="217">
        <f>EDATE(DATE(An_ref,1,1),1)</f>
        <v>43497</v>
      </c>
      <c r="AA4" s="217"/>
      <c r="AB4" s="217"/>
      <c r="AC4" s="217"/>
      <c r="AD4" s="217"/>
      <c r="AE4" s="84"/>
      <c r="AF4" s="84"/>
      <c r="AG4" s="90">
        <f>SUM(V8:V22)</f>
        <v>0</v>
      </c>
      <c r="AH4" s="84"/>
      <c r="AI4" s="84"/>
      <c r="AJ4" s="84"/>
      <c r="AK4" s="83"/>
      <c r="AL4" s="83"/>
      <c r="AM4" s="83"/>
      <c r="AN4" s="83"/>
      <c r="AT4" s="217">
        <f>EDATE(DATE(An_ref,1,1),2)</f>
        <v>43525</v>
      </c>
      <c r="AU4" s="217"/>
      <c r="AV4" s="217"/>
      <c r="AW4" s="217"/>
      <c r="AX4" s="217"/>
      <c r="AY4" s="84"/>
      <c r="AZ4" s="84"/>
      <c r="BA4" s="90">
        <f>SUM(AP8:AP22)</f>
        <v>0</v>
      </c>
      <c r="BB4" s="84"/>
      <c r="BC4" s="84"/>
      <c r="BD4" s="84"/>
      <c r="BE4" s="83"/>
      <c r="BF4" s="83"/>
      <c r="BG4" s="83"/>
      <c r="BH4" s="83"/>
      <c r="BN4" s="5" t="s">
        <v>3</v>
      </c>
      <c r="BO4" s="6" t="s">
        <v>4</v>
      </c>
      <c r="BP4" s="4" t="b">
        <f>OR(H7=BO5,H7=BO6,H7=BO7,H7=BO24,H7=BO25,H7=BO26,H7=BO42,H7=BO43,H7=BO44,H7=BO60,H7=BO61,H7=BO62,H7=BO78)</f>
        <v>0</v>
      </c>
    </row>
    <row r="5" spans="2:68" s="8" customFormat="1" ht="22.5" customHeight="1" thickBot="1" x14ac:dyDescent="0.25">
      <c r="B5" s="218" t="s">
        <v>27</v>
      </c>
      <c r="C5" s="219"/>
      <c r="D5" s="219"/>
      <c r="F5" s="7"/>
      <c r="G5" s="220" t="str">
        <f>UPPER(TEXT(H25,"jjjj"))</f>
        <v>LUNDI</v>
      </c>
      <c r="H5" s="220"/>
      <c r="I5" s="220" t="str">
        <f>UPPER(TEXT(J25,"jjjj"))</f>
        <v>MARDI</v>
      </c>
      <c r="J5" s="220"/>
      <c r="K5" s="220" t="str">
        <f>UPPER(TEXT(L25,"jjjj"))</f>
        <v>MERCREDI</v>
      </c>
      <c r="L5" s="220"/>
      <c r="M5" s="220" t="str">
        <f>UPPER(TEXT(N25,"jjjj"))</f>
        <v>JEUDI</v>
      </c>
      <c r="N5" s="220"/>
      <c r="O5" s="220" t="str">
        <f>UPPER(TEXT(P25,"jjjj"))</f>
        <v>VENDREDI</v>
      </c>
      <c r="P5" s="220"/>
      <c r="Q5" s="221" t="str">
        <f>UPPER(TEXT(R25,"jjjj"))</f>
        <v>SAMEDI</v>
      </c>
      <c r="R5" s="221"/>
      <c r="S5" s="221" t="str">
        <f>UPPER(TEXT(T25,"jjjj"))</f>
        <v>DIMANCHE</v>
      </c>
      <c r="T5" s="221"/>
      <c r="V5" s="218" t="s">
        <v>27</v>
      </c>
      <c r="W5" s="219"/>
      <c r="X5" s="219"/>
      <c r="Z5" s="7"/>
      <c r="AA5" s="220" t="str">
        <f>UPPER(TEXT(AB25,"jjjj"))</f>
        <v>LUNDI</v>
      </c>
      <c r="AB5" s="220"/>
      <c r="AC5" s="220" t="str">
        <f>UPPER(TEXT(AD25,"jjjj"))</f>
        <v>MARDI</v>
      </c>
      <c r="AD5" s="220"/>
      <c r="AE5" s="220" t="str">
        <f>UPPER(TEXT(AF25,"jjjj"))</f>
        <v>MERCREDI</v>
      </c>
      <c r="AF5" s="220"/>
      <c r="AG5" s="220" t="str">
        <f>UPPER(TEXT(AH25,"jjjj"))</f>
        <v>JEUDI</v>
      </c>
      <c r="AH5" s="220"/>
      <c r="AI5" s="220" t="str">
        <f>UPPER(TEXT(AJ25,"jjjj"))</f>
        <v>VENDREDI</v>
      </c>
      <c r="AJ5" s="220"/>
      <c r="AK5" s="221" t="str">
        <f>UPPER(TEXT(AL25,"jjjj"))</f>
        <v>SAMEDI</v>
      </c>
      <c r="AL5" s="221"/>
      <c r="AM5" s="221" t="str">
        <f>UPPER(TEXT(AN25,"jjjj"))</f>
        <v>DIMANCHE</v>
      </c>
      <c r="AN5" s="221"/>
      <c r="AP5" s="218" t="s">
        <v>27</v>
      </c>
      <c r="AQ5" s="219"/>
      <c r="AR5" s="219"/>
      <c r="AT5" s="7"/>
      <c r="AU5" s="220" t="str">
        <f>UPPER(TEXT(AV25,"jjjj"))</f>
        <v>LUNDI</v>
      </c>
      <c r="AV5" s="220"/>
      <c r="AW5" s="220" t="str">
        <f>UPPER(TEXT(AX25,"jjjj"))</f>
        <v>MARDI</v>
      </c>
      <c r="AX5" s="220"/>
      <c r="AY5" s="220" t="str">
        <f>UPPER(TEXT(AZ25,"jjjj"))</f>
        <v>MERCREDI</v>
      </c>
      <c r="AZ5" s="220"/>
      <c r="BA5" s="220" t="str">
        <f>UPPER(TEXT(BB25,"jjjj"))</f>
        <v>JEUDI</v>
      </c>
      <c r="BB5" s="220"/>
      <c r="BC5" s="220" t="str">
        <f>UPPER(TEXT(BD25,"jjjj"))</f>
        <v>VENDREDI</v>
      </c>
      <c r="BD5" s="220"/>
      <c r="BE5" s="221" t="str">
        <f>UPPER(TEXT(BF25,"jjjj"))</f>
        <v>SAMEDI</v>
      </c>
      <c r="BF5" s="221"/>
      <c r="BG5" s="221" t="str">
        <f>UPPER(TEXT(BH25,"jjjj"))</f>
        <v>DIMANCHE</v>
      </c>
      <c r="BH5" s="221"/>
      <c r="BN5" s="9"/>
      <c r="BO5" s="10">
        <f>DATE(An_ref,1,1)</f>
        <v>43466</v>
      </c>
    </row>
    <row r="6" spans="2:68" ht="15" hidden="1" customHeight="1" x14ac:dyDescent="0.2">
      <c r="F6" s="48">
        <f>INT((N7-LOOKUP(N7,DATE(YEAR(N7)+{-1;0;1},1,3)-WEEKDAY(DATE(YEAR(N7)+{-1;0;1},1,3))+2))/7)+1</f>
        <v>1</v>
      </c>
      <c r="G6" s="50"/>
      <c r="H6" s="50"/>
      <c r="I6" s="50"/>
      <c r="J6" s="50"/>
      <c r="K6" s="50"/>
      <c r="L6" s="50"/>
      <c r="M6" s="50"/>
      <c r="N6" s="50"/>
      <c r="O6" s="50"/>
      <c r="P6" s="50"/>
      <c r="Q6" s="50"/>
      <c r="R6" s="50"/>
      <c r="S6" s="50"/>
      <c r="T6" s="50"/>
      <c r="Z6" s="48" t="e">
        <f>INT((AH7-LOOKUP(AH7,DATE(YEAR(AH7)+{-1;0;1},1,3)-WEEKDAY(DATE(YEAR(AH7)+{-1;0;1},1,3))+2))/7)+1</f>
        <v>#VALUE!</v>
      </c>
      <c r="AA6" s="50"/>
      <c r="AB6" s="50"/>
      <c r="AC6" s="50"/>
      <c r="AD6" s="50"/>
      <c r="AE6" s="50"/>
      <c r="AF6" s="50"/>
      <c r="AG6" s="50"/>
      <c r="AH6" s="50"/>
      <c r="AI6" s="50"/>
      <c r="AJ6" s="50"/>
      <c r="AK6" s="50"/>
      <c r="AL6" s="50"/>
      <c r="AM6" s="50"/>
      <c r="AN6" s="50"/>
      <c r="AT6" s="48" t="e">
        <f>INT((BB7-LOOKUP(BB7,DATE(YEAR(BB7)+{-1;0;1},1,3)-WEEKDAY(DATE(YEAR(BB7)+{-1;0;1},1,3))+2))/7)+1</f>
        <v>#VALUE!</v>
      </c>
      <c r="AU6" s="50"/>
      <c r="AV6" s="50"/>
      <c r="AW6" s="50"/>
      <c r="AX6" s="50"/>
      <c r="AY6" s="50"/>
      <c r="AZ6" s="50"/>
      <c r="BA6" s="50"/>
      <c r="BB6" s="50"/>
      <c r="BC6" s="50"/>
      <c r="BD6" s="50"/>
      <c r="BE6" s="50"/>
      <c r="BF6" s="50"/>
      <c r="BG6" s="50"/>
      <c r="BH6" s="50"/>
      <c r="BN6" s="11"/>
      <c r="BO6" s="12">
        <f>DATE(An_ref,1,2)</f>
        <v>43467</v>
      </c>
    </row>
    <row r="7" spans="2:68" ht="39.950000000000003" customHeight="1" thickBot="1" x14ac:dyDescent="0.25">
      <c r="B7" s="76" t="s">
        <v>29</v>
      </c>
      <c r="D7" s="77" t="s">
        <v>28</v>
      </c>
      <c r="F7" s="71">
        <f>F6</f>
        <v>1</v>
      </c>
      <c r="G7" s="51" t="str">
        <f>IF(ISNA(VLOOKUP(H7,Tab_feri,2,FALSE)),"",VLOOKUP(H7,Tab_feri,2,FALSE))</f>
        <v/>
      </c>
      <c r="H7" s="52" t="str">
        <f>IF(WEEKDAY(F4)=2,F4,"")</f>
        <v/>
      </c>
      <c r="I7" s="51" t="str">
        <f>IF(ISNA(VLOOKUP(J7,Tab_feri,2,FALSE)),"",VLOOKUP(J7,Tab_feri,2,FALSE))</f>
        <v/>
      </c>
      <c r="J7" s="52">
        <f>IF(H7&lt;&gt;"",H7+1,IF(WEEKDAY(F4)=3,F4,""))</f>
        <v>43466</v>
      </c>
      <c r="K7" s="51" t="str">
        <f>IF(ISNA(VLOOKUP(L7,Tab_feri,2,FALSE)),"",VLOOKUP(L7,Tab_feri,2,FALSE))</f>
        <v/>
      </c>
      <c r="L7" s="52">
        <f>IF(J7&lt;&gt;"",J7+1,IF(WEEKDAY(F4)=4,F4,""))</f>
        <v>43467</v>
      </c>
      <c r="M7" s="51" t="str">
        <f>IF(ISNA(VLOOKUP(N7,Tab_feri,2,FALSE)),"",VLOOKUP(N7,Tab_feri,2,FALSE))</f>
        <v/>
      </c>
      <c r="N7" s="52">
        <f>IF(L7&lt;&gt;"",L7+1,IF(WEEKDAY(F4)=5,F4,""))</f>
        <v>43468</v>
      </c>
      <c r="O7" s="51" t="str">
        <f>IF(ISNA(VLOOKUP(P7,Tab_feri,2,FALSE)),"",VLOOKUP(P7,Tab_feri,2,FALSE))</f>
        <v/>
      </c>
      <c r="P7" s="62">
        <f>IF(N7&lt;&gt;"",N7+1,IF(WEEKDAY(F4)=6,F4,""))</f>
        <v>43469</v>
      </c>
      <c r="Q7" s="53" t="str">
        <f>IF(ISNA(VLOOKUP(R7,Tab_feri,2,FALSE)),"",VLOOKUP(R7,Tab_feri,2,FALSE))</f>
        <v/>
      </c>
      <c r="R7" s="54">
        <f>IF(P7&lt;&gt;"",P7+1,IF(WEEKDAY(F4)=7,F4,""))</f>
        <v>43470</v>
      </c>
      <c r="S7" s="53" t="str">
        <f>IF(ISNA(VLOOKUP(T7,Tab_feri,2,FALSE)),"",VLOOKUP(T7,Tab_feri,2,FALSE))</f>
        <v/>
      </c>
      <c r="T7" s="55">
        <f>IF(R7&lt;&gt;"",R7+1,IF(WEEKDAY(F4)=1,F4,""))</f>
        <v>43471</v>
      </c>
      <c r="V7" s="76" t="s">
        <v>29</v>
      </c>
      <c r="X7" s="77" t="s">
        <v>28</v>
      </c>
      <c r="Z7" s="71" t="e">
        <f>Z6</f>
        <v>#VALUE!</v>
      </c>
      <c r="AA7" s="51" t="str">
        <f>IF(ISNA(VLOOKUP(AB7,Tab_feri,2,FALSE)),"",VLOOKUP(AB7,Tab_feri,2,FALSE))</f>
        <v/>
      </c>
      <c r="AB7" s="52" t="str">
        <f>IF(WEEKDAY(Z4)=2,Z4,"")</f>
        <v/>
      </c>
      <c r="AC7" s="51" t="str">
        <f>IF(ISNA(VLOOKUP(AD7,Tab_feri,2,FALSE)),"",VLOOKUP(AD7,Tab_feri,2,FALSE))</f>
        <v/>
      </c>
      <c r="AD7" s="52" t="str">
        <f>IF(AB7&lt;&gt;"",AB7+1,IF(WEEKDAY(Z4)=3,Z4,""))</f>
        <v/>
      </c>
      <c r="AE7" s="51" t="str">
        <f>IF(ISNA(VLOOKUP(AF7,Tab_feri,2,FALSE)),"",VLOOKUP(AF7,Tab_feri,2,FALSE))</f>
        <v/>
      </c>
      <c r="AF7" s="52" t="str">
        <f>IF(AD7&lt;&gt;"",AD7+1,IF(WEEKDAY(Z4)=4,Z4,""))</f>
        <v/>
      </c>
      <c r="AG7" s="51" t="str">
        <f>IF(ISNA(VLOOKUP(AH7,Tab_feri,2,FALSE)),"",VLOOKUP(AH7,Tab_feri,2,FALSE))</f>
        <v/>
      </c>
      <c r="AH7" s="52" t="str">
        <f>IF(AF7&lt;&gt;"",AF7+1,IF(WEEKDAY(Z4)=5,Z4,""))</f>
        <v/>
      </c>
      <c r="AI7" s="51" t="str">
        <f>IF(ISNA(VLOOKUP(AJ7,Tab_feri,2,FALSE)),"",VLOOKUP(AJ7,Tab_feri,2,FALSE))</f>
        <v/>
      </c>
      <c r="AJ7" s="52">
        <f>IF(AH7&lt;&gt;"",AH7+1,IF(WEEKDAY(Z4)=6,Z4,""))</f>
        <v>43497</v>
      </c>
      <c r="AK7" s="53" t="str">
        <f>IF(ISNA(VLOOKUP(AL7,Tab_feri,2,FALSE)),"",VLOOKUP(AL7,Tab_feri,2,FALSE))</f>
        <v/>
      </c>
      <c r="AL7" s="54">
        <f>IF(AJ7&lt;&gt;"",AJ7+1,IF(WEEKDAY(Z4)=7,Z4,""))</f>
        <v>43498</v>
      </c>
      <c r="AM7" s="53" t="str">
        <f>IF(ISNA(VLOOKUP(AN7,Tab_feri,2,FALSE)),"",VLOOKUP(AN7,Tab_feri,2,FALSE))</f>
        <v/>
      </c>
      <c r="AN7" s="55">
        <f>IF(AL7&lt;&gt;"",AL7+1,IF(WEEKDAY(Z4)=1,Z4,""))</f>
        <v>43499</v>
      </c>
      <c r="AP7" s="76" t="s">
        <v>29</v>
      </c>
      <c r="AR7" s="77" t="s">
        <v>28</v>
      </c>
      <c r="AT7" s="71" t="e">
        <f>AT6</f>
        <v>#VALUE!</v>
      </c>
      <c r="AU7" s="51" t="str">
        <f>IF(ISNA(VLOOKUP(AV7,Tab_feri,2,FALSE)),"",VLOOKUP(AV7,Tab_feri,2,FALSE))</f>
        <v/>
      </c>
      <c r="AV7" s="52" t="str">
        <f>IF(WEEKDAY(AT4)=2,AT4,"")</f>
        <v/>
      </c>
      <c r="AW7" s="51" t="str">
        <f>IF(ISNA(VLOOKUP(AX7,Tab_feri,2,FALSE)),"",VLOOKUP(AX7,Tab_feri,2,FALSE))</f>
        <v/>
      </c>
      <c r="AX7" s="52" t="str">
        <f>IF(AV7&lt;&gt;"",AV7+1,IF(WEEKDAY(AT4)=3,AT4,""))</f>
        <v/>
      </c>
      <c r="AY7" s="51" t="str">
        <f>IF(ISNA(VLOOKUP(AZ7,Tab_feri,2,FALSE)),"",VLOOKUP(AZ7,Tab_feri,2,FALSE))</f>
        <v/>
      </c>
      <c r="AZ7" s="52" t="str">
        <f>IF(AX7&lt;&gt;"",AX7+1,IF(WEEKDAY(AT4)=4,AT4,""))</f>
        <v/>
      </c>
      <c r="BA7" s="51" t="str">
        <f>IF(ISNA(VLOOKUP(BB7,Tab_feri,2,FALSE)),"",VLOOKUP(BB7,Tab_feri,2,FALSE))</f>
        <v/>
      </c>
      <c r="BB7" s="52" t="str">
        <f>IF(AZ7&lt;&gt;"",AZ7+1,IF(WEEKDAY(AT4)=5,AT4,""))</f>
        <v/>
      </c>
      <c r="BC7" s="51" t="str">
        <f>IF(ISNA(VLOOKUP(BD7,Tab_feri,2,FALSE)),"",VLOOKUP(BD7,Tab_feri,2,FALSE))</f>
        <v/>
      </c>
      <c r="BD7" s="52">
        <f>IF(BB7&lt;&gt;"",BB7+1,IF(WEEKDAY(AT4)=6,AT4,""))</f>
        <v>43525</v>
      </c>
      <c r="BE7" s="53" t="str">
        <f>IF(ISNA(VLOOKUP(BF7,Tab_feri,2,FALSE)),"",VLOOKUP(BF7,Tab_feri,2,FALSE))</f>
        <v/>
      </c>
      <c r="BF7" s="54">
        <f>IF(BD7&lt;&gt;"",BD7+1,IF(WEEKDAY(AT4)=7,AT4,""))</f>
        <v>43526</v>
      </c>
      <c r="BG7" s="53" t="str">
        <f>IF(ISNA(VLOOKUP(BH7,Tab_feri,2,FALSE)),"",VLOOKUP(BH7,Tab_feri,2,FALSE))</f>
        <v/>
      </c>
      <c r="BH7" s="55">
        <f>IF(BF7&lt;&gt;"",BF7+1,IF(WEEKDAY(AT4)=1,AT4,""))</f>
        <v>43527</v>
      </c>
      <c r="BN7" s="13"/>
      <c r="BO7" s="14">
        <f>BO8-2</f>
        <v>43574</v>
      </c>
    </row>
    <row r="8" spans="2:68" ht="15" customHeight="1" outlineLevel="1" thickTop="1" thickBot="1" x14ac:dyDescent="0.25">
      <c r="B8" s="73">
        <f>SUM(D8,D26,D44,D62,D80,D98)</f>
        <v>0</v>
      </c>
      <c r="D8" s="87">
        <f>SUM(H8,J8,L8,N8,P8,R8,T8)</f>
        <v>0</v>
      </c>
      <c r="F8" s="70">
        <v>1</v>
      </c>
      <c r="G8" s="80"/>
      <c r="H8" s="57"/>
      <c r="I8" s="80"/>
      <c r="J8" s="57"/>
      <c r="K8" s="80"/>
      <c r="L8" s="57"/>
      <c r="M8" s="80"/>
      <c r="N8" s="57"/>
      <c r="O8" s="80"/>
      <c r="P8" s="58"/>
      <c r="Q8" s="80"/>
      <c r="R8" s="57"/>
      <c r="S8" s="80"/>
      <c r="T8" s="58"/>
      <c r="V8" s="73">
        <f>SUM(X8,X26,X44,X62,X80,X98)</f>
        <v>0</v>
      </c>
      <c r="X8" s="87">
        <f>SUM(AB8,AD8,AF8,AH8,AJ8,AL8,AN8)</f>
        <v>0</v>
      </c>
      <c r="Z8" s="70">
        <v>1</v>
      </c>
      <c r="AA8" s="80"/>
      <c r="AB8" s="57"/>
      <c r="AC8" s="80"/>
      <c r="AD8" s="57"/>
      <c r="AE8" s="80"/>
      <c r="AF8" s="57"/>
      <c r="AG8" s="80"/>
      <c r="AH8" s="57"/>
      <c r="AI8" s="80"/>
      <c r="AJ8" s="58"/>
      <c r="AK8" s="80"/>
      <c r="AL8" s="57"/>
      <c r="AM8" s="80"/>
      <c r="AN8" s="58"/>
      <c r="AP8" s="73">
        <f>SUM(AR8,AR26,AR44,AR62,AR80,AR98)</f>
        <v>0</v>
      </c>
      <c r="AR8" s="87">
        <f>SUM(AV8,AX8,AZ8,BB8,BD8,BF8,BH8)</f>
        <v>0</v>
      </c>
      <c r="AT8" s="70">
        <v>1</v>
      </c>
      <c r="AU8" s="80"/>
      <c r="AV8" s="57"/>
      <c r="AW8" s="80"/>
      <c r="AX8" s="57"/>
      <c r="AY8" s="80"/>
      <c r="AZ8" s="57"/>
      <c r="BA8" s="80"/>
      <c r="BB8" s="57"/>
      <c r="BC8" s="80"/>
      <c r="BD8" s="58"/>
      <c r="BE8" s="80"/>
      <c r="BF8" s="57"/>
      <c r="BG8" s="80"/>
      <c r="BH8" s="58"/>
      <c r="BN8" s="13"/>
      <c r="BO8" s="12">
        <f>ROUND(DATE(An_ref,4,MOD(234-11*MOD(An_ref,19),30))/7,)*7-6</f>
        <v>43576</v>
      </c>
    </row>
    <row r="9" spans="2:68" ht="15" customHeight="1" outlineLevel="1" thickBot="1" x14ac:dyDescent="0.25">
      <c r="B9" s="74">
        <f t="shared" ref="B9:B22" si="0">SUM(D9,D27,D45,D63,D81,D99)</f>
        <v>0</v>
      </c>
      <c r="D9" s="88">
        <f t="shared" ref="D9:D22" si="1">SUM(H9,J9,L9,N9,P9,R9,T9)</f>
        <v>0</v>
      </c>
      <c r="F9" s="70">
        <v>2</v>
      </c>
      <c r="G9" s="81"/>
      <c r="H9" s="47"/>
      <c r="I9" s="81"/>
      <c r="J9" s="47"/>
      <c r="K9" s="81"/>
      <c r="L9" s="47"/>
      <c r="M9" s="81"/>
      <c r="N9" s="47"/>
      <c r="O9" s="81"/>
      <c r="P9" s="59"/>
      <c r="Q9" s="81"/>
      <c r="R9" s="47"/>
      <c r="S9" s="81"/>
      <c r="T9" s="59"/>
      <c r="V9" s="74">
        <f t="shared" ref="V9:V22" si="2">SUM(X9,X27,X45,X63,X81,X99)</f>
        <v>0</v>
      </c>
      <c r="X9" s="88">
        <f t="shared" ref="X9:X22" si="3">SUM(AB9,AD9,AF9,AH9,AJ9,AL9,AN9)</f>
        <v>0</v>
      </c>
      <c r="Z9" s="70">
        <v>2</v>
      </c>
      <c r="AA9" s="81"/>
      <c r="AB9" s="47"/>
      <c r="AC9" s="81"/>
      <c r="AD9" s="47"/>
      <c r="AE9" s="81"/>
      <c r="AF9" s="47"/>
      <c r="AG9" s="81"/>
      <c r="AH9" s="47"/>
      <c r="AI9" s="81"/>
      <c r="AJ9" s="59"/>
      <c r="AK9" s="81"/>
      <c r="AL9" s="47"/>
      <c r="AM9" s="81"/>
      <c r="AN9" s="59"/>
      <c r="AP9" s="74">
        <f t="shared" ref="AP9:AP22" si="4">SUM(AR9,AR27,AR45,AR63,AR81,AR99)</f>
        <v>0</v>
      </c>
      <c r="AR9" s="88">
        <f t="shared" ref="AR9:AR22" si="5">SUM(AV9,AX9,AZ9,BB9,BD9,BF9,BH9)</f>
        <v>0</v>
      </c>
      <c r="AT9" s="70">
        <v>2</v>
      </c>
      <c r="AU9" s="81"/>
      <c r="AV9" s="47"/>
      <c r="AW9" s="81"/>
      <c r="AX9" s="47"/>
      <c r="AY9" s="81"/>
      <c r="AZ9" s="47"/>
      <c r="BA9" s="81"/>
      <c r="BB9" s="47"/>
      <c r="BC9" s="81"/>
      <c r="BD9" s="59"/>
      <c r="BE9" s="81"/>
      <c r="BF9" s="47"/>
      <c r="BG9" s="81"/>
      <c r="BH9" s="59"/>
      <c r="BN9" s="13"/>
      <c r="BO9" s="12"/>
    </row>
    <row r="10" spans="2:68" ht="15" customHeight="1" outlineLevel="1" thickBot="1" x14ac:dyDescent="0.25">
      <c r="B10" s="74">
        <f t="shared" si="0"/>
        <v>0</v>
      </c>
      <c r="D10" s="88">
        <f t="shared" si="1"/>
        <v>0</v>
      </c>
      <c r="F10" s="70">
        <v>3</v>
      </c>
      <c r="G10" s="81"/>
      <c r="H10" s="47"/>
      <c r="I10" s="81"/>
      <c r="J10" s="47"/>
      <c r="K10" s="81"/>
      <c r="L10" s="47"/>
      <c r="M10" s="81"/>
      <c r="N10" s="47"/>
      <c r="O10" s="81"/>
      <c r="P10" s="59"/>
      <c r="Q10" s="81"/>
      <c r="R10" s="47"/>
      <c r="S10" s="81"/>
      <c r="T10" s="59"/>
      <c r="V10" s="74">
        <f t="shared" si="2"/>
        <v>0</v>
      </c>
      <c r="X10" s="88">
        <f t="shared" si="3"/>
        <v>0</v>
      </c>
      <c r="Z10" s="70">
        <v>3</v>
      </c>
      <c r="AA10" s="81"/>
      <c r="AB10" s="47"/>
      <c r="AC10" s="81"/>
      <c r="AD10" s="47"/>
      <c r="AE10" s="81"/>
      <c r="AF10" s="47"/>
      <c r="AG10" s="81"/>
      <c r="AH10" s="47"/>
      <c r="AI10" s="81"/>
      <c r="AJ10" s="59"/>
      <c r="AK10" s="81"/>
      <c r="AL10" s="47"/>
      <c r="AM10" s="81"/>
      <c r="AN10" s="59"/>
      <c r="AP10" s="74">
        <f t="shared" si="4"/>
        <v>0</v>
      </c>
      <c r="AR10" s="88">
        <f t="shared" si="5"/>
        <v>0</v>
      </c>
      <c r="AT10" s="70">
        <v>3</v>
      </c>
      <c r="AU10" s="81"/>
      <c r="AV10" s="47"/>
      <c r="AW10" s="81"/>
      <c r="AX10" s="47"/>
      <c r="AY10" s="81"/>
      <c r="AZ10" s="47"/>
      <c r="BA10" s="81"/>
      <c r="BB10" s="47"/>
      <c r="BC10" s="81"/>
      <c r="BD10" s="59"/>
      <c r="BE10" s="81"/>
      <c r="BF10" s="47"/>
      <c r="BG10" s="81"/>
      <c r="BH10" s="59"/>
      <c r="BN10" s="13"/>
      <c r="BO10" s="12"/>
    </row>
    <row r="11" spans="2:68" ht="15" customHeight="1" outlineLevel="1" thickBot="1" x14ac:dyDescent="0.25">
      <c r="B11" s="74">
        <f t="shared" si="0"/>
        <v>0</v>
      </c>
      <c r="D11" s="88">
        <f t="shared" si="1"/>
        <v>0</v>
      </c>
      <c r="F11" s="70">
        <v>4</v>
      </c>
      <c r="G11" s="81"/>
      <c r="H11" s="47"/>
      <c r="I11" s="81"/>
      <c r="J11" s="47"/>
      <c r="K11" s="81"/>
      <c r="L11" s="47"/>
      <c r="M11" s="81"/>
      <c r="N11" s="47"/>
      <c r="O11" s="81"/>
      <c r="P11" s="59"/>
      <c r="Q11" s="81"/>
      <c r="R11" s="47"/>
      <c r="S11" s="81"/>
      <c r="T11" s="59"/>
      <c r="V11" s="74">
        <f t="shared" si="2"/>
        <v>0</v>
      </c>
      <c r="X11" s="88">
        <f t="shared" si="3"/>
        <v>0</v>
      </c>
      <c r="Z11" s="70">
        <v>4</v>
      </c>
      <c r="AA11" s="81"/>
      <c r="AB11" s="47"/>
      <c r="AC11" s="81"/>
      <c r="AD11" s="47"/>
      <c r="AE11" s="81"/>
      <c r="AF11" s="47"/>
      <c r="AG11" s="81"/>
      <c r="AH11" s="47"/>
      <c r="AI11" s="81"/>
      <c r="AJ11" s="59"/>
      <c r="AK11" s="81"/>
      <c r="AL11" s="47"/>
      <c r="AM11" s="81"/>
      <c r="AN11" s="59"/>
      <c r="AP11" s="74">
        <f t="shared" si="4"/>
        <v>0</v>
      </c>
      <c r="AR11" s="88">
        <f t="shared" si="5"/>
        <v>0</v>
      </c>
      <c r="AT11" s="70">
        <v>4</v>
      </c>
      <c r="AU11" s="81"/>
      <c r="AV11" s="47"/>
      <c r="AW11" s="81"/>
      <c r="AX11" s="47"/>
      <c r="AY11" s="81"/>
      <c r="AZ11" s="47"/>
      <c r="BA11" s="81"/>
      <c r="BB11" s="47"/>
      <c r="BC11" s="81"/>
      <c r="BD11" s="59"/>
      <c r="BE11" s="81"/>
      <c r="BF11" s="47"/>
      <c r="BG11" s="81"/>
      <c r="BH11" s="59"/>
      <c r="BN11" s="13"/>
      <c r="BO11" s="12"/>
    </row>
    <row r="12" spans="2:68" ht="15" customHeight="1" outlineLevel="1" thickBot="1" x14ac:dyDescent="0.25">
      <c r="B12" s="74">
        <f t="shared" si="0"/>
        <v>0</v>
      </c>
      <c r="D12" s="88">
        <f t="shared" si="1"/>
        <v>0</v>
      </c>
      <c r="F12" s="70">
        <v>5</v>
      </c>
      <c r="G12" s="81"/>
      <c r="H12" s="47"/>
      <c r="I12" s="81"/>
      <c r="J12" s="47"/>
      <c r="K12" s="81"/>
      <c r="L12" s="47"/>
      <c r="M12" s="81"/>
      <c r="N12" s="47"/>
      <c r="O12" s="81"/>
      <c r="P12" s="59"/>
      <c r="Q12" s="81"/>
      <c r="R12" s="47"/>
      <c r="S12" s="81"/>
      <c r="T12" s="59"/>
      <c r="V12" s="74">
        <f t="shared" si="2"/>
        <v>0</v>
      </c>
      <c r="X12" s="88">
        <f t="shared" si="3"/>
        <v>0</v>
      </c>
      <c r="Z12" s="70">
        <v>5</v>
      </c>
      <c r="AA12" s="81"/>
      <c r="AB12" s="47"/>
      <c r="AC12" s="81"/>
      <c r="AD12" s="47"/>
      <c r="AE12" s="81"/>
      <c r="AF12" s="47"/>
      <c r="AG12" s="81"/>
      <c r="AH12" s="47"/>
      <c r="AI12" s="81"/>
      <c r="AJ12" s="59"/>
      <c r="AK12" s="81"/>
      <c r="AL12" s="47"/>
      <c r="AM12" s="81"/>
      <c r="AN12" s="59"/>
      <c r="AP12" s="74">
        <f t="shared" si="4"/>
        <v>0</v>
      </c>
      <c r="AR12" s="88">
        <f t="shared" si="5"/>
        <v>0</v>
      </c>
      <c r="AT12" s="70">
        <v>5</v>
      </c>
      <c r="AU12" s="81"/>
      <c r="AV12" s="47"/>
      <c r="AW12" s="81"/>
      <c r="AX12" s="47"/>
      <c r="AY12" s="81"/>
      <c r="AZ12" s="47"/>
      <c r="BA12" s="81"/>
      <c r="BB12" s="47"/>
      <c r="BC12" s="81"/>
      <c r="BD12" s="59"/>
      <c r="BE12" s="81"/>
      <c r="BF12" s="47"/>
      <c r="BG12" s="81"/>
      <c r="BH12" s="59"/>
      <c r="BN12" s="13"/>
      <c r="BO12" s="12"/>
    </row>
    <row r="13" spans="2:68" ht="15" customHeight="1" outlineLevel="1" thickBot="1" x14ac:dyDescent="0.25">
      <c r="B13" s="74">
        <f t="shared" si="0"/>
        <v>0</v>
      </c>
      <c r="D13" s="88">
        <f t="shared" si="1"/>
        <v>0</v>
      </c>
      <c r="F13" s="70">
        <v>6</v>
      </c>
      <c r="G13" s="81"/>
      <c r="H13" s="47"/>
      <c r="I13" s="81"/>
      <c r="J13" s="47"/>
      <c r="K13" s="81"/>
      <c r="L13" s="47"/>
      <c r="M13" s="81"/>
      <c r="N13" s="47"/>
      <c r="O13" s="81"/>
      <c r="P13" s="59"/>
      <c r="Q13" s="81"/>
      <c r="R13" s="47"/>
      <c r="S13" s="81"/>
      <c r="T13" s="59"/>
      <c r="V13" s="74">
        <f t="shared" si="2"/>
        <v>0</v>
      </c>
      <c r="X13" s="88">
        <f t="shared" si="3"/>
        <v>0</v>
      </c>
      <c r="Z13" s="70">
        <v>6</v>
      </c>
      <c r="AA13" s="81"/>
      <c r="AB13" s="47"/>
      <c r="AC13" s="81"/>
      <c r="AD13" s="47"/>
      <c r="AE13" s="81"/>
      <c r="AF13" s="47"/>
      <c r="AG13" s="81"/>
      <c r="AH13" s="47"/>
      <c r="AI13" s="81"/>
      <c r="AJ13" s="59"/>
      <c r="AK13" s="81"/>
      <c r="AL13" s="47"/>
      <c r="AM13" s="81"/>
      <c r="AN13" s="59"/>
      <c r="AP13" s="74">
        <f t="shared" si="4"/>
        <v>0</v>
      </c>
      <c r="AR13" s="88">
        <f t="shared" si="5"/>
        <v>0</v>
      </c>
      <c r="AT13" s="70">
        <v>6</v>
      </c>
      <c r="AU13" s="81"/>
      <c r="AV13" s="47"/>
      <c r="AW13" s="81"/>
      <c r="AX13" s="47"/>
      <c r="AY13" s="81"/>
      <c r="AZ13" s="47"/>
      <c r="BA13" s="81"/>
      <c r="BB13" s="47"/>
      <c r="BC13" s="81"/>
      <c r="BD13" s="59"/>
      <c r="BE13" s="81"/>
      <c r="BF13" s="47"/>
      <c r="BG13" s="81"/>
      <c r="BH13" s="59"/>
      <c r="BN13" s="13"/>
      <c r="BO13" s="12"/>
    </row>
    <row r="14" spans="2:68" ht="15" customHeight="1" outlineLevel="1" thickBot="1" x14ac:dyDescent="0.25">
      <c r="B14" s="74">
        <f t="shared" si="0"/>
        <v>0</v>
      </c>
      <c r="D14" s="88">
        <f t="shared" si="1"/>
        <v>0</v>
      </c>
      <c r="F14" s="70">
        <v>7</v>
      </c>
      <c r="G14" s="81"/>
      <c r="H14" s="47"/>
      <c r="I14" s="81"/>
      <c r="J14" s="47"/>
      <c r="K14" s="81"/>
      <c r="L14" s="47"/>
      <c r="M14" s="81"/>
      <c r="N14" s="47"/>
      <c r="O14" s="81"/>
      <c r="P14" s="59"/>
      <c r="Q14" s="81"/>
      <c r="R14" s="47"/>
      <c r="S14" s="81"/>
      <c r="T14" s="59"/>
      <c r="V14" s="74">
        <f t="shared" si="2"/>
        <v>0</v>
      </c>
      <c r="X14" s="88">
        <f t="shared" si="3"/>
        <v>0</v>
      </c>
      <c r="Z14" s="70">
        <v>7</v>
      </c>
      <c r="AA14" s="81"/>
      <c r="AB14" s="47"/>
      <c r="AC14" s="81"/>
      <c r="AD14" s="47"/>
      <c r="AE14" s="81"/>
      <c r="AF14" s="47"/>
      <c r="AG14" s="81"/>
      <c r="AH14" s="47"/>
      <c r="AI14" s="81"/>
      <c r="AJ14" s="59"/>
      <c r="AK14" s="81"/>
      <c r="AL14" s="47"/>
      <c r="AM14" s="81"/>
      <c r="AN14" s="59"/>
      <c r="AP14" s="74">
        <f t="shared" si="4"/>
        <v>0</v>
      </c>
      <c r="AR14" s="88">
        <f t="shared" si="5"/>
        <v>0</v>
      </c>
      <c r="AT14" s="70">
        <v>7</v>
      </c>
      <c r="AU14" s="81"/>
      <c r="AV14" s="47"/>
      <c r="AW14" s="81"/>
      <c r="AX14" s="47"/>
      <c r="AY14" s="81"/>
      <c r="AZ14" s="47"/>
      <c r="BA14" s="81"/>
      <c r="BB14" s="47"/>
      <c r="BC14" s="81"/>
      <c r="BD14" s="59"/>
      <c r="BE14" s="81"/>
      <c r="BF14" s="47"/>
      <c r="BG14" s="81"/>
      <c r="BH14" s="59"/>
      <c r="BN14" s="13"/>
      <c r="BO14" s="12"/>
    </row>
    <row r="15" spans="2:68" ht="15" customHeight="1" outlineLevel="1" thickBot="1" x14ac:dyDescent="0.25">
      <c r="B15" s="74">
        <f t="shared" si="0"/>
        <v>0</v>
      </c>
      <c r="D15" s="88">
        <f t="shared" si="1"/>
        <v>0</v>
      </c>
      <c r="F15" s="70">
        <v>8</v>
      </c>
      <c r="G15" s="81"/>
      <c r="H15" s="47"/>
      <c r="I15" s="81"/>
      <c r="J15" s="47"/>
      <c r="K15" s="81"/>
      <c r="L15" s="47"/>
      <c r="M15" s="81"/>
      <c r="N15" s="47"/>
      <c r="O15" s="81"/>
      <c r="P15" s="59"/>
      <c r="Q15" s="81"/>
      <c r="R15" s="47"/>
      <c r="S15" s="81"/>
      <c r="T15" s="59"/>
      <c r="V15" s="74">
        <f t="shared" si="2"/>
        <v>0</v>
      </c>
      <c r="X15" s="88">
        <f t="shared" si="3"/>
        <v>0</v>
      </c>
      <c r="Z15" s="70">
        <v>8</v>
      </c>
      <c r="AA15" s="81"/>
      <c r="AB15" s="47"/>
      <c r="AC15" s="81"/>
      <c r="AD15" s="47"/>
      <c r="AE15" s="81"/>
      <c r="AF15" s="47"/>
      <c r="AG15" s="81"/>
      <c r="AH15" s="47"/>
      <c r="AI15" s="81"/>
      <c r="AJ15" s="59"/>
      <c r="AK15" s="81"/>
      <c r="AL15" s="47"/>
      <c r="AM15" s="81"/>
      <c r="AN15" s="59"/>
      <c r="AP15" s="74">
        <f t="shared" si="4"/>
        <v>0</v>
      </c>
      <c r="AR15" s="88">
        <f t="shared" si="5"/>
        <v>0</v>
      </c>
      <c r="AT15" s="70">
        <v>8</v>
      </c>
      <c r="AU15" s="81"/>
      <c r="AV15" s="47"/>
      <c r="AW15" s="81"/>
      <c r="AX15" s="47"/>
      <c r="AY15" s="81"/>
      <c r="AZ15" s="47"/>
      <c r="BA15" s="81"/>
      <c r="BB15" s="47"/>
      <c r="BC15" s="81"/>
      <c r="BD15" s="59"/>
      <c r="BE15" s="81"/>
      <c r="BF15" s="47"/>
      <c r="BG15" s="81"/>
      <c r="BH15" s="59"/>
      <c r="BN15" s="13"/>
      <c r="BO15" s="12"/>
    </row>
    <row r="16" spans="2:68" ht="15" customHeight="1" outlineLevel="1" thickBot="1" x14ac:dyDescent="0.25">
      <c r="B16" s="74">
        <f t="shared" si="0"/>
        <v>0</v>
      </c>
      <c r="D16" s="88">
        <f t="shared" si="1"/>
        <v>0</v>
      </c>
      <c r="F16" s="70">
        <v>9</v>
      </c>
      <c r="G16" s="81"/>
      <c r="H16" s="47"/>
      <c r="I16" s="81"/>
      <c r="J16" s="47"/>
      <c r="K16" s="81"/>
      <c r="L16" s="47"/>
      <c r="M16" s="81"/>
      <c r="N16" s="47"/>
      <c r="O16" s="81"/>
      <c r="P16" s="59"/>
      <c r="Q16" s="81"/>
      <c r="R16" s="47"/>
      <c r="S16" s="81"/>
      <c r="T16" s="59"/>
      <c r="V16" s="74">
        <f t="shared" si="2"/>
        <v>0</v>
      </c>
      <c r="X16" s="88">
        <f t="shared" si="3"/>
        <v>0</v>
      </c>
      <c r="Z16" s="70">
        <v>9</v>
      </c>
      <c r="AA16" s="81"/>
      <c r="AB16" s="47"/>
      <c r="AC16" s="81"/>
      <c r="AD16" s="47"/>
      <c r="AE16" s="81"/>
      <c r="AF16" s="47"/>
      <c r="AG16" s="81"/>
      <c r="AH16" s="47"/>
      <c r="AI16" s="81"/>
      <c r="AJ16" s="59"/>
      <c r="AK16" s="81"/>
      <c r="AL16" s="47"/>
      <c r="AM16" s="81"/>
      <c r="AN16" s="59"/>
      <c r="AP16" s="74">
        <f t="shared" si="4"/>
        <v>0</v>
      </c>
      <c r="AR16" s="88">
        <f t="shared" si="5"/>
        <v>0</v>
      </c>
      <c r="AT16" s="70">
        <v>9</v>
      </c>
      <c r="AU16" s="81"/>
      <c r="AV16" s="47"/>
      <c r="AW16" s="81"/>
      <c r="AX16" s="47"/>
      <c r="AY16" s="81"/>
      <c r="AZ16" s="47"/>
      <c r="BA16" s="81"/>
      <c r="BB16" s="47"/>
      <c r="BC16" s="81"/>
      <c r="BD16" s="59"/>
      <c r="BE16" s="81"/>
      <c r="BF16" s="47"/>
      <c r="BG16" s="81"/>
      <c r="BH16" s="59"/>
      <c r="BN16" s="13"/>
      <c r="BO16" s="12"/>
    </row>
    <row r="17" spans="2:67" ht="15" customHeight="1" outlineLevel="1" thickBot="1" x14ac:dyDescent="0.25">
      <c r="B17" s="74">
        <f t="shared" si="0"/>
        <v>0</v>
      </c>
      <c r="D17" s="88">
        <f t="shared" si="1"/>
        <v>0</v>
      </c>
      <c r="F17" s="70">
        <v>10</v>
      </c>
      <c r="G17" s="81"/>
      <c r="H17" s="47"/>
      <c r="I17" s="81"/>
      <c r="J17" s="47"/>
      <c r="K17" s="81"/>
      <c r="L17" s="47"/>
      <c r="M17" s="81"/>
      <c r="N17" s="47"/>
      <c r="O17" s="81"/>
      <c r="P17" s="59"/>
      <c r="Q17" s="81"/>
      <c r="R17" s="47"/>
      <c r="S17" s="81"/>
      <c r="T17" s="59"/>
      <c r="V17" s="74">
        <f t="shared" si="2"/>
        <v>0</v>
      </c>
      <c r="X17" s="88">
        <f t="shared" si="3"/>
        <v>0</v>
      </c>
      <c r="Z17" s="70">
        <v>10</v>
      </c>
      <c r="AA17" s="81"/>
      <c r="AB17" s="47"/>
      <c r="AC17" s="81"/>
      <c r="AD17" s="47"/>
      <c r="AE17" s="81"/>
      <c r="AF17" s="47"/>
      <c r="AG17" s="81"/>
      <c r="AH17" s="47"/>
      <c r="AI17" s="81"/>
      <c r="AJ17" s="59"/>
      <c r="AK17" s="81"/>
      <c r="AL17" s="47"/>
      <c r="AM17" s="81"/>
      <c r="AN17" s="59"/>
      <c r="AP17" s="74">
        <f t="shared" si="4"/>
        <v>0</v>
      </c>
      <c r="AR17" s="88">
        <f t="shared" si="5"/>
        <v>0</v>
      </c>
      <c r="AT17" s="70">
        <v>10</v>
      </c>
      <c r="AU17" s="81"/>
      <c r="AV17" s="47"/>
      <c r="AW17" s="81"/>
      <c r="AX17" s="47"/>
      <c r="AY17" s="81"/>
      <c r="AZ17" s="47"/>
      <c r="BA17" s="81"/>
      <c r="BB17" s="47"/>
      <c r="BC17" s="81"/>
      <c r="BD17" s="59"/>
      <c r="BE17" s="81"/>
      <c r="BF17" s="47"/>
      <c r="BG17" s="81"/>
      <c r="BH17" s="59"/>
      <c r="BN17" s="13"/>
      <c r="BO17" s="12"/>
    </row>
    <row r="18" spans="2:67" ht="15" customHeight="1" outlineLevel="1" thickBot="1" x14ac:dyDescent="0.25">
      <c r="B18" s="74">
        <f t="shared" si="0"/>
        <v>0</v>
      </c>
      <c r="D18" s="88">
        <f t="shared" si="1"/>
        <v>0</v>
      </c>
      <c r="F18" s="70">
        <v>11</v>
      </c>
      <c r="G18" s="81"/>
      <c r="H18" s="47"/>
      <c r="I18" s="81"/>
      <c r="J18" s="47"/>
      <c r="K18" s="81"/>
      <c r="L18" s="47"/>
      <c r="M18" s="81"/>
      <c r="N18" s="47"/>
      <c r="O18" s="81"/>
      <c r="P18" s="59"/>
      <c r="Q18" s="81"/>
      <c r="R18" s="47"/>
      <c r="S18" s="81"/>
      <c r="T18" s="59"/>
      <c r="V18" s="74">
        <f t="shared" si="2"/>
        <v>0</v>
      </c>
      <c r="X18" s="88">
        <f t="shared" si="3"/>
        <v>0</v>
      </c>
      <c r="Z18" s="70">
        <v>11</v>
      </c>
      <c r="AA18" s="81"/>
      <c r="AB18" s="47"/>
      <c r="AC18" s="81"/>
      <c r="AD18" s="47"/>
      <c r="AE18" s="81"/>
      <c r="AF18" s="47"/>
      <c r="AG18" s="81"/>
      <c r="AH18" s="47"/>
      <c r="AI18" s="81"/>
      <c r="AJ18" s="59"/>
      <c r="AK18" s="81"/>
      <c r="AL18" s="47"/>
      <c r="AM18" s="81"/>
      <c r="AN18" s="59"/>
      <c r="AP18" s="74">
        <f t="shared" si="4"/>
        <v>0</v>
      </c>
      <c r="AR18" s="88">
        <f t="shared" si="5"/>
        <v>0</v>
      </c>
      <c r="AT18" s="70">
        <v>11</v>
      </c>
      <c r="AU18" s="81"/>
      <c r="AV18" s="47"/>
      <c r="AW18" s="81"/>
      <c r="AX18" s="47"/>
      <c r="AY18" s="81"/>
      <c r="AZ18" s="47"/>
      <c r="BA18" s="81"/>
      <c r="BB18" s="47"/>
      <c r="BC18" s="81"/>
      <c r="BD18" s="59"/>
      <c r="BE18" s="81"/>
      <c r="BF18" s="47"/>
      <c r="BG18" s="81"/>
      <c r="BH18" s="59"/>
      <c r="BN18" s="13"/>
      <c r="BO18" s="12"/>
    </row>
    <row r="19" spans="2:67" ht="15" customHeight="1" outlineLevel="1" thickBot="1" x14ac:dyDescent="0.25">
      <c r="B19" s="74">
        <f t="shared" si="0"/>
        <v>0</v>
      </c>
      <c r="D19" s="88">
        <f t="shared" si="1"/>
        <v>0</v>
      </c>
      <c r="F19" s="70">
        <v>12</v>
      </c>
      <c r="G19" s="81"/>
      <c r="H19" s="47"/>
      <c r="I19" s="81"/>
      <c r="J19" s="47"/>
      <c r="K19" s="81"/>
      <c r="L19" s="47"/>
      <c r="M19" s="81"/>
      <c r="N19" s="47"/>
      <c r="O19" s="81"/>
      <c r="P19" s="59"/>
      <c r="Q19" s="81"/>
      <c r="R19" s="47"/>
      <c r="S19" s="81"/>
      <c r="T19" s="59"/>
      <c r="V19" s="74">
        <f t="shared" si="2"/>
        <v>0</v>
      </c>
      <c r="X19" s="88">
        <f t="shared" si="3"/>
        <v>0</v>
      </c>
      <c r="Z19" s="70">
        <v>12</v>
      </c>
      <c r="AA19" s="81"/>
      <c r="AB19" s="47"/>
      <c r="AC19" s="81"/>
      <c r="AD19" s="47"/>
      <c r="AE19" s="81"/>
      <c r="AF19" s="47"/>
      <c r="AG19" s="81"/>
      <c r="AH19" s="47"/>
      <c r="AI19" s="81"/>
      <c r="AJ19" s="59"/>
      <c r="AK19" s="81"/>
      <c r="AL19" s="47"/>
      <c r="AM19" s="81"/>
      <c r="AN19" s="59"/>
      <c r="AP19" s="74">
        <f t="shared" si="4"/>
        <v>0</v>
      </c>
      <c r="AR19" s="88">
        <f t="shared" si="5"/>
        <v>0</v>
      </c>
      <c r="AT19" s="70">
        <v>12</v>
      </c>
      <c r="AU19" s="81"/>
      <c r="AV19" s="47"/>
      <c r="AW19" s="81"/>
      <c r="AX19" s="47"/>
      <c r="AY19" s="81"/>
      <c r="AZ19" s="47"/>
      <c r="BA19" s="81"/>
      <c r="BB19" s="47"/>
      <c r="BC19" s="81"/>
      <c r="BD19" s="59"/>
      <c r="BE19" s="81"/>
      <c r="BF19" s="47"/>
      <c r="BG19" s="81"/>
      <c r="BH19" s="59"/>
      <c r="BN19" s="13"/>
      <c r="BO19" s="12"/>
    </row>
    <row r="20" spans="2:67" ht="15" customHeight="1" outlineLevel="1" thickBot="1" x14ac:dyDescent="0.25">
      <c r="B20" s="74">
        <f t="shared" si="0"/>
        <v>0</v>
      </c>
      <c r="D20" s="88">
        <f t="shared" si="1"/>
        <v>0</v>
      </c>
      <c r="F20" s="70">
        <v>13</v>
      </c>
      <c r="G20" s="81"/>
      <c r="H20" s="47"/>
      <c r="I20" s="81"/>
      <c r="J20" s="47"/>
      <c r="K20" s="81"/>
      <c r="L20" s="47"/>
      <c r="M20" s="81"/>
      <c r="N20" s="47"/>
      <c r="O20" s="81"/>
      <c r="P20" s="59"/>
      <c r="Q20" s="81"/>
      <c r="R20" s="47"/>
      <c r="S20" s="81"/>
      <c r="T20" s="59"/>
      <c r="V20" s="74">
        <f t="shared" si="2"/>
        <v>0</v>
      </c>
      <c r="X20" s="88">
        <f t="shared" si="3"/>
        <v>0</v>
      </c>
      <c r="Z20" s="70">
        <v>13</v>
      </c>
      <c r="AA20" s="81"/>
      <c r="AB20" s="47"/>
      <c r="AC20" s="81"/>
      <c r="AD20" s="47"/>
      <c r="AE20" s="81"/>
      <c r="AF20" s="47"/>
      <c r="AG20" s="81"/>
      <c r="AH20" s="47"/>
      <c r="AI20" s="81"/>
      <c r="AJ20" s="59"/>
      <c r="AK20" s="81"/>
      <c r="AL20" s="47"/>
      <c r="AM20" s="81"/>
      <c r="AN20" s="59"/>
      <c r="AP20" s="74">
        <f t="shared" si="4"/>
        <v>0</v>
      </c>
      <c r="AR20" s="88">
        <f t="shared" si="5"/>
        <v>0</v>
      </c>
      <c r="AT20" s="70">
        <v>13</v>
      </c>
      <c r="AU20" s="81"/>
      <c r="AV20" s="47"/>
      <c r="AW20" s="81"/>
      <c r="AX20" s="47"/>
      <c r="AY20" s="81"/>
      <c r="AZ20" s="47"/>
      <c r="BA20" s="81"/>
      <c r="BB20" s="47"/>
      <c r="BC20" s="81"/>
      <c r="BD20" s="59"/>
      <c r="BE20" s="81"/>
      <c r="BF20" s="47"/>
      <c r="BG20" s="81"/>
      <c r="BH20" s="59"/>
      <c r="BN20" s="13"/>
      <c r="BO20" s="12"/>
    </row>
    <row r="21" spans="2:67" ht="15" customHeight="1" outlineLevel="1" thickBot="1" x14ac:dyDescent="0.25">
      <c r="B21" s="74">
        <f t="shared" si="0"/>
        <v>0</v>
      </c>
      <c r="D21" s="88">
        <f t="shared" si="1"/>
        <v>0</v>
      </c>
      <c r="F21" s="70">
        <v>14</v>
      </c>
      <c r="G21" s="81"/>
      <c r="H21" s="78"/>
      <c r="I21" s="81"/>
      <c r="J21" s="47"/>
      <c r="K21" s="81"/>
      <c r="L21" s="47"/>
      <c r="M21" s="81"/>
      <c r="N21" s="47"/>
      <c r="O21" s="81"/>
      <c r="P21" s="59"/>
      <c r="Q21" s="81"/>
      <c r="R21" s="47"/>
      <c r="S21" s="81"/>
      <c r="T21" s="59"/>
      <c r="V21" s="74">
        <f t="shared" si="2"/>
        <v>0</v>
      </c>
      <c r="X21" s="88">
        <f t="shared" si="3"/>
        <v>0</v>
      </c>
      <c r="Z21" s="70">
        <v>14</v>
      </c>
      <c r="AA21" s="81"/>
      <c r="AB21" s="78"/>
      <c r="AC21" s="81"/>
      <c r="AD21" s="47"/>
      <c r="AE21" s="81"/>
      <c r="AF21" s="47"/>
      <c r="AG21" s="81"/>
      <c r="AH21" s="47"/>
      <c r="AI21" s="81"/>
      <c r="AJ21" s="59"/>
      <c r="AK21" s="81"/>
      <c r="AL21" s="47"/>
      <c r="AM21" s="81"/>
      <c r="AN21" s="59"/>
      <c r="AP21" s="74">
        <f t="shared" si="4"/>
        <v>0</v>
      </c>
      <c r="AR21" s="88">
        <f t="shared" si="5"/>
        <v>0</v>
      </c>
      <c r="AT21" s="70">
        <v>14</v>
      </c>
      <c r="AU21" s="81"/>
      <c r="AV21" s="78"/>
      <c r="AW21" s="81"/>
      <c r="AX21" s="47"/>
      <c r="AY21" s="81"/>
      <c r="AZ21" s="47"/>
      <c r="BA21" s="81"/>
      <c r="BB21" s="47"/>
      <c r="BC21" s="81"/>
      <c r="BD21" s="59"/>
      <c r="BE21" s="81"/>
      <c r="BF21" s="47"/>
      <c r="BG21" s="81"/>
      <c r="BH21" s="59"/>
      <c r="BN21" s="13"/>
      <c r="BO21" s="12"/>
    </row>
    <row r="22" spans="2:67" ht="15" customHeight="1" outlineLevel="1" thickBot="1" x14ac:dyDescent="0.25">
      <c r="B22" s="75">
        <f t="shared" si="0"/>
        <v>0</v>
      </c>
      <c r="D22" s="89">
        <f t="shared" si="1"/>
        <v>0</v>
      </c>
      <c r="F22" s="70">
        <v>15</v>
      </c>
      <c r="G22" s="82"/>
      <c r="H22" s="60"/>
      <c r="I22" s="82"/>
      <c r="J22" s="60"/>
      <c r="K22" s="82"/>
      <c r="L22" s="60"/>
      <c r="M22" s="82"/>
      <c r="N22" s="60"/>
      <c r="O22" s="82"/>
      <c r="P22" s="61"/>
      <c r="Q22" s="82"/>
      <c r="R22" s="60"/>
      <c r="S22" s="82"/>
      <c r="T22" s="61"/>
      <c r="V22" s="75">
        <f t="shared" si="2"/>
        <v>0</v>
      </c>
      <c r="X22" s="89">
        <f t="shared" si="3"/>
        <v>0</v>
      </c>
      <c r="Z22" s="70">
        <v>15</v>
      </c>
      <c r="AA22" s="82"/>
      <c r="AB22" s="60"/>
      <c r="AC22" s="82"/>
      <c r="AD22" s="60"/>
      <c r="AE22" s="82"/>
      <c r="AF22" s="60"/>
      <c r="AG22" s="82"/>
      <c r="AH22" s="60"/>
      <c r="AI22" s="82"/>
      <c r="AJ22" s="61"/>
      <c r="AK22" s="82"/>
      <c r="AL22" s="60"/>
      <c r="AM22" s="82"/>
      <c r="AN22" s="61"/>
      <c r="AP22" s="75">
        <f t="shared" si="4"/>
        <v>0</v>
      </c>
      <c r="AR22" s="89">
        <f t="shared" si="5"/>
        <v>0</v>
      </c>
      <c r="AT22" s="70">
        <v>15</v>
      </c>
      <c r="AU22" s="82"/>
      <c r="AV22" s="60"/>
      <c r="AW22" s="82"/>
      <c r="AX22" s="60"/>
      <c r="AY22" s="82"/>
      <c r="AZ22" s="60"/>
      <c r="BA22" s="82"/>
      <c r="BB22" s="60"/>
      <c r="BC22" s="82"/>
      <c r="BD22" s="61"/>
      <c r="BE22" s="82"/>
      <c r="BF22" s="60"/>
      <c r="BG22" s="82"/>
      <c r="BH22" s="61"/>
      <c r="BN22" s="13"/>
      <c r="BO22" s="12"/>
    </row>
    <row r="23" spans="2:67" ht="15" customHeight="1" outlineLevel="1" thickTop="1" x14ac:dyDescent="0.2">
      <c r="F23" s="65"/>
      <c r="G23" s="49" t="s">
        <v>27</v>
      </c>
      <c r="H23" s="49">
        <f>SUM(H8:H22)</f>
        <v>0</v>
      </c>
      <c r="I23" s="49"/>
      <c r="J23" s="49">
        <f>SUM(J8:J22)</f>
        <v>0</v>
      </c>
      <c r="K23" s="49"/>
      <c r="L23" s="49">
        <f>SUM(L8:L22)</f>
        <v>0</v>
      </c>
      <c r="M23" s="49"/>
      <c r="N23" s="49">
        <f>SUM(N8:N22)</f>
        <v>0</v>
      </c>
      <c r="O23" s="49"/>
      <c r="P23" s="49">
        <f>SUM(P8:P22)</f>
        <v>0</v>
      </c>
      <c r="Q23" s="49"/>
      <c r="R23" s="49">
        <f>SUM(R8:R22)</f>
        <v>0</v>
      </c>
      <c r="S23" s="49"/>
      <c r="T23" s="49">
        <f>SUM(T8:T22)</f>
        <v>0</v>
      </c>
      <c r="U23" s="64"/>
      <c r="V23" s="64"/>
      <c r="W23" s="64"/>
      <c r="Z23" s="65"/>
      <c r="AA23" s="49" t="s">
        <v>27</v>
      </c>
      <c r="AB23" s="49">
        <f>SUM(AB8:AB22)</f>
        <v>0</v>
      </c>
      <c r="AC23" s="49"/>
      <c r="AD23" s="49">
        <f>SUM(AD8:AD22)</f>
        <v>0</v>
      </c>
      <c r="AE23" s="49"/>
      <c r="AF23" s="49">
        <f>SUM(AF8:AF22)</f>
        <v>0</v>
      </c>
      <c r="AG23" s="49"/>
      <c r="AH23" s="49">
        <f>SUM(AH8:AH22)</f>
        <v>0</v>
      </c>
      <c r="AI23" s="49"/>
      <c r="AJ23" s="49">
        <f>SUM(AJ8:AJ22)</f>
        <v>0</v>
      </c>
      <c r="AK23" s="49"/>
      <c r="AL23" s="49">
        <f>SUM(AL8:AL22)</f>
        <v>0</v>
      </c>
      <c r="AM23" s="49"/>
      <c r="AN23" s="49">
        <f>SUM(AN8:AN22)</f>
        <v>0</v>
      </c>
      <c r="AT23" s="65"/>
      <c r="AU23" s="49" t="s">
        <v>27</v>
      </c>
      <c r="AV23" s="49">
        <f>SUM(AV8:AV22)</f>
        <v>0</v>
      </c>
      <c r="AW23" s="49"/>
      <c r="AX23" s="49">
        <f>SUM(AX8:AX22)</f>
        <v>0</v>
      </c>
      <c r="AY23" s="49"/>
      <c r="AZ23" s="49">
        <f>SUM(AZ8:AZ22)</f>
        <v>0</v>
      </c>
      <c r="BA23" s="49"/>
      <c r="BB23" s="49">
        <f>SUM(BB8:BB22)</f>
        <v>0</v>
      </c>
      <c r="BC23" s="49"/>
      <c r="BD23" s="49">
        <f>SUM(BD8:BD22)</f>
        <v>0</v>
      </c>
      <c r="BE23" s="49"/>
      <c r="BF23" s="49">
        <f>SUM(BF8:BF22)</f>
        <v>0</v>
      </c>
      <c r="BG23" s="49"/>
      <c r="BH23" s="49">
        <f>SUM(BH8:BH22)</f>
        <v>0</v>
      </c>
      <c r="BN23" s="13"/>
      <c r="BO23" s="12"/>
    </row>
    <row r="24" spans="2:67" ht="0.75" customHeight="1" outlineLevel="1" thickBot="1" x14ac:dyDescent="0.25">
      <c r="F24" s="66">
        <f>INT((N25-LOOKUP(N25,DATE(YEAR(N25)+{-1;0;1},1,3)-WEEKDAY(DATE(YEAR(N25)+{-1;0;1},1,3))+2))/7)+1</f>
        <v>2</v>
      </c>
      <c r="G24" s="56"/>
      <c r="H24" s="56"/>
      <c r="I24" s="56"/>
      <c r="J24" s="56"/>
      <c r="K24" s="56"/>
      <c r="L24" s="56"/>
      <c r="M24" s="56"/>
      <c r="N24" s="56"/>
      <c r="O24" s="56"/>
      <c r="P24" s="56"/>
      <c r="Q24" s="56"/>
      <c r="R24" s="56"/>
      <c r="S24" s="56"/>
      <c r="T24" s="56"/>
      <c r="Z24" s="68">
        <f>INT((AH25-LOOKUP(AH25,DATE(YEAR(AH25)+{-1;0;1},1,3)-WEEKDAY(DATE(YEAR(AH25)+{-1;0;1},1,3))+2))/7)+1</f>
        <v>6</v>
      </c>
      <c r="AA24" s="50"/>
      <c r="AB24" s="50"/>
      <c r="AC24" s="50"/>
      <c r="AD24" s="50"/>
      <c r="AE24" s="50"/>
      <c r="AF24" s="50"/>
      <c r="AG24" s="50"/>
      <c r="AH24" s="50"/>
      <c r="AI24" s="50"/>
      <c r="AJ24" s="50"/>
      <c r="AK24" s="50"/>
      <c r="AL24" s="50"/>
      <c r="AM24" s="50"/>
      <c r="AN24" s="50"/>
      <c r="AT24" s="68">
        <f>INT((BB25-LOOKUP(BB25,DATE(YEAR(BB25)+{-1;0;1},1,3)-WEEKDAY(DATE(YEAR(BB25)+{-1;0;1},1,3))+2))/7)+1</f>
        <v>10</v>
      </c>
      <c r="AU24" s="50"/>
      <c r="AV24" s="50"/>
      <c r="AW24" s="50"/>
      <c r="AX24" s="50"/>
      <c r="AY24" s="50"/>
      <c r="AZ24" s="50"/>
      <c r="BA24" s="50"/>
      <c r="BB24" s="50"/>
      <c r="BC24" s="50"/>
      <c r="BD24" s="50"/>
      <c r="BE24" s="50"/>
      <c r="BF24" s="50"/>
      <c r="BG24" s="50"/>
      <c r="BH24" s="50"/>
      <c r="BN24" s="13"/>
      <c r="BO24" s="12">
        <f>BO8+1</f>
        <v>43577</v>
      </c>
    </row>
    <row r="25" spans="2:67" ht="39.950000000000003" customHeight="1" thickBot="1" x14ac:dyDescent="0.25">
      <c r="F25" s="71">
        <f>F24</f>
        <v>2</v>
      </c>
      <c r="G25" s="51" t="str">
        <f>IF(ISNA(VLOOKUP(H25,Tab_feri,2,FALSE)),"",VLOOKUP(H25,Tab_feri,2,FALSE))</f>
        <v/>
      </c>
      <c r="H25" s="52">
        <f>T7+1</f>
        <v>43472</v>
      </c>
      <c r="I25" s="51" t="str">
        <f>IF(ISNA(VLOOKUP(J25,Tab_feri,2,FALSE)),"",VLOOKUP(J25,Tab_feri,2,FALSE))</f>
        <v/>
      </c>
      <c r="J25" s="52">
        <f>H25+1</f>
        <v>43473</v>
      </c>
      <c r="K25" s="51" t="str">
        <f>IF(ISNA(VLOOKUP(L25,Tab_feri,2,FALSE)),"",VLOOKUP(L25,Tab_feri,2,FALSE))</f>
        <v/>
      </c>
      <c r="L25" s="52">
        <f>J25+1</f>
        <v>43474</v>
      </c>
      <c r="M25" s="51" t="str">
        <f>IF(ISNA(VLOOKUP(N25,Tab_feri,2,FALSE)),"",VLOOKUP(N25,Tab_feri,2,FALSE))</f>
        <v/>
      </c>
      <c r="N25" s="52">
        <f>L25+1</f>
        <v>43475</v>
      </c>
      <c r="O25" s="51" t="str">
        <f>IF(ISNA(VLOOKUP(P25,Tab_feri,2,FALSE)),"",VLOOKUP(P25,Tab_feri,2,FALSE))</f>
        <v/>
      </c>
      <c r="P25" s="62">
        <f>N25+1</f>
        <v>43476</v>
      </c>
      <c r="Q25" s="53" t="str">
        <f>IF(ISNA(VLOOKUP(R25,Tab_feri,2,FALSE)),"",VLOOKUP(R25,Tab_feri,2,FALSE))</f>
        <v/>
      </c>
      <c r="R25" s="54">
        <f>P25+1</f>
        <v>43477</v>
      </c>
      <c r="S25" s="53" t="str">
        <f>IF(ISNA(VLOOKUP(T25,Tab_feri,2,FALSE)),"",VLOOKUP(T25,Tab_feri,2,FALSE))</f>
        <v/>
      </c>
      <c r="T25" s="55">
        <f>R25+1</f>
        <v>43478</v>
      </c>
      <c r="Z25" s="71">
        <f>Z24</f>
        <v>6</v>
      </c>
      <c r="AA25" s="51" t="str">
        <f>IF(ISNA(VLOOKUP(AB25,Tab_feri,2,FALSE)),"",VLOOKUP(AB25,Tab_feri,2,FALSE))</f>
        <v/>
      </c>
      <c r="AB25" s="52">
        <f>AN7+1</f>
        <v>43500</v>
      </c>
      <c r="AC25" s="51" t="str">
        <f>IF(ISNA(VLOOKUP(AD25,Tab_feri,2,FALSE)),"",VLOOKUP(AD25,Tab_feri,2,FALSE))</f>
        <v/>
      </c>
      <c r="AD25" s="52">
        <f>AB25+1</f>
        <v>43501</v>
      </c>
      <c r="AE25" s="51" t="str">
        <f>IF(ISNA(VLOOKUP(AF25,Tab_feri,2,FALSE)),"",VLOOKUP(AF25,Tab_feri,2,FALSE))</f>
        <v/>
      </c>
      <c r="AF25" s="52">
        <f>AD25+1</f>
        <v>43502</v>
      </c>
      <c r="AG25" s="51" t="str">
        <f>IF(ISNA(VLOOKUP(AH25,Tab_feri,2,FALSE)),"",VLOOKUP(AH25,Tab_feri,2,FALSE))</f>
        <v/>
      </c>
      <c r="AH25" s="52">
        <f>AF25+1</f>
        <v>43503</v>
      </c>
      <c r="AI25" s="51" t="str">
        <f>IF(ISNA(VLOOKUP(AJ25,Tab_feri,2,FALSE)),"",VLOOKUP(AJ25,Tab_feri,2,FALSE))</f>
        <v/>
      </c>
      <c r="AJ25" s="62">
        <f>AH25+1</f>
        <v>43504</v>
      </c>
      <c r="AK25" s="53" t="str">
        <f>IF(ISNA(VLOOKUP(AL25,Tab_feri,2,FALSE)),"",VLOOKUP(AL25,Tab_feri,2,FALSE))</f>
        <v/>
      </c>
      <c r="AL25" s="54">
        <f>AJ25+1</f>
        <v>43505</v>
      </c>
      <c r="AM25" s="53" t="str">
        <f>IF(ISNA(VLOOKUP(AN25,Tab_feri,2,FALSE)),"",VLOOKUP(AN25,Tab_feri,2,FALSE))</f>
        <v/>
      </c>
      <c r="AN25" s="55">
        <f>AL25+1</f>
        <v>43506</v>
      </c>
      <c r="AT25" s="71">
        <f>AT24</f>
        <v>10</v>
      </c>
      <c r="AU25" s="51" t="str">
        <f>IF(ISNA(VLOOKUP(AV25,Tab_feri,2,FALSE)),"",VLOOKUP(AV25,Tab_feri,2,FALSE))</f>
        <v/>
      </c>
      <c r="AV25" s="52">
        <f>BH7+1</f>
        <v>43528</v>
      </c>
      <c r="AW25" s="51" t="str">
        <f>IF(ISNA(VLOOKUP(AX25,Tab_feri,2,FALSE)),"",VLOOKUP(AX25,Tab_feri,2,FALSE))</f>
        <v/>
      </c>
      <c r="AX25" s="52">
        <f>AV25+1</f>
        <v>43529</v>
      </c>
      <c r="AY25" s="51" t="str">
        <f>IF(ISNA(VLOOKUP(AZ25,Tab_feri,2,FALSE)),"",VLOOKUP(AZ25,Tab_feri,2,FALSE))</f>
        <v/>
      </c>
      <c r="AZ25" s="52">
        <f>AX25+1</f>
        <v>43530</v>
      </c>
      <c r="BA25" s="51" t="str">
        <f>IF(ISNA(VLOOKUP(BB25,Tab_feri,2,FALSE)),"",VLOOKUP(BB25,Tab_feri,2,FALSE))</f>
        <v/>
      </c>
      <c r="BB25" s="52">
        <f>AZ25+1</f>
        <v>43531</v>
      </c>
      <c r="BC25" s="51" t="str">
        <f>IF(ISNA(VLOOKUP(BD25,Tab_feri,2,FALSE)),"",VLOOKUP(BD25,Tab_feri,2,FALSE))</f>
        <v/>
      </c>
      <c r="BD25" s="62">
        <f>BB25+1</f>
        <v>43532</v>
      </c>
      <c r="BE25" s="53" t="str">
        <f>IF(ISNA(VLOOKUP(BF25,Tab_feri,2,FALSE)),"",VLOOKUP(BF25,Tab_feri,2,FALSE))</f>
        <v/>
      </c>
      <c r="BF25" s="54">
        <f>BD25+1</f>
        <v>43533</v>
      </c>
      <c r="BG25" s="53" t="str">
        <f>IF(ISNA(VLOOKUP(BH25,Tab_feri,2,FALSE)),"",VLOOKUP(BH25,Tab_feri,2,FALSE))</f>
        <v/>
      </c>
      <c r="BH25" s="55">
        <f>BF25+1</f>
        <v>43534</v>
      </c>
      <c r="BN25" s="13"/>
      <c r="BO25" s="12">
        <f>DATE(An_ref,5,21)</f>
        <v>43606</v>
      </c>
    </row>
    <row r="26" spans="2:67" ht="15" customHeight="1" outlineLevel="1" thickTop="1" thickBot="1" x14ac:dyDescent="0.25">
      <c r="D26" s="87">
        <f>SUM(H26,J26,L26,N26,P26,R26,T26)</f>
        <v>0</v>
      </c>
      <c r="F26" s="70">
        <v>1</v>
      </c>
      <c r="G26" s="80"/>
      <c r="H26" s="57"/>
      <c r="I26" s="80"/>
      <c r="J26" s="57"/>
      <c r="K26" s="80"/>
      <c r="L26" s="57"/>
      <c r="M26" s="80"/>
      <c r="N26" s="57"/>
      <c r="O26" s="80"/>
      <c r="P26" s="58"/>
      <c r="Q26" s="80"/>
      <c r="R26" s="57"/>
      <c r="S26" s="80"/>
      <c r="T26" s="58"/>
      <c r="X26" s="87">
        <f>SUM(AB26,AD26,AF26,AH26,AJ26,AL26,AN26)</f>
        <v>0</v>
      </c>
      <c r="Z26" s="70">
        <v>1</v>
      </c>
      <c r="AA26" s="80"/>
      <c r="AB26" s="57"/>
      <c r="AC26" s="80"/>
      <c r="AD26" s="57"/>
      <c r="AE26" s="80"/>
      <c r="AF26" s="57"/>
      <c r="AG26" s="80"/>
      <c r="AH26" s="57"/>
      <c r="AI26" s="80"/>
      <c r="AJ26" s="58"/>
      <c r="AK26" s="80"/>
      <c r="AL26" s="57"/>
      <c r="AM26" s="80"/>
      <c r="AN26" s="58"/>
      <c r="AR26" s="87">
        <f>SUM(AV26,AX26,AZ26,BB26,BD26,BF26,BH26)</f>
        <v>0</v>
      </c>
      <c r="AT26" s="70">
        <v>1</v>
      </c>
      <c r="AU26" s="80"/>
      <c r="AV26" s="57"/>
      <c r="AW26" s="80"/>
      <c r="AX26" s="57"/>
      <c r="AY26" s="80"/>
      <c r="AZ26" s="57"/>
      <c r="BA26" s="80"/>
      <c r="BB26" s="57"/>
      <c r="BC26" s="80"/>
      <c r="BD26" s="58"/>
      <c r="BE26" s="80"/>
      <c r="BF26" s="57"/>
      <c r="BG26" s="80"/>
      <c r="BH26" s="58"/>
      <c r="BN26" s="15"/>
      <c r="BO26" s="12">
        <f>DATE(An_ref,6,24)</f>
        <v>43640</v>
      </c>
    </row>
    <row r="27" spans="2:67" ht="15" customHeight="1" outlineLevel="1" thickBot="1" x14ac:dyDescent="0.25">
      <c r="D27" s="88">
        <f t="shared" ref="D27:D40" si="6">SUM(H27,J27,L27,N27,P27,R27,T27)</f>
        <v>0</v>
      </c>
      <c r="F27" s="70">
        <v>2</v>
      </c>
      <c r="G27" s="81"/>
      <c r="H27" s="47"/>
      <c r="I27" s="81"/>
      <c r="J27" s="47"/>
      <c r="K27" s="81"/>
      <c r="L27" s="47"/>
      <c r="M27" s="81"/>
      <c r="N27" s="47"/>
      <c r="O27" s="81"/>
      <c r="P27" s="59"/>
      <c r="Q27" s="81"/>
      <c r="R27" s="47"/>
      <c r="S27" s="81"/>
      <c r="T27" s="59"/>
      <c r="X27" s="88">
        <f t="shared" ref="X27:X40" si="7">SUM(AB27,AD27,AF27,AH27,AJ27,AL27,AN27)</f>
        <v>0</v>
      </c>
      <c r="Z27" s="70">
        <v>2</v>
      </c>
      <c r="AA27" s="81"/>
      <c r="AB27" s="47"/>
      <c r="AC27" s="81"/>
      <c r="AD27" s="47"/>
      <c r="AE27" s="81"/>
      <c r="AF27" s="47"/>
      <c r="AG27" s="81"/>
      <c r="AH27" s="47"/>
      <c r="AI27" s="81"/>
      <c r="AJ27" s="59"/>
      <c r="AK27" s="81"/>
      <c r="AL27" s="47"/>
      <c r="AM27" s="81"/>
      <c r="AN27" s="59"/>
      <c r="AR27" s="88">
        <f t="shared" ref="AR27:AR40" si="8">SUM(AV27,AX27,AZ27,BB27,BD27,BF27,BH27)</f>
        <v>0</v>
      </c>
      <c r="AT27" s="70">
        <v>2</v>
      </c>
      <c r="AU27" s="81"/>
      <c r="AV27" s="47"/>
      <c r="AW27" s="81"/>
      <c r="AX27" s="47"/>
      <c r="AY27" s="81"/>
      <c r="AZ27" s="47"/>
      <c r="BA27" s="81"/>
      <c r="BB27" s="47"/>
      <c r="BC27" s="81"/>
      <c r="BD27" s="59"/>
      <c r="BE27" s="81"/>
      <c r="BF27" s="47"/>
      <c r="BG27" s="81"/>
      <c r="BH27" s="59"/>
      <c r="BN27" s="15"/>
      <c r="BO27" s="12"/>
    </row>
    <row r="28" spans="2:67" ht="15" customHeight="1" outlineLevel="1" thickBot="1" x14ac:dyDescent="0.25">
      <c r="D28" s="88">
        <f t="shared" si="6"/>
        <v>0</v>
      </c>
      <c r="F28" s="70">
        <v>3</v>
      </c>
      <c r="G28" s="81"/>
      <c r="H28" s="47"/>
      <c r="I28" s="81"/>
      <c r="J28" s="47"/>
      <c r="K28" s="81"/>
      <c r="L28" s="47"/>
      <c r="M28" s="81"/>
      <c r="N28" s="47"/>
      <c r="O28" s="81"/>
      <c r="P28" s="59"/>
      <c r="Q28" s="81"/>
      <c r="R28" s="47"/>
      <c r="S28" s="81"/>
      <c r="T28" s="59"/>
      <c r="X28" s="88">
        <f t="shared" si="7"/>
        <v>0</v>
      </c>
      <c r="Z28" s="70">
        <v>3</v>
      </c>
      <c r="AA28" s="81"/>
      <c r="AB28" s="47"/>
      <c r="AC28" s="81"/>
      <c r="AD28" s="47"/>
      <c r="AE28" s="81"/>
      <c r="AF28" s="47"/>
      <c r="AG28" s="81"/>
      <c r="AH28" s="47"/>
      <c r="AI28" s="81"/>
      <c r="AJ28" s="59"/>
      <c r="AK28" s="81"/>
      <c r="AL28" s="47"/>
      <c r="AM28" s="81"/>
      <c r="AN28" s="59"/>
      <c r="AR28" s="88">
        <f t="shared" si="8"/>
        <v>0</v>
      </c>
      <c r="AT28" s="70">
        <v>3</v>
      </c>
      <c r="AU28" s="81"/>
      <c r="AV28" s="47"/>
      <c r="AW28" s="81"/>
      <c r="AX28" s="47"/>
      <c r="AY28" s="81"/>
      <c r="AZ28" s="47"/>
      <c r="BA28" s="81"/>
      <c r="BB28" s="47"/>
      <c r="BC28" s="81"/>
      <c r="BD28" s="59"/>
      <c r="BE28" s="81"/>
      <c r="BF28" s="47"/>
      <c r="BG28" s="81"/>
      <c r="BH28" s="59"/>
      <c r="BN28" s="15"/>
      <c r="BO28" s="12"/>
    </row>
    <row r="29" spans="2:67" ht="15" customHeight="1" outlineLevel="1" thickBot="1" x14ac:dyDescent="0.25">
      <c r="D29" s="88">
        <f t="shared" si="6"/>
        <v>0</v>
      </c>
      <c r="F29" s="70">
        <v>4</v>
      </c>
      <c r="G29" s="81"/>
      <c r="H29" s="47"/>
      <c r="I29" s="81"/>
      <c r="J29" s="47"/>
      <c r="K29" s="81"/>
      <c r="L29" s="47"/>
      <c r="M29" s="81"/>
      <c r="N29" s="47"/>
      <c r="O29" s="81"/>
      <c r="P29" s="59"/>
      <c r="Q29" s="81"/>
      <c r="R29" s="47"/>
      <c r="S29" s="81"/>
      <c r="T29" s="59"/>
      <c r="X29" s="88">
        <f t="shared" si="7"/>
        <v>0</v>
      </c>
      <c r="Z29" s="70">
        <v>4</v>
      </c>
      <c r="AA29" s="81"/>
      <c r="AB29" s="47"/>
      <c r="AC29" s="81"/>
      <c r="AD29" s="47"/>
      <c r="AE29" s="81"/>
      <c r="AF29" s="47"/>
      <c r="AG29" s="81"/>
      <c r="AH29" s="47"/>
      <c r="AI29" s="81"/>
      <c r="AJ29" s="59"/>
      <c r="AK29" s="81"/>
      <c r="AL29" s="47"/>
      <c r="AM29" s="81"/>
      <c r="AN29" s="59"/>
      <c r="AR29" s="88">
        <f t="shared" si="8"/>
        <v>0</v>
      </c>
      <c r="AT29" s="70">
        <v>4</v>
      </c>
      <c r="AU29" s="81"/>
      <c r="AV29" s="47"/>
      <c r="AW29" s="81"/>
      <c r="AX29" s="47"/>
      <c r="AY29" s="81"/>
      <c r="AZ29" s="47"/>
      <c r="BA29" s="81"/>
      <c r="BB29" s="47"/>
      <c r="BC29" s="81"/>
      <c r="BD29" s="59"/>
      <c r="BE29" s="81"/>
      <c r="BF29" s="47"/>
      <c r="BG29" s="81"/>
      <c r="BH29" s="59"/>
      <c r="BN29" s="15"/>
      <c r="BO29" s="12"/>
    </row>
    <row r="30" spans="2:67" ht="15" customHeight="1" outlineLevel="1" thickBot="1" x14ac:dyDescent="0.25">
      <c r="D30" s="88">
        <f t="shared" si="6"/>
        <v>0</v>
      </c>
      <c r="F30" s="70">
        <v>5</v>
      </c>
      <c r="G30" s="81"/>
      <c r="H30" s="47"/>
      <c r="I30" s="81"/>
      <c r="J30" s="47"/>
      <c r="K30" s="81"/>
      <c r="L30" s="47"/>
      <c r="M30" s="81"/>
      <c r="N30" s="47"/>
      <c r="O30" s="81"/>
      <c r="P30" s="59"/>
      <c r="Q30" s="81"/>
      <c r="R30" s="47"/>
      <c r="S30" s="81"/>
      <c r="T30" s="59"/>
      <c r="X30" s="88">
        <f t="shared" si="7"/>
        <v>0</v>
      </c>
      <c r="Z30" s="70">
        <v>5</v>
      </c>
      <c r="AA30" s="81"/>
      <c r="AB30" s="47"/>
      <c r="AC30" s="81"/>
      <c r="AD30" s="47"/>
      <c r="AE30" s="81"/>
      <c r="AF30" s="47"/>
      <c r="AG30" s="81"/>
      <c r="AH30" s="47"/>
      <c r="AI30" s="81"/>
      <c r="AJ30" s="59"/>
      <c r="AK30" s="81"/>
      <c r="AL30" s="47"/>
      <c r="AM30" s="81"/>
      <c r="AN30" s="59"/>
      <c r="AR30" s="88">
        <f t="shared" si="8"/>
        <v>0</v>
      </c>
      <c r="AT30" s="70">
        <v>5</v>
      </c>
      <c r="AU30" s="81"/>
      <c r="AV30" s="47"/>
      <c r="AW30" s="81"/>
      <c r="AX30" s="47"/>
      <c r="AY30" s="81"/>
      <c r="AZ30" s="47"/>
      <c r="BA30" s="81"/>
      <c r="BB30" s="47"/>
      <c r="BC30" s="81"/>
      <c r="BD30" s="59"/>
      <c r="BE30" s="81"/>
      <c r="BF30" s="47"/>
      <c r="BG30" s="81"/>
      <c r="BH30" s="59"/>
      <c r="BN30" s="15"/>
      <c r="BO30" s="12"/>
    </row>
    <row r="31" spans="2:67" ht="15" customHeight="1" outlineLevel="1" thickBot="1" x14ac:dyDescent="0.25">
      <c r="D31" s="88">
        <f t="shared" si="6"/>
        <v>0</v>
      </c>
      <c r="F31" s="70">
        <v>6</v>
      </c>
      <c r="G31" s="81"/>
      <c r="H31" s="47"/>
      <c r="I31" s="81"/>
      <c r="J31" s="47"/>
      <c r="K31" s="81"/>
      <c r="L31" s="47"/>
      <c r="M31" s="81"/>
      <c r="N31" s="47"/>
      <c r="O31" s="81"/>
      <c r="P31" s="59"/>
      <c r="Q31" s="81"/>
      <c r="R31" s="47"/>
      <c r="S31" s="81"/>
      <c r="T31" s="59"/>
      <c r="X31" s="88">
        <f t="shared" si="7"/>
        <v>0</v>
      </c>
      <c r="Z31" s="70">
        <v>6</v>
      </c>
      <c r="AA31" s="81"/>
      <c r="AB31" s="47"/>
      <c r="AC31" s="81"/>
      <c r="AD31" s="47"/>
      <c r="AE31" s="81"/>
      <c r="AF31" s="47"/>
      <c r="AG31" s="81"/>
      <c r="AH31" s="47"/>
      <c r="AI31" s="81"/>
      <c r="AJ31" s="59"/>
      <c r="AK31" s="81"/>
      <c r="AL31" s="47"/>
      <c r="AM31" s="81"/>
      <c r="AN31" s="59"/>
      <c r="AR31" s="88">
        <f t="shared" si="8"/>
        <v>0</v>
      </c>
      <c r="AT31" s="70">
        <v>6</v>
      </c>
      <c r="AU31" s="81"/>
      <c r="AV31" s="47"/>
      <c r="AW31" s="81"/>
      <c r="AX31" s="47"/>
      <c r="AY31" s="81"/>
      <c r="AZ31" s="47"/>
      <c r="BA31" s="81"/>
      <c r="BB31" s="47"/>
      <c r="BC31" s="81"/>
      <c r="BD31" s="59"/>
      <c r="BE31" s="81"/>
      <c r="BF31" s="47"/>
      <c r="BG31" s="81"/>
      <c r="BH31" s="59"/>
      <c r="BN31" s="15"/>
      <c r="BO31" s="12"/>
    </row>
    <row r="32" spans="2:67" ht="15" customHeight="1" outlineLevel="1" thickBot="1" x14ac:dyDescent="0.25">
      <c r="D32" s="88">
        <f t="shared" si="6"/>
        <v>0</v>
      </c>
      <c r="F32" s="70">
        <v>7</v>
      </c>
      <c r="G32" s="81"/>
      <c r="H32" s="47"/>
      <c r="I32" s="81"/>
      <c r="J32" s="47"/>
      <c r="K32" s="81"/>
      <c r="L32" s="47"/>
      <c r="M32" s="81"/>
      <c r="N32" s="47"/>
      <c r="O32" s="81"/>
      <c r="P32" s="59"/>
      <c r="Q32" s="81"/>
      <c r="R32" s="47"/>
      <c r="S32" s="81"/>
      <c r="T32" s="59"/>
      <c r="X32" s="88">
        <f t="shared" si="7"/>
        <v>0</v>
      </c>
      <c r="Z32" s="70">
        <v>7</v>
      </c>
      <c r="AA32" s="81"/>
      <c r="AB32" s="47"/>
      <c r="AC32" s="81"/>
      <c r="AD32" s="47"/>
      <c r="AE32" s="81"/>
      <c r="AF32" s="47"/>
      <c r="AG32" s="81"/>
      <c r="AH32" s="47"/>
      <c r="AI32" s="81"/>
      <c r="AJ32" s="59"/>
      <c r="AK32" s="81"/>
      <c r="AL32" s="47"/>
      <c r="AM32" s="81"/>
      <c r="AN32" s="59"/>
      <c r="AR32" s="88">
        <f t="shared" si="8"/>
        <v>0</v>
      </c>
      <c r="AT32" s="70">
        <v>7</v>
      </c>
      <c r="AU32" s="81"/>
      <c r="AV32" s="47"/>
      <c r="AW32" s="81"/>
      <c r="AX32" s="47"/>
      <c r="AY32" s="81"/>
      <c r="AZ32" s="47"/>
      <c r="BA32" s="81"/>
      <c r="BB32" s="47"/>
      <c r="BC32" s="81"/>
      <c r="BD32" s="59"/>
      <c r="BE32" s="81"/>
      <c r="BF32" s="47"/>
      <c r="BG32" s="81"/>
      <c r="BH32" s="59"/>
      <c r="BN32" s="15"/>
      <c r="BO32" s="12"/>
    </row>
    <row r="33" spans="4:67" ht="15" customHeight="1" outlineLevel="1" thickBot="1" x14ac:dyDescent="0.25">
      <c r="D33" s="88">
        <f t="shared" si="6"/>
        <v>0</v>
      </c>
      <c r="F33" s="70">
        <v>8</v>
      </c>
      <c r="G33" s="81"/>
      <c r="H33" s="47"/>
      <c r="I33" s="81"/>
      <c r="J33" s="47"/>
      <c r="K33" s="81"/>
      <c r="L33" s="47"/>
      <c r="M33" s="81"/>
      <c r="N33" s="47"/>
      <c r="O33" s="81"/>
      <c r="P33" s="59"/>
      <c r="Q33" s="81"/>
      <c r="R33" s="47"/>
      <c r="S33" s="81"/>
      <c r="T33" s="59"/>
      <c r="X33" s="88">
        <f t="shared" si="7"/>
        <v>0</v>
      </c>
      <c r="Z33" s="70">
        <v>8</v>
      </c>
      <c r="AA33" s="81"/>
      <c r="AB33" s="47"/>
      <c r="AC33" s="81"/>
      <c r="AD33" s="47"/>
      <c r="AE33" s="81"/>
      <c r="AF33" s="47"/>
      <c r="AG33" s="81"/>
      <c r="AH33" s="47"/>
      <c r="AI33" s="81"/>
      <c r="AJ33" s="59"/>
      <c r="AK33" s="81"/>
      <c r="AL33" s="47"/>
      <c r="AM33" s="81"/>
      <c r="AN33" s="59"/>
      <c r="AR33" s="88">
        <f t="shared" si="8"/>
        <v>0</v>
      </c>
      <c r="AT33" s="70">
        <v>8</v>
      </c>
      <c r="AU33" s="81"/>
      <c r="AV33" s="47"/>
      <c r="AW33" s="81"/>
      <c r="AX33" s="47"/>
      <c r="AY33" s="81"/>
      <c r="AZ33" s="47"/>
      <c r="BA33" s="81"/>
      <c r="BB33" s="47"/>
      <c r="BC33" s="81"/>
      <c r="BD33" s="59"/>
      <c r="BE33" s="81"/>
      <c r="BF33" s="47"/>
      <c r="BG33" s="81"/>
      <c r="BH33" s="59"/>
      <c r="BN33" s="15"/>
      <c r="BO33" s="12"/>
    </row>
    <row r="34" spans="4:67" ht="15" customHeight="1" outlineLevel="1" thickBot="1" x14ac:dyDescent="0.25">
      <c r="D34" s="88">
        <f t="shared" si="6"/>
        <v>0</v>
      </c>
      <c r="F34" s="70">
        <v>9</v>
      </c>
      <c r="G34" s="81"/>
      <c r="H34" s="47"/>
      <c r="I34" s="81"/>
      <c r="J34" s="47"/>
      <c r="K34" s="81"/>
      <c r="L34" s="47"/>
      <c r="M34" s="81"/>
      <c r="N34" s="47"/>
      <c r="O34" s="81"/>
      <c r="P34" s="59"/>
      <c r="Q34" s="81"/>
      <c r="R34" s="47"/>
      <c r="S34" s="81"/>
      <c r="T34" s="59"/>
      <c r="X34" s="88">
        <f t="shared" si="7"/>
        <v>0</v>
      </c>
      <c r="Z34" s="70">
        <v>9</v>
      </c>
      <c r="AA34" s="81"/>
      <c r="AB34" s="47"/>
      <c r="AC34" s="81"/>
      <c r="AD34" s="47"/>
      <c r="AE34" s="81"/>
      <c r="AF34" s="47"/>
      <c r="AG34" s="81"/>
      <c r="AH34" s="47"/>
      <c r="AI34" s="81"/>
      <c r="AJ34" s="59"/>
      <c r="AK34" s="81"/>
      <c r="AL34" s="47"/>
      <c r="AM34" s="81"/>
      <c r="AN34" s="59"/>
      <c r="AR34" s="88">
        <f t="shared" si="8"/>
        <v>0</v>
      </c>
      <c r="AT34" s="70">
        <v>9</v>
      </c>
      <c r="AU34" s="81"/>
      <c r="AV34" s="47"/>
      <c r="AW34" s="81"/>
      <c r="AX34" s="47"/>
      <c r="AY34" s="81"/>
      <c r="AZ34" s="47"/>
      <c r="BA34" s="81"/>
      <c r="BB34" s="47"/>
      <c r="BC34" s="81"/>
      <c r="BD34" s="59"/>
      <c r="BE34" s="81"/>
      <c r="BF34" s="47"/>
      <c r="BG34" s="81"/>
      <c r="BH34" s="59"/>
      <c r="BN34" s="15"/>
      <c r="BO34" s="12"/>
    </row>
    <row r="35" spans="4:67" ht="15" customHeight="1" outlineLevel="1" thickBot="1" x14ac:dyDescent="0.25">
      <c r="D35" s="88">
        <f t="shared" si="6"/>
        <v>0</v>
      </c>
      <c r="F35" s="70">
        <v>10</v>
      </c>
      <c r="G35" s="81"/>
      <c r="H35" s="47"/>
      <c r="I35" s="81"/>
      <c r="J35" s="47"/>
      <c r="K35" s="81"/>
      <c r="L35" s="47"/>
      <c r="M35" s="81"/>
      <c r="N35" s="47"/>
      <c r="O35" s="81"/>
      <c r="P35" s="59"/>
      <c r="Q35" s="81"/>
      <c r="R35" s="47"/>
      <c r="S35" s="81"/>
      <c r="T35" s="59"/>
      <c r="X35" s="88">
        <f t="shared" si="7"/>
        <v>0</v>
      </c>
      <c r="Z35" s="70">
        <v>10</v>
      </c>
      <c r="AA35" s="81"/>
      <c r="AB35" s="47"/>
      <c r="AC35" s="81"/>
      <c r="AD35" s="47"/>
      <c r="AE35" s="81"/>
      <c r="AF35" s="47"/>
      <c r="AG35" s="81"/>
      <c r="AH35" s="47"/>
      <c r="AI35" s="81"/>
      <c r="AJ35" s="59"/>
      <c r="AK35" s="81"/>
      <c r="AL35" s="47"/>
      <c r="AM35" s="81"/>
      <c r="AN35" s="59"/>
      <c r="AR35" s="88">
        <f t="shared" si="8"/>
        <v>0</v>
      </c>
      <c r="AT35" s="70">
        <v>10</v>
      </c>
      <c r="AU35" s="81"/>
      <c r="AV35" s="47"/>
      <c r="AW35" s="81"/>
      <c r="AX35" s="47"/>
      <c r="AY35" s="81"/>
      <c r="AZ35" s="47"/>
      <c r="BA35" s="81"/>
      <c r="BB35" s="47"/>
      <c r="BC35" s="81"/>
      <c r="BD35" s="59"/>
      <c r="BE35" s="81"/>
      <c r="BF35" s="47"/>
      <c r="BG35" s="81"/>
      <c r="BH35" s="59"/>
      <c r="BN35" s="15"/>
      <c r="BO35" s="12"/>
    </row>
    <row r="36" spans="4:67" ht="15" customHeight="1" outlineLevel="1" thickBot="1" x14ac:dyDescent="0.25">
      <c r="D36" s="88">
        <f t="shared" si="6"/>
        <v>0</v>
      </c>
      <c r="F36" s="70">
        <v>11</v>
      </c>
      <c r="G36" s="81"/>
      <c r="H36" s="47"/>
      <c r="I36" s="81"/>
      <c r="J36" s="47"/>
      <c r="K36" s="81"/>
      <c r="L36" s="47"/>
      <c r="M36" s="81"/>
      <c r="N36" s="47"/>
      <c r="O36" s="81"/>
      <c r="P36" s="59"/>
      <c r="Q36" s="81"/>
      <c r="R36" s="47"/>
      <c r="S36" s="81"/>
      <c r="T36" s="59"/>
      <c r="X36" s="88">
        <f t="shared" si="7"/>
        <v>0</v>
      </c>
      <c r="Z36" s="70">
        <v>11</v>
      </c>
      <c r="AA36" s="81"/>
      <c r="AB36" s="47"/>
      <c r="AC36" s="81"/>
      <c r="AD36" s="47"/>
      <c r="AE36" s="81"/>
      <c r="AF36" s="47"/>
      <c r="AG36" s="81"/>
      <c r="AH36" s="47"/>
      <c r="AI36" s="81"/>
      <c r="AJ36" s="59"/>
      <c r="AK36" s="81"/>
      <c r="AL36" s="47"/>
      <c r="AM36" s="81"/>
      <c r="AN36" s="59"/>
      <c r="AR36" s="88">
        <f t="shared" si="8"/>
        <v>0</v>
      </c>
      <c r="AT36" s="70">
        <v>11</v>
      </c>
      <c r="AU36" s="81"/>
      <c r="AV36" s="47"/>
      <c r="AW36" s="81"/>
      <c r="AX36" s="47"/>
      <c r="AY36" s="81"/>
      <c r="AZ36" s="47"/>
      <c r="BA36" s="81"/>
      <c r="BB36" s="47"/>
      <c r="BC36" s="81"/>
      <c r="BD36" s="59"/>
      <c r="BE36" s="81"/>
      <c r="BF36" s="47"/>
      <c r="BG36" s="81"/>
      <c r="BH36" s="59"/>
      <c r="BN36" s="15"/>
      <c r="BO36" s="12"/>
    </row>
    <row r="37" spans="4:67" ht="15" customHeight="1" outlineLevel="1" thickBot="1" x14ac:dyDescent="0.25">
      <c r="D37" s="88">
        <f t="shared" si="6"/>
        <v>0</v>
      </c>
      <c r="F37" s="70">
        <v>12</v>
      </c>
      <c r="G37" s="81"/>
      <c r="H37" s="47"/>
      <c r="I37" s="81"/>
      <c r="J37" s="47"/>
      <c r="K37" s="81"/>
      <c r="L37" s="47"/>
      <c r="M37" s="81"/>
      <c r="N37" s="47"/>
      <c r="O37" s="81"/>
      <c r="P37" s="59"/>
      <c r="Q37" s="81"/>
      <c r="R37" s="47"/>
      <c r="S37" s="81"/>
      <c r="T37" s="59"/>
      <c r="X37" s="88">
        <f t="shared" si="7"/>
        <v>0</v>
      </c>
      <c r="Z37" s="70">
        <v>12</v>
      </c>
      <c r="AA37" s="81"/>
      <c r="AB37" s="47"/>
      <c r="AC37" s="81"/>
      <c r="AD37" s="47"/>
      <c r="AE37" s="81"/>
      <c r="AF37" s="47"/>
      <c r="AG37" s="81"/>
      <c r="AH37" s="47"/>
      <c r="AI37" s="81"/>
      <c r="AJ37" s="59"/>
      <c r="AK37" s="81"/>
      <c r="AL37" s="47"/>
      <c r="AM37" s="81"/>
      <c r="AN37" s="59"/>
      <c r="AR37" s="88">
        <f t="shared" si="8"/>
        <v>0</v>
      </c>
      <c r="AT37" s="70">
        <v>12</v>
      </c>
      <c r="AU37" s="81"/>
      <c r="AV37" s="47"/>
      <c r="AW37" s="81"/>
      <c r="AX37" s="47"/>
      <c r="AY37" s="81"/>
      <c r="AZ37" s="47"/>
      <c r="BA37" s="81"/>
      <c r="BB37" s="47"/>
      <c r="BC37" s="81"/>
      <c r="BD37" s="59"/>
      <c r="BE37" s="81"/>
      <c r="BF37" s="47"/>
      <c r="BG37" s="81"/>
      <c r="BH37" s="59"/>
      <c r="BN37" s="15"/>
      <c r="BO37" s="12"/>
    </row>
    <row r="38" spans="4:67" ht="15" customHeight="1" outlineLevel="1" thickBot="1" x14ac:dyDescent="0.25">
      <c r="D38" s="88">
        <f t="shared" si="6"/>
        <v>0</v>
      </c>
      <c r="F38" s="70">
        <v>13</v>
      </c>
      <c r="G38" s="81"/>
      <c r="H38" s="47"/>
      <c r="I38" s="81"/>
      <c r="J38" s="47"/>
      <c r="K38" s="81"/>
      <c r="L38" s="47"/>
      <c r="M38" s="81"/>
      <c r="N38" s="47"/>
      <c r="O38" s="81"/>
      <c r="P38" s="59"/>
      <c r="Q38" s="81"/>
      <c r="R38" s="47"/>
      <c r="S38" s="81"/>
      <c r="T38" s="59"/>
      <c r="X38" s="88">
        <f t="shared" si="7"/>
        <v>0</v>
      </c>
      <c r="Z38" s="70">
        <v>13</v>
      </c>
      <c r="AA38" s="81"/>
      <c r="AB38" s="47"/>
      <c r="AC38" s="81"/>
      <c r="AD38" s="47"/>
      <c r="AE38" s="81"/>
      <c r="AF38" s="47"/>
      <c r="AG38" s="81"/>
      <c r="AH38" s="47"/>
      <c r="AI38" s="81"/>
      <c r="AJ38" s="59"/>
      <c r="AK38" s="81"/>
      <c r="AL38" s="47"/>
      <c r="AM38" s="81"/>
      <c r="AN38" s="59"/>
      <c r="AR38" s="88">
        <f t="shared" si="8"/>
        <v>0</v>
      </c>
      <c r="AT38" s="70">
        <v>13</v>
      </c>
      <c r="AU38" s="81"/>
      <c r="AV38" s="47"/>
      <c r="AW38" s="81"/>
      <c r="AX38" s="47"/>
      <c r="AY38" s="81"/>
      <c r="AZ38" s="47"/>
      <c r="BA38" s="81"/>
      <c r="BB38" s="47"/>
      <c r="BC38" s="81"/>
      <c r="BD38" s="59"/>
      <c r="BE38" s="81"/>
      <c r="BF38" s="47"/>
      <c r="BG38" s="81"/>
      <c r="BH38" s="59"/>
      <c r="BN38" s="15"/>
      <c r="BO38" s="12"/>
    </row>
    <row r="39" spans="4:67" ht="15" customHeight="1" outlineLevel="1" thickBot="1" x14ac:dyDescent="0.25">
      <c r="D39" s="88">
        <f t="shared" si="6"/>
        <v>0</v>
      </c>
      <c r="F39" s="70">
        <v>14</v>
      </c>
      <c r="G39" s="81"/>
      <c r="H39" s="78"/>
      <c r="I39" s="81"/>
      <c r="J39" s="47"/>
      <c r="K39" s="81"/>
      <c r="L39" s="47"/>
      <c r="M39" s="81"/>
      <c r="N39" s="47"/>
      <c r="O39" s="81"/>
      <c r="P39" s="59"/>
      <c r="Q39" s="81"/>
      <c r="R39" s="47"/>
      <c r="S39" s="81"/>
      <c r="T39" s="59"/>
      <c r="X39" s="88">
        <f t="shared" si="7"/>
        <v>0</v>
      </c>
      <c r="Z39" s="70">
        <v>14</v>
      </c>
      <c r="AA39" s="81"/>
      <c r="AB39" s="78"/>
      <c r="AC39" s="81"/>
      <c r="AD39" s="47"/>
      <c r="AE39" s="81"/>
      <c r="AF39" s="47"/>
      <c r="AG39" s="81"/>
      <c r="AH39" s="47"/>
      <c r="AI39" s="81"/>
      <c r="AJ39" s="59"/>
      <c r="AK39" s="81"/>
      <c r="AL39" s="47"/>
      <c r="AM39" s="81"/>
      <c r="AN39" s="59"/>
      <c r="AR39" s="88">
        <f t="shared" si="8"/>
        <v>0</v>
      </c>
      <c r="AT39" s="70">
        <v>14</v>
      </c>
      <c r="AU39" s="81"/>
      <c r="AV39" s="78"/>
      <c r="AW39" s="81"/>
      <c r="AX39" s="47"/>
      <c r="AY39" s="81"/>
      <c r="AZ39" s="47"/>
      <c r="BA39" s="81"/>
      <c r="BB39" s="47"/>
      <c r="BC39" s="81"/>
      <c r="BD39" s="59"/>
      <c r="BE39" s="81"/>
      <c r="BF39" s="47"/>
      <c r="BG39" s="81"/>
      <c r="BH39" s="59"/>
      <c r="BN39" s="15"/>
      <c r="BO39" s="12"/>
    </row>
    <row r="40" spans="4:67" ht="15" customHeight="1" outlineLevel="1" thickBot="1" x14ac:dyDescent="0.25">
      <c r="D40" s="89">
        <f t="shared" si="6"/>
        <v>0</v>
      </c>
      <c r="F40" s="70">
        <v>15</v>
      </c>
      <c r="G40" s="82"/>
      <c r="H40" s="60"/>
      <c r="I40" s="82"/>
      <c r="J40" s="60"/>
      <c r="K40" s="82"/>
      <c r="L40" s="60"/>
      <c r="M40" s="82"/>
      <c r="N40" s="60"/>
      <c r="O40" s="82"/>
      <c r="P40" s="61"/>
      <c r="Q40" s="82"/>
      <c r="R40" s="60"/>
      <c r="S40" s="82"/>
      <c r="T40" s="61"/>
      <c r="X40" s="89">
        <f t="shared" si="7"/>
        <v>0</v>
      </c>
      <c r="Z40" s="70">
        <v>15</v>
      </c>
      <c r="AA40" s="82"/>
      <c r="AB40" s="60"/>
      <c r="AC40" s="82"/>
      <c r="AD40" s="60"/>
      <c r="AE40" s="82"/>
      <c r="AF40" s="60"/>
      <c r="AG40" s="82"/>
      <c r="AH40" s="60"/>
      <c r="AI40" s="82"/>
      <c r="AJ40" s="61"/>
      <c r="AK40" s="82"/>
      <c r="AL40" s="60"/>
      <c r="AM40" s="82"/>
      <c r="AN40" s="61"/>
      <c r="AR40" s="89">
        <f t="shared" si="8"/>
        <v>0</v>
      </c>
      <c r="AT40" s="70">
        <v>15</v>
      </c>
      <c r="AU40" s="82"/>
      <c r="AV40" s="60"/>
      <c r="AW40" s="82"/>
      <c r="AX40" s="60"/>
      <c r="AY40" s="82"/>
      <c r="AZ40" s="60"/>
      <c r="BA40" s="82"/>
      <c r="BB40" s="60"/>
      <c r="BC40" s="82"/>
      <c r="BD40" s="61"/>
      <c r="BE40" s="82"/>
      <c r="BF40" s="60"/>
      <c r="BG40" s="82"/>
      <c r="BH40" s="61"/>
      <c r="BN40" s="15"/>
      <c r="BO40" s="12"/>
    </row>
    <row r="41" spans="4:67" ht="15" customHeight="1" outlineLevel="1" thickTop="1" x14ac:dyDescent="0.2">
      <c r="F41" s="65"/>
      <c r="G41" s="49" t="s">
        <v>27</v>
      </c>
      <c r="H41" s="49">
        <f>SUM(H26:H40)</f>
        <v>0</v>
      </c>
      <c r="I41" s="49"/>
      <c r="J41" s="49">
        <f>SUM(J26:J40)</f>
        <v>0</v>
      </c>
      <c r="K41" s="49"/>
      <c r="L41" s="49">
        <f>SUM(L26:L40)</f>
        <v>0</v>
      </c>
      <c r="M41" s="49"/>
      <c r="N41" s="49">
        <f>SUM(N26:N40)</f>
        <v>0</v>
      </c>
      <c r="O41" s="49"/>
      <c r="P41" s="49">
        <f>SUM(P26:P40)</f>
        <v>0</v>
      </c>
      <c r="Q41" s="49"/>
      <c r="R41" s="49">
        <f>SUM(R26:R40)</f>
        <v>0</v>
      </c>
      <c r="S41" s="49"/>
      <c r="T41" s="49">
        <f>SUM(T26:T40)</f>
        <v>0</v>
      </c>
      <c r="Z41" s="65"/>
      <c r="AA41" s="49" t="s">
        <v>27</v>
      </c>
      <c r="AB41" s="49">
        <f>SUM(AB26:AB40)</f>
        <v>0</v>
      </c>
      <c r="AC41" s="49"/>
      <c r="AD41" s="49">
        <f>SUM(AD26:AD40)</f>
        <v>0</v>
      </c>
      <c r="AE41" s="49"/>
      <c r="AF41" s="49">
        <f>SUM(AF26:AF40)</f>
        <v>0</v>
      </c>
      <c r="AG41" s="49"/>
      <c r="AH41" s="49">
        <f>SUM(AH26:AH40)</f>
        <v>0</v>
      </c>
      <c r="AI41" s="49"/>
      <c r="AJ41" s="49">
        <f>SUM(AJ26:AJ40)</f>
        <v>0</v>
      </c>
      <c r="AK41" s="49"/>
      <c r="AL41" s="49">
        <f>SUM(AL26:AL40)</f>
        <v>0</v>
      </c>
      <c r="AM41" s="49"/>
      <c r="AN41" s="49">
        <f>SUM(AN26:AN40)</f>
        <v>0</v>
      </c>
      <c r="AT41" s="65"/>
      <c r="AU41" s="49" t="s">
        <v>27</v>
      </c>
      <c r="AV41" s="49">
        <f>SUM(AV26:AV40)</f>
        <v>0</v>
      </c>
      <c r="AW41" s="49"/>
      <c r="AX41" s="49">
        <f>SUM(AX26:AX40)</f>
        <v>0</v>
      </c>
      <c r="AY41" s="49"/>
      <c r="AZ41" s="49">
        <f>SUM(AZ26:AZ40)</f>
        <v>0</v>
      </c>
      <c r="BA41" s="49"/>
      <c r="BB41" s="49">
        <f>SUM(BB26:BB40)</f>
        <v>0</v>
      </c>
      <c r="BC41" s="49"/>
      <c r="BD41" s="49">
        <f>SUM(BD26:BD40)</f>
        <v>0</v>
      </c>
      <c r="BE41" s="49"/>
      <c r="BF41" s="49">
        <f>SUM(BF26:BF40)</f>
        <v>0</v>
      </c>
      <c r="BG41" s="49"/>
      <c r="BH41" s="49">
        <f>SUM(BH26:BH40)</f>
        <v>0</v>
      </c>
      <c r="BN41" s="15"/>
      <c r="BO41" s="12"/>
    </row>
    <row r="42" spans="4:67" ht="0.75" customHeight="1" outlineLevel="1" thickBot="1" x14ac:dyDescent="0.25">
      <c r="F42" s="68">
        <f>INT((N43-LOOKUP(N43,DATE(YEAR(N43)+{-1;0;1},1,3)-WEEKDAY(DATE(YEAR(N43)+{-1;0;1},1,3))+2))/7)+1</f>
        <v>3</v>
      </c>
      <c r="G42" s="50"/>
      <c r="H42" s="50"/>
      <c r="I42" s="50"/>
      <c r="J42" s="50"/>
      <c r="K42" s="50"/>
      <c r="L42" s="50"/>
      <c r="M42" s="50"/>
      <c r="N42" s="50"/>
      <c r="O42" s="50"/>
      <c r="P42" s="50"/>
      <c r="Q42" s="50"/>
      <c r="R42" s="50"/>
      <c r="S42" s="50"/>
      <c r="T42" s="50"/>
      <c r="Z42" s="68">
        <f>INT((AH43-LOOKUP(AH43,DATE(YEAR(AH43)+{-1;0;1},1,3)-WEEKDAY(DATE(YEAR(AH43)+{-1;0;1},1,3))+2))/7)+1</f>
        <v>7</v>
      </c>
      <c r="AA42" s="50"/>
      <c r="AB42" s="50"/>
      <c r="AC42" s="50"/>
      <c r="AD42" s="50"/>
      <c r="AE42" s="50"/>
      <c r="AF42" s="50"/>
      <c r="AG42" s="50"/>
      <c r="AH42" s="50"/>
      <c r="AI42" s="50"/>
      <c r="AJ42" s="50"/>
      <c r="AK42" s="47"/>
      <c r="AL42" s="47"/>
      <c r="AM42" s="47"/>
      <c r="AN42" s="47"/>
      <c r="AT42" s="68">
        <f>INT((BB43-LOOKUP(BB43,DATE(YEAR(BB43)+{-1;0;1},1,3)-WEEKDAY(DATE(YEAR(BB43)+{-1;0;1},1,3))+2))/7)+1</f>
        <v>11</v>
      </c>
      <c r="AU42" s="50"/>
      <c r="AV42" s="50"/>
      <c r="AW42" s="50"/>
      <c r="AX42" s="50"/>
      <c r="AY42" s="50"/>
      <c r="AZ42" s="50"/>
      <c r="BA42" s="50"/>
      <c r="BB42" s="50"/>
      <c r="BC42" s="50"/>
      <c r="BD42" s="50"/>
      <c r="BE42" s="50"/>
      <c r="BF42" s="50"/>
      <c r="BG42" s="50"/>
      <c r="BH42" s="50"/>
      <c r="BN42" s="15"/>
      <c r="BO42" s="12">
        <f>DATE(An_ref,7,1)</f>
        <v>43647</v>
      </c>
    </row>
    <row r="43" spans="4:67" ht="39.950000000000003" customHeight="1" thickBot="1" x14ac:dyDescent="0.25">
      <c r="F43" s="71">
        <f>F42</f>
        <v>3</v>
      </c>
      <c r="G43" s="51" t="str">
        <f>IF(ISNA(VLOOKUP(H43,Tab_feri,2,FALSE)),"",VLOOKUP(H43,Tab_feri,2,FALSE))</f>
        <v/>
      </c>
      <c r="H43" s="52">
        <f>T25+1</f>
        <v>43479</v>
      </c>
      <c r="I43" s="51" t="str">
        <f>IF(ISNA(VLOOKUP(J43,Tab_feri,2,FALSE)),"",VLOOKUP(J43,Tab_feri,2,FALSE))</f>
        <v/>
      </c>
      <c r="J43" s="52">
        <f>H43+1</f>
        <v>43480</v>
      </c>
      <c r="K43" s="51" t="str">
        <f>IF(ISNA(VLOOKUP(L43,Tab_feri,2,FALSE)),"",VLOOKUP(L43,Tab_feri,2,FALSE))</f>
        <v/>
      </c>
      <c r="L43" s="52">
        <f>J43+1</f>
        <v>43481</v>
      </c>
      <c r="M43" s="51" t="str">
        <f>IF(ISNA(VLOOKUP(N43,Tab_feri,2,FALSE)),"",VLOOKUP(N43,Tab_feri,2,FALSE))</f>
        <v/>
      </c>
      <c r="N43" s="52">
        <f>L43+1</f>
        <v>43482</v>
      </c>
      <c r="O43" s="51" t="str">
        <f>IF(ISNA(VLOOKUP(P43,Tab_feri,2,FALSE)),"",VLOOKUP(P43,Tab_feri,2,FALSE))</f>
        <v/>
      </c>
      <c r="P43" s="62">
        <f>N43+1</f>
        <v>43483</v>
      </c>
      <c r="Q43" s="53" t="str">
        <f>IF(ISNA(VLOOKUP(R43,Tab_feri,2,FALSE)),"",VLOOKUP(R43,Tab_feri,2,FALSE))</f>
        <v/>
      </c>
      <c r="R43" s="54">
        <f>P43+1</f>
        <v>43484</v>
      </c>
      <c r="S43" s="53" t="str">
        <f>IF(ISNA(VLOOKUP(T43,Tab_feri,2,FALSE)),"",VLOOKUP(T43,Tab_feri,2,FALSE))</f>
        <v/>
      </c>
      <c r="T43" s="55">
        <f>R43+1</f>
        <v>43485</v>
      </c>
      <c r="Z43" s="71">
        <f>Z42</f>
        <v>7</v>
      </c>
      <c r="AA43" s="51" t="str">
        <f>IF(ISNA(VLOOKUP(AB43,Tab_feri,2,FALSE)),"",VLOOKUP(AB43,Tab_feri,2,FALSE))</f>
        <v/>
      </c>
      <c r="AB43" s="52">
        <f>AN25+1</f>
        <v>43507</v>
      </c>
      <c r="AC43" s="51" t="str">
        <f>IF(ISNA(VLOOKUP(AD43,Tab_feri,2,FALSE)),"",VLOOKUP(AD43,Tab_feri,2,FALSE))</f>
        <v/>
      </c>
      <c r="AD43" s="52">
        <f>AB43+1</f>
        <v>43508</v>
      </c>
      <c r="AE43" s="51" t="str">
        <f>IF(ISNA(VLOOKUP(AF43,Tab_feri,2,FALSE)),"",VLOOKUP(AF43,Tab_feri,2,FALSE))</f>
        <v/>
      </c>
      <c r="AF43" s="52">
        <f>AD43+1</f>
        <v>43509</v>
      </c>
      <c r="AG43" s="51" t="str">
        <f>IF(ISNA(VLOOKUP(AH43,Tab_feri,2,FALSE)),"",VLOOKUP(AH43,Tab_feri,2,FALSE))</f>
        <v/>
      </c>
      <c r="AH43" s="52">
        <f>AF43+1</f>
        <v>43510</v>
      </c>
      <c r="AI43" s="51" t="str">
        <f>IF(ISNA(VLOOKUP(AJ43,Tab_feri,2,FALSE)),"",VLOOKUP(AJ43,Tab_feri,2,FALSE))</f>
        <v/>
      </c>
      <c r="AJ43" s="62">
        <f>AH43+1</f>
        <v>43511</v>
      </c>
      <c r="AK43" s="45" t="str">
        <f>IF(ISNA(VLOOKUP(AL43,Tab_feri,2,FALSE)),"",VLOOKUP(AL43,Tab_feri,2,FALSE))</f>
        <v/>
      </c>
      <c r="AL43" s="46">
        <f>AJ43+1</f>
        <v>43512</v>
      </c>
      <c r="AM43" s="45" t="str">
        <f>IF(ISNA(VLOOKUP(AN43,Tab_feri,2,FALSE)),"",VLOOKUP(AN43,Tab_feri,2,FALSE))</f>
        <v/>
      </c>
      <c r="AN43" s="46">
        <f>AL43+1</f>
        <v>43513</v>
      </c>
      <c r="AT43" s="71">
        <f>AT42</f>
        <v>11</v>
      </c>
      <c r="AU43" s="51" t="str">
        <f>IF(ISNA(VLOOKUP(AV43,Tab_feri,2,FALSE)),"",VLOOKUP(AV43,Tab_feri,2,FALSE))</f>
        <v/>
      </c>
      <c r="AV43" s="52">
        <f>BH25+1</f>
        <v>43535</v>
      </c>
      <c r="AW43" s="51" t="str">
        <f>IF(ISNA(VLOOKUP(AX43,Tab_feri,2,FALSE)),"",VLOOKUP(AX43,Tab_feri,2,FALSE))</f>
        <v/>
      </c>
      <c r="AX43" s="52">
        <f>AV43+1</f>
        <v>43536</v>
      </c>
      <c r="AY43" s="51" t="str">
        <f>IF(ISNA(VLOOKUP(AZ43,Tab_feri,2,FALSE)),"",VLOOKUP(AZ43,Tab_feri,2,FALSE))</f>
        <v/>
      </c>
      <c r="AZ43" s="52">
        <f>AX43+1</f>
        <v>43537</v>
      </c>
      <c r="BA43" s="51" t="str">
        <f>IF(ISNA(VLOOKUP(BB43,Tab_feri,2,FALSE)),"",VLOOKUP(BB43,Tab_feri,2,FALSE))</f>
        <v/>
      </c>
      <c r="BB43" s="52">
        <f>AZ43+1</f>
        <v>43538</v>
      </c>
      <c r="BC43" s="51" t="str">
        <f>IF(ISNA(VLOOKUP(BD43,Tab_feri,2,FALSE)),"",VLOOKUP(BD43,Tab_feri,2,FALSE))</f>
        <v/>
      </c>
      <c r="BD43" s="62">
        <f>BB43+1</f>
        <v>43539</v>
      </c>
      <c r="BE43" s="53" t="str">
        <f>IF(ISNA(VLOOKUP(BF43,Tab_feri,2,FALSE)),"",VLOOKUP(BF43,Tab_feri,2,FALSE))</f>
        <v/>
      </c>
      <c r="BF43" s="54">
        <f>BD43+1</f>
        <v>43540</v>
      </c>
      <c r="BG43" s="53" t="str">
        <f>IF(ISNA(VLOOKUP(BH43,Tab_feri,2,FALSE)),"",VLOOKUP(BH43,Tab_feri,2,FALSE))</f>
        <v/>
      </c>
      <c r="BH43" s="55">
        <f>BF43+1</f>
        <v>43541</v>
      </c>
      <c r="BN43" s="16"/>
      <c r="BO43" s="12">
        <f>DATE(An_ref,9,3)</f>
        <v>43711</v>
      </c>
    </row>
    <row r="44" spans="4:67" ht="15" customHeight="1" outlineLevel="1" thickTop="1" thickBot="1" x14ac:dyDescent="0.25">
      <c r="D44" s="87">
        <f>SUM(H44,J44,L44,N44,P44,R44,T44)</f>
        <v>0</v>
      </c>
      <c r="F44" s="70">
        <v>1</v>
      </c>
      <c r="G44" s="80"/>
      <c r="H44" s="57"/>
      <c r="I44" s="80"/>
      <c r="J44" s="57"/>
      <c r="K44" s="80"/>
      <c r="L44" s="57"/>
      <c r="M44" s="80"/>
      <c r="N44" s="57"/>
      <c r="O44" s="80"/>
      <c r="P44" s="58"/>
      <c r="Q44" s="80"/>
      <c r="R44" s="57"/>
      <c r="S44" s="80"/>
      <c r="T44" s="58"/>
      <c r="X44" s="87">
        <f>SUM(AB44,AD44,AF44,AH44,AJ44,AL44,AN44)</f>
        <v>0</v>
      </c>
      <c r="Z44" s="70">
        <v>1</v>
      </c>
      <c r="AA44" s="80"/>
      <c r="AB44" s="57"/>
      <c r="AC44" s="80"/>
      <c r="AD44" s="57"/>
      <c r="AE44" s="80"/>
      <c r="AF44" s="57"/>
      <c r="AG44" s="80"/>
      <c r="AH44" s="57"/>
      <c r="AI44" s="80"/>
      <c r="AJ44" s="58"/>
      <c r="AK44" s="80"/>
      <c r="AL44" s="57"/>
      <c r="AM44" s="80"/>
      <c r="AN44" s="58"/>
      <c r="AR44" s="87">
        <f>SUM(AV44,AX44,AZ44,BB44,BD44,BF44,BH44)</f>
        <v>0</v>
      </c>
      <c r="AT44" s="70">
        <v>1</v>
      </c>
      <c r="AU44" s="80"/>
      <c r="AV44" s="57"/>
      <c r="AW44" s="80"/>
      <c r="AX44" s="57"/>
      <c r="AY44" s="80"/>
      <c r="AZ44" s="57"/>
      <c r="BA44" s="80"/>
      <c r="BB44" s="57"/>
      <c r="BC44" s="80"/>
      <c r="BD44" s="58"/>
      <c r="BE44" s="80"/>
      <c r="BF44" s="57"/>
      <c r="BG44" s="80"/>
      <c r="BH44" s="58"/>
      <c r="BN44" s="11"/>
      <c r="BO44" s="12">
        <f>DATE(An_ref,10,8)</f>
        <v>43746</v>
      </c>
    </row>
    <row r="45" spans="4:67" ht="15" customHeight="1" outlineLevel="1" thickBot="1" x14ac:dyDescent="0.25">
      <c r="D45" s="88">
        <f t="shared" ref="D45:D58" si="9">SUM(H45,J45,L45,N45,P45,R45,T45)</f>
        <v>0</v>
      </c>
      <c r="F45" s="70">
        <v>2</v>
      </c>
      <c r="G45" s="81"/>
      <c r="H45" s="47"/>
      <c r="I45" s="81"/>
      <c r="J45" s="47"/>
      <c r="K45" s="81"/>
      <c r="L45" s="47"/>
      <c r="M45" s="81"/>
      <c r="N45" s="47"/>
      <c r="O45" s="81"/>
      <c r="P45" s="59"/>
      <c r="Q45" s="81"/>
      <c r="R45" s="47"/>
      <c r="S45" s="81"/>
      <c r="T45" s="59"/>
      <c r="X45" s="88">
        <f t="shared" ref="X45:X58" si="10">SUM(AB45,AD45,AF45,AH45,AJ45,AL45,AN45)</f>
        <v>0</v>
      </c>
      <c r="Z45" s="70">
        <v>2</v>
      </c>
      <c r="AA45" s="81"/>
      <c r="AB45" s="47"/>
      <c r="AC45" s="81"/>
      <c r="AD45" s="47"/>
      <c r="AE45" s="81"/>
      <c r="AF45" s="47"/>
      <c r="AG45" s="81"/>
      <c r="AH45" s="47"/>
      <c r="AI45" s="81"/>
      <c r="AJ45" s="59"/>
      <c r="AK45" s="81"/>
      <c r="AL45" s="47"/>
      <c r="AM45" s="81"/>
      <c r="AN45" s="59"/>
      <c r="AR45" s="88">
        <f t="shared" ref="AR45:AR58" si="11">SUM(AV45,AX45,AZ45,BB45,BD45,BF45,BH45)</f>
        <v>0</v>
      </c>
      <c r="AT45" s="70">
        <v>2</v>
      </c>
      <c r="AU45" s="81"/>
      <c r="AV45" s="47"/>
      <c r="AW45" s="81"/>
      <c r="AX45" s="47"/>
      <c r="AY45" s="81"/>
      <c r="AZ45" s="47"/>
      <c r="BA45" s="81"/>
      <c r="BB45" s="47"/>
      <c r="BC45" s="81"/>
      <c r="BD45" s="59"/>
      <c r="BE45" s="81"/>
      <c r="BF45" s="47"/>
      <c r="BG45" s="81"/>
      <c r="BH45" s="59"/>
      <c r="BN45" s="11"/>
      <c r="BO45" s="12"/>
    </row>
    <row r="46" spans="4:67" ht="15" customHeight="1" outlineLevel="1" thickBot="1" x14ac:dyDescent="0.25">
      <c r="D46" s="88">
        <f t="shared" si="9"/>
        <v>0</v>
      </c>
      <c r="F46" s="70">
        <v>3</v>
      </c>
      <c r="G46" s="81"/>
      <c r="H46" s="47"/>
      <c r="I46" s="81"/>
      <c r="J46" s="47"/>
      <c r="K46" s="81"/>
      <c r="L46" s="47"/>
      <c r="M46" s="81"/>
      <c r="N46" s="47"/>
      <c r="O46" s="81"/>
      <c r="P46" s="59"/>
      <c r="Q46" s="81"/>
      <c r="R46" s="47"/>
      <c r="S46" s="81"/>
      <c r="T46" s="59"/>
      <c r="X46" s="88">
        <f t="shared" si="10"/>
        <v>0</v>
      </c>
      <c r="Z46" s="70">
        <v>3</v>
      </c>
      <c r="AA46" s="81"/>
      <c r="AB46" s="47"/>
      <c r="AC46" s="81"/>
      <c r="AD46" s="47"/>
      <c r="AE46" s="81"/>
      <c r="AF46" s="47"/>
      <c r="AG46" s="81"/>
      <c r="AH46" s="47"/>
      <c r="AI46" s="81"/>
      <c r="AJ46" s="59"/>
      <c r="AK46" s="81"/>
      <c r="AL46" s="47"/>
      <c r="AM46" s="81"/>
      <c r="AN46" s="59"/>
      <c r="AR46" s="88">
        <f t="shared" si="11"/>
        <v>0</v>
      </c>
      <c r="AT46" s="70">
        <v>3</v>
      </c>
      <c r="AU46" s="81"/>
      <c r="AV46" s="47"/>
      <c r="AW46" s="81"/>
      <c r="AX46" s="47"/>
      <c r="AY46" s="81"/>
      <c r="AZ46" s="47"/>
      <c r="BA46" s="81"/>
      <c r="BB46" s="47"/>
      <c r="BC46" s="81"/>
      <c r="BD46" s="59"/>
      <c r="BE46" s="81"/>
      <c r="BF46" s="47"/>
      <c r="BG46" s="81"/>
      <c r="BH46" s="59"/>
      <c r="BN46" s="11"/>
      <c r="BO46" s="12"/>
    </row>
    <row r="47" spans="4:67" ht="15" customHeight="1" outlineLevel="1" thickBot="1" x14ac:dyDescent="0.25">
      <c r="D47" s="88">
        <f t="shared" si="9"/>
        <v>0</v>
      </c>
      <c r="F47" s="70">
        <v>4</v>
      </c>
      <c r="G47" s="81"/>
      <c r="H47" s="47"/>
      <c r="I47" s="81"/>
      <c r="J47" s="47"/>
      <c r="K47" s="81"/>
      <c r="L47" s="47"/>
      <c r="M47" s="81"/>
      <c r="N47" s="47"/>
      <c r="O47" s="81"/>
      <c r="P47" s="59"/>
      <c r="Q47" s="81"/>
      <c r="R47" s="47"/>
      <c r="S47" s="81"/>
      <c r="T47" s="59"/>
      <c r="X47" s="88">
        <f t="shared" si="10"/>
        <v>0</v>
      </c>
      <c r="Z47" s="70">
        <v>4</v>
      </c>
      <c r="AA47" s="81"/>
      <c r="AB47" s="47"/>
      <c r="AC47" s="81"/>
      <c r="AD47" s="47"/>
      <c r="AE47" s="81"/>
      <c r="AF47" s="47"/>
      <c r="AG47" s="81"/>
      <c r="AH47" s="47"/>
      <c r="AI47" s="81"/>
      <c r="AJ47" s="59"/>
      <c r="AK47" s="81"/>
      <c r="AL47" s="47"/>
      <c r="AM47" s="81"/>
      <c r="AN47" s="59"/>
      <c r="AR47" s="88">
        <f t="shared" si="11"/>
        <v>0</v>
      </c>
      <c r="AT47" s="70">
        <v>4</v>
      </c>
      <c r="AU47" s="81"/>
      <c r="AV47" s="47"/>
      <c r="AW47" s="81"/>
      <c r="AX47" s="47"/>
      <c r="AY47" s="81"/>
      <c r="AZ47" s="47"/>
      <c r="BA47" s="81"/>
      <c r="BB47" s="47"/>
      <c r="BC47" s="81"/>
      <c r="BD47" s="59"/>
      <c r="BE47" s="81"/>
      <c r="BF47" s="47"/>
      <c r="BG47" s="81"/>
      <c r="BH47" s="59"/>
      <c r="BN47" s="11"/>
      <c r="BO47" s="12"/>
    </row>
    <row r="48" spans="4:67" ht="15" customHeight="1" outlineLevel="1" thickBot="1" x14ac:dyDescent="0.25">
      <c r="D48" s="88">
        <f t="shared" si="9"/>
        <v>0</v>
      </c>
      <c r="F48" s="70">
        <v>5</v>
      </c>
      <c r="G48" s="81"/>
      <c r="H48" s="47"/>
      <c r="I48" s="81"/>
      <c r="J48" s="47"/>
      <c r="K48" s="81"/>
      <c r="L48" s="47"/>
      <c r="M48" s="81"/>
      <c r="N48" s="47"/>
      <c r="O48" s="81"/>
      <c r="P48" s="59"/>
      <c r="Q48" s="81"/>
      <c r="R48" s="47"/>
      <c r="S48" s="81"/>
      <c r="T48" s="59"/>
      <c r="X48" s="88">
        <f t="shared" si="10"/>
        <v>0</v>
      </c>
      <c r="Z48" s="70">
        <v>5</v>
      </c>
      <c r="AA48" s="81"/>
      <c r="AB48" s="47"/>
      <c r="AC48" s="81"/>
      <c r="AD48" s="47"/>
      <c r="AE48" s="81"/>
      <c r="AF48" s="47"/>
      <c r="AG48" s="81"/>
      <c r="AH48" s="47"/>
      <c r="AI48" s="81"/>
      <c r="AJ48" s="59"/>
      <c r="AK48" s="81"/>
      <c r="AL48" s="47"/>
      <c r="AM48" s="81"/>
      <c r="AN48" s="59"/>
      <c r="AR48" s="88">
        <f t="shared" si="11"/>
        <v>0</v>
      </c>
      <c r="AT48" s="70">
        <v>5</v>
      </c>
      <c r="AU48" s="81"/>
      <c r="AV48" s="47"/>
      <c r="AW48" s="81"/>
      <c r="AX48" s="47"/>
      <c r="AY48" s="81"/>
      <c r="AZ48" s="47"/>
      <c r="BA48" s="81"/>
      <c r="BB48" s="47"/>
      <c r="BC48" s="81"/>
      <c r="BD48" s="59"/>
      <c r="BE48" s="81"/>
      <c r="BF48" s="47"/>
      <c r="BG48" s="81"/>
      <c r="BH48" s="59"/>
      <c r="BN48" s="11"/>
      <c r="BO48" s="12"/>
    </row>
    <row r="49" spans="4:67" ht="15" customHeight="1" outlineLevel="1" thickBot="1" x14ac:dyDescent="0.25">
      <c r="D49" s="88">
        <f t="shared" si="9"/>
        <v>0</v>
      </c>
      <c r="F49" s="70">
        <v>6</v>
      </c>
      <c r="G49" s="81"/>
      <c r="H49" s="47"/>
      <c r="I49" s="81"/>
      <c r="J49" s="47"/>
      <c r="K49" s="81"/>
      <c r="L49" s="47"/>
      <c r="M49" s="81"/>
      <c r="N49" s="47"/>
      <c r="O49" s="81"/>
      <c r="P49" s="59"/>
      <c r="Q49" s="81"/>
      <c r="R49" s="47"/>
      <c r="S49" s="81"/>
      <c r="T49" s="59"/>
      <c r="X49" s="88">
        <f t="shared" si="10"/>
        <v>0</v>
      </c>
      <c r="Z49" s="70">
        <v>6</v>
      </c>
      <c r="AA49" s="81"/>
      <c r="AB49" s="47"/>
      <c r="AC49" s="81"/>
      <c r="AD49" s="47"/>
      <c r="AE49" s="81"/>
      <c r="AF49" s="47"/>
      <c r="AG49" s="81"/>
      <c r="AH49" s="47"/>
      <c r="AI49" s="81"/>
      <c r="AJ49" s="59"/>
      <c r="AK49" s="81"/>
      <c r="AL49" s="47"/>
      <c r="AM49" s="81"/>
      <c r="AN49" s="59"/>
      <c r="AR49" s="88">
        <f t="shared" si="11"/>
        <v>0</v>
      </c>
      <c r="AT49" s="70">
        <v>6</v>
      </c>
      <c r="AU49" s="81"/>
      <c r="AV49" s="47"/>
      <c r="AW49" s="81"/>
      <c r="AX49" s="47"/>
      <c r="AY49" s="81"/>
      <c r="AZ49" s="47"/>
      <c r="BA49" s="81"/>
      <c r="BB49" s="47"/>
      <c r="BC49" s="81"/>
      <c r="BD49" s="59"/>
      <c r="BE49" s="81"/>
      <c r="BF49" s="47"/>
      <c r="BG49" s="81"/>
      <c r="BH49" s="59"/>
      <c r="BN49" s="11"/>
      <c r="BO49" s="12"/>
    </row>
    <row r="50" spans="4:67" ht="15" customHeight="1" outlineLevel="1" thickBot="1" x14ac:dyDescent="0.25">
      <c r="D50" s="88">
        <f t="shared" si="9"/>
        <v>0</v>
      </c>
      <c r="F50" s="70">
        <v>7</v>
      </c>
      <c r="G50" s="81"/>
      <c r="H50" s="47"/>
      <c r="I50" s="81"/>
      <c r="J50" s="47"/>
      <c r="K50" s="81"/>
      <c r="L50" s="47"/>
      <c r="M50" s="81"/>
      <c r="N50" s="47"/>
      <c r="O50" s="81"/>
      <c r="P50" s="59"/>
      <c r="Q50" s="81"/>
      <c r="R50" s="47"/>
      <c r="S50" s="81"/>
      <c r="T50" s="59"/>
      <c r="X50" s="88">
        <f t="shared" si="10"/>
        <v>0</v>
      </c>
      <c r="Z50" s="70">
        <v>7</v>
      </c>
      <c r="AA50" s="81"/>
      <c r="AB50" s="47"/>
      <c r="AC50" s="81"/>
      <c r="AD50" s="47"/>
      <c r="AE50" s="81"/>
      <c r="AF50" s="47"/>
      <c r="AG50" s="81"/>
      <c r="AH50" s="47"/>
      <c r="AI50" s="81"/>
      <c r="AJ50" s="59"/>
      <c r="AK50" s="81"/>
      <c r="AL50" s="47"/>
      <c r="AM50" s="81"/>
      <c r="AN50" s="59"/>
      <c r="AR50" s="88">
        <f t="shared" si="11"/>
        <v>0</v>
      </c>
      <c r="AT50" s="70">
        <v>7</v>
      </c>
      <c r="AU50" s="81"/>
      <c r="AV50" s="47"/>
      <c r="AW50" s="81"/>
      <c r="AX50" s="47"/>
      <c r="AY50" s="81"/>
      <c r="AZ50" s="47"/>
      <c r="BA50" s="81"/>
      <c r="BB50" s="47"/>
      <c r="BC50" s="81"/>
      <c r="BD50" s="59"/>
      <c r="BE50" s="81"/>
      <c r="BF50" s="47"/>
      <c r="BG50" s="81"/>
      <c r="BH50" s="59"/>
      <c r="BN50" s="11"/>
      <c r="BO50" s="12"/>
    </row>
    <row r="51" spans="4:67" ht="15" customHeight="1" outlineLevel="1" thickBot="1" x14ac:dyDescent="0.25">
      <c r="D51" s="88">
        <f t="shared" si="9"/>
        <v>0</v>
      </c>
      <c r="F51" s="70">
        <v>8</v>
      </c>
      <c r="G51" s="81"/>
      <c r="H51" s="47"/>
      <c r="I51" s="81"/>
      <c r="J51" s="47"/>
      <c r="K51" s="81"/>
      <c r="L51" s="47"/>
      <c r="M51" s="81"/>
      <c r="N51" s="47"/>
      <c r="O51" s="81"/>
      <c r="P51" s="59"/>
      <c r="Q51" s="81"/>
      <c r="R51" s="47"/>
      <c r="S51" s="81"/>
      <c r="T51" s="59"/>
      <c r="X51" s="88">
        <f t="shared" si="10"/>
        <v>0</v>
      </c>
      <c r="Z51" s="70">
        <v>8</v>
      </c>
      <c r="AA51" s="81"/>
      <c r="AB51" s="47"/>
      <c r="AC51" s="81"/>
      <c r="AD51" s="47"/>
      <c r="AE51" s="81"/>
      <c r="AF51" s="47"/>
      <c r="AG51" s="81"/>
      <c r="AH51" s="47"/>
      <c r="AI51" s="81"/>
      <c r="AJ51" s="59"/>
      <c r="AK51" s="81"/>
      <c r="AL51" s="47"/>
      <c r="AM51" s="81"/>
      <c r="AN51" s="59"/>
      <c r="AR51" s="88">
        <f t="shared" si="11"/>
        <v>0</v>
      </c>
      <c r="AT51" s="70">
        <v>8</v>
      </c>
      <c r="AU51" s="81"/>
      <c r="AV51" s="47"/>
      <c r="AW51" s="81"/>
      <c r="AX51" s="47"/>
      <c r="AY51" s="81"/>
      <c r="AZ51" s="47"/>
      <c r="BA51" s="81"/>
      <c r="BB51" s="47"/>
      <c r="BC51" s="81"/>
      <c r="BD51" s="59"/>
      <c r="BE51" s="81"/>
      <c r="BF51" s="47"/>
      <c r="BG51" s="81"/>
      <c r="BH51" s="59"/>
      <c r="BN51" s="11"/>
      <c r="BO51" s="12"/>
    </row>
    <row r="52" spans="4:67" ht="15" customHeight="1" outlineLevel="1" thickBot="1" x14ac:dyDescent="0.25">
      <c r="D52" s="88">
        <f t="shared" si="9"/>
        <v>0</v>
      </c>
      <c r="F52" s="70">
        <v>9</v>
      </c>
      <c r="G52" s="81"/>
      <c r="H52" s="47"/>
      <c r="I52" s="81"/>
      <c r="J52" s="47"/>
      <c r="K52" s="81"/>
      <c r="L52" s="47"/>
      <c r="M52" s="81"/>
      <c r="N52" s="47"/>
      <c r="O52" s="81"/>
      <c r="P52" s="59"/>
      <c r="Q52" s="81"/>
      <c r="R52" s="47"/>
      <c r="S52" s="81"/>
      <c r="T52" s="59"/>
      <c r="X52" s="88">
        <f t="shared" si="10"/>
        <v>0</v>
      </c>
      <c r="Z52" s="70">
        <v>9</v>
      </c>
      <c r="AA52" s="81"/>
      <c r="AB52" s="47"/>
      <c r="AC52" s="81"/>
      <c r="AD52" s="47"/>
      <c r="AE52" s="81"/>
      <c r="AF52" s="47"/>
      <c r="AG52" s="81"/>
      <c r="AH52" s="47"/>
      <c r="AI52" s="81"/>
      <c r="AJ52" s="59"/>
      <c r="AK52" s="81"/>
      <c r="AL52" s="47"/>
      <c r="AM52" s="81"/>
      <c r="AN52" s="59"/>
      <c r="AR52" s="88">
        <f t="shared" si="11"/>
        <v>0</v>
      </c>
      <c r="AT52" s="70">
        <v>9</v>
      </c>
      <c r="AU52" s="81"/>
      <c r="AV52" s="47"/>
      <c r="AW52" s="81"/>
      <c r="AX52" s="47"/>
      <c r="AY52" s="81"/>
      <c r="AZ52" s="47"/>
      <c r="BA52" s="81"/>
      <c r="BB52" s="47"/>
      <c r="BC52" s="81"/>
      <c r="BD52" s="59"/>
      <c r="BE52" s="81"/>
      <c r="BF52" s="47"/>
      <c r="BG52" s="81"/>
      <c r="BH52" s="59"/>
      <c r="BN52" s="11"/>
      <c r="BO52" s="12"/>
    </row>
    <row r="53" spans="4:67" ht="15" customHeight="1" outlineLevel="1" thickBot="1" x14ac:dyDescent="0.25">
      <c r="D53" s="88">
        <f t="shared" si="9"/>
        <v>0</v>
      </c>
      <c r="F53" s="70">
        <v>10</v>
      </c>
      <c r="G53" s="81"/>
      <c r="H53" s="47"/>
      <c r="I53" s="81"/>
      <c r="J53" s="47"/>
      <c r="K53" s="81"/>
      <c r="L53" s="47"/>
      <c r="M53" s="81"/>
      <c r="N53" s="47"/>
      <c r="O53" s="81"/>
      <c r="P53" s="59"/>
      <c r="Q53" s="81"/>
      <c r="R53" s="47"/>
      <c r="S53" s="81"/>
      <c r="T53" s="59"/>
      <c r="X53" s="88">
        <f t="shared" si="10"/>
        <v>0</v>
      </c>
      <c r="Z53" s="70">
        <v>10</v>
      </c>
      <c r="AA53" s="81"/>
      <c r="AB53" s="47"/>
      <c r="AC53" s="81"/>
      <c r="AD53" s="47"/>
      <c r="AE53" s="81"/>
      <c r="AF53" s="47"/>
      <c r="AG53" s="81"/>
      <c r="AH53" s="47"/>
      <c r="AI53" s="81"/>
      <c r="AJ53" s="59"/>
      <c r="AK53" s="81"/>
      <c r="AL53" s="47"/>
      <c r="AM53" s="81"/>
      <c r="AN53" s="59"/>
      <c r="AR53" s="88">
        <f t="shared" si="11"/>
        <v>0</v>
      </c>
      <c r="AT53" s="70">
        <v>10</v>
      </c>
      <c r="AU53" s="81"/>
      <c r="AV53" s="47"/>
      <c r="AW53" s="81"/>
      <c r="AX53" s="47"/>
      <c r="AY53" s="81"/>
      <c r="AZ53" s="47"/>
      <c r="BA53" s="81"/>
      <c r="BB53" s="47"/>
      <c r="BC53" s="81"/>
      <c r="BD53" s="59"/>
      <c r="BE53" s="81"/>
      <c r="BF53" s="47"/>
      <c r="BG53" s="81"/>
      <c r="BH53" s="59"/>
      <c r="BN53" s="11"/>
      <c r="BO53" s="12"/>
    </row>
    <row r="54" spans="4:67" ht="15" customHeight="1" outlineLevel="1" thickBot="1" x14ac:dyDescent="0.25">
      <c r="D54" s="88">
        <f t="shared" si="9"/>
        <v>0</v>
      </c>
      <c r="F54" s="70">
        <v>11</v>
      </c>
      <c r="G54" s="81"/>
      <c r="H54" s="47"/>
      <c r="I54" s="81"/>
      <c r="J54" s="47"/>
      <c r="K54" s="81"/>
      <c r="L54" s="47"/>
      <c r="M54" s="81"/>
      <c r="N54" s="47"/>
      <c r="O54" s="81"/>
      <c r="P54" s="59"/>
      <c r="Q54" s="81"/>
      <c r="R54" s="47"/>
      <c r="S54" s="81"/>
      <c r="T54" s="59"/>
      <c r="X54" s="88">
        <f t="shared" si="10"/>
        <v>0</v>
      </c>
      <c r="Z54" s="70">
        <v>11</v>
      </c>
      <c r="AA54" s="81"/>
      <c r="AB54" s="47"/>
      <c r="AC54" s="81"/>
      <c r="AD54" s="47"/>
      <c r="AE54" s="81"/>
      <c r="AF54" s="47"/>
      <c r="AG54" s="81"/>
      <c r="AH54" s="47"/>
      <c r="AI54" s="81"/>
      <c r="AJ54" s="59"/>
      <c r="AK54" s="81"/>
      <c r="AL54" s="47"/>
      <c r="AM54" s="81"/>
      <c r="AN54" s="59"/>
      <c r="AR54" s="88">
        <f t="shared" si="11"/>
        <v>0</v>
      </c>
      <c r="AT54" s="70">
        <v>11</v>
      </c>
      <c r="AU54" s="81"/>
      <c r="AV54" s="47"/>
      <c r="AW54" s="81"/>
      <c r="AX54" s="47"/>
      <c r="AY54" s="81"/>
      <c r="AZ54" s="47"/>
      <c r="BA54" s="81"/>
      <c r="BB54" s="47"/>
      <c r="BC54" s="81"/>
      <c r="BD54" s="59"/>
      <c r="BE54" s="81"/>
      <c r="BF54" s="47"/>
      <c r="BG54" s="81"/>
      <c r="BH54" s="59"/>
      <c r="BN54" s="11"/>
      <c r="BO54" s="12"/>
    </row>
    <row r="55" spans="4:67" ht="15" customHeight="1" outlineLevel="1" thickBot="1" x14ac:dyDescent="0.25">
      <c r="D55" s="88">
        <f t="shared" si="9"/>
        <v>0</v>
      </c>
      <c r="F55" s="70">
        <v>12</v>
      </c>
      <c r="G55" s="81"/>
      <c r="H55" s="47"/>
      <c r="I55" s="81"/>
      <c r="J55" s="47"/>
      <c r="K55" s="81"/>
      <c r="L55" s="47"/>
      <c r="M55" s="81"/>
      <c r="N55" s="47"/>
      <c r="O55" s="81"/>
      <c r="P55" s="59"/>
      <c r="Q55" s="81"/>
      <c r="R55" s="47"/>
      <c r="S55" s="81"/>
      <c r="T55" s="59"/>
      <c r="X55" s="88">
        <f t="shared" si="10"/>
        <v>0</v>
      </c>
      <c r="Z55" s="70">
        <v>12</v>
      </c>
      <c r="AA55" s="81"/>
      <c r="AB55" s="47"/>
      <c r="AC55" s="81"/>
      <c r="AD55" s="47"/>
      <c r="AE55" s="81"/>
      <c r="AF55" s="47"/>
      <c r="AG55" s="81"/>
      <c r="AH55" s="47"/>
      <c r="AI55" s="81"/>
      <c r="AJ55" s="59"/>
      <c r="AK55" s="81"/>
      <c r="AL55" s="47"/>
      <c r="AM55" s="81"/>
      <c r="AN55" s="59"/>
      <c r="AR55" s="88">
        <f t="shared" si="11"/>
        <v>0</v>
      </c>
      <c r="AT55" s="70">
        <v>12</v>
      </c>
      <c r="AU55" s="81"/>
      <c r="AV55" s="47"/>
      <c r="AW55" s="81"/>
      <c r="AX55" s="47"/>
      <c r="AY55" s="81"/>
      <c r="AZ55" s="47"/>
      <c r="BA55" s="81"/>
      <c r="BB55" s="47"/>
      <c r="BC55" s="81"/>
      <c r="BD55" s="59"/>
      <c r="BE55" s="81"/>
      <c r="BF55" s="47"/>
      <c r="BG55" s="81"/>
      <c r="BH55" s="59"/>
      <c r="BN55" s="11"/>
      <c r="BO55" s="12"/>
    </row>
    <row r="56" spans="4:67" ht="15" customHeight="1" outlineLevel="1" thickBot="1" x14ac:dyDescent="0.25">
      <c r="D56" s="88">
        <f t="shared" si="9"/>
        <v>0</v>
      </c>
      <c r="F56" s="70">
        <v>13</v>
      </c>
      <c r="G56" s="81"/>
      <c r="H56" s="47"/>
      <c r="I56" s="81"/>
      <c r="J56" s="47"/>
      <c r="K56" s="81"/>
      <c r="L56" s="47"/>
      <c r="M56" s="81"/>
      <c r="N56" s="47"/>
      <c r="O56" s="81"/>
      <c r="P56" s="59"/>
      <c r="Q56" s="81"/>
      <c r="R56" s="47"/>
      <c r="S56" s="81"/>
      <c r="T56" s="59"/>
      <c r="X56" s="88">
        <f t="shared" si="10"/>
        <v>0</v>
      </c>
      <c r="Z56" s="70">
        <v>13</v>
      </c>
      <c r="AA56" s="81"/>
      <c r="AB56" s="47"/>
      <c r="AC56" s="81"/>
      <c r="AD56" s="47"/>
      <c r="AE56" s="81"/>
      <c r="AF56" s="47"/>
      <c r="AG56" s="81"/>
      <c r="AH56" s="47"/>
      <c r="AI56" s="81"/>
      <c r="AJ56" s="59"/>
      <c r="AK56" s="81"/>
      <c r="AL56" s="47"/>
      <c r="AM56" s="81"/>
      <c r="AN56" s="59"/>
      <c r="AR56" s="88">
        <f t="shared" si="11"/>
        <v>0</v>
      </c>
      <c r="AT56" s="70">
        <v>13</v>
      </c>
      <c r="AU56" s="81"/>
      <c r="AV56" s="47"/>
      <c r="AW56" s="81"/>
      <c r="AX56" s="47"/>
      <c r="AY56" s="81"/>
      <c r="AZ56" s="47"/>
      <c r="BA56" s="81"/>
      <c r="BB56" s="47"/>
      <c r="BC56" s="81"/>
      <c r="BD56" s="59"/>
      <c r="BE56" s="81"/>
      <c r="BF56" s="47"/>
      <c r="BG56" s="81"/>
      <c r="BH56" s="59"/>
      <c r="BN56" s="11"/>
      <c r="BO56" s="12"/>
    </row>
    <row r="57" spans="4:67" ht="15" customHeight="1" outlineLevel="1" thickBot="1" x14ac:dyDescent="0.25">
      <c r="D57" s="88">
        <f t="shared" si="9"/>
        <v>0</v>
      </c>
      <c r="F57" s="70">
        <v>14</v>
      </c>
      <c r="G57" s="81"/>
      <c r="H57" s="78"/>
      <c r="I57" s="81"/>
      <c r="J57" s="47"/>
      <c r="K57" s="81"/>
      <c r="L57" s="47"/>
      <c r="M57" s="81"/>
      <c r="N57" s="47"/>
      <c r="O57" s="81"/>
      <c r="P57" s="59"/>
      <c r="Q57" s="81"/>
      <c r="R57" s="47"/>
      <c r="S57" s="81"/>
      <c r="T57" s="59"/>
      <c r="X57" s="88">
        <f t="shared" si="10"/>
        <v>0</v>
      </c>
      <c r="Z57" s="70">
        <v>14</v>
      </c>
      <c r="AA57" s="81"/>
      <c r="AB57" s="78"/>
      <c r="AC57" s="81"/>
      <c r="AD57" s="47"/>
      <c r="AE57" s="81"/>
      <c r="AF57" s="47"/>
      <c r="AG57" s="81"/>
      <c r="AH57" s="47"/>
      <c r="AI57" s="81"/>
      <c r="AJ57" s="59"/>
      <c r="AK57" s="81"/>
      <c r="AL57" s="47"/>
      <c r="AM57" s="81"/>
      <c r="AN57" s="59"/>
      <c r="AR57" s="88">
        <f t="shared" si="11"/>
        <v>0</v>
      </c>
      <c r="AT57" s="70">
        <v>14</v>
      </c>
      <c r="AU57" s="81"/>
      <c r="AV57" s="78"/>
      <c r="AW57" s="81"/>
      <c r="AX57" s="47"/>
      <c r="AY57" s="81"/>
      <c r="AZ57" s="47"/>
      <c r="BA57" s="81"/>
      <c r="BB57" s="47"/>
      <c r="BC57" s="81"/>
      <c r="BD57" s="59"/>
      <c r="BE57" s="81"/>
      <c r="BF57" s="47"/>
      <c r="BG57" s="81"/>
      <c r="BH57" s="59"/>
      <c r="BN57" s="11"/>
      <c r="BO57" s="12"/>
    </row>
    <row r="58" spans="4:67" ht="15" customHeight="1" outlineLevel="1" thickBot="1" x14ac:dyDescent="0.25">
      <c r="D58" s="89">
        <f t="shared" si="9"/>
        <v>0</v>
      </c>
      <c r="F58" s="70">
        <v>15</v>
      </c>
      <c r="G58" s="82"/>
      <c r="H58" s="60"/>
      <c r="I58" s="82"/>
      <c r="J58" s="60"/>
      <c r="K58" s="82"/>
      <c r="L58" s="60"/>
      <c r="M58" s="82"/>
      <c r="N58" s="60"/>
      <c r="O58" s="82"/>
      <c r="P58" s="61"/>
      <c r="Q58" s="82"/>
      <c r="R58" s="60"/>
      <c r="S58" s="82"/>
      <c r="T58" s="61"/>
      <c r="X58" s="89">
        <f t="shared" si="10"/>
        <v>0</v>
      </c>
      <c r="Z58" s="70">
        <v>15</v>
      </c>
      <c r="AA58" s="82"/>
      <c r="AB58" s="60"/>
      <c r="AC58" s="82"/>
      <c r="AD58" s="60"/>
      <c r="AE58" s="82"/>
      <c r="AF58" s="60"/>
      <c r="AG58" s="82"/>
      <c r="AH58" s="60"/>
      <c r="AI58" s="82"/>
      <c r="AJ58" s="61"/>
      <c r="AK58" s="82"/>
      <c r="AL58" s="60"/>
      <c r="AM58" s="82"/>
      <c r="AN58" s="61"/>
      <c r="AR58" s="89">
        <f t="shared" si="11"/>
        <v>0</v>
      </c>
      <c r="AT58" s="70">
        <v>15</v>
      </c>
      <c r="AU58" s="82"/>
      <c r="AV58" s="60"/>
      <c r="AW58" s="82"/>
      <c r="AX58" s="60"/>
      <c r="AY58" s="82"/>
      <c r="AZ58" s="60"/>
      <c r="BA58" s="82"/>
      <c r="BB58" s="60"/>
      <c r="BC58" s="82"/>
      <c r="BD58" s="61"/>
      <c r="BE58" s="82"/>
      <c r="BF58" s="60"/>
      <c r="BG58" s="82"/>
      <c r="BH58" s="61"/>
      <c r="BN58" s="11"/>
      <c r="BO58" s="12"/>
    </row>
    <row r="59" spans="4:67" ht="15" customHeight="1" outlineLevel="1" thickTop="1" x14ac:dyDescent="0.2">
      <c r="F59" s="65"/>
      <c r="G59" s="49" t="s">
        <v>27</v>
      </c>
      <c r="H59" s="49">
        <f>SUM(H44:H58)</f>
        <v>0</v>
      </c>
      <c r="I59" s="49"/>
      <c r="J59" s="49">
        <f>SUM(J44:J58)</f>
        <v>0</v>
      </c>
      <c r="K59" s="49"/>
      <c r="L59" s="49">
        <f>SUM(L44:L58)</f>
        <v>0</v>
      </c>
      <c r="M59" s="49"/>
      <c r="N59" s="49">
        <f>SUM(N44:N58)</f>
        <v>0</v>
      </c>
      <c r="O59" s="49"/>
      <c r="P59" s="49">
        <f>SUM(P44:P58)</f>
        <v>0</v>
      </c>
      <c r="Q59" s="49"/>
      <c r="R59" s="49">
        <f>SUM(R44:R58)</f>
        <v>0</v>
      </c>
      <c r="S59" s="49"/>
      <c r="T59" s="49">
        <f>SUM(T44:T58)</f>
        <v>0</v>
      </c>
      <c r="Z59" s="65"/>
      <c r="AA59" s="49" t="s">
        <v>27</v>
      </c>
      <c r="AB59" s="49">
        <f>SUM(AB44:AB58)</f>
        <v>0</v>
      </c>
      <c r="AC59" s="49"/>
      <c r="AD59" s="49">
        <f>SUM(AD44:AD58)</f>
        <v>0</v>
      </c>
      <c r="AE59" s="49"/>
      <c r="AF59" s="49">
        <f>SUM(AF44:AF58)</f>
        <v>0</v>
      </c>
      <c r="AG59" s="49"/>
      <c r="AH59" s="49">
        <f>SUM(AH44:AH58)</f>
        <v>0</v>
      </c>
      <c r="AI59" s="49"/>
      <c r="AJ59" s="49">
        <f>SUM(AJ44:AJ58)</f>
        <v>0</v>
      </c>
      <c r="AK59" s="49"/>
      <c r="AL59" s="49">
        <f>SUM(AL44:AL58)</f>
        <v>0</v>
      </c>
      <c r="AM59" s="49"/>
      <c r="AN59" s="49">
        <f>SUM(AN44:AN58)</f>
        <v>0</v>
      </c>
      <c r="AT59" s="65"/>
      <c r="AU59" s="49" t="s">
        <v>27</v>
      </c>
      <c r="AV59" s="49">
        <f>SUM(AV44:AV58)</f>
        <v>0</v>
      </c>
      <c r="AW59" s="49"/>
      <c r="AX59" s="49">
        <f>SUM(AX44:AX58)</f>
        <v>0</v>
      </c>
      <c r="AY59" s="49"/>
      <c r="AZ59" s="49">
        <f>SUM(AZ44:AZ58)</f>
        <v>0</v>
      </c>
      <c r="BA59" s="49"/>
      <c r="BB59" s="49">
        <f>SUM(BB44:BB58)</f>
        <v>0</v>
      </c>
      <c r="BC59" s="49"/>
      <c r="BD59" s="49">
        <f>SUM(BD44:BD58)</f>
        <v>0</v>
      </c>
      <c r="BE59" s="49"/>
      <c r="BF59" s="49">
        <f>SUM(BF44:BF58)</f>
        <v>0</v>
      </c>
      <c r="BG59" s="49"/>
      <c r="BH59" s="49">
        <f>SUM(BH44:BH58)</f>
        <v>0</v>
      </c>
      <c r="BN59" s="11"/>
      <c r="BO59" s="12"/>
    </row>
    <row r="60" spans="4:67" ht="0.75" customHeight="1" outlineLevel="1" thickBot="1" x14ac:dyDescent="0.25">
      <c r="F60" s="68">
        <f>INT((N61-LOOKUP(N61,DATE(YEAR(N61)+{-1;0;1},1,3)-WEEKDAY(DATE(YEAR(N61)+{-1;0;1},1,3))+2))/7)+1</f>
        <v>4</v>
      </c>
      <c r="G60" s="50"/>
      <c r="H60" s="50"/>
      <c r="I60" s="50"/>
      <c r="J60" s="50"/>
      <c r="K60" s="50"/>
      <c r="L60" s="50"/>
      <c r="M60" s="50"/>
      <c r="N60" s="50"/>
      <c r="O60" s="50"/>
      <c r="P60" s="50"/>
      <c r="Q60" s="50"/>
      <c r="R60" s="50"/>
      <c r="S60" s="50"/>
      <c r="T60" s="50"/>
      <c r="Z60" s="68">
        <f>INT((AH61-LOOKUP(AH61,DATE(YEAR(AH61)+{-1;0;1},1,3)-WEEKDAY(DATE(YEAR(AH61)+{-1;0;1},1,3))+2))/7)+1</f>
        <v>8</v>
      </c>
      <c r="AA60" s="50"/>
      <c r="AB60" s="50"/>
      <c r="AC60" s="50"/>
      <c r="AD60" s="50"/>
      <c r="AE60" s="50"/>
      <c r="AF60" s="50"/>
      <c r="AG60" s="50"/>
      <c r="AH60" s="50"/>
      <c r="AI60" s="50"/>
      <c r="AJ60" s="50"/>
      <c r="AK60" s="50"/>
      <c r="AL60" s="50"/>
      <c r="AM60" s="50"/>
      <c r="AN60" s="50"/>
      <c r="AT60" s="68">
        <f>INT((BB61-LOOKUP(BB61,DATE(YEAR(BB61)+{-1;0;1},1,3)-WEEKDAY(DATE(YEAR(BB61)+{-1;0;1},1,3))+2))/7)+1</f>
        <v>12</v>
      </c>
      <c r="AU60" s="50"/>
      <c r="AV60" s="50"/>
      <c r="AW60" s="50"/>
      <c r="AX60" s="50"/>
      <c r="AY60" s="50"/>
      <c r="AZ60" s="50"/>
      <c r="BA60" s="50"/>
      <c r="BB60" s="50"/>
      <c r="BC60" s="50"/>
      <c r="BD60" s="50"/>
      <c r="BE60" s="50"/>
      <c r="BF60" s="50"/>
      <c r="BG60" s="50"/>
      <c r="BH60" s="50"/>
      <c r="BN60" s="16"/>
      <c r="BO60" s="12">
        <f>DATE(An_ref,12,23)</f>
        <v>43822</v>
      </c>
    </row>
    <row r="61" spans="4:67" ht="39.950000000000003" customHeight="1" thickBot="1" x14ac:dyDescent="0.25">
      <c r="F61" s="71">
        <f>F60</f>
        <v>4</v>
      </c>
      <c r="G61" s="51" t="str">
        <f>IF(ISNA(VLOOKUP(H61,Tab_feri,2,FALSE)),"",VLOOKUP(H61,Tab_feri,2,FALSE))</f>
        <v/>
      </c>
      <c r="H61" s="52">
        <f>T43+1</f>
        <v>43486</v>
      </c>
      <c r="I61" s="51" t="str">
        <f>IF(ISNA(VLOOKUP(J61,Tab_feri,2,FALSE)),"",VLOOKUP(J61,Tab_feri,2,FALSE))</f>
        <v/>
      </c>
      <c r="J61" s="52">
        <f>H61+1</f>
        <v>43487</v>
      </c>
      <c r="K61" s="51" t="str">
        <f>IF(ISNA(VLOOKUP(L61,Tab_feri,2,FALSE)),"",VLOOKUP(L61,Tab_feri,2,FALSE))</f>
        <v/>
      </c>
      <c r="L61" s="52">
        <f>J61+1</f>
        <v>43488</v>
      </c>
      <c r="M61" s="51" t="str">
        <f>IF(ISNA(VLOOKUP(N61,Tab_feri,2,FALSE)),"",VLOOKUP(N61,Tab_feri,2,FALSE))</f>
        <v/>
      </c>
      <c r="N61" s="52">
        <f>L61+1</f>
        <v>43489</v>
      </c>
      <c r="O61" s="51" t="str">
        <f>IF(ISNA(VLOOKUP(P61,Tab_feri,2,FALSE)),"",VLOOKUP(P61,Tab_feri,2,FALSE))</f>
        <v/>
      </c>
      <c r="P61" s="62">
        <f>N61+1</f>
        <v>43490</v>
      </c>
      <c r="Q61" s="53" t="str">
        <f>IF(ISNA(VLOOKUP(R61,Tab_feri,2,FALSE)),"",VLOOKUP(R61,Tab_feri,2,FALSE))</f>
        <v/>
      </c>
      <c r="R61" s="54">
        <f>P61+1</f>
        <v>43491</v>
      </c>
      <c r="S61" s="53" t="str">
        <f>IF(ISNA(VLOOKUP(T61,Tab_feri,2,FALSE)),"",VLOOKUP(T61,Tab_feri,2,FALSE))</f>
        <v/>
      </c>
      <c r="T61" s="55">
        <f>R61+1</f>
        <v>43492</v>
      </c>
      <c r="Z61" s="71">
        <f>Z60</f>
        <v>8</v>
      </c>
      <c r="AA61" s="51" t="str">
        <f>IF(ISNA(VLOOKUP(AB61,Tab_feri,2,FALSE)),"",VLOOKUP(AB61,Tab_feri,2,FALSE))</f>
        <v/>
      </c>
      <c r="AB61" s="52">
        <f>AN43+1</f>
        <v>43514</v>
      </c>
      <c r="AC61" s="51" t="str">
        <f>IF(ISNA(VLOOKUP(AD61,Tab_feri,2,FALSE)),"",VLOOKUP(AD61,Tab_feri,2,FALSE))</f>
        <v/>
      </c>
      <c r="AD61" s="52">
        <f>AB61+1</f>
        <v>43515</v>
      </c>
      <c r="AE61" s="51" t="str">
        <f>IF(ISNA(VLOOKUP(AF61,Tab_feri,2,FALSE)),"",VLOOKUP(AF61,Tab_feri,2,FALSE))</f>
        <v/>
      </c>
      <c r="AF61" s="52">
        <f>AD61+1</f>
        <v>43516</v>
      </c>
      <c r="AG61" s="51" t="str">
        <f>IF(ISNA(VLOOKUP(AH61,Tab_feri,2,FALSE)),"",VLOOKUP(AH61,Tab_feri,2,FALSE))</f>
        <v/>
      </c>
      <c r="AH61" s="52">
        <f>AF61+1</f>
        <v>43517</v>
      </c>
      <c r="AI61" s="51" t="str">
        <f>IF(ISNA(VLOOKUP(AJ61,Tab_feri,2,FALSE)),"",VLOOKUP(AJ61,Tab_feri,2,FALSE))</f>
        <v/>
      </c>
      <c r="AJ61" s="62">
        <f>AH61+1</f>
        <v>43518</v>
      </c>
      <c r="AK61" s="53" t="str">
        <f>IF(ISNA(VLOOKUP(AL61,Tab_feri,2,FALSE)),"",VLOOKUP(AL61,Tab_feri,2,FALSE))</f>
        <v/>
      </c>
      <c r="AL61" s="54">
        <f>AJ61+1</f>
        <v>43519</v>
      </c>
      <c r="AM61" s="53" t="str">
        <f>IF(ISNA(VLOOKUP(AN61,Tab_feri,2,FALSE)),"",VLOOKUP(AN61,Tab_feri,2,FALSE))</f>
        <v/>
      </c>
      <c r="AN61" s="55">
        <f>AL61+1</f>
        <v>43520</v>
      </c>
      <c r="AT61" s="71">
        <f>AT60</f>
        <v>12</v>
      </c>
      <c r="AU61" s="51" t="str">
        <f>IF(ISNA(VLOOKUP(AV61,Tab_feri,2,FALSE)),"",VLOOKUP(AV61,Tab_feri,2,FALSE))</f>
        <v/>
      </c>
      <c r="AV61" s="52">
        <f>BH43+1</f>
        <v>43542</v>
      </c>
      <c r="AW61" s="51" t="str">
        <f>IF(ISNA(VLOOKUP(AX61,Tab_feri,2,FALSE)),"",VLOOKUP(AX61,Tab_feri,2,FALSE))</f>
        <v/>
      </c>
      <c r="AX61" s="52">
        <f>AV61+1</f>
        <v>43543</v>
      </c>
      <c r="AY61" s="51" t="str">
        <f>IF(ISNA(VLOOKUP(AZ61,Tab_feri,2,FALSE)),"",VLOOKUP(AZ61,Tab_feri,2,FALSE))</f>
        <v/>
      </c>
      <c r="AZ61" s="52">
        <f>AX61+1</f>
        <v>43544</v>
      </c>
      <c r="BA61" s="51" t="str">
        <f>IF(ISNA(VLOOKUP(BB61,Tab_feri,2,FALSE)),"",VLOOKUP(BB61,Tab_feri,2,FALSE))</f>
        <v/>
      </c>
      <c r="BB61" s="52">
        <f>AZ61+1</f>
        <v>43545</v>
      </c>
      <c r="BC61" s="51" t="str">
        <f>IF(ISNA(VLOOKUP(BD61,Tab_feri,2,FALSE)),"",VLOOKUP(BD61,Tab_feri,2,FALSE))</f>
        <v/>
      </c>
      <c r="BD61" s="62">
        <f>BB61+1</f>
        <v>43546</v>
      </c>
      <c r="BE61" s="53" t="str">
        <f>IF(ISNA(VLOOKUP(BF61,Tab_feri,2,FALSE)),"",VLOOKUP(BF61,Tab_feri,2,FALSE))</f>
        <v/>
      </c>
      <c r="BF61" s="54">
        <f>BD61+1</f>
        <v>43547</v>
      </c>
      <c r="BG61" s="53" t="str">
        <f>IF(ISNA(VLOOKUP(BH61,Tab_feri,2,FALSE)),"",VLOOKUP(BH61,Tab_feri,2,FALSE))</f>
        <v/>
      </c>
      <c r="BH61" s="55">
        <f>BF61+1</f>
        <v>43548</v>
      </c>
      <c r="BN61" s="16"/>
      <c r="BO61" s="12">
        <f>DATE(An_ref,12,24)</f>
        <v>43823</v>
      </c>
    </row>
    <row r="62" spans="4:67" ht="15" customHeight="1" outlineLevel="1" thickTop="1" thickBot="1" x14ac:dyDescent="0.25">
      <c r="D62" s="87">
        <f>SUM(H62,J62,L62,N62,P62,R62,T62)</f>
        <v>0</v>
      </c>
      <c r="F62" s="70">
        <v>1</v>
      </c>
      <c r="G62" s="80"/>
      <c r="H62" s="57"/>
      <c r="I62" s="80"/>
      <c r="J62" s="57"/>
      <c r="K62" s="80"/>
      <c r="L62" s="57"/>
      <c r="M62" s="80"/>
      <c r="N62" s="57"/>
      <c r="O62" s="80"/>
      <c r="P62" s="58"/>
      <c r="Q62" s="80"/>
      <c r="R62" s="57"/>
      <c r="S62" s="80"/>
      <c r="T62" s="58"/>
      <c r="X62" s="87">
        <f>SUM(AB62,AD62,AF62,AH62,AJ62,AL62,AN62)</f>
        <v>0</v>
      </c>
      <c r="Z62" s="70">
        <v>1</v>
      </c>
      <c r="AA62" s="80"/>
      <c r="AB62" s="57"/>
      <c r="AC62" s="80"/>
      <c r="AD62" s="57"/>
      <c r="AE62" s="80"/>
      <c r="AF62" s="57"/>
      <c r="AG62" s="80"/>
      <c r="AH62" s="57"/>
      <c r="AI62" s="80"/>
      <c r="AJ62" s="58"/>
      <c r="AK62" s="80"/>
      <c r="AL62" s="57"/>
      <c r="AM62" s="80"/>
      <c r="AN62" s="58"/>
      <c r="AR62" s="87">
        <f>SUM(AV62,AX62,AZ62,BB62,BD62,BF62,BH62)</f>
        <v>0</v>
      </c>
      <c r="AT62" s="70">
        <v>1</v>
      </c>
      <c r="AU62" s="80"/>
      <c r="AV62" s="57"/>
      <c r="AW62" s="80"/>
      <c r="AX62" s="57"/>
      <c r="AY62" s="80"/>
      <c r="AZ62" s="57"/>
      <c r="BA62" s="80"/>
      <c r="BB62" s="57"/>
      <c r="BC62" s="80"/>
      <c r="BD62" s="58"/>
      <c r="BE62" s="80"/>
      <c r="BF62" s="57"/>
      <c r="BG62" s="80"/>
      <c r="BH62" s="58"/>
      <c r="BN62" s="16"/>
      <c r="BO62" s="12">
        <f>DATE(An_ref,12,25)</f>
        <v>43824</v>
      </c>
    </row>
    <row r="63" spans="4:67" ht="15" customHeight="1" outlineLevel="1" thickBot="1" x14ac:dyDescent="0.25">
      <c r="D63" s="88">
        <f t="shared" ref="D63:D76" si="12">SUM(H63,J63,L63,N63,P63,R63,T63)</f>
        <v>0</v>
      </c>
      <c r="F63" s="70">
        <v>2</v>
      </c>
      <c r="G63" s="81"/>
      <c r="H63" s="47"/>
      <c r="I63" s="81"/>
      <c r="J63" s="47"/>
      <c r="K63" s="81"/>
      <c r="L63" s="47"/>
      <c r="M63" s="81"/>
      <c r="N63" s="47"/>
      <c r="O63" s="81"/>
      <c r="P63" s="59"/>
      <c r="Q63" s="81"/>
      <c r="R63" s="47"/>
      <c r="S63" s="81"/>
      <c r="T63" s="59"/>
      <c r="X63" s="88">
        <f t="shared" ref="X63:X76" si="13">SUM(AB63,AD63,AF63,AH63,AJ63,AL63,AN63)</f>
        <v>0</v>
      </c>
      <c r="Z63" s="70">
        <v>2</v>
      </c>
      <c r="AA63" s="81"/>
      <c r="AB63" s="47"/>
      <c r="AC63" s="81"/>
      <c r="AD63" s="47"/>
      <c r="AE63" s="81"/>
      <c r="AF63" s="47"/>
      <c r="AG63" s="81"/>
      <c r="AH63" s="47"/>
      <c r="AI63" s="81"/>
      <c r="AJ63" s="59"/>
      <c r="AK63" s="81"/>
      <c r="AL63" s="47"/>
      <c r="AM63" s="81"/>
      <c r="AN63" s="59"/>
      <c r="AR63" s="88">
        <f t="shared" ref="AR63:AR76" si="14">SUM(AV63,AX63,AZ63,BB63,BD63,BF63,BH63)</f>
        <v>0</v>
      </c>
      <c r="AT63" s="70">
        <v>2</v>
      </c>
      <c r="AU63" s="81"/>
      <c r="AV63" s="47"/>
      <c r="AW63" s="81"/>
      <c r="AX63" s="47"/>
      <c r="AY63" s="81"/>
      <c r="AZ63" s="47"/>
      <c r="BA63" s="81"/>
      <c r="BB63" s="47"/>
      <c r="BC63" s="81"/>
      <c r="BD63" s="59"/>
      <c r="BE63" s="81"/>
      <c r="BF63" s="47"/>
      <c r="BG63" s="81"/>
      <c r="BH63" s="59"/>
      <c r="BN63" s="16"/>
      <c r="BO63" s="12"/>
    </row>
    <row r="64" spans="4:67" ht="15" customHeight="1" outlineLevel="1" thickBot="1" x14ac:dyDescent="0.25">
      <c r="D64" s="88">
        <f t="shared" si="12"/>
        <v>0</v>
      </c>
      <c r="F64" s="70">
        <v>3</v>
      </c>
      <c r="G64" s="81"/>
      <c r="H64" s="47"/>
      <c r="I64" s="81"/>
      <c r="J64" s="47"/>
      <c r="K64" s="81"/>
      <c r="L64" s="47"/>
      <c r="M64" s="81"/>
      <c r="N64" s="47"/>
      <c r="O64" s="81"/>
      <c r="P64" s="59"/>
      <c r="Q64" s="81"/>
      <c r="R64" s="47"/>
      <c r="S64" s="81"/>
      <c r="T64" s="59"/>
      <c r="X64" s="88">
        <f t="shared" si="13"/>
        <v>0</v>
      </c>
      <c r="Z64" s="70">
        <v>3</v>
      </c>
      <c r="AA64" s="81"/>
      <c r="AB64" s="47"/>
      <c r="AC64" s="81"/>
      <c r="AD64" s="47"/>
      <c r="AE64" s="81"/>
      <c r="AF64" s="47"/>
      <c r="AG64" s="81"/>
      <c r="AH64" s="47"/>
      <c r="AI64" s="81"/>
      <c r="AJ64" s="59"/>
      <c r="AK64" s="81"/>
      <c r="AL64" s="47"/>
      <c r="AM64" s="81"/>
      <c r="AN64" s="59"/>
      <c r="AR64" s="88">
        <f t="shared" si="14"/>
        <v>0</v>
      </c>
      <c r="AT64" s="70">
        <v>3</v>
      </c>
      <c r="AU64" s="81"/>
      <c r="AV64" s="47"/>
      <c r="AW64" s="81"/>
      <c r="AX64" s="47"/>
      <c r="AY64" s="81"/>
      <c r="AZ64" s="47"/>
      <c r="BA64" s="81"/>
      <c r="BB64" s="47"/>
      <c r="BC64" s="81"/>
      <c r="BD64" s="59"/>
      <c r="BE64" s="81"/>
      <c r="BF64" s="47"/>
      <c r="BG64" s="81"/>
      <c r="BH64" s="59"/>
      <c r="BN64" s="16"/>
      <c r="BO64" s="12"/>
    </row>
    <row r="65" spans="4:67" ht="15" customHeight="1" outlineLevel="1" thickBot="1" x14ac:dyDescent="0.25">
      <c r="D65" s="88">
        <f t="shared" si="12"/>
        <v>0</v>
      </c>
      <c r="F65" s="70">
        <v>4</v>
      </c>
      <c r="G65" s="81"/>
      <c r="H65" s="47"/>
      <c r="I65" s="81"/>
      <c r="J65" s="47"/>
      <c r="K65" s="81"/>
      <c r="L65" s="47"/>
      <c r="M65" s="81"/>
      <c r="N65" s="47"/>
      <c r="O65" s="81"/>
      <c r="P65" s="59"/>
      <c r="Q65" s="81"/>
      <c r="R65" s="47"/>
      <c r="S65" s="81"/>
      <c r="T65" s="59"/>
      <c r="X65" s="88">
        <f t="shared" si="13"/>
        <v>0</v>
      </c>
      <c r="Z65" s="70">
        <v>4</v>
      </c>
      <c r="AA65" s="81"/>
      <c r="AB65" s="47"/>
      <c r="AC65" s="81"/>
      <c r="AD65" s="47"/>
      <c r="AE65" s="81"/>
      <c r="AF65" s="47"/>
      <c r="AG65" s="81"/>
      <c r="AH65" s="47"/>
      <c r="AI65" s="81"/>
      <c r="AJ65" s="59"/>
      <c r="AK65" s="81"/>
      <c r="AL65" s="47"/>
      <c r="AM65" s="81"/>
      <c r="AN65" s="59"/>
      <c r="AR65" s="88">
        <f t="shared" si="14"/>
        <v>0</v>
      </c>
      <c r="AT65" s="70">
        <v>4</v>
      </c>
      <c r="AU65" s="81"/>
      <c r="AV65" s="47"/>
      <c r="AW65" s="81"/>
      <c r="AX65" s="47"/>
      <c r="AY65" s="81"/>
      <c r="AZ65" s="47"/>
      <c r="BA65" s="81"/>
      <c r="BB65" s="47"/>
      <c r="BC65" s="81"/>
      <c r="BD65" s="59"/>
      <c r="BE65" s="81"/>
      <c r="BF65" s="47"/>
      <c r="BG65" s="81"/>
      <c r="BH65" s="59"/>
      <c r="BN65" s="16"/>
      <c r="BO65" s="12"/>
    </row>
    <row r="66" spans="4:67" ht="15" customHeight="1" outlineLevel="1" thickBot="1" x14ac:dyDescent="0.25">
      <c r="D66" s="88">
        <f t="shared" si="12"/>
        <v>0</v>
      </c>
      <c r="F66" s="70">
        <v>5</v>
      </c>
      <c r="G66" s="81"/>
      <c r="H66" s="47"/>
      <c r="I66" s="81"/>
      <c r="J66" s="47"/>
      <c r="K66" s="81"/>
      <c r="L66" s="47"/>
      <c r="M66" s="81"/>
      <c r="N66" s="47"/>
      <c r="O66" s="81"/>
      <c r="P66" s="59"/>
      <c r="Q66" s="81"/>
      <c r="R66" s="47"/>
      <c r="S66" s="81"/>
      <c r="T66" s="59"/>
      <c r="X66" s="88">
        <f t="shared" si="13"/>
        <v>0</v>
      </c>
      <c r="Z66" s="70">
        <v>5</v>
      </c>
      <c r="AA66" s="81"/>
      <c r="AB66" s="47"/>
      <c r="AC66" s="81"/>
      <c r="AD66" s="47"/>
      <c r="AE66" s="81"/>
      <c r="AF66" s="47"/>
      <c r="AG66" s="81"/>
      <c r="AH66" s="47"/>
      <c r="AI66" s="81"/>
      <c r="AJ66" s="59"/>
      <c r="AK66" s="81"/>
      <c r="AL66" s="47"/>
      <c r="AM66" s="81"/>
      <c r="AN66" s="59"/>
      <c r="AR66" s="88">
        <f t="shared" si="14"/>
        <v>0</v>
      </c>
      <c r="AT66" s="70">
        <v>5</v>
      </c>
      <c r="AU66" s="81"/>
      <c r="AV66" s="47"/>
      <c r="AW66" s="81"/>
      <c r="AX66" s="47"/>
      <c r="AY66" s="81"/>
      <c r="AZ66" s="47"/>
      <c r="BA66" s="81"/>
      <c r="BB66" s="47"/>
      <c r="BC66" s="81"/>
      <c r="BD66" s="59"/>
      <c r="BE66" s="81"/>
      <c r="BF66" s="47"/>
      <c r="BG66" s="81"/>
      <c r="BH66" s="59"/>
      <c r="BN66" s="16"/>
      <c r="BO66" s="12"/>
    </row>
    <row r="67" spans="4:67" ht="15" customHeight="1" outlineLevel="1" thickBot="1" x14ac:dyDescent="0.25">
      <c r="D67" s="88">
        <f t="shared" si="12"/>
        <v>0</v>
      </c>
      <c r="F67" s="70">
        <v>6</v>
      </c>
      <c r="G67" s="81"/>
      <c r="H67" s="47"/>
      <c r="I67" s="81"/>
      <c r="J67" s="47"/>
      <c r="K67" s="81"/>
      <c r="L67" s="47"/>
      <c r="M67" s="81"/>
      <c r="N67" s="47"/>
      <c r="O67" s="81"/>
      <c r="P67" s="59"/>
      <c r="Q67" s="81"/>
      <c r="R67" s="47"/>
      <c r="S67" s="81"/>
      <c r="T67" s="59"/>
      <c r="X67" s="88">
        <f t="shared" si="13"/>
        <v>0</v>
      </c>
      <c r="Z67" s="70">
        <v>6</v>
      </c>
      <c r="AA67" s="81"/>
      <c r="AB67" s="47"/>
      <c r="AC67" s="81"/>
      <c r="AD67" s="47"/>
      <c r="AE67" s="81"/>
      <c r="AF67" s="47"/>
      <c r="AG67" s="81"/>
      <c r="AH67" s="47"/>
      <c r="AI67" s="81"/>
      <c r="AJ67" s="59"/>
      <c r="AK67" s="81"/>
      <c r="AL67" s="47"/>
      <c r="AM67" s="81"/>
      <c r="AN67" s="59"/>
      <c r="AR67" s="88">
        <f t="shared" si="14"/>
        <v>0</v>
      </c>
      <c r="AT67" s="70">
        <v>6</v>
      </c>
      <c r="AU67" s="81"/>
      <c r="AV67" s="47"/>
      <c r="AW67" s="81"/>
      <c r="AX67" s="47"/>
      <c r="AY67" s="81"/>
      <c r="AZ67" s="47"/>
      <c r="BA67" s="81"/>
      <c r="BB67" s="47"/>
      <c r="BC67" s="81"/>
      <c r="BD67" s="59"/>
      <c r="BE67" s="81"/>
      <c r="BF67" s="47"/>
      <c r="BG67" s="81"/>
      <c r="BH67" s="59"/>
      <c r="BN67" s="16"/>
      <c r="BO67" s="12"/>
    </row>
    <row r="68" spans="4:67" ht="15" customHeight="1" outlineLevel="1" thickBot="1" x14ac:dyDescent="0.25">
      <c r="D68" s="88">
        <f t="shared" si="12"/>
        <v>0</v>
      </c>
      <c r="F68" s="70">
        <v>7</v>
      </c>
      <c r="G68" s="81"/>
      <c r="H68" s="47"/>
      <c r="I68" s="81"/>
      <c r="J68" s="47"/>
      <c r="K68" s="81"/>
      <c r="L68" s="47"/>
      <c r="M68" s="81"/>
      <c r="N68" s="47"/>
      <c r="O68" s="81"/>
      <c r="P68" s="59"/>
      <c r="Q68" s="81"/>
      <c r="R68" s="47"/>
      <c r="S68" s="81"/>
      <c r="T68" s="59"/>
      <c r="X68" s="88">
        <f t="shared" si="13"/>
        <v>0</v>
      </c>
      <c r="Z68" s="70">
        <v>7</v>
      </c>
      <c r="AA68" s="81"/>
      <c r="AB68" s="47"/>
      <c r="AC68" s="81"/>
      <c r="AD68" s="47"/>
      <c r="AE68" s="81"/>
      <c r="AF68" s="47"/>
      <c r="AG68" s="81"/>
      <c r="AH68" s="47"/>
      <c r="AI68" s="81"/>
      <c r="AJ68" s="59"/>
      <c r="AK68" s="81"/>
      <c r="AL68" s="47"/>
      <c r="AM68" s="81"/>
      <c r="AN68" s="59"/>
      <c r="AR68" s="88">
        <f t="shared" si="14"/>
        <v>0</v>
      </c>
      <c r="AT68" s="70">
        <v>7</v>
      </c>
      <c r="AU68" s="81"/>
      <c r="AV68" s="47"/>
      <c r="AW68" s="81"/>
      <c r="AX68" s="47"/>
      <c r="AY68" s="81"/>
      <c r="AZ68" s="47"/>
      <c r="BA68" s="81"/>
      <c r="BB68" s="47"/>
      <c r="BC68" s="81"/>
      <c r="BD68" s="59"/>
      <c r="BE68" s="81"/>
      <c r="BF68" s="47"/>
      <c r="BG68" s="81"/>
      <c r="BH68" s="59"/>
      <c r="BN68" s="16"/>
      <c r="BO68" s="12"/>
    </row>
    <row r="69" spans="4:67" ht="15" customHeight="1" outlineLevel="1" thickBot="1" x14ac:dyDescent="0.25">
      <c r="D69" s="88">
        <f t="shared" si="12"/>
        <v>0</v>
      </c>
      <c r="F69" s="70">
        <v>8</v>
      </c>
      <c r="G69" s="81"/>
      <c r="H69" s="47"/>
      <c r="I69" s="81"/>
      <c r="J69" s="47"/>
      <c r="K69" s="81"/>
      <c r="L69" s="47"/>
      <c r="M69" s="81"/>
      <c r="N69" s="47"/>
      <c r="O69" s="81"/>
      <c r="P69" s="59"/>
      <c r="Q69" s="81"/>
      <c r="R69" s="47"/>
      <c r="S69" s="81"/>
      <c r="T69" s="59"/>
      <c r="X69" s="88">
        <f t="shared" si="13"/>
        <v>0</v>
      </c>
      <c r="Z69" s="70">
        <v>8</v>
      </c>
      <c r="AA69" s="81"/>
      <c r="AB69" s="47"/>
      <c r="AC69" s="81"/>
      <c r="AD69" s="47"/>
      <c r="AE69" s="81"/>
      <c r="AF69" s="47"/>
      <c r="AG69" s="81"/>
      <c r="AH69" s="47"/>
      <c r="AI69" s="81"/>
      <c r="AJ69" s="59"/>
      <c r="AK69" s="81"/>
      <c r="AL69" s="47"/>
      <c r="AM69" s="81"/>
      <c r="AN69" s="59"/>
      <c r="AR69" s="88">
        <f t="shared" si="14"/>
        <v>0</v>
      </c>
      <c r="AT69" s="70">
        <v>8</v>
      </c>
      <c r="AU69" s="81"/>
      <c r="AV69" s="47"/>
      <c r="AW69" s="81"/>
      <c r="AX69" s="47"/>
      <c r="AY69" s="81"/>
      <c r="AZ69" s="47"/>
      <c r="BA69" s="81"/>
      <c r="BB69" s="47"/>
      <c r="BC69" s="81"/>
      <c r="BD69" s="59"/>
      <c r="BE69" s="81"/>
      <c r="BF69" s="47"/>
      <c r="BG69" s="81"/>
      <c r="BH69" s="59"/>
      <c r="BN69" s="16"/>
      <c r="BO69" s="12"/>
    </row>
    <row r="70" spans="4:67" ht="15" customHeight="1" outlineLevel="1" thickBot="1" x14ac:dyDescent="0.25">
      <c r="D70" s="88">
        <f t="shared" si="12"/>
        <v>0</v>
      </c>
      <c r="F70" s="70">
        <v>9</v>
      </c>
      <c r="G70" s="81"/>
      <c r="H70" s="47"/>
      <c r="I70" s="81"/>
      <c r="J70" s="47"/>
      <c r="K70" s="81"/>
      <c r="L70" s="47"/>
      <c r="M70" s="81"/>
      <c r="N70" s="47"/>
      <c r="O70" s="81"/>
      <c r="P70" s="59"/>
      <c r="Q70" s="81"/>
      <c r="R70" s="47"/>
      <c r="S70" s="81"/>
      <c r="T70" s="59"/>
      <c r="X70" s="88">
        <f t="shared" si="13"/>
        <v>0</v>
      </c>
      <c r="Z70" s="70">
        <v>9</v>
      </c>
      <c r="AA70" s="81"/>
      <c r="AB70" s="47"/>
      <c r="AC70" s="81"/>
      <c r="AD70" s="47"/>
      <c r="AE70" s="81"/>
      <c r="AF70" s="47"/>
      <c r="AG70" s="81"/>
      <c r="AH70" s="47"/>
      <c r="AI70" s="81"/>
      <c r="AJ70" s="59"/>
      <c r="AK70" s="81"/>
      <c r="AL70" s="47"/>
      <c r="AM70" s="81"/>
      <c r="AN70" s="59"/>
      <c r="AR70" s="88">
        <f t="shared" si="14"/>
        <v>0</v>
      </c>
      <c r="AT70" s="70">
        <v>9</v>
      </c>
      <c r="AU70" s="81"/>
      <c r="AV70" s="47"/>
      <c r="AW70" s="81"/>
      <c r="AX70" s="47"/>
      <c r="AY70" s="81"/>
      <c r="AZ70" s="47"/>
      <c r="BA70" s="81"/>
      <c r="BB70" s="47"/>
      <c r="BC70" s="81"/>
      <c r="BD70" s="59"/>
      <c r="BE70" s="81"/>
      <c r="BF70" s="47"/>
      <c r="BG70" s="81"/>
      <c r="BH70" s="59"/>
      <c r="BN70" s="16"/>
      <c r="BO70" s="12"/>
    </row>
    <row r="71" spans="4:67" ht="15" customHeight="1" outlineLevel="1" thickBot="1" x14ac:dyDescent="0.25">
      <c r="D71" s="88">
        <f t="shared" si="12"/>
        <v>0</v>
      </c>
      <c r="F71" s="70">
        <v>10</v>
      </c>
      <c r="G71" s="81"/>
      <c r="H71" s="47"/>
      <c r="I71" s="81"/>
      <c r="J71" s="47"/>
      <c r="K71" s="81"/>
      <c r="L71" s="47"/>
      <c r="M71" s="81"/>
      <c r="N71" s="47"/>
      <c r="O71" s="81"/>
      <c r="P71" s="59"/>
      <c r="Q71" s="81"/>
      <c r="R71" s="47"/>
      <c r="S71" s="81"/>
      <c r="T71" s="59"/>
      <c r="X71" s="88">
        <f t="shared" si="13"/>
        <v>0</v>
      </c>
      <c r="Z71" s="70">
        <v>10</v>
      </c>
      <c r="AA71" s="81"/>
      <c r="AB71" s="47"/>
      <c r="AC71" s="81"/>
      <c r="AD71" s="47"/>
      <c r="AE71" s="81"/>
      <c r="AF71" s="47"/>
      <c r="AG71" s="81"/>
      <c r="AH71" s="47"/>
      <c r="AI71" s="81"/>
      <c r="AJ71" s="59"/>
      <c r="AK71" s="81"/>
      <c r="AL71" s="47"/>
      <c r="AM71" s="81"/>
      <c r="AN71" s="59"/>
      <c r="AR71" s="88">
        <f t="shared" si="14"/>
        <v>0</v>
      </c>
      <c r="AT71" s="70">
        <v>10</v>
      </c>
      <c r="AU71" s="81"/>
      <c r="AV71" s="47"/>
      <c r="AW71" s="81"/>
      <c r="AX71" s="47"/>
      <c r="AY71" s="81"/>
      <c r="AZ71" s="47"/>
      <c r="BA71" s="81"/>
      <c r="BB71" s="47"/>
      <c r="BC71" s="81"/>
      <c r="BD71" s="59"/>
      <c r="BE71" s="81"/>
      <c r="BF71" s="47"/>
      <c r="BG71" s="81"/>
      <c r="BH71" s="59"/>
      <c r="BN71" s="16"/>
      <c r="BO71" s="12"/>
    </row>
    <row r="72" spans="4:67" ht="15" customHeight="1" outlineLevel="1" thickBot="1" x14ac:dyDescent="0.25">
      <c r="D72" s="88">
        <f t="shared" si="12"/>
        <v>0</v>
      </c>
      <c r="F72" s="70">
        <v>11</v>
      </c>
      <c r="G72" s="81"/>
      <c r="H72" s="47"/>
      <c r="I72" s="81"/>
      <c r="J72" s="47"/>
      <c r="K72" s="81"/>
      <c r="L72" s="47"/>
      <c r="M72" s="81"/>
      <c r="N72" s="47"/>
      <c r="O72" s="81"/>
      <c r="P72" s="59"/>
      <c r="Q72" s="81"/>
      <c r="R72" s="47"/>
      <c r="S72" s="81"/>
      <c r="T72" s="59"/>
      <c r="X72" s="88">
        <f t="shared" si="13"/>
        <v>0</v>
      </c>
      <c r="Z72" s="70">
        <v>11</v>
      </c>
      <c r="AA72" s="81"/>
      <c r="AB72" s="47"/>
      <c r="AC72" s="81"/>
      <c r="AD72" s="47"/>
      <c r="AE72" s="81"/>
      <c r="AF72" s="47"/>
      <c r="AG72" s="81"/>
      <c r="AH72" s="47"/>
      <c r="AI72" s="81"/>
      <c r="AJ72" s="59"/>
      <c r="AK72" s="81"/>
      <c r="AL72" s="47"/>
      <c r="AM72" s="81"/>
      <c r="AN72" s="59"/>
      <c r="AR72" s="88">
        <f t="shared" si="14"/>
        <v>0</v>
      </c>
      <c r="AT72" s="70">
        <v>11</v>
      </c>
      <c r="AU72" s="81"/>
      <c r="AV72" s="47"/>
      <c r="AW72" s="81"/>
      <c r="AX72" s="47"/>
      <c r="AY72" s="81"/>
      <c r="AZ72" s="47"/>
      <c r="BA72" s="81"/>
      <c r="BB72" s="47"/>
      <c r="BC72" s="81"/>
      <c r="BD72" s="59"/>
      <c r="BE72" s="81"/>
      <c r="BF72" s="47"/>
      <c r="BG72" s="81"/>
      <c r="BH72" s="59"/>
      <c r="BN72" s="16"/>
      <c r="BO72" s="12"/>
    </row>
    <row r="73" spans="4:67" ht="15" customHeight="1" outlineLevel="1" thickBot="1" x14ac:dyDescent="0.25">
      <c r="D73" s="88">
        <f t="shared" si="12"/>
        <v>0</v>
      </c>
      <c r="F73" s="70">
        <v>12</v>
      </c>
      <c r="G73" s="81"/>
      <c r="H73" s="47"/>
      <c r="I73" s="81"/>
      <c r="J73" s="47"/>
      <c r="K73" s="81"/>
      <c r="L73" s="47"/>
      <c r="M73" s="81"/>
      <c r="N73" s="47"/>
      <c r="O73" s="81"/>
      <c r="P73" s="59"/>
      <c r="Q73" s="81"/>
      <c r="R73" s="47"/>
      <c r="S73" s="81"/>
      <c r="T73" s="59"/>
      <c r="X73" s="88">
        <f t="shared" si="13"/>
        <v>0</v>
      </c>
      <c r="Z73" s="70">
        <v>12</v>
      </c>
      <c r="AA73" s="81"/>
      <c r="AB73" s="47"/>
      <c r="AC73" s="81"/>
      <c r="AD73" s="47"/>
      <c r="AE73" s="81"/>
      <c r="AF73" s="47"/>
      <c r="AG73" s="81"/>
      <c r="AH73" s="47"/>
      <c r="AI73" s="81"/>
      <c r="AJ73" s="59"/>
      <c r="AK73" s="81"/>
      <c r="AL73" s="47"/>
      <c r="AM73" s="81"/>
      <c r="AN73" s="59"/>
      <c r="AR73" s="88">
        <f t="shared" si="14"/>
        <v>0</v>
      </c>
      <c r="AT73" s="70">
        <v>12</v>
      </c>
      <c r="AU73" s="81"/>
      <c r="AV73" s="47"/>
      <c r="AW73" s="81"/>
      <c r="AX73" s="47"/>
      <c r="AY73" s="81"/>
      <c r="AZ73" s="47"/>
      <c r="BA73" s="81"/>
      <c r="BB73" s="47"/>
      <c r="BC73" s="81"/>
      <c r="BD73" s="59"/>
      <c r="BE73" s="81"/>
      <c r="BF73" s="47"/>
      <c r="BG73" s="81"/>
      <c r="BH73" s="59"/>
      <c r="BN73" s="16"/>
      <c r="BO73" s="12"/>
    </row>
    <row r="74" spans="4:67" ht="15" customHeight="1" outlineLevel="1" thickBot="1" x14ac:dyDescent="0.25">
      <c r="D74" s="88">
        <f t="shared" si="12"/>
        <v>0</v>
      </c>
      <c r="F74" s="70">
        <v>13</v>
      </c>
      <c r="G74" s="81"/>
      <c r="H74" s="47"/>
      <c r="I74" s="81"/>
      <c r="J74" s="47"/>
      <c r="K74" s="81"/>
      <c r="L74" s="47"/>
      <c r="M74" s="81"/>
      <c r="N74" s="47"/>
      <c r="O74" s="81"/>
      <c r="P74" s="59"/>
      <c r="Q74" s="81"/>
      <c r="R74" s="47"/>
      <c r="S74" s="81"/>
      <c r="T74" s="59"/>
      <c r="X74" s="88">
        <f t="shared" si="13"/>
        <v>0</v>
      </c>
      <c r="Z74" s="70">
        <v>13</v>
      </c>
      <c r="AA74" s="81"/>
      <c r="AB74" s="47"/>
      <c r="AC74" s="81"/>
      <c r="AD74" s="47"/>
      <c r="AE74" s="81"/>
      <c r="AF74" s="47"/>
      <c r="AG74" s="81"/>
      <c r="AH74" s="47"/>
      <c r="AI74" s="81"/>
      <c r="AJ74" s="59"/>
      <c r="AK74" s="81"/>
      <c r="AL74" s="47"/>
      <c r="AM74" s="81"/>
      <c r="AN74" s="59"/>
      <c r="AR74" s="88">
        <f t="shared" si="14"/>
        <v>0</v>
      </c>
      <c r="AT74" s="70">
        <v>13</v>
      </c>
      <c r="AU74" s="81"/>
      <c r="AV74" s="47"/>
      <c r="AW74" s="81"/>
      <c r="AX74" s="47"/>
      <c r="AY74" s="81"/>
      <c r="AZ74" s="47"/>
      <c r="BA74" s="81"/>
      <c r="BB74" s="47"/>
      <c r="BC74" s="81"/>
      <c r="BD74" s="59"/>
      <c r="BE74" s="81"/>
      <c r="BF74" s="47"/>
      <c r="BG74" s="81"/>
      <c r="BH74" s="59"/>
      <c r="BN74" s="16"/>
      <c r="BO74" s="12"/>
    </row>
    <row r="75" spans="4:67" ht="15" customHeight="1" outlineLevel="1" thickBot="1" x14ac:dyDescent="0.25">
      <c r="D75" s="88">
        <f t="shared" si="12"/>
        <v>0</v>
      </c>
      <c r="F75" s="70">
        <v>14</v>
      </c>
      <c r="G75" s="81"/>
      <c r="H75" s="78"/>
      <c r="I75" s="81"/>
      <c r="J75" s="47"/>
      <c r="K75" s="81"/>
      <c r="L75" s="47"/>
      <c r="M75" s="81"/>
      <c r="N75" s="47"/>
      <c r="O75" s="81"/>
      <c r="P75" s="59"/>
      <c r="Q75" s="81"/>
      <c r="R75" s="47"/>
      <c r="S75" s="81"/>
      <c r="T75" s="59"/>
      <c r="X75" s="88">
        <f t="shared" si="13"/>
        <v>0</v>
      </c>
      <c r="Z75" s="70">
        <v>14</v>
      </c>
      <c r="AA75" s="81"/>
      <c r="AB75" s="78"/>
      <c r="AC75" s="81"/>
      <c r="AD75" s="47"/>
      <c r="AE75" s="81"/>
      <c r="AF75" s="47"/>
      <c r="AG75" s="81"/>
      <c r="AH75" s="47"/>
      <c r="AI75" s="81"/>
      <c r="AJ75" s="59"/>
      <c r="AK75" s="81"/>
      <c r="AL75" s="47"/>
      <c r="AM75" s="81"/>
      <c r="AN75" s="59"/>
      <c r="AR75" s="88">
        <f t="shared" si="14"/>
        <v>0</v>
      </c>
      <c r="AT75" s="70">
        <v>14</v>
      </c>
      <c r="AU75" s="81"/>
      <c r="AV75" s="78"/>
      <c r="AW75" s="81"/>
      <c r="AX75" s="47"/>
      <c r="AY75" s="81"/>
      <c r="AZ75" s="47"/>
      <c r="BA75" s="81"/>
      <c r="BB75" s="47"/>
      <c r="BC75" s="81"/>
      <c r="BD75" s="59"/>
      <c r="BE75" s="81"/>
      <c r="BF75" s="47"/>
      <c r="BG75" s="81"/>
      <c r="BH75" s="59"/>
      <c r="BN75" s="16"/>
      <c r="BO75" s="12"/>
    </row>
    <row r="76" spans="4:67" ht="15" customHeight="1" outlineLevel="1" thickBot="1" x14ac:dyDescent="0.25">
      <c r="D76" s="89">
        <f t="shared" si="12"/>
        <v>0</v>
      </c>
      <c r="F76" s="70">
        <v>15</v>
      </c>
      <c r="G76" s="82"/>
      <c r="H76" s="60"/>
      <c r="I76" s="82"/>
      <c r="J76" s="60"/>
      <c r="K76" s="82"/>
      <c r="L76" s="60"/>
      <c r="M76" s="82"/>
      <c r="N76" s="60"/>
      <c r="O76" s="82"/>
      <c r="P76" s="61"/>
      <c r="Q76" s="82"/>
      <c r="R76" s="60"/>
      <c r="S76" s="82"/>
      <c r="T76" s="61"/>
      <c r="X76" s="89">
        <f t="shared" si="13"/>
        <v>0</v>
      </c>
      <c r="Z76" s="70">
        <v>15</v>
      </c>
      <c r="AA76" s="82"/>
      <c r="AB76" s="60"/>
      <c r="AC76" s="82"/>
      <c r="AD76" s="60"/>
      <c r="AE76" s="82"/>
      <c r="AF76" s="60"/>
      <c r="AG76" s="82"/>
      <c r="AH76" s="60"/>
      <c r="AI76" s="82"/>
      <c r="AJ76" s="61"/>
      <c r="AK76" s="82"/>
      <c r="AL76" s="60"/>
      <c r="AM76" s="82"/>
      <c r="AN76" s="61"/>
      <c r="AR76" s="89">
        <f t="shared" si="14"/>
        <v>0</v>
      </c>
      <c r="AT76" s="70">
        <v>15</v>
      </c>
      <c r="AU76" s="82"/>
      <c r="AV76" s="60"/>
      <c r="AW76" s="82"/>
      <c r="AX76" s="60"/>
      <c r="AY76" s="82"/>
      <c r="AZ76" s="60"/>
      <c r="BA76" s="82"/>
      <c r="BB76" s="60"/>
      <c r="BC76" s="82"/>
      <c r="BD76" s="61"/>
      <c r="BE76" s="82"/>
      <c r="BF76" s="60"/>
      <c r="BG76" s="82"/>
      <c r="BH76" s="61"/>
      <c r="BN76" s="16"/>
      <c r="BO76" s="12"/>
    </row>
    <row r="77" spans="4:67" ht="15" customHeight="1" outlineLevel="1" thickTop="1" x14ac:dyDescent="0.2">
      <c r="F77" s="65"/>
      <c r="G77" s="49" t="s">
        <v>27</v>
      </c>
      <c r="H77" s="49">
        <f>SUM(H62:H76)</f>
        <v>0</v>
      </c>
      <c r="I77" s="49"/>
      <c r="J77" s="49">
        <f>SUM(J62:J76)</f>
        <v>0</v>
      </c>
      <c r="K77" s="49"/>
      <c r="L77" s="49">
        <f>SUM(L62:L76)</f>
        <v>0</v>
      </c>
      <c r="M77" s="49"/>
      <c r="N77" s="49">
        <f>SUM(N62:N76)</f>
        <v>0</v>
      </c>
      <c r="O77" s="49"/>
      <c r="P77" s="49">
        <f>SUM(P62:P76)</f>
        <v>0</v>
      </c>
      <c r="Q77" s="49"/>
      <c r="R77" s="49">
        <f>SUM(R62:R76)</f>
        <v>0</v>
      </c>
      <c r="S77" s="49"/>
      <c r="T77" s="49">
        <f>SUM(T62:T76)</f>
        <v>0</v>
      </c>
      <c r="Z77" s="65"/>
      <c r="AA77" s="49" t="s">
        <v>27</v>
      </c>
      <c r="AB77" s="49">
        <f>SUM(AB62:AB76)</f>
        <v>0</v>
      </c>
      <c r="AC77" s="49"/>
      <c r="AD77" s="49">
        <f>SUM(AD62:AD76)</f>
        <v>0</v>
      </c>
      <c r="AE77" s="49"/>
      <c r="AF77" s="49">
        <f>SUM(AF62:AF76)</f>
        <v>0</v>
      </c>
      <c r="AG77" s="49"/>
      <c r="AH77" s="49">
        <f>SUM(AH62:AH76)</f>
        <v>0</v>
      </c>
      <c r="AI77" s="49"/>
      <c r="AJ77" s="49">
        <f>SUM(AJ62:AJ76)</f>
        <v>0</v>
      </c>
      <c r="AK77" s="49"/>
      <c r="AL77" s="49">
        <f>SUM(AL62:AL76)</f>
        <v>0</v>
      </c>
      <c r="AM77" s="49"/>
      <c r="AN77" s="49">
        <f>SUM(AN62:AN76)</f>
        <v>0</v>
      </c>
      <c r="AT77" s="65"/>
      <c r="AU77" s="49" t="s">
        <v>27</v>
      </c>
      <c r="AV77" s="49">
        <f>SUM(AV62:AV76)</f>
        <v>0</v>
      </c>
      <c r="AW77" s="49"/>
      <c r="AX77" s="49">
        <f>SUM(AX62:AX76)</f>
        <v>0</v>
      </c>
      <c r="AY77" s="49"/>
      <c r="AZ77" s="49">
        <f>SUM(AZ62:AZ76)</f>
        <v>0</v>
      </c>
      <c r="BA77" s="49"/>
      <c r="BB77" s="49">
        <f>SUM(BB62:BB76)</f>
        <v>0</v>
      </c>
      <c r="BC77" s="49"/>
      <c r="BD77" s="49">
        <f>SUM(BD62:BD76)</f>
        <v>0</v>
      </c>
      <c r="BE77" s="49"/>
      <c r="BF77" s="49">
        <f>SUM(BF62:BF76)</f>
        <v>0</v>
      </c>
      <c r="BG77" s="49"/>
      <c r="BH77" s="49">
        <f>SUM(BH62:BH76)</f>
        <v>0</v>
      </c>
      <c r="BN77" s="16"/>
      <c r="BO77" s="12"/>
    </row>
    <row r="78" spans="4:67" ht="1.5" customHeight="1" outlineLevel="1" thickBot="1" x14ac:dyDescent="0.25">
      <c r="F78" s="68">
        <f>IF(H79&lt;=EOMONTH(H43,0),INT((N79-LOOKUP(N79,DATE(YEAR(N79)+{-1;0;1},1,3)-WEEKDAY(DATE(YEAR(N79)+{-1;0;1},1,3))+2))/7)+1,"")</f>
        <v>5</v>
      </c>
      <c r="G78" s="50"/>
      <c r="H78" s="50"/>
      <c r="I78" s="50"/>
      <c r="J78" s="50"/>
      <c r="K78" s="50"/>
      <c r="L78" s="50"/>
      <c r="M78" s="50"/>
      <c r="N78" s="50"/>
      <c r="O78" s="50"/>
      <c r="P78" s="50"/>
      <c r="Q78" s="50"/>
      <c r="R78" s="50"/>
      <c r="S78" s="50"/>
      <c r="T78" s="50"/>
      <c r="Z78" s="68">
        <f>IF(AB79&lt;=EOMONTH(AB43,0),INT((AH79-LOOKUP(AH79,DATE(YEAR(AH79)+{-1;0;1},1,3)-WEEKDAY(DATE(YEAR(AH79)+{-1;0;1},1,3))+2))/7)+1,"")</f>
        <v>9</v>
      </c>
      <c r="AA78" s="50"/>
      <c r="AB78" s="50"/>
      <c r="AC78" s="50"/>
      <c r="AD78" s="50"/>
      <c r="AE78" s="50"/>
      <c r="AF78" s="50"/>
      <c r="AG78" s="50"/>
      <c r="AH78" s="50"/>
      <c r="AI78" s="50"/>
      <c r="AJ78" s="50"/>
      <c r="AK78" s="50"/>
      <c r="AL78" s="50"/>
      <c r="AM78" s="50"/>
      <c r="AN78" s="50"/>
      <c r="AT78" s="68">
        <f>IF(AV79&lt;=EOMONTH(AV43,0),INT((BB79-LOOKUP(BB79,DATE(YEAR(BB79)+{-1;0;1},1,3)-WEEKDAY(DATE(YEAR(BB79)+{-1;0;1},1,3))+2))/7)+1,"")</f>
        <v>13</v>
      </c>
      <c r="AU78" s="50"/>
      <c r="AV78" s="50"/>
      <c r="AW78" s="50"/>
      <c r="AX78" s="50"/>
      <c r="AY78" s="50"/>
      <c r="AZ78" s="50"/>
      <c r="BA78" s="50"/>
      <c r="BB78" s="50"/>
      <c r="BC78" s="50"/>
      <c r="BD78" s="50"/>
      <c r="BE78" s="50"/>
      <c r="BF78" s="50"/>
      <c r="BG78" s="50"/>
      <c r="BH78" s="50"/>
      <c r="BN78" s="13"/>
      <c r="BO78" s="12">
        <f>DATE(An_ref,12,31)</f>
        <v>43830</v>
      </c>
    </row>
    <row r="79" spans="4:67" ht="39.950000000000003" customHeight="1" thickBot="1" x14ac:dyDescent="0.25">
      <c r="F79" s="67">
        <f>F78</f>
        <v>5</v>
      </c>
      <c r="G79" s="51" t="str">
        <f>IF(ISNA(VLOOKUP(H79,Tab_feri,2,FALSE)),"",VLOOKUP(H79,Tab_feri,2,FALSE))</f>
        <v/>
      </c>
      <c r="H79" s="52">
        <f>IF(T61&lt;EOMONTH(F4,0),T61+1,"")</f>
        <v>43493</v>
      </c>
      <c r="I79" s="51" t="str">
        <f>IF(ISNA(VLOOKUP(J79,Tab_feri,2,FALSE)),"",VLOOKUP(J79,Tab_feri,2,FALSE))</f>
        <v/>
      </c>
      <c r="J79" s="52">
        <f>IF(H79&lt;EOMONTH(F4,0),H79+1,"")</f>
        <v>43494</v>
      </c>
      <c r="K79" s="51" t="str">
        <f>IF(ISNA(VLOOKUP(L79,Tab_feri,2,FALSE)),"",VLOOKUP(L79,Tab_feri,2,FALSE))</f>
        <v/>
      </c>
      <c r="L79" s="52">
        <f>IF(J79&lt;EOMONTH(F4,0),J79+1,"")</f>
        <v>43495</v>
      </c>
      <c r="M79" s="51" t="str">
        <f>IF(ISNA(VLOOKUP(N79,Tab_feri,2,FALSE)),"",VLOOKUP(N79,Tab_feri,2,FALSE))</f>
        <v/>
      </c>
      <c r="N79" s="52">
        <f>IF(L79&lt;EOMONTH(F4,0),L79+1,"")</f>
        <v>43496</v>
      </c>
      <c r="O79" s="51" t="str">
        <f>IF(ISNA(VLOOKUP(P79,Tab_feri,2,FALSE)),"",VLOOKUP(P79,Tab_feri,2,FALSE))</f>
        <v/>
      </c>
      <c r="P79" s="62" t="str">
        <f>IF(N79&lt;EOMONTH(F4,0),N79+1,"")</f>
        <v/>
      </c>
      <c r="Q79" s="53" t="str">
        <f>IF(ISNA(VLOOKUP(R79,Tab_feri,2,FALSE)),"",VLOOKUP(R79,Tab_feri,2,FALSE))</f>
        <v/>
      </c>
      <c r="R79" s="54" t="str">
        <f>IF(P79&lt;EOMONTH(F4,0),P79+1,"")</f>
        <v/>
      </c>
      <c r="S79" s="53" t="str">
        <f>IF(ISNA(VLOOKUP(T79,Tab_feri,2,FALSE)),"",VLOOKUP(T79,Tab_feri,2,FALSE))</f>
        <v/>
      </c>
      <c r="T79" s="55" t="str">
        <f>IF(R79&lt;EOMONTH(F4,0),R79+1,"")</f>
        <v/>
      </c>
      <c r="Z79" s="67">
        <f>Z78</f>
        <v>9</v>
      </c>
      <c r="AA79" s="51" t="str">
        <f>IF(ISNA(VLOOKUP(AB79,Tab_feri,2,FALSE)),"",VLOOKUP(AB79,Tab_feri,2,FALSE))</f>
        <v/>
      </c>
      <c r="AB79" s="69">
        <f>IF(AN61&lt;EOMONTH(Z4,0),AN61+1,"")</f>
        <v>43521</v>
      </c>
      <c r="AC79" s="51" t="str">
        <f>IF(ISNA(VLOOKUP(AD79,Tab_feri,2,FALSE)),"",VLOOKUP(AD79,Tab_feri,2,FALSE))</f>
        <v/>
      </c>
      <c r="AD79" s="52">
        <f>IF(AB79&lt;EOMONTH(Z4,0),AB79+1,"")</f>
        <v>43522</v>
      </c>
      <c r="AE79" s="51" t="str">
        <f>IF(ISNA(VLOOKUP(AF79,Tab_feri,2,FALSE)),"",VLOOKUP(AF79,Tab_feri,2,FALSE))</f>
        <v/>
      </c>
      <c r="AF79" s="52">
        <f>IF(AD79&lt;EOMONTH(Z4,0),AD79+1,"")</f>
        <v>43523</v>
      </c>
      <c r="AG79" s="51" t="str">
        <f>IF(ISNA(VLOOKUP(AH79,Tab_feri,2,FALSE)),"",VLOOKUP(AH79,Tab_feri,2,FALSE))</f>
        <v/>
      </c>
      <c r="AH79" s="52">
        <f>IF(AF79&lt;EOMONTH(Z4,0),AF79+1,"")</f>
        <v>43524</v>
      </c>
      <c r="AI79" s="51" t="str">
        <f>IF(ISNA(VLOOKUP(AJ79,Tab_feri,2,FALSE)),"",VLOOKUP(AJ79,Tab_feri,2,FALSE))</f>
        <v/>
      </c>
      <c r="AJ79" s="62" t="str">
        <f>IF(AH79&lt;EOMONTH(Z4,0),AH79+1,"")</f>
        <v/>
      </c>
      <c r="AK79" s="53" t="str">
        <f>IF(ISNA(VLOOKUP(AL79,Tab_feri,2,FALSE)),"",VLOOKUP(AL79,Tab_feri,2,FALSE))</f>
        <v/>
      </c>
      <c r="AL79" s="54" t="str">
        <f>IF(AJ79&lt;EOMONTH(Z4,0),AJ79+1,"")</f>
        <v/>
      </c>
      <c r="AM79" s="53" t="str">
        <f>IF(ISNA(VLOOKUP(AN79,Tab_feri,2,FALSE)),"",VLOOKUP(AN79,Tab_feri,2,FALSE))</f>
        <v/>
      </c>
      <c r="AN79" s="55" t="str">
        <f>IF(AL79&lt;EOMONTH(Z4,0),AL79+1,"")</f>
        <v/>
      </c>
      <c r="AT79" s="67">
        <f>AT78</f>
        <v>13</v>
      </c>
      <c r="AU79" s="51" t="str">
        <f>IF(ISNA(VLOOKUP(AV79,Tab_feri,2,FALSE)),"",VLOOKUP(AV79,Tab_feri,2,FALSE))</f>
        <v/>
      </c>
      <c r="AV79" s="52">
        <f>IF(BH61&lt;EOMONTH(AT4,0),BH61+1,"")</f>
        <v>43549</v>
      </c>
      <c r="AW79" s="51" t="str">
        <f>IF(ISNA(VLOOKUP(AX79,Tab_feri,2,FALSE)),"",VLOOKUP(AX79,Tab_feri,2,FALSE))</f>
        <v/>
      </c>
      <c r="AX79" s="52">
        <f>IF(AV79&lt;EOMONTH(AT4,0),AV79+1,"")</f>
        <v>43550</v>
      </c>
      <c r="AY79" s="51" t="str">
        <f>IF(ISNA(VLOOKUP(AZ79,Tab_feri,2,FALSE)),"",VLOOKUP(AZ79,Tab_feri,2,FALSE))</f>
        <v/>
      </c>
      <c r="AZ79" s="52">
        <f>IF(AX79&lt;EOMONTH(AT4,0),AX79+1,"")</f>
        <v>43551</v>
      </c>
      <c r="BA79" s="51" t="str">
        <f>IF(ISNA(VLOOKUP(BB79,Tab_feri,2,FALSE)),"",VLOOKUP(BB79,Tab_feri,2,FALSE))</f>
        <v/>
      </c>
      <c r="BB79" s="52">
        <f>IF(AZ79&lt;EOMONTH(AT4,0),AZ79+1,"")</f>
        <v>43552</v>
      </c>
      <c r="BC79" s="51" t="str">
        <f>IF(ISNA(VLOOKUP(BD79,Tab_feri,2,FALSE)),"",VLOOKUP(BD79,Tab_feri,2,FALSE))</f>
        <v/>
      </c>
      <c r="BD79" s="62">
        <f>IF(BB79&lt;EOMONTH(AT4,0),BB79+1,"")</f>
        <v>43553</v>
      </c>
      <c r="BE79" s="53" t="str">
        <f>IF(ISNA(VLOOKUP(BF79,Tab_feri,2,FALSE)),"",VLOOKUP(BF79,Tab_feri,2,FALSE))</f>
        <v/>
      </c>
      <c r="BF79" s="54">
        <f>IF(BD79&lt;EOMONTH(AT4,0),BD79+1,"")</f>
        <v>43554</v>
      </c>
      <c r="BG79" s="53" t="str">
        <f>IF(ISNA(VLOOKUP(BH79,Tab_feri,2,FALSE)),"",VLOOKUP(BH79,Tab_feri,2,FALSE))</f>
        <v/>
      </c>
      <c r="BH79" s="55">
        <f>IF(BF79&lt;EOMONTH(AT4,0),BF79+1,"")</f>
        <v>43555</v>
      </c>
    </row>
    <row r="80" spans="4:67" ht="15" customHeight="1" outlineLevel="1" thickTop="1" thickBot="1" x14ac:dyDescent="0.25">
      <c r="D80" s="87">
        <f>SUM(H80,J80,L80,N80,P80,R80,T80)</f>
        <v>0</v>
      </c>
      <c r="F80" s="70">
        <v>1</v>
      </c>
      <c r="G80" s="80"/>
      <c r="H80" s="57"/>
      <c r="I80" s="80"/>
      <c r="J80" s="57"/>
      <c r="K80" s="80"/>
      <c r="L80" s="57"/>
      <c r="M80" s="80"/>
      <c r="N80" s="57"/>
      <c r="O80" s="80"/>
      <c r="P80" s="58"/>
      <c r="Q80" s="80"/>
      <c r="R80" s="57"/>
      <c r="S80" s="80"/>
      <c r="T80" s="58"/>
      <c r="X80" s="87">
        <f>SUM(AB80,AD80,AF80,AH80,AJ80,AL80,AN80)</f>
        <v>0</v>
      </c>
      <c r="Z80" s="70">
        <v>1</v>
      </c>
      <c r="AA80" s="80"/>
      <c r="AB80" s="57"/>
      <c r="AC80" s="80"/>
      <c r="AD80" s="57"/>
      <c r="AE80" s="80"/>
      <c r="AF80" s="57"/>
      <c r="AG80" s="80"/>
      <c r="AH80" s="57"/>
      <c r="AI80" s="80"/>
      <c r="AJ80" s="58"/>
      <c r="AK80" s="80"/>
      <c r="AL80" s="57"/>
      <c r="AM80" s="80"/>
      <c r="AN80" s="58"/>
      <c r="AR80" s="87">
        <f>SUM(AV80,AX80,AZ80,BB80,BD80,BF80,BH80)</f>
        <v>0</v>
      </c>
      <c r="AT80" s="70">
        <v>1</v>
      </c>
      <c r="AU80" s="80"/>
      <c r="AV80" s="57"/>
      <c r="AW80" s="80"/>
      <c r="AX80" s="57"/>
      <c r="AY80" s="80"/>
      <c r="AZ80" s="57"/>
      <c r="BA80" s="80"/>
      <c r="BB80" s="57"/>
      <c r="BC80" s="80"/>
      <c r="BD80" s="58"/>
      <c r="BE80" s="80"/>
      <c r="BF80" s="57"/>
      <c r="BG80" s="80"/>
      <c r="BH80" s="58"/>
    </row>
    <row r="81" spans="4:60" ht="15" customHeight="1" outlineLevel="1" thickBot="1" x14ac:dyDescent="0.25">
      <c r="D81" s="88">
        <f t="shared" ref="D81:D94" si="15">SUM(H81,J81,L81,N81,P81,R81,T81)</f>
        <v>0</v>
      </c>
      <c r="F81" s="70">
        <v>2</v>
      </c>
      <c r="G81" s="81"/>
      <c r="H81" s="47"/>
      <c r="I81" s="81"/>
      <c r="J81" s="47"/>
      <c r="K81" s="81"/>
      <c r="L81" s="47"/>
      <c r="M81" s="81"/>
      <c r="N81" s="47"/>
      <c r="O81" s="81"/>
      <c r="P81" s="59"/>
      <c r="Q81" s="81"/>
      <c r="R81" s="47"/>
      <c r="S81" s="81"/>
      <c r="T81" s="59"/>
      <c r="X81" s="88">
        <f t="shared" ref="X81:X94" si="16">SUM(AB81,AD81,AF81,AH81,AJ81,AL81,AN81)</f>
        <v>0</v>
      </c>
      <c r="Z81" s="70">
        <v>2</v>
      </c>
      <c r="AA81" s="81"/>
      <c r="AB81" s="47"/>
      <c r="AC81" s="81"/>
      <c r="AD81" s="47"/>
      <c r="AE81" s="81"/>
      <c r="AF81" s="47"/>
      <c r="AG81" s="81"/>
      <c r="AH81" s="47"/>
      <c r="AI81" s="81"/>
      <c r="AJ81" s="59"/>
      <c r="AK81" s="81"/>
      <c r="AL81" s="47"/>
      <c r="AM81" s="81"/>
      <c r="AN81" s="59"/>
      <c r="AR81" s="88">
        <f t="shared" ref="AR81:AR94" si="17">SUM(AV81,AX81,AZ81,BB81,BD81,BF81,BH81)</f>
        <v>0</v>
      </c>
      <c r="AT81" s="70">
        <v>2</v>
      </c>
      <c r="AU81" s="81"/>
      <c r="AV81" s="47"/>
      <c r="AW81" s="81"/>
      <c r="AX81" s="47"/>
      <c r="AY81" s="81"/>
      <c r="AZ81" s="47"/>
      <c r="BA81" s="81"/>
      <c r="BB81" s="47"/>
      <c r="BC81" s="81"/>
      <c r="BD81" s="59"/>
      <c r="BE81" s="81"/>
      <c r="BF81" s="47"/>
      <c r="BG81" s="81"/>
      <c r="BH81" s="59"/>
    </row>
    <row r="82" spans="4:60" ht="15" customHeight="1" outlineLevel="1" thickBot="1" x14ac:dyDescent="0.25">
      <c r="D82" s="88">
        <f t="shared" si="15"/>
        <v>0</v>
      </c>
      <c r="F82" s="70">
        <v>3</v>
      </c>
      <c r="G82" s="81"/>
      <c r="H82" s="47"/>
      <c r="I82" s="81"/>
      <c r="J82" s="47"/>
      <c r="K82" s="81"/>
      <c r="L82" s="47"/>
      <c r="M82" s="81"/>
      <c r="N82" s="47"/>
      <c r="O82" s="81"/>
      <c r="P82" s="59"/>
      <c r="Q82" s="81"/>
      <c r="R82" s="47"/>
      <c r="S82" s="81"/>
      <c r="T82" s="59"/>
      <c r="X82" s="88">
        <f t="shared" si="16"/>
        <v>0</v>
      </c>
      <c r="Z82" s="70">
        <v>3</v>
      </c>
      <c r="AA82" s="81"/>
      <c r="AB82" s="47"/>
      <c r="AC82" s="81"/>
      <c r="AD82" s="47"/>
      <c r="AE82" s="81"/>
      <c r="AF82" s="47"/>
      <c r="AG82" s="81"/>
      <c r="AH82" s="47"/>
      <c r="AI82" s="81"/>
      <c r="AJ82" s="59"/>
      <c r="AK82" s="81"/>
      <c r="AL82" s="47"/>
      <c r="AM82" s="81"/>
      <c r="AN82" s="59"/>
      <c r="AR82" s="88">
        <f t="shared" si="17"/>
        <v>0</v>
      </c>
      <c r="AT82" s="70">
        <v>3</v>
      </c>
      <c r="AU82" s="81"/>
      <c r="AV82" s="47"/>
      <c r="AW82" s="81"/>
      <c r="AX82" s="47"/>
      <c r="AY82" s="81"/>
      <c r="AZ82" s="47"/>
      <c r="BA82" s="81"/>
      <c r="BB82" s="47"/>
      <c r="BC82" s="81"/>
      <c r="BD82" s="59"/>
      <c r="BE82" s="81"/>
      <c r="BF82" s="47"/>
      <c r="BG82" s="81"/>
      <c r="BH82" s="59"/>
    </row>
    <row r="83" spans="4:60" ht="15" customHeight="1" outlineLevel="1" thickBot="1" x14ac:dyDescent="0.25">
      <c r="D83" s="88">
        <f t="shared" si="15"/>
        <v>0</v>
      </c>
      <c r="F83" s="70">
        <v>4</v>
      </c>
      <c r="G83" s="81"/>
      <c r="H83" s="47"/>
      <c r="I83" s="81"/>
      <c r="J83" s="47"/>
      <c r="K83" s="81"/>
      <c r="L83" s="47"/>
      <c r="M83" s="81"/>
      <c r="N83" s="47"/>
      <c r="O83" s="81"/>
      <c r="P83" s="59"/>
      <c r="Q83" s="81"/>
      <c r="R83" s="47"/>
      <c r="S83" s="81"/>
      <c r="T83" s="59"/>
      <c r="X83" s="88">
        <f t="shared" si="16"/>
        <v>0</v>
      </c>
      <c r="Z83" s="70">
        <v>4</v>
      </c>
      <c r="AA83" s="81"/>
      <c r="AB83" s="47"/>
      <c r="AC83" s="81"/>
      <c r="AD83" s="47"/>
      <c r="AE83" s="81"/>
      <c r="AF83" s="47"/>
      <c r="AG83" s="81"/>
      <c r="AH83" s="47"/>
      <c r="AI83" s="81"/>
      <c r="AJ83" s="59"/>
      <c r="AK83" s="81"/>
      <c r="AL83" s="47"/>
      <c r="AM83" s="81"/>
      <c r="AN83" s="59"/>
      <c r="AR83" s="88">
        <f t="shared" si="17"/>
        <v>0</v>
      </c>
      <c r="AT83" s="70">
        <v>4</v>
      </c>
      <c r="AU83" s="81"/>
      <c r="AV83" s="47"/>
      <c r="AW83" s="81"/>
      <c r="AX83" s="47"/>
      <c r="AY83" s="81"/>
      <c r="AZ83" s="47"/>
      <c r="BA83" s="81"/>
      <c r="BB83" s="47"/>
      <c r="BC83" s="81"/>
      <c r="BD83" s="59"/>
      <c r="BE83" s="81"/>
      <c r="BF83" s="47"/>
      <c r="BG83" s="81"/>
      <c r="BH83" s="59"/>
    </row>
    <row r="84" spans="4:60" ht="15" customHeight="1" outlineLevel="1" thickBot="1" x14ac:dyDescent="0.25">
      <c r="D84" s="88">
        <f t="shared" si="15"/>
        <v>0</v>
      </c>
      <c r="F84" s="70">
        <v>5</v>
      </c>
      <c r="G84" s="81"/>
      <c r="H84" s="47"/>
      <c r="I84" s="81"/>
      <c r="J84" s="47"/>
      <c r="K84" s="81"/>
      <c r="L84" s="47"/>
      <c r="M84" s="81"/>
      <c r="N84" s="47"/>
      <c r="O84" s="81"/>
      <c r="P84" s="59"/>
      <c r="Q84" s="81"/>
      <c r="R84" s="47"/>
      <c r="S84" s="81"/>
      <c r="T84" s="59"/>
      <c r="X84" s="88">
        <f t="shared" si="16"/>
        <v>0</v>
      </c>
      <c r="Z84" s="70">
        <v>5</v>
      </c>
      <c r="AA84" s="81"/>
      <c r="AB84" s="47"/>
      <c r="AC84" s="81"/>
      <c r="AD84" s="47"/>
      <c r="AE84" s="81"/>
      <c r="AF84" s="47"/>
      <c r="AG84" s="81"/>
      <c r="AH84" s="47"/>
      <c r="AI84" s="81"/>
      <c r="AJ84" s="59"/>
      <c r="AK84" s="81"/>
      <c r="AL84" s="47"/>
      <c r="AM84" s="81"/>
      <c r="AN84" s="59"/>
      <c r="AR84" s="88">
        <f t="shared" si="17"/>
        <v>0</v>
      </c>
      <c r="AT84" s="70">
        <v>5</v>
      </c>
      <c r="AU84" s="81"/>
      <c r="AV84" s="47"/>
      <c r="AW84" s="81"/>
      <c r="AX84" s="47"/>
      <c r="AY84" s="81"/>
      <c r="AZ84" s="47"/>
      <c r="BA84" s="81"/>
      <c r="BB84" s="47"/>
      <c r="BC84" s="81"/>
      <c r="BD84" s="59"/>
      <c r="BE84" s="81"/>
      <c r="BF84" s="47"/>
      <c r="BG84" s="81"/>
      <c r="BH84" s="59"/>
    </row>
    <row r="85" spans="4:60" ht="15" customHeight="1" outlineLevel="1" thickBot="1" x14ac:dyDescent="0.25">
      <c r="D85" s="88">
        <f t="shared" si="15"/>
        <v>0</v>
      </c>
      <c r="F85" s="70">
        <v>6</v>
      </c>
      <c r="G85" s="81"/>
      <c r="H85" s="47"/>
      <c r="I85" s="81"/>
      <c r="J85" s="47"/>
      <c r="K85" s="81"/>
      <c r="L85" s="47"/>
      <c r="M85" s="81"/>
      <c r="N85" s="47"/>
      <c r="O85" s="81"/>
      <c r="P85" s="59"/>
      <c r="Q85" s="81"/>
      <c r="R85" s="47"/>
      <c r="S85" s="81"/>
      <c r="T85" s="59"/>
      <c r="X85" s="88">
        <f t="shared" si="16"/>
        <v>0</v>
      </c>
      <c r="Z85" s="70">
        <v>6</v>
      </c>
      <c r="AA85" s="81"/>
      <c r="AB85" s="47"/>
      <c r="AC85" s="81"/>
      <c r="AD85" s="47"/>
      <c r="AE85" s="81"/>
      <c r="AF85" s="47"/>
      <c r="AG85" s="81"/>
      <c r="AH85" s="47"/>
      <c r="AI85" s="81"/>
      <c r="AJ85" s="59"/>
      <c r="AK85" s="81"/>
      <c r="AL85" s="47"/>
      <c r="AM85" s="81"/>
      <c r="AN85" s="59"/>
      <c r="AR85" s="88">
        <f t="shared" si="17"/>
        <v>0</v>
      </c>
      <c r="AT85" s="70">
        <v>6</v>
      </c>
      <c r="AU85" s="81"/>
      <c r="AV85" s="47"/>
      <c r="AW85" s="81"/>
      <c r="AX85" s="47"/>
      <c r="AY85" s="81"/>
      <c r="AZ85" s="47"/>
      <c r="BA85" s="81"/>
      <c r="BB85" s="47"/>
      <c r="BC85" s="81"/>
      <c r="BD85" s="59"/>
      <c r="BE85" s="81"/>
      <c r="BF85" s="47"/>
      <c r="BG85" s="81"/>
      <c r="BH85" s="59"/>
    </row>
    <row r="86" spans="4:60" ht="15" customHeight="1" outlineLevel="1" thickBot="1" x14ac:dyDescent="0.25">
      <c r="D86" s="88">
        <f t="shared" si="15"/>
        <v>0</v>
      </c>
      <c r="F86" s="70">
        <v>7</v>
      </c>
      <c r="G86" s="81"/>
      <c r="H86" s="47"/>
      <c r="I86" s="81"/>
      <c r="J86" s="47"/>
      <c r="K86" s="81"/>
      <c r="L86" s="47"/>
      <c r="M86" s="81"/>
      <c r="N86" s="47"/>
      <c r="O86" s="81"/>
      <c r="P86" s="59"/>
      <c r="Q86" s="81"/>
      <c r="R86" s="47"/>
      <c r="S86" s="81"/>
      <c r="T86" s="59"/>
      <c r="X86" s="88">
        <f t="shared" si="16"/>
        <v>0</v>
      </c>
      <c r="Z86" s="70">
        <v>7</v>
      </c>
      <c r="AA86" s="81"/>
      <c r="AB86" s="47"/>
      <c r="AC86" s="81"/>
      <c r="AD86" s="47"/>
      <c r="AE86" s="81"/>
      <c r="AF86" s="47"/>
      <c r="AG86" s="81"/>
      <c r="AH86" s="47"/>
      <c r="AI86" s="81"/>
      <c r="AJ86" s="59"/>
      <c r="AK86" s="81"/>
      <c r="AL86" s="47"/>
      <c r="AM86" s="81"/>
      <c r="AN86" s="59"/>
      <c r="AR86" s="88">
        <f t="shared" si="17"/>
        <v>0</v>
      </c>
      <c r="AT86" s="70">
        <v>7</v>
      </c>
      <c r="AU86" s="81"/>
      <c r="AV86" s="47"/>
      <c r="AW86" s="81"/>
      <c r="AX86" s="47"/>
      <c r="AY86" s="81"/>
      <c r="AZ86" s="47"/>
      <c r="BA86" s="81"/>
      <c r="BB86" s="47"/>
      <c r="BC86" s="81"/>
      <c r="BD86" s="59"/>
      <c r="BE86" s="81"/>
      <c r="BF86" s="47"/>
      <c r="BG86" s="81"/>
      <c r="BH86" s="59"/>
    </row>
    <row r="87" spans="4:60" ht="15" customHeight="1" outlineLevel="1" thickBot="1" x14ac:dyDescent="0.25">
      <c r="D87" s="88">
        <f t="shared" si="15"/>
        <v>0</v>
      </c>
      <c r="F87" s="70">
        <v>8</v>
      </c>
      <c r="G87" s="81"/>
      <c r="H87" s="47"/>
      <c r="I87" s="81"/>
      <c r="J87" s="47"/>
      <c r="K87" s="81"/>
      <c r="L87" s="47"/>
      <c r="M87" s="81"/>
      <c r="N87" s="47"/>
      <c r="O87" s="81"/>
      <c r="P87" s="59"/>
      <c r="Q87" s="81"/>
      <c r="R87" s="47"/>
      <c r="S87" s="81"/>
      <c r="T87" s="59"/>
      <c r="X87" s="88">
        <f t="shared" si="16"/>
        <v>0</v>
      </c>
      <c r="Z87" s="70">
        <v>8</v>
      </c>
      <c r="AA87" s="81"/>
      <c r="AB87" s="47"/>
      <c r="AC87" s="81"/>
      <c r="AD87" s="47"/>
      <c r="AE87" s="81"/>
      <c r="AF87" s="47"/>
      <c r="AG87" s="81"/>
      <c r="AH87" s="47"/>
      <c r="AI87" s="81"/>
      <c r="AJ87" s="59"/>
      <c r="AK87" s="81"/>
      <c r="AL87" s="47"/>
      <c r="AM87" s="81"/>
      <c r="AN87" s="59"/>
      <c r="AR87" s="88">
        <f t="shared" si="17"/>
        <v>0</v>
      </c>
      <c r="AT87" s="70">
        <v>8</v>
      </c>
      <c r="AU87" s="81"/>
      <c r="AV87" s="47"/>
      <c r="AW87" s="81"/>
      <c r="AX87" s="47"/>
      <c r="AY87" s="81"/>
      <c r="AZ87" s="47"/>
      <c r="BA87" s="81"/>
      <c r="BB87" s="47"/>
      <c r="BC87" s="81"/>
      <c r="BD87" s="59"/>
      <c r="BE87" s="81"/>
      <c r="BF87" s="47"/>
      <c r="BG87" s="81"/>
      <c r="BH87" s="59"/>
    </row>
    <row r="88" spans="4:60" ht="15" customHeight="1" outlineLevel="1" thickBot="1" x14ac:dyDescent="0.25">
      <c r="D88" s="88">
        <f t="shared" si="15"/>
        <v>0</v>
      </c>
      <c r="F88" s="70">
        <v>9</v>
      </c>
      <c r="G88" s="81"/>
      <c r="H88" s="47"/>
      <c r="I88" s="81"/>
      <c r="J88" s="47"/>
      <c r="K88" s="81"/>
      <c r="L88" s="47"/>
      <c r="M88" s="81"/>
      <c r="N88" s="47"/>
      <c r="O88" s="81"/>
      <c r="P88" s="59"/>
      <c r="Q88" s="81"/>
      <c r="R88" s="47"/>
      <c r="S88" s="81"/>
      <c r="T88" s="59"/>
      <c r="X88" s="88">
        <f t="shared" si="16"/>
        <v>0</v>
      </c>
      <c r="Z88" s="70">
        <v>9</v>
      </c>
      <c r="AA88" s="81"/>
      <c r="AB88" s="47"/>
      <c r="AC88" s="81"/>
      <c r="AD88" s="47"/>
      <c r="AE88" s="81"/>
      <c r="AF88" s="47"/>
      <c r="AG88" s="81"/>
      <c r="AH88" s="47"/>
      <c r="AI88" s="81"/>
      <c r="AJ88" s="59"/>
      <c r="AK88" s="81"/>
      <c r="AL88" s="47"/>
      <c r="AM88" s="81"/>
      <c r="AN88" s="59"/>
      <c r="AR88" s="88">
        <f t="shared" si="17"/>
        <v>0</v>
      </c>
      <c r="AT88" s="70">
        <v>9</v>
      </c>
      <c r="AU88" s="81"/>
      <c r="AV88" s="47"/>
      <c r="AW88" s="81"/>
      <c r="AX88" s="47"/>
      <c r="AY88" s="81"/>
      <c r="AZ88" s="47"/>
      <c r="BA88" s="81"/>
      <c r="BB88" s="47"/>
      <c r="BC88" s="81"/>
      <c r="BD88" s="59"/>
      <c r="BE88" s="81"/>
      <c r="BF88" s="47"/>
      <c r="BG88" s="81"/>
      <c r="BH88" s="59"/>
    </row>
    <row r="89" spans="4:60" ht="15" customHeight="1" outlineLevel="1" thickBot="1" x14ac:dyDescent="0.25">
      <c r="D89" s="88">
        <f t="shared" si="15"/>
        <v>0</v>
      </c>
      <c r="F89" s="70">
        <v>10</v>
      </c>
      <c r="G89" s="81"/>
      <c r="H89" s="47"/>
      <c r="I89" s="81"/>
      <c r="J89" s="47"/>
      <c r="K89" s="81"/>
      <c r="L89" s="47"/>
      <c r="M89" s="81"/>
      <c r="N89" s="47"/>
      <c r="O89" s="81"/>
      <c r="P89" s="59"/>
      <c r="Q89" s="81"/>
      <c r="R89" s="47"/>
      <c r="S89" s="81"/>
      <c r="T89" s="59"/>
      <c r="X89" s="88">
        <f t="shared" si="16"/>
        <v>0</v>
      </c>
      <c r="Z89" s="70">
        <v>10</v>
      </c>
      <c r="AA89" s="81"/>
      <c r="AB89" s="47"/>
      <c r="AC89" s="81"/>
      <c r="AD89" s="47"/>
      <c r="AE89" s="81"/>
      <c r="AF89" s="47"/>
      <c r="AG89" s="81"/>
      <c r="AH89" s="47"/>
      <c r="AI89" s="81"/>
      <c r="AJ89" s="59"/>
      <c r="AK89" s="81"/>
      <c r="AL89" s="47"/>
      <c r="AM89" s="81"/>
      <c r="AN89" s="59"/>
      <c r="AR89" s="88">
        <f t="shared" si="17"/>
        <v>0</v>
      </c>
      <c r="AT89" s="70">
        <v>10</v>
      </c>
      <c r="AU89" s="81"/>
      <c r="AV89" s="47"/>
      <c r="AW89" s="81"/>
      <c r="AX89" s="47"/>
      <c r="AY89" s="81"/>
      <c r="AZ89" s="47"/>
      <c r="BA89" s="81"/>
      <c r="BB89" s="47"/>
      <c r="BC89" s="81"/>
      <c r="BD89" s="59"/>
      <c r="BE89" s="81"/>
      <c r="BF89" s="47"/>
      <c r="BG89" s="81"/>
      <c r="BH89" s="59"/>
    </row>
    <row r="90" spans="4:60" ht="15" customHeight="1" outlineLevel="1" thickBot="1" x14ac:dyDescent="0.25">
      <c r="D90" s="88">
        <f t="shared" si="15"/>
        <v>0</v>
      </c>
      <c r="F90" s="70">
        <v>11</v>
      </c>
      <c r="G90" s="81"/>
      <c r="H90" s="47"/>
      <c r="I90" s="81"/>
      <c r="J90" s="47"/>
      <c r="K90" s="81"/>
      <c r="L90" s="47"/>
      <c r="M90" s="81"/>
      <c r="N90" s="47"/>
      <c r="O90" s="81"/>
      <c r="P90" s="59"/>
      <c r="Q90" s="81"/>
      <c r="R90" s="47"/>
      <c r="S90" s="81"/>
      <c r="T90" s="59"/>
      <c r="X90" s="88">
        <f t="shared" si="16"/>
        <v>0</v>
      </c>
      <c r="Z90" s="70">
        <v>11</v>
      </c>
      <c r="AA90" s="81"/>
      <c r="AB90" s="47"/>
      <c r="AC90" s="81"/>
      <c r="AD90" s="47"/>
      <c r="AE90" s="81"/>
      <c r="AF90" s="47"/>
      <c r="AG90" s="81"/>
      <c r="AH90" s="47"/>
      <c r="AI90" s="81"/>
      <c r="AJ90" s="59"/>
      <c r="AK90" s="81"/>
      <c r="AL90" s="47"/>
      <c r="AM90" s="81"/>
      <c r="AN90" s="59"/>
      <c r="AR90" s="88">
        <f t="shared" si="17"/>
        <v>0</v>
      </c>
      <c r="AT90" s="70">
        <v>11</v>
      </c>
      <c r="AU90" s="81"/>
      <c r="AV90" s="47"/>
      <c r="AW90" s="81"/>
      <c r="AX90" s="47"/>
      <c r="AY90" s="81"/>
      <c r="AZ90" s="47"/>
      <c r="BA90" s="81"/>
      <c r="BB90" s="47"/>
      <c r="BC90" s="81"/>
      <c r="BD90" s="59"/>
      <c r="BE90" s="81"/>
      <c r="BF90" s="47"/>
      <c r="BG90" s="81"/>
      <c r="BH90" s="59"/>
    </row>
    <row r="91" spans="4:60" ht="15" customHeight="1" outlineLevel="1" thickBot="1" x14ac:dyDescent="0.25">
      <c r="D91" s="88">
        <f t="shared" si="15"/>
        <v>0</v>
      </c>
      <c r="F91" s="70">
        <v>12</v>
      </c>
      <c r="G91" s="81"/>
      <c r="H91" s="47"/>
      <c r="I91" s="81"/>
      <c r="J91" s="47"/>
      <c r="K91" s="81"/>
      <c r="L91" s="47"/>
      <c r="M91" s="81"/>
      <c r="N91" s="47"/>
      <c r="O91" s="81"/>
      <c r="P91" s="59"/>
      <c r="Q91" s="81"/>
      <c r="R91" s="47"/>
      <c r="S91" s="81"/>
      <c r="T91" s="59"/>
      <c r="X91" s="88">
        <f t="shared" si="16"/>
        <v>0</v>
      </c>
      <c r="Z91" s="70">
        <v>12</v>
      </c>
      <c r="AA91" s="81"/>
      <c r="AB91" s="47"/>
      <c r="AC91" s="81"/>
      <c r="AD91" s="47"/>
      <c r="AE91" s="81"/>
      <c r="AF91" s="47"/>
      <c r="AG91" s="81"/>
      <c r="AH91" s="47"/>
      <c r="AI91" s="81"/>
      <c r="AJ91" s="59"/>
      <c r="AK91" s="81"/>
      <c r="AL91" s="47"/>
      <c r="AM91" s="81"/>
      <c r="AN91" s="59"/>
      <c r="AR91" s="88">
        <f t="shared" si="17"/>
        <v>0</v>
      </c>
      <c r="AT91" s="70">
        <v>12</v>
      </c>
      <c r="AU91" s="81"/>
      <c r="AV91" s="47"/>
      <c r="AW91" s="81"/>
      <c r="AX91" s="47"/>
      <c r="AY91" s="81"/>
      <c r="AZ91" s="47"/>
      <c r="BA91" s="81"/>
      <c r="BB91" s="47"/>
      <c r="BC91" s="81"/>
      <c r="BD91" s="59"/>
      <c r="BE91" s="81"/>
      <c r="BF91" s="47"/>
      <c r="BG91" s="81"/>
      <c r="BH91" s="59"/>
    </row>
    <row r="92" spans="4:60" ht="15" customHeight="1" outlineLevel="1" thickBot="1" x14ac:dyDescent="0.25">
      <c r="D92" s="88">
        <f t="shared" si="15"/>
        <v>0</v>
      </c>
      <c r="F92" s="70">
        <v>13</v>
      </c>
      <c r="G92" s="81"/>
      <c r="H92" s="47"/>
      <c r="I92" s="81"/>
      <c r="J92" s="47"/>
      <c r="K92" s="81"/>
      <c r="L92" s="47"/>
      <c r="M92" s="81"/>
      <c r="N92" s="47"/>
      <c r="O92" s="81"/>
      <c r="P92" s="59"/>
      <c r="Q92" s="81"/>
      <c r="R92" s="47"/>
      <c r="S92" s="81"/>
      <c r="T92" s="59"/>
      <c r="X92" s="88">
        <f t="shared" si="16"/>
        <v>0</v>
      </c>
      <c r="Z92" s="70">
        <v>13</v>
      </c>
      <c r="AA92" s="81"/>
      <c r="AB92" s="47"/>
      <c r="AC92" s="81"/>
      <c r="AD92" s="47"/>
      <c r="AE92" s="81"/>
      <c r="AF92" s="47"/>
      <c r="AG92" s="81"/>
      <c r="AH92" s="47"/>
      <c r="AI92" s="81"/>
      <c r="AJ92" s="59"/>
      <c r="AK92" s="81"/>
      <c r="AL92" s="47"/>
      <c r="AM92" s="81"/>
      <c r="AN92" s="59"/>
      <c r="AR92" s="88">
        <f t="shared" si="17"/>
        <v>0</v>
      </c>
      <c r="AT92" s="70">
        <v>13</v>
      </c>
      <c r="AU92" s="81"/>
      <c r="AV92" s="47"/>
      <c r="AW92" s="81"/>
      <c r="AX92" s="47"/>
      <c r="AY92" s="81"/>
      <c r="AZ92" s="47"/>
      <c r="BA92" s="81"/>
      <c r="BB92" s="47"/>
      <c r="BC92" s="81"/>
      <c r="BD92" s="59"/>
      <c r="BE92" s="81"/>
      <c r="BF92" s="47"/>
      <c r="BG92" s="81"/>
      <c r="BH92" s="59"/>
    </row>
    <row r="93" spans="4:60" ht="15" customHeight="1" outlineLevel="1" thickBot="1" x14ac:dyDescent="0.25">
      <c r="D93" s="88">
        <f t="shared" si="15"/>
        <v>0</v>
      </c>
      <c r="F93" s="70">
        <v>14</v>
      </c>
      <c r="G93" s="81"/>
      <c r="H93" s="78"/>
      <c r="I93" s="81"/>
      <c r="J93" s="47"/>
      <c r="K93" s="81"/>
      <c r="L93" s="47"/>
      <c r="M93" s="81"/>
      <c r="N93" s="47"/>
      <c r="O93" s="81"/>
      <c r="P93" s="59"/>
      <c r="Q93" s="81"/>
      <c r="R93" s="47"/>
      <c r="S93" s="81"/>
      <c r="T93" s="59"/>
      <c r="X93" s="88">
        <f t="shared" si="16"/>
        <v>0</v>
      </c>
      <c r="Z93" s="70">
        <v>14</v>
      </c>
      <c r="AA93" s="81"/>
      <c r="AB93" s="78"/>
      <c r="AC93" s="81"/>
      <c r="AD93" s="47"/>
      <c r="AE93" s="81"/>
      <c r="AF93" s="47"/>
      <c r="AG93" s="81"/>
      <c r="AH93" s="47"/>
      <c r="AI93" s="81"/>
      <c r="AJ93" s="59"/>
      <c r="AK93" s="81"/>
      <c r="AL93" s="47"/>
      <c r="AM93" s="81"/>
      <c r="AN93" s="59"/>
      <c r="AR93" s="88">
        <f t="shared" si="17"/>
        <v>0</v>
      </c>
      <c r="AT93" s="70">
        <v>14</v>
      </c>
      <c r="AU93" s="81"/>
      <c r="AV93" s="78"/>
      <c r="AW93" s="81"/>
      <c r="AX93" s="47"/>
      <c r="AY93" s="81"/>
      <c r="AZ93" s="47"/>
      <c r="BA93" s="81"/>
      <c r="BB93" s="47"/>
      <c r="BC93" s="81"/>
      <c r="BD93" s="59"/>
      <c r="BE93" s="81"/>
      <c r="BF93" s="47"/>
      <c r="BG93" s="81"/>
      <c r="BH93" s="59"/>
    </row>
    <row r="94" spans="4:60" ht="15" customHeight="1" outlineLevel="1" thickBot="1" x14ac:dyDescent="0.25">
      <c r="D94" s="89">
        <f t="shared" si="15"/>
        <v>0</v>
      </c>
      <c r="F94" s="70">
        <v>15</v>
      </c>
      <c r="G94" s="82"/>
      <c r="H94" s="60"/>
      <c r="I94" s="82"/>
      <c r="J94" s="60"/>
      <c r="K94" s="82"/>
      <c r="L94" s="60"/>
      <c r="M94" s="82"/>
      <c r="N94" s="60"/>
      <c r="O94" s="82"/>
      <c r="P94" s="61"/>
      <c r="Q94" s="82"/>
      <c r="R94" s="60"/>
      <c r="S94" s="82"/>
      <c r="T94" s="61"/>
      <c r="X94" s="89">
        <f t="shared" si="16"/>
        <v>0</v>
      </c>
      <c r="Z94" s="70">
        <v>15</v>
      </c>
      <c r="AA94" s="82"/>
      <c r="AB94" s="60"/>
      <c r="AC94" s="82"/>
      <c r="AD94" s="60"/>
      <c r="AE94" s="82"/>
      <c r="AF94" s="60"/>
      <c r="AG94" s="82"/>
      <c r="AH94" s="60"/>
      <c r="AI94" s="82"/>
      <c r="AJ94" s="61"/>
      <c r="AK94" s="82"/>
      <c r="AL94" s="60"/>
      <c r="AM94" s="82"/>
      <c r="AN94" s="61"/>
      <c r="AR94" s="89">
        <f t="shared" si="17"/>
        <v>0</v>
      </c>
      <c r="AT94" s="70">
        <v>15</v>
      </c>
      <c r="AU94" s="82"/>
      <c r="AV94" s="60"/>
      <c r="AW94" s="82"/>
      <c r="AX94" s="60"/>
      <c r="AY94" s="82"/>
      <c r="AZ94" s="60"/>
      <c r="BA94" s="82"/>
      <c r="BB94" s="60"/>
      <c r="BC94" s="82"/>
      <c r="BD94" s="61"/>
      <c r="BE94" s="82"/>
      <c r="BF94" s="60"/>
      <c r="BG94" s="82"/>
      <c r="BH94" s="61"/>
    </row>
    <row r="95" spans="4:60" ht="13.5" customHeight="1" outlineLevel="1" thickTop="1" thickBot="1" x14ac:dyDescent="0.25">
      <c r="F95" s="65"/>
      <c r="G95" s="49" t="s">
        <v>27</v>
      </c>
      <c r="H95" s="49">
        <f>SUM(H80:H94)</f>
        <v>0</v>
      </c>
      <c r="I95" s="49"/>
      <c r="J95" s="49">
        <f>SUM(J80:J94)</f>
        <v>0</v>
      </c>
      <c r="K95" s="49"/>
      <c r="L95" s="49">
        <f>SUM(L80:L94)</f>
        <v>0</v>
      </c>
      <c r="M95" s="49"/>
      <c r="N95" s="49">
        <f>SUM(N80:N94)</f>
        <v>0</v>
      </c>
      <c r="O95" s="49"/>
      <c r="P95" s="49">
        <f>SUM(P80:P94)</f>
        <v>0</v>
      </c>
      <c r="Q95" s="49"/>
      <c r="R95" s="49">
        <f>SUM(R80:R94)</f>
        <v>0</v>
      </c>
      <c r="S95" s="49"/>
      <c r="T95" s="49">
        <f>SUM(T80:T94)</f>
        <v>0</v>
      </c>
      <c r="Z95" s="65"/>
      <c r="AA95" s="49" t="s">
        <v>27</v>
      </c>
      <c r="AB95" s="49">
        <f>SUM(AB80:AB94)</f>
        <v>0</v>
      </c>
      <c r="AC95" s="49"/>
      <c r="AD95" s="49">
        <f>SUM(AD80:AD94)</f>
        <v>0</v>
      </c>
      <c r="AE95" s="49"/>
      <c r="AF95" s="49">
        <f>SUM(AF80:AF94)</f>
        <v>0</v>
      </c>
      <c r="AG95" s="49"/>
      <c r="AH95" s="49">
        <f>SUM(AH80:AH94)</f>
        <v>0</v>
      </c>
      <c r="AI95" s="49"/>
      <c r="AJ95" s="49">
        <f>SUM(AJ80:AJ94)</f>
        <v>0</v>
      </c>
      <c r="AK95" s="49"/>
      <c r="AL95" s="49">
        <f>SUM(AL80:AL94)</f>
        <v>0</v>
      </c>
      <c r="AM95" s="49"/>
      <c r="AN95" s="49">
        <f>SUM(AN80:AN94)</f>
        <v>0</v>
      </c>
      <c r="AT95" s="65"/>
      <c r="AU95" s="49" t="s">
        <v>27</v>
      </c>
      <c r="AV95" s="49">
        <f>SUM(AV80:AV94)</f>
        <v>0</v>
      </c>
      <c r="AW95" s="49"/>
      <c r="AX95" s="49">
        <f>SUM(AX80:AX94)</f>
        <v>0</v>
      </c>
      <c r="AY95" s="49"/>
      <c r="AZ95" s="49">
        <f>SUM(AZ80:AZ94)</f>
        <v>0</v>
      </c>
      <c r="BA95" s="49"/>
      <c r="BB95" s="49">
        <f>SUM(BB80:BB94)</f>
        <v>0</v>
      </c>
      <c r="BC95" s="49"/>
      <c r="BD95" s="49">
        <f>SUM(BD80:BD94)</f>
        <v>0</v>
      </c>
      <c r="BE95" s="49"/>
      <c r="BF95" s="49">
        <f>SUM(BF80:BF94)</f>
        <v>0</v>
      </c>
      <c r="BG95" s="49"/>
      <c r="BH95" s="49">
        <f>SUM(BH80:BH94)</f>
        <v>0</v>
      </c>
    </row>
    <row r="96" spans="4:60" ht="3" hidden="1" customHeight="1" outlineLevel="1" thickBot="1" x14ac:dyDescent="0.25">
      <c r="F96" s="68" t="str">
        <f>IF(H97&lt;=EOMONTH(H61,0),INT((N97-LOOKUP(N97,DATE(YEAR(N97)+{-1;0;1},1,3)-WEEKDAY(DATE(YEAR(N97)+{-1;0;1},1,3))+2))/7)+1,"")</f>
        <v/>
      </c>
      <c r="G96" s="50"/>
      <c r="H96" s="50"/>
      <c r="I96" s="50"/>
      <c r="J96" s="50"/>
      <c r="K96" s="50"/>
      <c r="L96" s="50"/>
      <c r="M96" s="50"/>
      <c r="N96" s="50"/>
      <c r="O96" s="50"/>
      <c r="P96" s="50"/>
      <c r="Q96" s="50"/>
      <c r="R96" s="50"/>
      <c r="S96" s="50"/>
      <c r="T96" s="50"/>
      <c r="Z96" s="68" t="str">
        <f>IF(AB97&lt;=EOMONTH(AB61,0),INT((AH97-LOOKUP(AH97,DATE(YEAR(AH97)+{-1;0;1},1,3)-WEEKDAY(DATE(YEAR(AH97)+{-1;0;1},1,3))+2))/7)+1,"")</f>
        <v/>
      </c>
      <c r="AA96" s="50"/>
      <c r="AB96" s="50"/>
      <c r="AC96" s="50"/>
      <c r="AD96" s="50"/>
      <c r="AE96" s="50"/>
      <c r="AF96" s="50"/>
      <c r="AG96" s="50"/>
      <c r="AH96" s="50"/>
      <c r="AI96" s="50"/>
      <c r="AJ96" s="50"/>
      <c r="AK96" s="50"/>
      <c r="AL96" s="50"/>
      <c r="AM96" s="50"/>
      <c r="AN96" s="50"/>
      <c r="AT96" s="68" t="str">
        <f>IF(AV97&lt;=EOMONTH(AV61,0),INT((BB97-LOOKUP(BB97,DATE(YEAR(BB97)+{-1;0;1},1,3)-WEEKDAY(DATE(YEAR(BB97)+{-1;0;1},1,3))+2))/7)+1,"")</f>
        <v/>
      </c>
      <c r="AU96" s="50"/>
      <c r="AV96" s="50"/>
      <c r="AW96" s="50"/>
      <c r="AX96" s="50"/>
      <c r="AY96" s="50"/>
      <c r="AZ96" s="50"/>
      <c r="BA96" s="50"/>
      <c r="BB96" s="50"/>
      <c r="BC96" s="50"/>
      <c r="BD96" s="50"/>
      <c r="BE96" s="50"/>
      <c r="BF96" s="50"/>
      <c r="BG96" s="50"/>
      <c r="BH96" s="50"/>
    </row>
    <row r="97" spans="4:60" ht="39.950000000000003" customHeight="1" thickBot="1" x14ac:dyDescent="0.25">
      <c r="F97" s="72" t="str">
        <f>F96</f>
        <v/>
      </c>
      <c r="G97" s="51" t="str">
        <f>IF(ISNA(VLOOKUP(H97,Tab_feri,2,FALSE)),"",VLOOKUP(H97,Tab_feri,2,FALSE))</f>
        <v/>
      </c>
      <c r="H97" s="52" t="str">
        <f>IF(T79&lt;EOMONTH(F4,0),T79+1,"")</f>
        <v/>
      </c>
      <c r="I97" s="51" t="str">
        <f>IF(ISNA(VLOOKUP(J97,Tab_feri,2,FALSE)),"",VLOOKUP(J97,Tab_feri,2,FALSE))</f>
        <v/>
      </c>
      <c r="J97" s="52" t="str">
        <f>IF(H97&lt;EOMONTH(F4,0),H97+1,"")</f>
        <v/>
      </c>
      <c r="K97" s="51" t="str">
        <f>IF(ISNA(VLOOKUP(L97,Tab_feri,2,FALSE)),"",VLOOKUP(L97,Tab_feri,2,FALSE))</f>
        <v/>
      </c>
      <c r="L97" s="52" t="str">
        <f>IF(J97&lt;EOMONTH(F4,0),J97+1,"")</f>
        <v/>
      </c>
      <c r="M97" s="51" t="str">
        <f>IF(ISNA(VLOOKUP(N97,Tab_feri,2,FALSE)),"",VLOOKUP(N97,Tab_feri,2,FALSE))</f>
        <v/>
      </c>
      <c r="N97" s="52" t="str">
        <f>IF(L97&lt;EOMONTH(F4,0),L97+1,"")</f>
        <v/>
      </c>
      <c r="O97" s="51" t="str">
        <f>IF(ISNA(VLOOKUP(P97,Tab_feri,2,FALSE)),"",VLOOKUP(P97,Tab_feri,2,FALSE))</f>
        <v/>
      </c>
      <c r="P97" s="62" t="str">
        <f>IF(N97&lt;EOMONTH(F4,0),N97+1,"")</f>
        <v/>
      </c>
      <c r="Q97" s="53" t="str">
        <f>IF(ISNA(VLOOKUP(R97,Tab_feri,2,FALSE)),"",VLOOKUP(R97,Tab_feri,2,FALSE))</f>
        <v/>
      </c>
      <c r="R97" s="54" t="str">
        <f>IF(P97&lt;EOMONTH(F4,0),P97+1,"")</f>
        <v/>
      </c>
      <c r="S97" s="53" t="str">
        <f>IF(ISNA(VLOOKUP(T97,Tab_feri,2,FALSE)),"",VLOOKUP(T97,Tab_feri,2,FALSE))</f>
        <v/>
      </c>
      <c r="T97" s="55" t="str">
        <f>IF(R97&lt;EOMONTH(F4,0),R97+1,"")</f>
        <v/>
      </c>
      <c r="Z97" s="67" t="str">
        <f>Z96</f>
        <v/>
      </c>
      <c r="AA97" s="51" t="str">
        <f>IF(ISNA(VLOOKUP(AB97,Tab_feri,2,FALSE)),"",VLOOKUP(AB97,Tab_feri,2,FALSE))</f>
        <v/>
      </c>
      <c r="AB97" s="52" t="str">
        <f>IF(AN79&lt;EOMONTH(Z4,0),AN79+1,"")</f>
        <v/>
      </c>
      <c r="AC97" s="51" t="str">
        <f>IF(ISNA(VLOOKUP(AD97,Tab_feri,2,FALSE)),"",VLOOKUP(AD97,Tab_feri,2,FALSE))</f>
        <v/>
      </c>
      <c r="AD97" s="52" t="str">
        <f>IF(AB97&lt;EOMONTH(Z4,0),AB97+1,"")</f>
        <v/>
      </c>
      <c r="AE97" s="51" t="str">
        <f>IF(ISNA(VLOOKUP(AF97,Tab_feri,2,FALSE)),"",VLOOKUP(AF97,Tab_feri,2,FALSE))</f>
        <v/>
      </c>
      <c r="AF97" s="52" t="str">
        <f>IF(AD97&lt;EOMONTH(Z4,0),AD97+1,"")</f>
        <v/>
      </c>
      <c r="AG97" s="51" t="str">
        <f>IF(ISNA(VLOOKUP(AH97,Tab_feri,2,FALSE)),"",VLOOKUP(AH97,Tab_feri,2,FALSE))</f>
        <v/>
      </c>
      <c r="AH97" s="52" t="str">
        <f>IF(AF97&lt;EOMONTH(Z4,0),AF97+1,"")</f>
        <v/>
      </c>
      <c r="AI97" s="51" t="str">
        <f>IF(ISNA(VLOOKUP(AJ97,Tab_feri,2,FALSE)),"",VLOOKUP(AJ97,Tab_feri,2,FALSE))</f>
        <v/>
      </c>
      <c r="AJ97" s="62" t="str">
        <f>IF(AH97&lt;EOMONTH(Z4,0),AH97+1,"")</f>
        <v/>
      </c>
      <c r="AK97" s="53" t="str">
        <f>IF(ISNA(VLOOKUP(AL97,Tab_feri,2,FALSE)),"",VLOOKUP(AL97,Tab_feri,2,FALSE))</f>
        <v/>
      </c>
      <c r="AL97" s="54" t="str">
        <f>IF(AJ97&lt;EOMONTH(Z4,0),AJ97+1,"")</f>
        <v/>
      </c>
      <c r="AM97" s="53" t="str">
        <f>IF(ISNA(VLOOKUP(AN97,Tab_feri,2,FALSE)),"",VLOOKUP(AN97,Tab_feri,2,FALSE))</f>
        <v/>
      </c>
      <c r="AN97" s="55" t="str">
        <f>IF(AL97&lt;EOMONTH(Z4,0),AL97+1,"")</f>
        <v/>
      </c>
      <c r="AT97" s="67" t="str">
        <f>AT96</f>
        <v/>
      </c>
      <c r="AU97" s="51" t="str">
        <f>IF(ISNA(VLOOKUP(AV97,Tab_feri,2,FALSE)),"",VLOOKUP(AV97,Tab_feri,2,FALSE))</f>
        <v/>
      </c>
      <c r="AV97" s="52" t="str">
        <f>IF(BH79&lt;EOMONTH(AT4,0),BH79+1,"")</f>
        <v/>
      </c>
      <c r="AW97" s="51" t="str">
        <f>IF(ISNA(VLOOKUP(AX97,Tab_feri,2,FALSE)),"",VLOOKUP(AX97,Tab_feri,2,FALSE))</f>
        <v/>
      </c>
      <c r="AX97" s="52" t="str">
        <f>IF(AV97&lt;EOMONTH(AT4,0),AV97+1,"")</f>
        <v/>
      </c>
      <c r="AY97" s="51" t="str">
        <f>IF(ISNA(VLOOKUP(AZ97,Tab_feri,2,FALSE)),"",VLOOKUP(AZ97,Tab_feri,2,FALSE))</f>
        <v/>
      </c>
      <c r="AZ97" s="52" t="str">
        <f>IF(AX97&lt;EOMONTH(AT4,0),AX97+1,"")</f>
        <v/>
      </c>
      <c r="BA97" s="51" t="str">
        <f>IF(ISNA(VLOOKUP(BB97,Tab_feri,2,FALSE)),"",VLOOKUP(BB97,Tab_feri,2,FALSE))</f>
        <v/>
      </c>
      <c r="BB97" s="52" t="str">
        <f>IF(AZ97&lt;EOMONTH(AT4,0),AZ97+1,"")</f>
        <v/>
      </c>
      <c r="BC97" s="51" t="str">
        <f>IF(ISNA(VLOOKUP(BD97,Tab_feri,2,FALSE)),"",VLOOKUP(BD97,Tab_feri,2,FALSE))</f>
        <v/>
      </c>
      <c r="BD97" s="62" t="str">
        <f>IF(BB97&lt;EOMONTH(AT4,0),BB97+1,"")</f>
        <v/>
      </c>
      <c r="BE97" s="53" t="str">
        <f>IF(ISNA(VLOOKUP(BF97,Tab_feri,2,FALSE)),"",VLOOKUP(BF97,Tab_feri,2,FALSE))</f>
        <v/>
      </c>
      <c r="BF97" s="54" t="str">
        <f>IF(BD97&lt;EOMONTH(AT4,0),BD97+1,"")</f>
        <v/>
      </c>
      <c r="BG97" s="53" t="str">
        <f>IF(ISNA(VLOOKUP(BH97,Tab_feri,2,FALSE)),"",VLOOKUP(BH97,Tab_feri,2,FALSE))</f>
        <v/>
      </c>
      <c r="BH97" s="55" t="str">
        <f>IF(BF97&lt;EOMONTH(AT4,0),BF97+1,"")</f>
        <v/>
      </c>
    </row>
    <row r="98" spans="4:60" ht="15" customHeight="1" outlineLevel="1" thickTop="1" thickBot="1" x14ac:dyDescent="0.25">
      <c r="D98" s="87">
        <f>SUM(H98,J98,L98,N98,P98,R98,T98)</f>
        <v>0</v>
      </c>
      <c r="F98" s="70">
        <v>1</v>
      </c>
      <c r="G98" s="80"/>
      <c r="H98" s="57"/>
      <c r="I98" s="80"/>
      <c r="J98" s="57"/>
      <c r="K98" s="80"/>
      <c r="L98" s="57"/>
      <c r="M98" s="80"/>
      <c r="N98" s="57"/>
      <c r="O98" s="80"/>
      <c r="P98" s="58"/>
      <c r="Q98" s="80"/>
      <c r="R98" s="57"/>
      <c r="S98" s="80"/>
      <c r="T98" s="58"/>
      <c r="X98" s="87">
        <f>SUM(AB98,AD98,AF98,AH98,AJ98,AL98,AN98)</f>
        <v>0</v>
      </c>
      <c r="Z98" s="70">
        <v>1</v>
      </c>
      <c r="AA98" s="80"/>
      <c r="AB98" s="57"/>
      <c r="AC98" s="80"/>
      <c r="AD98" s="57"/>
      <c r="AE98" s="80"/>
      <c r="AF98" s="57"/>
      <c r="AG98" s="80"/>
      <c r="AH98" s="57"/>
      <c r="AI98" s="80"/>
      <c r="AJ98" s="58"/>
      <c r="AK98" s="80"/>
      <c r="AL98" s="57"/>
      <c r="AM98" s="80"/>
      <c r="AN98" s="58"/>
      <c r="AR98" s="87">
        <f>SUM(AV98,AX98,AZ98,BB98,BD98,BF98,BH98)</f>
        <v>0</v>
      </c>
      <c r="AT98" s="70">
        <v>1</v>
      </c>
      <c r="AU98" s="80"/>
      <c r="AV98" s="57"/>
      <c r="AW98" s="80"/>
      <c r="AX98" s="57"/>
      <c r="AY98" s="80"/>
      <c r="AZ98" s="57"/>
      <c r="BA98" s="80"/>
      <c r="BB98" s="57"/>
      <c r="BC98" s="80"/>
      <c r="BD98" s="58"/>
      <c r="BE98" s="80"/>
      <c r="BF98" s="57"/>
      <c r="BG98" s="80"/>
      <c r="BH98" s="58"/>
    </row>
    <row r="99" spans="4:60" ht="15" customHeight="1" outlineLevel="1" thickBot="1" x14ac:dyDescent="0.25">
      <c r="D99" s="88">
        <f t="shared" ref="D99:D112" si="18">SUM(H99,J99,L99,N99,P99,R99,T99)</f>
        <v>0</v>
      </c>
      <c r="F99" s="70">
        <v>2</v>
      </c>
      <c r="G99" s="81"/>
      <c r="H99" s="47"/>
      <c r="I99" s="81"/>
      <c r="J99" s="47"/>
      <c r="K99" s="81"/>
      <c r="L99" s="47"/>
      <c r="M99" s="81"/>
      <c r="N99" s="47"/>
      <c r="O99" s="81"/>
      <c r="P99" s="59"/>
      <c r="Q99" s="81"/>
      <c r="R99" s="47"/>
      <c r="S99" s="81"/>
      <c r="T99" s="59"/>
      <c r="X99" s="88">
        <f t="shared" ref="X99:X112" si="19">SUM(AB99,AD99,AF99,AH99,AJ99,AL99,AN99)</f>
        <v>0</v>
      </c>
      <c r="Z99" s="70">
        <v>2</v>
      </c>
      <c r="AA99" s="81"/>
      <c r="AB99" s="47"/>
      <c r="AC99" s="81"/>
      <c r="AD99" s="47"/>
      <c r="AE99" s="81"/>
      <c r="AF99" s="47"/>
      <c r="AG99" s="81"/>
      <c r="AH99" s="47"/>
      <c r="AI99" s="81"/>
      <c r="AJ99" s="59"/>
      <c r="AK99" s="81"/>
      <c r="AL99" s="47"/>
      <c r="AM99" s="81"/>
      <c r="AN99" s="59"/>
      <c r="AR99" s="88">
        <f t="shared" ref="AR99:AR112" si="20">SUM(AV99,AX99,AZ99,BB99,BD99,BF99,BH99)</f>
        <v>0</v>
      </c>
      <c r="AT99" s="70">
        <v>2</v>
      </c>
      <c r="AU99" s="81"/>
      <c r="AV99" s="47"/>
      <c r="AW99" s="81"/>
      <c r="AX99" s="47"/>
      <c r="AY99" s="81"/>
      <c r="AZ99" s="47"/>
      <c r="BA99" s="81"/>
      <c r="BB99" s="47"/>
      <c r="BC99" s="81"/>
      <c r="BD99" s="59"/>
      <c r="BE99" s="81"/>
      <c r="BF99" s="47"/>
      <c r="BG99" s="81"/>
      <c r="BH99" s="59"/>
    </row>
    <row r="100" spans="4:60" ht="15" customHeight="1" outlineLevel="1" thickBot="1" x14ac:dyDescent="0.25">
      <c r="D100" s="88">
        <f t="shared" si="18"/>
        <v>0</v>
      </c>
      <c r="F100" s="70">
        <v>3</v>
      </c>
      <c r="G100" s="81"/>
      <c r="H100" s="47"/>
      <c r="I100" s="81"/>
      <c r="J100" s="47"/>
      <c r="K100" s="81"/>
      <c r="L100" s="47"/>
      <c r="M100" s="81"/>
      <c r="N100" s="47"/>
      <c r="O100" s="81"/>
      <c r="P100" s="59"/>
      <c r="Q100" s="81"/>
      <c r="R100" s="47"/>
      <c r="S100" s="81"/>
      <c r="T100" s="59"/>
      <c r="X100" s="88">
        <f t="shared" si="19"/>
        <v>0</v>
      </c>
      <c r="Z100" s="70">
        <v>3</v>
      </c>
      <c r="AA100" s="81"/>
      <c r="AB100" s="47"/>
      <c r="AC100" s="81"/>
      <c r="AD100" s="47"/>
      <c r="AE100" s="81"/>
      <c r="AF100" s="47"/>
      <c r="AG100" s="81"/>
      <c r="AH100" s="47"/>
      <c r="AI100" s="81"/>
      <c r="AJ100" s="59"/>
      <c r="AK100" s="81"/>
      <c r="AL100" s="47"/>
      <c r="AM100" s="81"/>
      <c r="AN100" s="59"/>
      <c r="AR100" s="88">
        <f t="shared" si="20"/>
        <v>0</v>
      </c>
      <c r="AT100" s="70">
        <v>3</v>
      </c>
      <c r="AU100" s="81"/>
      <c r="AV100" s="47"/>
      <c r="AW100" s="81"/>
      <c r="AX100" s="47"/>
      <c r="AY100" s="81"/>
      <c r="AZ100" s="47"/>
      <c r="BA100" s="81"/>
      <c r="BB100" s="47"/>
      <c r="BC100" s="81"/>
      <c r="BD100" s="59"/>
      <c r="BE100" s="81"/>
      <c r="BF100" s="47"/>
      <c r="BG100" s="81"/>
      <c r="BH100" s="59"/>
    </row>
    <row r="101" spans="4:60" ht="15" customHeight="1" outlineLevel="1" thickBot="1" x14ac:dyDescent="0.25">
      <c r="D101" s="88">
        <f t="shared" si="18"/>
        <v>0</v>
      </c>
      <c r="F101" s="70">
        <v>4</v>
      </c>
      <c r="G101" s="81"/>
      <c r="H101" s="47"/>
      <c r="I101" s="81"/>
      <c r="J101" s="47"/>
      <c r="K101" s="81"/>
      <c r="L101" s="47"/>
      <c r="M101" s="81"/>
      <c r="N101" s="47"/>
      <c r="O101" s="81"/>
      <c r="P101" s="59"/>
      <c r="Q101" s="81"/>
      <c r="R101" s="47"/>
      <c r="S101" s="81"/>
      <c r="T101" s="59"/>
      <c r="X101" s="88">
        <f t="shared" si="19"/>
        <v>0</v>
      </c>
      <c r="Z101" s="70">
        <v>4</v>
      </c>
      <c r="AA101" s="81"/>
      <c r="AB101" s="47"/>
      <c r="AC101" s="81"/>
      <c r="AD101" s="47"/>
      <c r="AE101" s="81"/>
      <c r="AF101" s="47"/>
      <c r="AG101" s="81"/>
      <c r="AH101" s="47"/>
      <c r="AI101" s="81"/>
      <c r="AJ101" s="59"/>
      <c r="AK101" s="81"/>
      <c r="AL101" s="47"/>
      <c r="AM101" s="81"/>
      <c r="AN101" s="59"/>
      <c r="AR101" s="88">
        <f t="shared" si="20"/>
        <v>0</v>
      </c>
      <c r="AT101" s="70">
        <v>4</v>
      </c>
      <c r="AU101" s="81"/>
      <c r="AV101" s="47"/>
      <c r="AW101" s="81"/>
      <c r="AX101" s="47"/>
      <c r="AY101" s="81"/>
      <c r="AZ101" s="47"/>
      <c r="BA101" s="81"/>
      <c r="BB101" s="47"/>
      <c r="BC101" s="81"/>
      <c r="BD101" s="59"/>
      <c r="BE101" s="81"/>
      <c r="BF101" s="47"/>
      <c r="BG101" s="81"/>
      <c r="BH101" s="59"/>
    </row>
    <row r="102" spans="4:60" ht="15" customHeight="1" outlineLevel="1" thickBot="1" x14ac:dyDescent="0.25">
      <c r="D102" s="88">
        <f t="shared" si="18"/>
        <v>0</v>
      </c>
      <c r="F102" s="70">
        <v>5</v>
      </c>
      <c r="G102" s="81"/>
      <c r="H102" s="47"/>
      <c r="I102" s="81"/>
      <c r="J102" s="47"/>
      <c r="K102" s="81"/>
      <c r="L102" s="47"/>
      <c r="M102" s="81"/>
      <c r="N102" s="47"/>
      <c r="O102" s="81"/>
      <c r="P102" s="59"/>
      <c r="Q102" s="81"/>
      <c r="R102" s="47"/>
      <c r="S102" s="81"/>
      <c r="T102" s="59"/>
      <c r="X102" s="88">
        <f t="shared" si="19"/>
        <v>0</v>
      </c>
      <c r="Z102" s="70">
        <v>5</v>
      </c>
      <c r="AA102" s="81"/>
      <c r="AB102" s="47"/>
      <c r="AC102" s="81"/>
      <c r="AD102" s="47"/>
      <c r="AE102" s="81"/>
      <c r="AF102" s="47"/>
      <c r="AG102" s="81"/>
      <c r="AH102" s="47"/>
      <c r="AI102" s="81"/>
      <c r="AJ102" s="59"/>
      <c r="AK102" s="81"/>
      <c r="AL102" s="47"/>
      <c r="AM102" s="81"/>
      <c r="AN102" s="59"/>
      <c r="AR102" s="88">
        <f t="shared" si="20"/>
        <v>0</v>
      </c>
      <c r="AT102" s="70">
        <v>5</v>
      </c>
      <c r="AU102" s="81"/>
      <c r="AV102" s="47"/>
      <c r="AW102" s="81"/>
      <c r="AX102" s="47"/>
      <c r="AY102" s="81"/>
      <c r="AZ102" s="47"/>
      <c r="BA102" s="81"/>
      <c r="BB102" s="47"/>
      <c r="BC102" s="81"/>
      <c r="BD102" s="59"/>
      <c r="BE102" s="81"/>
      <c r="BF102" s="47"/>
      <c r="BG102" s="81"/>
      <c r="BH102" s="59"/>
    </row>
    <row r="103" spans="4:60" ht="15" customHeight="1" outlineLevel="1" thickBot="1" x14ac:dyDescent="0.25">
      <c r="D103" s="88">
        <f t="shared" si="18"/>
        <v>0</v>
      </c>
      <c r="F103" s="70">
        <v>6</v>
      </c>
      <c r="G103" s="81"/>
      <c r="H103" s="47"/>
      <c r="I103" s="81"/>
      <c r="J103" s="47"/>
      <c r="K103" s="81"/>
      <c r="L103" s="47"/>
      <c r="M103" s="81"/>
      <c r="N103" s="47"/>
      <c r="O103" s="81"/>
      <c r="P103" s="59"/>
      <c r="Q103" s="81"/>
      <c r="R103" s="47"/>
      <c r="S103" s="81"/>
      <c r="T103" s="59"/>
      <c r="X103" s="88">
        <f t="shared" si="19"/>
        <v>0</v>
      </c>
      <c r="Z103" s="70">
        <v>6</v>
      </c>
      <c r="AA103" s="81"/>
      <c r="AB103" s="47"/>
      <c r="AC103" s="81"/>
      <c r="AD103" s="47"/>
      <c r="AE103" s="81"/>
      <c r="AF103" s="47"/>
      <c r="AG103" s="81"/>
      <c r="AH103" s="47"/>
      <c r="AI103" s="81"/>
      <c r="AJ103" s="59"/>
      <c r="AK103" s="81"/>
      <c r="AL103" s="47"/>
      <c r="AM103" s="81"/>
      <c r="AN103" s="59"/>
      <c r="AR103" s="88">
        <f t="shared" si="20"/>
        <v>0</v>
      </c>
      <c r="AT103" s="70">
        <v>6</v>
      </c>
      <c r="AU103" s="81"/>
      <c r="AV103" s="47"/>
      <c r="AW103" s="81"/>
      <c r="AX103" s="47"/>
      <c r="AY103" s="81"/>
      <c r="AZ103" s="47"/>
      <c r="BA103" s="81"/>
      <c r="BB103" s="47"/>
      <c r="BC103" s="81"/>
      <c r="BD103" s="59"/>
      <c r="BE103" s="81"/>
      <c r="BF103" s="47"/>
      <c r="BG103" s="81"/>
      <c r="BH103" s="59"/>
    </row>
    <row r="104" spans="4:60" ht="15" customHeight="1" outlineLevel="1" thickBot="1" x14ac:dyDescent="0.25">
      <c r="D104" s="88">
        <f t="shared" si="18"/>
        <v>0</v>
      </c>
      <c r="F104" s="70">
        <v>7</v>
      </c>
      <c r="G104" s="81"/>
      <c r="H104" s="47"/>
      <c r="I104" s="81"/>
      <c r="J104" s="47"/>
      <c r="K104" s="81"/>
      <c r="L104" s="47"/>
      <c r="M104" s="81"/>
      <c r="N104" s="47"/>
      <c r="O104" s="81"/>
      <c r="P104" s="59"/>
      <c r="Q104" s="81"/>
      <c r="R104" s="47"/>
      <c r="S104" s="81"/>
      <c r="T104" s="59"/>
      <c r="X104" s="88">
        <f t="shared" si="19"/>
        <v>0</v>
      </c>
      <c r="Z104" s="70">
        <v>7</v>
      </c>
      <c r="AA104" s="81"/>
      <c r="AB104" s="47"/>
      <c r="AC104" s="81"/>
      <c r="AD104" s="47"/>
      <c r="AE104" s="81"/>
      <c r="AF104" s="47"/>
      <c r="AG104" s="81"/>
      <c r="AH104" s="47"/>
      <c r="AI104" s="81"/>
      <c r="AJ104" s="59"/>
      <c r="AK104" s="81"/>
      <c r="AL104" s="47"/>
      <c r="AM104" s="81"/>
      <c r="AN104" s="59"/>
      <c r="AR104" s="88">
        <f t="shared" si="20"/>
        <v>0</v>
      </c>
      <c r="AT104" s="70">
        <v>7</v>
      </c>
      <c r="AU104" s="81"/>
      <c r="AV104" s="47"/>
      <c r="AW104" s="81"/>
      <c r="AX104" s="47"/>
      <c r="AY104" s="81"/>
      <c r="AZ104" s="47"/>
      <c r="BA104" s="81"/>
      <c r="BB104" s="47"/>
      <c r="BC104" s="81"/>
      <c r="BD104" s="59"/>
      <c r="BE104" s="81"/>
      <c r="BF104" s="47"/>
      <c r="BG104" s="81"/>
      <c r="BH104" s="59"/>
    </row>
    <row r="105" spans="4:60" ht="15" customHeight="1" outlineLevel="1" thickBot="1" x14ac:dyDescent="0.25">
      <c r="D105" s="88">
        <f t="shared" si="18"/>
        <v>0</v>
      </c>
      <c r="F105" s="70">
        <v>8</v>
      </c>
      <c r="G105" s="81"/>
      <c r="H105" s="47"/>
      <c r="I105" s="81"/>
      <c r="J105" s="47"/>
      <c r="K105" s="81"/>
      <c r="L105" s="47"/>
      <c r="M105" s="81"/>
      <c r="N105" s="47"/>
      <c r="O105" s="81"/>
      <c r="P105" s="59"/>
      <c r="Q105" s="81"/>
      <c r="R105" s="47"/>
      <c r="S105" s="81"/>
      <c r="T105" s="59"/>
      <c r="X105" s="88">
        <f t="shared" si="19"/>
        <v>0</v>
      </c>
      <c r="Z105" s="70">
        <v>8</v>
      </c>
      <c r="AA105" s="81"/>
      <c r="AB105" s="47"/>
      <c r="AC105" s="81"/>
      <c r="AD105" s="47"/>
      <c r="AE105" s="81"/>
      <c r="AF105" s="47"/>
      <c r="AG105" s="81"/>
      <c r="AH105" s="47"/>
      <c r="AI105" s="81"/>
      <c r="AJ105" s="59"/>
      <c r="AK105" s="81"/>
      <c r="AL105" s="47"/>
      <c r="AM105" s="81"/>
      <c r="AN105" s="59"/>
      <c r="AR105" s="88">
        <f t="shared" si="20"/>
        <v>0</v>
      </c>
      <c r="AT105" s="70">
        <v>8</v>
      </c>
      <c r="AU105" s="81"/>
      <c r="AV105" s="47"/>
      <c r="AW105" s="81"/>
      <c r="AX105" s="47"/>
      <c r="AY105" s="81"/>
      <c r="AZ105" s="47"/>
      <c r="BA105" s="81"/>
      <c r="BB105" s="47"/>
      <c r="BC105" s="81"/>
      <c r="BD105" s="59"/>
      <c r="BE105" s="81"/>
      <c r="BF105" s="47"/>
      <c r="BG105" s="81"/>
      <c r="BH105" s="59"/>
    </row>
    <row r="106" spans="4:60" ht="15" customHeight="1" outlineLevel="1" thickBot="1" x14ac:dyDescent="0.25">
      <c r="D106" s="88">
        <f t="shared" si="18"/>
        <v>0</v>
      </c>
      <c r="F106" s="70">
        <v>9</v>
      </c>
      <c r="G106" s="81"/>
      <c r="H106" s="47"/>
      <c r="I106" s="81"/>
      <c r="J106" s="47"/>
      <c r="K106" s="81"/>
      <c r="L106" s="47"/>
      <c r="M106" s="81"/>
      <c r="N106" s="47"/>
      <c r="O106" s="81"/>
      <c r="P106" s="59"/>
      <c r="Q106" s="81"/>
      <c r="R106" s="47"/>
      <c r="S106" s="81"/>
      <c r="T106" s="59"/>
      <c r="X106" s="88">
        <f t="shared" si="19"/>
        <v>0</v>
      </c>
      <c r="Z106" s="70">
        <v>9</v>
      </c>
      <c r="AA106" s="81"/>
      <c r="AB106" s="47"/>
      <c r="AC106" s="81"/>
      <c r="AD106" s="47"/>
      <c r="AE106" s="81"/>
      <c r="AF106" s="47"/>
      <c r="AG106" s="81"/>
      <c r="AH106" s="47"/>
      <c r="AI106" s="81"/>
      <c r="AJ106" s="59"/>
      <c r="AK106" s="81"/>
      <c r="AL106" s="47"/>
      <c r="AM106" s="81"/>
      <c r="AN106" s="59"/>
      <c r="AR106" s="88">
        <f t="shared" si="20"/>
        <v>0</v>
      </c>
      <c r="AT106" s="70">
        <v>9</v>
      </c>
      <c r="AU106" s="81"/>
      <c r="AV106" s="47"/>
      <c r="AW106" s="81"/>
      <c r="AX106" s="47"/>
      <c r="AY106" s="81"/>
      <c r="AZ106" s="47"/>
      <c r="BA106" s="81"/>
      <c r="BB106" s="47"/>
      <c r="BC106" s="81"/>
      <c r="BD106" s="59"/>
      <c r="BE106" s="81"/>
      <c r="BF106" s="47"/>
      <c r="BG106" s="81"/>
      <c r="BH106" s="59"/>
    </row>
    <row r="107" spans="4:60" ht="15" customHeight="1" outlineLevel="1" thickBot="1" x14ac:dyDescent="0.25">
      <c r="D107" s="88">
        <f t="shared" si="18"/>
        <v>0</v>
      </c>
      <c r="F107" s="70">
        <v>10</v>
      </c>
      <c r="G107" s="81"/>
      <c r="H107" s="47"/>
      <c r="I107" s="81"/>
      <c r="J107" s="47"/>
      <c r="K107" s="81"/>
      <c r="L107" s="47"/>
      <c r="M107" s="81"/>
      <c r="N107" s="47"/>
      <c r="O107" s="81"/>
      <c r="P107" s="59"/>
      <c r="Q107" s="81"/>
      <c r="R107" s="47"/>
      <c r="S107" s="81"/>
      <c r="T107" s="59"/>
      <c r="X107" s="88">
        <f t="shared" si="19"/>
        <v>0</v>
      </c>
      <c r="Z107" s="70">
        <v>10</v>
      </c>
      <c r="AA107" s="81"/>
      <c r="AB107" s="47"/>
      <c r="AC107" s="81"/>
      <c r="AD107" s="47"/>
      <c r="AE107" s="81"/>
      <c r="AF107" s="47"/>
      <c r="AG107" s="81"/>
      <c r="AH107" s="47"/>
      <c r="AI107" s="81"/>
      <c r="AJ107" s="59"/>
      <c r="AK107" s="81"/>
      <c r="AL107" s="47"/>
      <c r="AM107" s="81"/>
      <c r="AN107" s="59"/>
      <c r="AR107" s="88">
        <f t="shared" si="20"/>
        <v>0</v>
      </c>
      <c r="AT107" s="70">
        <v>10</v>
      </c>
      <c r="AU107" s="81"/>
      <c r="AV107" s="47"/>
      <c r="AW107" s="81"/>
      <c r="AX107" s="47"/>
      <c r="AY107" s="81"/>
      <c r="AZ107" s="47"/>
      <c r="BA107" s="81"/>
      <c r="BB107" s="47"/>
      <c r="BC107" s="81"/>
      <c r="BD107" s="59"/>
      <c r="BE107" s="81"/>
      <c r="BF107" s="47"/>
      <c r="BG107" s="81"/>
      <c r="BH107" s="59"/>
    </row>
    <row r="108" spans="4:60" ht="15" customHeight="1" outlineLevel="1" thickBot="1" x14ac:dyDescent="0.25">
      <c r="D108" s="88">
        <f t="shared" si="18"/>
        <v>0</v>
      </c>
      <c r="F108" s="70">
        <v>11</v>
      </c>
      <c r="G108" s="81"/>
      <c r="H108" s="47"/>
      <c r="I108" s="81"/>
      <c r="J108" s="47"/>
      <c r="K108" s="81"/>
      <c r="L108" s="47"/>
      <c r="M108" s="81"/>
      <c r="N108" s="47"/>
      <c r="O108" s="81"/>
      <c r="P108" s="59"/>
      <c r="Q108" s="81"/>
      <c r="R108" s="47"/>
      <c r="S108" s="81"/>
      <c r="T108" s="59"/>
      <c r="X108" s="88">
        <f t="shared" si="19"/>
        <v>0</v>
      </c>
      <c r="Z108" s="70">
        <v>11</v>
      </c>
      <c r="AA108" s="81"/>
      <c r="AB108" s="47"/>
      <c r="AC108" s="81"/>
      <c r="AD108" s="47"/>
      <c r="AE108" s="81"/>
      <c r="AF108" s="47"/>
      <c r="AG108" s="81"/>
      <c r="AH108" s="47"/>
      <c r="AI108" s="81"/>
      <c r="AJ108" s="59"/>
      <c r="AK108" s="81"/>
      <c r="AL108" s="47"/>
      <c r="AM108" s="81"/>
      <c r="AN108" s="59"/>
      <c r="AR108" s="88">
        <f t="shared" si="20"/>
        <v>0</v>
      </c>
      <c r="AT108" s="70">
        <v>11</v>
      </c>
      <c r="AU108" s="81"/>
      <c r="AV108" s="47"/>
      <c r="AW108" s="81"/>
      <c r="AX108" s="47"/>
      <c r="AY108" s="81"/>
      <c r="AZ108" s="47"/>
      <c r="BA108" s="81"/>
      <c r="BB108" s="47"/>
      <c r="BC108" s="81"/>
      <c r="BD108" s="59"/>
      <c r="BE108" s="81"/>
      <c r="BF108" s="47"/>
      <c r="BG108" s="81"/>
      <c r="BH108" s="59"/>
    </row>
    <row r="109" spans="4:60" ht="15" customHeight="1" outlineLevel="1" thickBot="1" x14ac:dyDescent="0.25">
      <c r="D109" s="88">
        <f t="shared" si="18"/>
        <v>0</v>
      </c>
      <c r="F109" s="70">
        <v>12</v>
      </c>
      <c r="G109" s="81"/>
      <c r="H109" s="47"/>
      <c r="I109" s="81"/>
      <c r="J109" s="47"/>
      <c r="K109" s="81"/>
      <c r="L109" s="47"/>
      <c r="M109" s="81"/>
      <c r="N109" s="47"/>
      <c r="O109" s="81"/>
      <c r="P109" s="59"/>
      <c r="Q109" s="81"/>
      <c r="R109" s="47"/>
      <c r="S109" s="81"/>
      <c r="T109" s="59"/>
      <c r="X109" s="88">
        <f t="shared" si="19"/>
        <v>0</v>
      </c>
      <c r="Z109" s="70">
        <v>12</v>
      </c>
      <c r="AA109" s="81"/>
      <c r="AB109" s="47"/>
      <c r="AC109" s="81"/>
      <c r="AD109" s="47"/>
      <c r="AE109" s="81"/>
      <c r="AF109" s="47"/>
      <c r="AG109" s="81"/>
      <c r="AH109" s="47"/>
      <c r="AI109" s="81"/>
      <c r="AJ109" s="59"/>
      <c r="AK109" s="81"/>
      <c r="AL109" s="47"/>
      <c r="AM109" s="81"/>
      <c r="AN109" s="59"/>
      <c r="AR109" s="88">
        <f t="shared" si="20"/>
        <v>0</v>
      </c>
      <c r="AT109" s="70">
        <v>12</v>
      </c>
      <c r="AU109" s="81"/>
      <c r="AV109" s="47"/>
      <c r="AW109" s="81"/>
      <c r="AX109" s="47"/>
      <c r="AY109" s="81"/>
      <c r="AZ109" s="47"/>
      <c r="BA109" s="81"/>
      <c r="BB109" s="47"/>
      <c r="BC109" s="81"/>
      <c r="BD109" s="59"/>
      <c r="BE109" s="81"/>
      <c r="BF109" s="47"/>
      <c r="BG109" s="81"/>
      <c r="BH109" s="59"/>
    </row>
    <row r="110" spans="4:60" ht="15" customHeight="1" outlineLevel="1" thickBot="1" x14ac:dyDescent="0.25">
      <c r="D110" s="88">
        <f t="shared" si="18"/>
        <v>0</v>
      </c>
      <c r="F110" s="70">
        <v>13</v>
      </c>
      <c r="G110" s="81"/>
      <c r="H110" s="47"/>
      <c r="I110" s="81"/>
      <c r="J110" s="47"/>
      <c r="K110" s="81"/>
      <c r="L110" s="47"/>
      <c r="M110" s="81"/>
      <c r="N110" s="47"/>
      <c r="O110" s="81"/>
      <c r="P110" s="59"/>
      <c r="Q110" s="81"/>
      <c r="R110" s="47"/>
      <c r="S110" s="81"/>
      <c r="T110" s="59"/>
      <c r="X110" s="88">
        <f t="shared" si="19"/>
        <v>0</v>
      </c>
      <c r="Z110" s="70">
        <v>13</v>
      </c>
      <c r="AA110" s="81"/>
      <c r="AB110" s="47"/>
      <c r="AC110" s="81"/>
      <c r="AD110" s="47"/>
      <c r="AE110" s="81"/>
      <c r="AF110" s="47"/>
      <c r="AG110" s="81"/>
      <c r="AH110" s="47"/>
      <c r="AI110" s="81"/>
      <c r="AJ110" s="59"/>
      <c r="AK110" s="81"/>
      <c r="AL110" s="47"/>
      <c r="AM110" s="81"/>
      <c r="AN110" s="59"/>
      <c r="AR110" s="88">
        <f t="shared" si="20"/>
        <v>0</v>
      </c>
      <c r="AT110" s="70">
        <v>13</v>
      </c>
      <c r="AU110" s="81"/>
      <c r="AV110" s="47"/>
      <c r="AW110" s="81"/>
      <c r="AX110" s="47"/>
      <c r="AY110" s="81"/>
      <c r="AZ110" s="47"/>
      <c r="BA110" s="81"/>
      <c r="BB110" s="47"/>
      <c r="BC110" s="81"/>
      <c r="BD110" s="59"/>
      <c r="BE110" s="81"/>
      <c r="BF110" s="47"/>
      <c r="BG110" s="81"/>
      <c r="BH110" s="59"/>
    </row>
    <row r="111" spans="4:60" ht="15" customHeight="1" outlineLevel="1" thickBot="1" x14ac:dyDescent="0.25">
      <c r="D111" s="88">
        <f t="shared" si="18"/>
        <v>0</v>
      </c>
      <c r="F111" s="70">
        <v>14</v>
      </c>
      <c r="G111" s="81"/>
      <c r="H111" s="78"/>
      <c r="I111" s="81"/>
      <c r="J111" s="47"/>
      <c r="K111" s="81"/>
      <c r="L111" s="47"/>
      <c r="M111" s="81"/>
      <c r="N111" s="47"/>
      <c r="O111" s="81"/>
      <c r="P111" s="59"/>
      <c r="Q111" s="81"/>
      <c r="R111" s="47"/>
      <c r="S111" s="81"/>
      <c r="T111" s="59"/>
      <c r="X111" s="88">
        <f t="shared" si="19"/>
        <v>0</v>
      </c>
      <c r="Z111" s="70">
        <v>14</v>
      </c>
      <c r="AA111" s="81"/>
      <c r="AB111" s="78"/>
      <c r="AC111" s="81"/>
      <c r="AD111" s="47"/>
      <c r="AE111" s="81"/>
      <c r="AF111" s="47"/>
      <c r="AG111" s="81"/>
      <c r="AH111" s="47"/>
      <c r="AI111" s="81"/>
      <c r="AJ111" s="59"/>
      <c r="AK111" s="81"/>
      <c r="AL111" s="47"/>
      <c r="AM111" s="81"/>
      <c r="AN111" s="59"/>
      <c r="AR111" s="88">
        <f t="shared" si="20"/>
        <v>0</v>
      </c>
      <c r="AT111" s="70">
        <v>14</v>
      </c>
      <c r="AU111" s="81"/>
      <c r="AV111" s="78"/>
      <c r="AW111" s="81"/>
      <c r="AX111" s="47"/>
      <c r="AY111" s="81"/>
      <c r="AZ111" s="47"/>
      <c r="BA111" s="81"/>
      <c r="BB111" s="47"/>
      <c r="BC111" s="81"/>
      <c r="BD111" s="59"/>
      <c r="BE111" s="81"/>
      <c r="BF111" s="47"/>
      <c r="BG111" s="81"/>
      <c r="BH111" s="59"/>
    </row>
    <row r="112" spans="4:60" ht="15" customHeight="1" outlineLevel="1" thickBot="1" x14ac:dyDescent="0.25">
      <c r="D112" s="89">
        <f t="shared" si="18"/>
        <v>0</v>
      </c>
      <c r="F112" s="70">
        <v>15</v>
      </c>
      <c r="G112" s="82"/>
      <c r="H112" s="60"/>
      <c r="I112" s="82"/>
      <c r="J112" s="60"/>
      <c r="K112" s="82"/>
      <c r="L112" s="60"/>
      <c r="M112" s="82"/>
      <c r="N112" s="60"/>
      <c r="O112" s="82"/>
      <c r="P112" s="61"/>
      <c r="Q112" s="82"/>
      <c r="R112" s="60"/>
      <c r="S112" s="82"/>
      <c r="T112" s="61"/>
      <c r="X112" s="89">
        <f t="shared" si="19"/>
        <v>0</v>
      </c>
      <c r="Z112" s="70">
        <v>15</v>
      </c>
      <c r="AA112" s="82"/>
      <c r="AB112" s="60"/>
      <c r="AC112" s="82"/>
      <c r="AD112" s="60"/>
      <c r="AE112" s="82"/>
      <c r="AF112" s="60"/>
      <c r="AG112" s="82"/>
      <c r="AH112" s="60"/>
      <c r="AI112" s="82"/>
      <c r="AJ112" s="61"/>
      <c r="AK112" s="82"/>
      <c r="AL112" s="60"/>
      <c r="AM112" s="82"/>
      <c r="AN112" s="61"/>
      <c r="AR112" s="89">
        <f t="shared" si="20"/>
        <v>0</v>
      </c>
      <c r="AT112" s="70">
        <v>15</v>
      </c>
      <c r="AU112" s="82"/>
      <c r="AV112" s="60"/>
      <c r="AW112" s="82"/>
      <c r="AX112" s="60"/>
      <c r="AY112" s="82"/>
      <c r="AZ112" s="60"/>
      <c r="BA112" s="82"/>
      <c r="BB112" s="60"/>
      <c r="BC112" s="82"/>
      <c r="BD112" s="61"/>
      <c r="BE112" s="82"/>
      <c r="BF112" s="60"/>
      <c r="BG112" s="82"/>
      <c r="BH112" s="61"/>
    </row>
    <row r="113" spans="2:60" ht="15" customHeight="1" outlineLevel="1" thickTop="1" x14ac:dyDescent="0.2">
      <c r="F113" s="65"/>
      <c r="G113" s="49" t="s">
        <v>27</v>
      </c>
      <c r="H113" s="49">
        <f>SUM(H98:H112)</f>
        <v>0</v>
      </c>
      <c r="I113" s="49"/>
      <c r="J113" s="49">
        <f>SUM(J98:J112)</f>
        <v>0</v>
      </c>
      <c r="K113" s="49"/>
      <c r="L113" s="49">
        <f>SUM(L98:L112)</f>
        <v>0</v>
      </c>
      <c r="M113" s="49"/>
      <c r="N113" s="49">
        <f>SUM(N98:N112)</f>
        <v>0</v>
      </c>
      <c r="O113" s="49"/>
      <c r="P113" s="49">
        <f>SUM(P98:P112)</f>
        <v>0</v>
      </c>
      <c r="Q113" s="49"/>
      <c r="R113" s="49">
        <f>SUM(R98:R112)</f>
        <v>0</v>
      </c>
      <c r="S113" s="49"/>
      <c r="T113" s="49">
        <f>SUM(T98:T112)</f>
        <v>0</v>
      </c>
      <c r="Z113" s="65"/>
      <c r="AA113" s="49" t="s">
        <v>27</v>
      </c>
      <c r="AB113" s="49">
        <f>SUM(AB98:AB112)</f>
        <v>0</v>
      </c>
      <c r="AC113" s="49"/>
      <c r="AD113" s="49">
        <f>SUM(AD98:AD112)</f>
        <v>0</v>
      </c>
      <c r="AE113" s="49"/>
      <c r="AF113" s="49">
        <f>SUM(AF98:AF112)</f>
        <v>0</v>
      </c>
      <c r="AG113" s="49"/>
      <c r="AH113" s="49">
        <f>SUM(AH98:AH112)</f>
        <v>0</v>
      </c>
      <c r="AI113" s="49"/>
      <c r="AJ113" s="49">
        <f>SUM(AJ98:AJ112)</f>
        <v>0</v>
      </c>
      <c r="AK113" s="49"/>
      <c r="AL113" s="49">
        <f>SUM(AL98:AL112)</f>
        <v>0</v>
      </c>
      <c r="AM113" s="49"/>
      <c r="AN113" s="49">
        <f>SUM(AN98:AN112)</f>
        <v>0</v>
      </c>
      <c r="AT113" s="65"/>
      <c r="AU113" s="49" t="s">
        <v>27</v>
      </c>
      <c r="AV113" s="49">
        <f>SUM(AV98:AV112)</f>
        <v>0</v>
      </c>
      <c r="AW113" s="49"/>
      <c r="AX113" s="49">
        <f>SUM(AX98:AX112)</f>
        <v>0</v>
      </c>
      <c r="AY113" s="49"/>
      <c r="AZ113" s="49">
        <f>SUM(AZ98:AZ112)</f>
        <v>0</v>
      </c>
      <c r="BA113" s="49"/>
      <c r="BB113" s="49">
        <f>SUM(BB98:BB112)</f>
        <v>0</v>
      </c>
      <c r="BC113" s="49"/>
      <c r="BD113" s="49">
        <f>SUM(BD98:BD112)</f>
        <v>0</v>
      </c>
      <c r="BE113" s="49"/>
      <c r="BF113" s="49">
        <f>SUM(BF98:BF112)</f>
        <v>0</v>
      </c>
      <c r="BG113" s="49"/>
      <c r="BH113" s="49">
        <f>SUM(BH98:BH112)</f>
        <v>0</v>
      </c>
    </row>
    <row r="114" spans="2:60" ht="15" customHeight="1" x14ac:dyDescent="0.2">
      <c r="F114" s="63"/>
      <c r="G114" s="49"/>
      <c r="H114" s="49"/>
      <c r="I114" s="49"/>
      <c r="J114" s="49"/>
      <c r="K114" s="49"/>
      <c r="L114" s="49"/>
      <c r="M114" s="49"/>
      <c r="N114" s="49"/>
      <c r="O114" s="49"/>
      <c r="P114" s="49"/>
      <c r="Q114" s="49"/>
      <c r="R114" s="49"/>
      <c r="S114" s="49"/>
      <c r="T114" s="49"/>
      <c r="Z114" s="63"/>
      <c r="AA114" s="49"/>
      <c r="AB114" s="49"/>
      <c r="AC114" s="49"/>
      <c r="AD114" s="49"/>
      <c r="AE114" s="49"/>
      <c r="AF114" s="49"/>
      <c r="AG114" s="49"/>
      <c r="AH114" s="49"/>
      <c r="AI114" s="49"/>
      <c r="AJ114" s="49"/>
      <c r="AK114" s="49"/>
      <c r="AL114" s="49"/>
      <c r="AM114" s="49"/>
      <c r="AN114" s="49"/>
      <c r="AT114" s="63"/>
      <c r="AU114" s="49"/>
      <c r="AV114" s="49"/>
      <c r="AW114" s="49"/>
      <c r="AX114" s="49"/>
      <c r="AY114" s="49"/>
      <c r="AZ114" s="49"/>
      <c r="BA114" s="49"/>
      <c r="BB114" s="49"/>
      <c r="BC114" s="49"/>
      <c r="BD114" s="49"/>
      <c r="BE114" s="49"/>
      <c r="BF114" s="49"/>
      <c r="BG114" s="49"/>
      <c r="BH114" s="49"/>
    </row>
    <row r="115" spans="2:60" ht="12" customHeight="1" x14ac:dyDescent="0.2"/>
    <row r="116" spans="2:60" ht="36.950000000000003" customHeight="1" x14ac:dyDescent="0.2">
      <c r="F116" s="217">
        <f>EDATE(DATE(An_ref,1,1),3)</f>
        <v>43556</v>
      </c>
      <c r="G116" s="217"/>
      <c r="H116" s="217"/>
      <c r="I116" s="217"/>
      <c r="J116" s="217"/>
      <c r="K116" s="86"/>
      <c r="L116" s="86"/>
      <c r="M116" s="90">
        <f>SUM(B120:B134)</f>
        <v>0</v>
      </c>
      <c r="N116" s="86"/>
      <c r="O116" s="86"/>
      <c r="P116" s="86"/>
      <c r="Q116" s="85"/>
      <c r="R116" s="85"/>
      <c r="S116" s="85"/>
      <c r="T116" s="85"/>
      <c r="Z116" s="217">
        <f>EDATE(DATE(An_ref,1,1),4)</f>
        <v>43586</v>
      </c>
      <c r="AA116" s="217"/>
      <c r="AB116" s="217"/>
      <c r="AC116" s="217"/>
      <c r="AD116" s="217"/>
      <c r="AE116" s="84"/>
      <c r="AF116" s="84"/>
      <c r="AG116" s="90">
        <f>SUM(V120:V134)</f>
        <v>0</v>
      </c>
      <c r="AH116" s="84"/>
      <c r="AI116" s="84"/>
      <c r="AJ116" s="84"/>
      <c r="AK116" s="83"/>
      <c r="AL116" s="83"/>
      <c r="AM116" s="83"/>
      <c r="AN116" s="83"/>
      <c r="AT116" s="217">
        <f>EDATE(DATE(An_ref,1,1),5)</f>
        <v>43617</v>
      </c>
      <c r="AU116" s="217"/>
      <c r="AV116" s="217"/>
      <c r="AW116" s="86"/>
      <c r="AX116" s="86"/>
      <c r="AY116" s="86"/>
      <c r="AZ116" s="86"/>
      <c r="BA116" s="90">
        <f>SUM(AP120:AP134)</f>
        <v>0</v>
      </c>
      <c r="BB116" s="86"/>
      <c r="BC116" s="86"/>
      <c r="BD116" s="86"/>
      <c r="BE116" s="85"/>
      <c r="BF116" s="85"/>
      <c r="BG116" s="85"/>
      <c r="BH116" s="85"/>
    </row>
    <row r="117" spans="2:60" s="17" customFormat="1" ht="22.5" customHeight="1" thickBot="1" x14ac:dyDescent="0.25">
      <c r="F117" s="7"/>
      <c r="G117" s="220" t="str">
        <f>UPPER(TEXT(H137,"jjjj"))</f>
        <v>LUNDI</v>
      </c>
      <c r="H117" s="220"/>
      <c r="I117" s="220" t="str">
        <f>UPPER(TEXT(J137,"jjjj"))</f>
        <v>MARDI</v>
      </c>
      <c r="J117" s="220"/>
      <c r="K117" s="220" t="str">
        <f>UPPER(TEXT(L137,"jjjj"))</f>
        <v>MERCREDI</v>
      </c>
      <c r="L117" s="220"/>
      <c r="M117" s="220" t="str">
        <f>UPPER(TEXT(N137,"jjjj"))</f>
        <v>JEUDI</v>
      </c>
      <c r="N117" s="220"/>
      <c r="O117" s="220" t="str">
        <f>UPPER(TEXT(P137,"jjjj"))</f>
        <v>VENDREDI</v>
      </c>
      <c r="P117" s="220"/>
      <c r="Q117" s="221" t="str">
        <f>UPPER(TEXT(R137,"jjjj"))</f>
        <v>SAMEDI</v>
      </c>
      <c r="R117" s="221"/>
      <c r="S117" s="221" t="str">
        <f>UPPER(TEXT(T137,"jjjj"))</f>
        <v>DIMANCHE</v>
      </c>
      <c r="T117" s="221"/>
      <c r="Z117" s="7"/>
      <c r="AA117" s="220" t="str">
        <f>UPPER(TEXT(AB137,"jjjj"))</f>
        <v>LUNDI</v>
      </c>
      <c r="AB117" s="220"/>
      <c r="AC117" s="220" t="str">
        <f>UPPER(TEXT(AD137,"jjjj"))</f>
        <v>MARDI</v>
      </c>
      <c r="AD117" s="220"/>
      <c r="AE117" s="220" t="str">
        <f>UPPER(TEXT(AF137,"jjjj"))</f>
        <v>MERCREDI</v>
      </c>
      <c r="AF117" s="220"/>
      <c r="AG117" s="220" t="str">
        <f>UPPER(TEXT(AH137,"jjjj"))</f>
        <v>JEUDI</v>
      </c>
      <c r="AH117" s="220"/>
      <c r="AI117" s="220" t="str">
        <f>UPPER(TEXT(AJ137,"jjjj"))</f>
        <v>VENDREDI</v>
      </c>
      <c r="AJ117" s="220"/>
      <c r="AK117" s="221" t="str">
        <f>UPPER(TEXT(AL137,"jjjj"))</f>
        <v>SAMEDI</v>
      </c>
      <c r="AL117" s="221"/>
      <c r="AM117" s="221" t="str">
        <f>UPPER(TEXT(AN137,"jjjj"))</f>
        <v>DIMANCHE</v>
      </c>
      <c r="AN117" s="221"/>
      <c r="AT117" s="7"/>
      <c r="AU117" s="220" t="str">
        <f>UPPER(TEXT(AV137,"jjjj"))</f>
        <v>LUNDI</v>
      </c>
      <c r="AV117" s="220"/>
      <c r="AW117" s="220" t="str">
        <f>UPPER(TEXT(AX137,"jjjj"))</f>
        <v>MARDI</v>
      </c>
      <c r="AX117" s="220"/>
      <c r="AY117" s="220" t="str">
        <f>UPPER(TEXT(AZ137,"jjjj"))</f>
        <v>MERCREDI</v>
      </c>
      <c r="AZ117" s="220"/>
      <c r="BA117" s="220" t="str">
        <f>UPPER(TEXT(BB137,"jjjj"))</f>
        <v>JEUDI</v>
      </c>
      <c r="BB117" s="220"/>
      <c r="BC117" s="220" t="str">
        <f>UPPER(TEXT(BD137,"jjjj"))</f>
        <v>VENDREDI</v>
      </c>
      <c r="BD117" s="220"/>
      <c r="BE117" s="221" t="str">
        <f>UPPER(TEXT(BF137,"jjjj"))</f>
        <v>SAMEDI</v>
      </c>
      <c r="BF117" s="221"/>
      <c r="BG117" s="221" t="str">
        <f>UPPER(TEXT(BH137,"jjjj"))</f>
        <v>DIMANCHE</v>
      </c>
      <c r="BH117" s="221"/>
    </row>
    <row r="118" spans="2:60" ht="15" hidden="1" customHeight="1" x14ac:dyDescent="0.2">
      <c r="F118" s="48">
        <f>INT((N119-LOOKUP(N119,DATE(YEAR(N119)+{-1;0;1},1,3)-WEEKDAY(DATE(YEAR(N119)+{-1;0;1},1,3))+2))/7)+1</f>
        <v>14</v>
      </c>
      <c r="G118" s="50"/>
      <c r="H118" s="50"/>
      <c r="I118" s="50"/>
      <c r="J118" s="50"/>
      <c r="K118" s="50"/>
      <c r="L118" s="50"/>
      <c r="M118" s="50"/>
      <c r="N118" s="50"/>
      <c r="O118" s="50"/>
      <c r="P118" s="50"/>
      <c r="Q118" s="50"/>
      <c r="R118" s="50"/>
      <c r="S118" s="50"/>
      <c r="T118" s="50"/>
      <c r="Z118" s="48">
        <f>INT((AH119-LOOKUP(AH119,DATE(YEAR(AH119)+{-1;0;1},1,3)-WEEKDAY(DATE(YEAR(AH119)+{-1;0;1},1,3))+2))/7)+1</f>
        <v>18</v>
      </c>
      <c r="AA118" s="50"/>
      <c r="AB118" s="50"/>
      <c r="AC118" s="50"/>
      <c r="AD118" s="50"/>
      <c r="AE118" s="50"/>
      <c r="AF118" s="50"/>
      <c r="AG118" s="50"/>
      <c r="AH118" s="50"/>
      <c r="AI118" s="50"/>
      <c r="AJ118" s="50"/>
      <c r="AK118" s="50"/>
      <c r="AL118" s="50"/>
      <c r="AM118" s="50"/>
      <c r="AN118" s="50"/>
      <c r="AT118" s="48" t="e">
        <f>INT((BB119-LOOKUP(BB119,DATE(YEAR(BB119)+{-1;0;1},1,3)-WEEKDAY(DATE(YEAR(BB119)+{-1;0;1},1,3))+2))/7)+1</f>
        <v>#VALUE!</v>
      </c>
      <c r="AU118" s="50"/>
      <c r="AV118" s="50"/>
      <c r="AW118" s="50"/>
      <c r="AX118" s="50"/>
      <c r="AY118" s="50"/>
      <c r="AZ118" s="50"/>
      <c r="BA118" s="50"/>
      <c r="BB118" s="50"/>
      <c r="BC118" s="50"/>
      <c r="BD118" s="50"/>
      <c r="BE118" s="50"/>
      <c r="BF118" s="50"/>
      <c r="BG118" s="50"/>
      <c r="BH118" s="50"/>
    </row>
    <row r="119" spans="2:60" ht="39.950000000000003" customHeight="1" thickBot="1" x14ac:dyDescent="0.25">
      <c r="B119" s="76" t="s">
        <v>29</v>
      </c>
      <c r="D119" s="77" t="s">
        <v>28</v>
      </c>
      <c r="F119" s="71">
        <f>F118</f>
        <v>14</v>
      </c>
      <c r="G119" s="51" t="str">
        <f>IF(ISNA(VLOOKUP(H119,Tab_feri,2,FALSE)),"",VLOOKUP(H119,Tab_feri,2,FALSE))</f>
        <v/>
      </c>
      <c r="H119" s="52">
        <f>IF(WEEKDAY(F116)=2,F116,"")</f>
        <v>43556</v>
      </c>
      <c r="I119" s="51" t="str">
        <f>IF(ISNA(VLOOKUP(J119,Tab_feri,2,FALSE)),"",VLOOKUP(J119,Tab_feri,2,FALSE))</f>
        <v/>
      </c>
      <c r="J119" s="52">
        <f>IF(H119&lt;&gt;"",H119+1,IF(WEEKDAY(F116)=3,F116,""))</f>
        <v>43557</v>
      </c>
      <c r="K119" s="51" t="str">
        <f>IF(ISNA(VLOOKUP(L119,Tab_feri,2,FALSE)),"",VLOOKUP(L119,Tab_feri,2,FALSE))</f>
        <v/>
      </c>
      <c r="L119" s="52">
        <f>IF(J119&lt;&gt;"",J119+1,IF(WEEKDAY(F116)=4,F116,""))</f>
        <v>43558</v>
      </c>
      <c r="M119" s="51" t="str">
        <f>IF(ISNA(VLOOKUP(N119,Tab_feri,2,FALSE)),"",VLOOKUP(N119,Tab_feri,2,FALSE))</f>
        <v/>
      </c>
      <c r="N119" s="52">
        <f>IF(L119&lt;&gt;"",L119+1,IF(WEEKDAY(F116)=5,F116,""))</f>
        <v>43559</v>
      </c>
      <c r="O119" s="51" t="str">
        <f>IF(ISNA(VLOOKUP(P119,Tab_feri,2,FALSE)),"",VLOOKUP(P119,Tab_feri,2,FALSE))</f>
        <v/>
      </c>
      <c r="P119" s="62">
        <f>IF(N119&lt;&gt;"",N119+1,IF(WEEKDAY(F116)=6,F116,""))</f>
        <v>43560</v>
      </c>
      <c r="Q119" s="53" t="str">
        <f>IF(ISNA(VLOOKUP(R119,Tab_feri,2,FALSE)),"",VLOOKUP(R119,Tab_feri,2,FALSE))</f>
        <v/>
      </c>
      <c r="R119" s="54">
        <f>IF(P119&lt;&gt;"",P119+1,IF(WEEKDAY(F116)=7,F116,""))</f>
        <v>43561</v>
      </c>
      <c r="S119" s="53" t="str">
        <f>IF(ISNA(VLOOKUP(T119,Tab_feri,2,FALSE)),"",VLOOKUP(T119,Tab_feri,2,FALSE))</f>
        <v/>
      </c>
      <c r="T119" s="55">
        <f>IF(R119&lt;&gt;"",R119+1,IF(WEEKDAY(F116)=1,F116,""))</f>
        <v>43562</v>
      </c>
      <c r="V119" s="76" t="s">
        <v>29</v>
      </c>
      <c r="X119" s="77" t="s">
        <v>28</v>
      </c>
      <c r="Z119" s="71">
        <f>Z118</f>
        <v>18</v>
      </c>
      <c r="AA119" s="51" t="str">
        <f>IF(ISNA(VLOOKUP(AB119,Tab_feri,2,FALSE)),"",VLOOKUP(AB119,Tab_feri,2,FALSE))</f>
        <v/>
      </c>
      <c r="AB119" s="52" t="str">
        <f>IF(WEEKDAY(Z116)=2,Z116,"")</f>
        <v/>
      </c>
      <c r="AC119" s="51" t="str">
        <f>IF(ISNA(VLOOKUP(AD119,Tab_feri,2,FALSE)),"",VLOOKUP(AD119,Tab_feri,2,FALSE))</f>
        <v/>
      </c>
      <c r="AD119" s="52" t="str">
        <f>IF(AB119&lt;&gt;"",AB119+1,IF(WEEKDAY(Z116)=3,Z116,""))</f>
        <v/>
      </c>
      <c r="AE119" s="101" t="str">
        <f>IF(ISNA(VLOOKUP(AF119,Tab_feri,2,FALSE)),"",VLOOKUP(AF119,Tab_feri,2,FALSE))</f>
        <v/>
      </c>
      <c r="AF119" s="52">
        <f>IF(AD119&lt;&gt;"",AD119+1,IF(WEEKDAY(Z116)=4,Z116,""))</f>
        <v>43586</v>
      </c>
      <c r="AG119" s="51" t="str">
        <f>IF(ISNA(VLOOKUP(AH119,Tab_feri,2,FALSE)),"",VLOOKUP(AH119,Tab_feri,2,FALSE))</f>
        <v/>
      </c>
      <c r="AH119" s="52">
        <f>IF(AF119&lt;&gt;"",AF119+1,IF(WEEKDAY(Z116)=5,Z116,""))</f>
        <v>43587</v>
      </c>
      <c r="AI119" s="51" t="str">
        <f>IF(ISNA(VLOOKUP(AJ119,Tab_feri,2,FALSE)),"",VLOOKUP(AJ119,Tab_feri,2,FALSE))</f>
        <v/>
      </c>
      <c r="AJ119" s="62">
        <f>IF(AH119&lt;&gt;"",AH119+1,IF(WEEKDAY(Z116)=6,Z116,""))</f>
        <v>43588</v>
      </c>
      <c r="AK119" s="53" t="str">
        <f>IF(ISNA(VLOOKUP(AL119,Tab_feri,2,FALSE)),"",VLOOKUP(AL119,Tab_feri,2,FALSE))</f>
        <v/>
      </c>
      <c r="AL119" s="54">
        <f>IF(AJ119&lt;&gt;"",AJ119+1,IF(WEEKDAY(Z116)=7,Z116,""))</f>
        <v>43589</v>
      </c>
      <c r="AM119" s="53" t="str">
        <f>IF(ISNA(VLOOKUP(AN119,Tab_feri,2,FALSE)),"",VLOOKUP(AN119,Tab_feri,2,FALSE))</f>
        <v/>
      </c>
      <c r="AN119" s="55">
        <f>IF(AL119&lt;&gt;"",AL119+1,IF(WEEKDAY(Z116)=1,Z116,""))</f>
        <v>43590</v>
      </c>
      <c r="AP119" s="76" t="s">
        <v>29</v>
      </c>
      <c r="AR119" s="77" t="s">
        <v>28</v>
      </c>
      <c r="AT119" s="71" t="e">
        <f>AT118</f>
        <v>#VALUE!</v>
      </c>
      <c r="AU119" s="51" t="str">
        <f>IF(ISNA(VLOOKUP(AV119,Tab_feri,2,FALSE)),"",VLOOKUP(AV119,Tab_feri,2,FALSE))</f>
        <v/>
      </c>
      <c r="AV119" s="52" t="str">
        <f>IF(WEEKDAY(AT116)=2,AT116,"")</f>
        <v/>
      </c>
      <c r="AW119" s="51" t="str">
        <f>IF(ISNA(VLOOKUP(AX119,Tab_feri,2,FALSE)),"",VLOOKUP(AX119,Tab_feri,2,FALSE))</f>
        <v/>
      </c>
      <c r="AX119" s="52" t="str">
        <f>IF(AV119&lt;&gt;"",AV119+1,IF(WEEKDAY(AT116)=3,AT116,""))</f>
        <v/>
      </c>
      <c r="AY119" s="51" t="str">
        <f>IF(ISNA(VLOOKUP(AZ119,Tab_feri,2,FALSE)),"",VLOOKUP(AZ119,Tab_feri,2,FALSE))</f>
        <v/>
      </c>
      <c r="AZ119" s="52" t="str">
        <f>IF(AX119&lt;&gt;"",AX119+1,IF(WEEKDAY(AT116)=4,AT116,""))</f>
        <v/>
      </c>
      <c r="BA119" s="51" t="str">
        <f>IF(ISNA(VLOOKUP(BB119,Tab_feri,2,FALSE)),"",VLOOKUP(BB119,Tab_feri,2,FALSE))</f>
        <v/>
      </c>
      <c r="BB119" s="52" t="str">
        <f>IF(AZ119&lt;&gt;"",AZ119+1,IF(WEEKDAY(AT116)=5,AT116,""))</f>
        <v/>
      </c>
      <c r="BC119" s="51" t="str">
        <f>IF(ISNA(VLOOKUP(BD119,Tab_feri,2,FALSE)),"",VLOOKUP(BD119,Tab_feri,2,FALSE))</f>
        <v/>
      </c>
      <c r="BD119" s="62" t="str">
        <f>IF(BB119&lt;&gt;"",BB119+1,IF(WEEKDAY(AT116)=6,AT116,""))</f>
        <v/>
      </c>
      <c r="BE119" s="53" t="str">
        <f>IF(ISNA(VLOOKUP(BF119,Tab_feri,2,FALSE)),"",VLOOKUP(BF119,Tab_feri,2,FALSE))</f>
        <v/>
      </c>
      <c r="BF119" s="54">
        <f>IF(BD119&lt;&gt;"",BD119+1,IF(WEEKDAY(AT116)=7,AT116,""))</f>
        <v>43617</v>
      </c>
      <c r="BG119" s="53" t="str">
        <f>IF(ISNA(VLOOKUP(BH119,Tab_feri,2,FALSE)),"",VLOOKUP(BH119,Tab_feri,2,FALSE))</f>
        <v/>
      </c>
      <c r="BH119" s="55">
        <f>IF(BF119&lt;&gt;"",BF119+1,IF(WEEKDAY(AT116)=1,AT116,""))</f>
        <v>43618</v>
      </c>
    </row>
    <row r="120" spans="2:60" ht="15" customHeight="1" outlineLevel="1" thickTop="1" thickBot="1" x14ac:dyDescent="0.25">
      <c r="B120" s="73">
        <f>SUM(D120,D138,D156,D174,D192,D210)</f>
        <v>0</v>
      </c>
      <c r="D120" s="87">
        <f>SUM(H120,J120,L120,N120,P120,R120,T120)</f>
        <v>0</v>
      </c>
      <c r="F120" s="105">
        <v>1</v>
      </c>
      <c r="G120" s="80"/>
      <c r="H120" s="57"/>
      <c r="I120" s="80"/>
      <c r="J120" s="57"/>
      <c r="K120" s="80"/>
      <c r="L120" s="57"/>
      <c r="M120" s="80"/>
      <c r="N120" s="57"/>
      <c r="O120" s="80"/>
      <c r="P120" s="58"/>
      <c r="Q120" s="80"/>
      <c r="R120" s="57"/>
      <c r="S120" s="80"/>
      <c r="T120" s="58"/>
      <c r="V120" s="73">
        <f>SUM(X120,X138,X156,X174,X192,X210)</f>
        <v>0</v>
      </c>
      <c r="X120" s="87">
        <f>SUM(AB120,AD120,AF120,AH120,AJ120,AL120,AN120)</f>
        <v>0</v>
      </c>
      <c r="Z120" s="105">
        <v>1</v>
      </c>
      <c r="AA120" s="80"/>
      <c r="AB120" s="57"/>
      <c r="AC120" s="80"/>
      <c r="AD120" s="57"/>
      <c r="AE120" s="80"/>
      <c r="AF120" s="57"/>
      <c r="AG120" s="80"/>
      <c r="AH120" s="57"/>
      <c r="AI120" s="80"/>
      <c r="AJ120" s="58"/>
      <c r="AK120" s="80"/>
      <c r="AL120" s="57"/>
      <c r="AM120" s="80"/>
      <c r="AN120" s="58"/>
      <c r="AP120" s="73">
        <f>SUM(AR120,AR138,AR156,AR174,AR192,AR210)</f>
        <v>0</v>
      </c>
      <c r="AR120" s="87">
        <f>SUM(AV120,AX120,AZ120,BB120,BD120,BF120,BH120)</f>
        <v>0</v>
      </c>
      <c r="AT120" s="105">
        <v>1</v>
      </c>
      <c r="AU120" s="80"/>
      <c r="AV120" s="57"/>
      <c r="AW120" s="80"/>
      <c r="AX120" s="57"/>
      <c r="AY120" s="80"/>
      <c r="AZ120" s="57"/>
      <c r="BA120" s="80"/>
      <c r="BB120" s="57"/>
      <c r="BC120" s="80"/>
      <c r="BD120" s="58"/>
      <c r="BE120" s="80"/>
      <c r="BF120" s="57"/>
      <c r="BG120" s="80"/>
      <c r="BH120" s="58"/>
    </row>
    <row r="121" spans="2:60" ht="15" customHeight="1" outlineLevel="1" thickBot="1" x14ac:dyDescent="0.25">
      <c r="B121" s="74">
        <f t="shared" ref="B121:B134" si="21">SUM(D121,D139,D157,D175,D193,D211)</f>
        <v>0</v>
      </c>
      <c r="D121" s="88">
        <f t="shared" ref="D121:D134" si="22">SUM(H121,J121,L121,N121,P121,R121,T121)</f>
        <v>0</v>
      </c>
      <c r="F121" s="105">
        <v>2</v>
      </c>
      <c r="G121" s="81"/>
      <c r="H121" s="47"/>
      <c r="I121" s="81"/>
      <c r="J121" s="47"/>
      <c r="K121" s="81"/>
      <c r="L121" s="47"/>
      <c r="M121" s="81"/>
      <c r="N121" s="47"/>
      <c r="O121" s="81"/>
      <c r="P121" s="59"/>
      <c r="Q121" s="81"/>
      <c r="R121" s="47"/>
      <c r="S121" s="81"/>
      <c r="T121" s="59"/>
      <c r="V121" s="74">
        <f t="shared" ref="V121:V134" si="23">SUM(X121,X139,X157,X175,X193,X211)</f>
        <v>0</v>
      </c>
      <c r="X121" s="88">
        <f t="shared" ref="X121:X134" si="24">SUM(AB121,AD121,AF121,AH121,AJ121,AL121,AN121)</f>
        <v>0</v>
      </c>
      <c r="Z121" s="105">
        <v>2</v>
      </c>
      <c r="AA121" s="81"/>
      <c r="AB121" s="47"/>
      <c r="AC121" s="81"/>
      <c r="AD121" s="47"/>
      <c r="AE121" s="81"/>
      <c r="AF121" s="47"/>
      <c r="AG121" s="81"/>
      <c r="AH121" s="47"/>
      <c r="AI121" s="81"/>
      <c r="AJ121" s="59"/>
      <c r="AK121" s="81"/>
      <c r="AL121" s="47"/>
      <c r="AM121" s="81"/>
      <c r="AN121" s="59"/>
      <c r="AP121" s="74">
        <f t="shared" ref="AP121:AP134" si="25">SUM(AR121,AR139,AR157,AR175,AR193,AR211)</f>
        <v>0</v>
      </c>
      <c r="AR121" s="88">
        <f t="shared" ref="AR121:AR134" si="26">SUM(AV121,AX121,AZ121,BB121,BD121,BF121,BH121)</f>
        <v>0</v>
      </c>
      <c r="AT121" s="105">
        <v>2</v>
      </c>
      <c r="AU121" s="81"/>
      <c r="AV121" s="47"/>
      <c r="AW121" s="81"/>
      <c r="AX121" s="47"/>
      <c r="AY121" s="81"/>
      <c r="AZ121" s="47"/>
      <c r="BA121" s="81"/>
      <c r="BB121" s="47"/>
      <c r="BC121" s="81"/>
      <c r="BD121" s="59"/>
      <c r="BE121" s="81"/>
      <c r="BF121" s="47"/>
      <c r="BG121" s="81"/>
      <c r="BH121" s="59"/>
    </row>
    <row r="122" spans="2:60" ht="15" customHeight="1" outlineLevel="1" thickBot="1" x14ac:dyDescent="0.25">
      <c r="B122" s="74">
        <f t="shared" si="21"/>
        <v>0</v>
      </c>
      <c r="D122" s="88">
        <f t="shared" si="22"/>
        <v>0</v>
      </c>
      <c r="F122" s="105">
        <v>3</v>
      </c>
      <c r="G122" s="81"/>
      <c r="H122" s="47"/>
      <c r="I122" s="81"/>
      <c r="J122" s="47"/>
      <c r="K122" s="81"/>
      <c r="L122" s="47"/>
      <c r="M122" s="81"/>
      <c r="N122" s="47"/>
      <c r="O122" s="81"/>
      <c r="P122" s="59"/>
      <c r="Q122" s="81"/>
      <c r="R122" s="47"/>
      <c r="S122" s="81"/>
      <c r="T122" s="59"/>
      <c r="V122" s="74">
        <f t="shared" si="23"/>
        <v>0</v>
      </c>
      <c r="X122" s="88">
        <f t="shared" si="24"/>
        <v>0</v>
      </c>
      <c r="Z122" s="105">
        <v>3</v>
      </c>
      <c r="AA122" s="81"/>
      <c r="AB122" s="47"/>
      <c r="AC122" s="81"/>
      <c r="AD122" s="47"/>
      <c r="AE122" s="81"/>
      <c r="AF122" s="47"/>
      <c r="AG122" s="81"/>
      <c r="AH122" s="47"/>
      <c r="AI122" s="81"/>
      <c r="AJ122" s="59"/>
      <c r="AK122" s="81"/>
      <c r="AL122" s="47"/>
      <c r="AM122" s="81"/>
      <c r="AN122" s="59"/>
      <c r="AP122" s="74">
        <f t="shared" si="25"/>
        <v>0</v>
      </c>
      <c r="AR122" s="88">
        <f t="shared" si="26"/>
        <v>0</v>
      </c>
      <c r="AT122" s="105">
        <v>3</v>
      </c>
      <c r="AU122" s="81"/>
      <c r="AV122" s="47"/>
      <c r="AW122" s="81"/>
      <c r="AX122" s="47"/>
      <c r="AY122" s="81"/>
      <c r="AZ122" s="47"/>
      <c r="BA122" s="81"/>
      <c r="BB122" s="47"/>
      <c r="BC122" s="81"/>
      <c r="BD122" s="59"/>
      <c r="BE122" s="81"/>
      <c r="BF122" s="47"/>
      <c r="BG122" s="81"/>
      <c r="BH122" s="59"/>
    </row>
    <row r="123" spans="2:60" ht="15" customHeight="1" outlineLevel="1" thickBot="1" x14ac:dyDescent="0.25">
      <c r="B123" s="74">
        <f t="shared" si="21"/>
        <v>0</v>
      </c>
      <c r="D123" s="88">
        <f t="shared" si="22"/>
        <v>0</v>
      </c>
      <c r="F123" s="105">
        <v>4</v>
      </c>
      <c r="G123" s="81"/>
      <c r="H123" s="47"/>
      <c r="I123" s="81"/>
      <c r="J123" s="47"/>
      <c r="K123" s="81"/>
      <c r="L123" s="47"/>
      <c r="M123" s="81"/>
      <c r="N123" s="47"/>
      <c r="O123" s="81"/>
      <c r="P123" s="59"/>
      <c r="Q123" s="81"/>
      <c r="R123" s="47"/>
      <c r="S123" s="81"/>
      <c r="T123" s="59"/>
      <c r="V123" s="74">
        <f t="shared" si="23"/>
        <v>0</v>
      </c>
      <c r="X123" s="88">
        <f t="shared" si="24"/>
        <v>0</v>
      </c>
      <c r="Z123" s="105">
        <v>4</v>
      </c>
      <c r="AA123" s="81"/>
      <c r="AB123" s="47"/>
      <c r="AC123" s="81"/>
      <c r="AD123" s="47"/>
      <c r="AE123" s="81"/>
      <c r="AF123" s="47"/>
      <c r="AG123" s="81"/>
      <c r="AH123" s="47"/>
      <c r="AI123" s="81"/>
      <c r="AJ123" s="59"/>
      <c r="AK123" s="81"/>
      <c r="AL123" s="47"/>
      <c r="AM123" s="81"/>
      <c r="AN123" s="59"/>
      <c r="AP123" s="74">
        <f t="shared" si="25"/>
        <v>0</v>
      </c>
      <c r="AR123" s="88">
        <f t="shared" si="26"/>
        <v>0</v>
      </c>
      <c r="AT123" s="105">
        <v>4</v>
      </c>
      <c r="AU123" s="81"/>
      <c r="AV123" s="47"/>
      <c r="AW123" s="81"/>
      <c r="AX123" s="47"/>
      <c r="AY123" s="81"/>
      <c r="AZ123" s="47"/>
      <c r="BA123" s="81"/>
      <c r="BB123" s="47"/>
      <c r="BC123" s="81"/>
      <c r="BD123" s="59"/>
      <c r="BE123" s="81"/>
      <c r="BF123" s="47"/>
      <c r="BG123" s="81"/>
      <c r="BH123" s="59"/>
    </row>
    <row r="124" spans="2:60" ht="15" customHeight="1" outlineLevel="1" thickBot="1" x14ac:dyDescent="0.25">
      <c r="B124" s="74">
        <f t="shared" si="21"/>
        <v>0</v>
      </c>
      <c r="D124" s="88">
        <f t="shared" si="22"/>
        <v>0</v>
      </c>
      <c r="F124" s="105">
        <v>5</v>
      </c>
      <c r="G124" s="81"/>
      <c r="H124" s="47"/>
      <c r="I124" s="81"/>
      <c r="J124" s="47"/>
      <c r="K124" s="81"/>
      <c r="L124" s="47"/>
      <c r="M124" s="81"/>
      <c r="N124" s="47"/>
      <c r="O124" s="81"/>
      <c r="P124" s="59"/>
      <c r="Q124" s="81"/>
      <c r="R124" s="47"/>
      <c r="S124" s="81"/>
      <c r="T124" s="59"/>
      <c r="V124" s="74">
        <f t="shared" si="23"/>
        <v>0</v>
      </c>
      <c r="X124" s="88">
        <f t="shared" si="24"/>
        <v>0</v>
      </c>
      <c r="Z124" s="105">
        <v>5</v>
      </c>
      <c r="AA124" s="81"/>
      <c r="AB124" s="47"/>
      <c r="AC124" s="81"/>
      <c r="AD124" s="47"/>
      <c r="AE124" s="81"/>
      <c r="AF124" s="47"/>
      <c r="AG124" s="81"/>
      <c r="AH124" s="47"/>
      <c r="AI124" s="81"/>
      <c r="AJ124" s="59"/>
      <c r="AK124" s="81"/>
      <c r="AL124" s="47"/>
      <c r="AM124" s="81"/>
      <c r="AN124" s="59"/>
      <c r="AP124" s="74">
        <f t="shared" si="25"/>
        <v>0</v>
      </c>
      <c r="AR124" s="88">
        <f t="shared" si="26"/>
        <v>0</v>
      </c>
      <c r="AT124" s="105">
        <v>5</v>
      </c>
      <c r="AU124" s="81"/>
      <c r="AV124" s="47"/>
      <c r="AW124" s="81"/>
      <c r="AX124" s="47"/>
      <c r="AY124" s="81"/>
      <c r="AZ124" s="47"/>
      <c r="BA124" s="81"/>
      <c r="BB124" s="47"/>
      <c r="BC124" s="81"/>
      <c r="BD124" s="59"/>
      <c r="BE124" s="81"/>
      <c r="BF124" s="47"/>
      <c r="BG124" s="81"/>
      <c r="BH124" s="59"/>
    </row>
    <row r="125" spans="2:60" ht="15" customHeight="1" outlineLevel="1" thickBot="1" x14ac:dyDescent="0.25">
      <c r="B125" s="74">
        <f t="shared" si="21"/>
        <v>0</v>
      </c>
      <c r="D125" s="88">
        <f t="shared" si="22"/>
        <v>0</v>
      </c>
      <c r="F125" s="105">
        <v>6</v>
      </c>
      <c r="G125" s="81"/>
      <c r="H125" s="47"/>
      <c r="I125" s="81"/>
      <c r="J125" s="47"/>
      <c r="K125" s="81"/>
      <c r="L125" s="47"/>
      <c r="M125" s="81"/>
      <c r="N125" s="47"/>
      <c r="O125" s="81"/>
      <c r="P125" s="59"/>
      <c r="Q125" s="81"/>
      <c r="R125" s="47"/>
      <c r="S125" s="81"/>
      <c r="T125" s="59"/>
      <c r="V125" s="74">
        <f t="shared" si="23"/>
        <v>0</v>
      </c>
      <c r="X125" s="88">
        <f t="shared" si="24"/>
        <v>0</v>
      </c>
      <c r="Z125" s="105">
        <v>6</v>
      </c>
      <c r="AA125" s="81"/>
      <c r="AB125" s="47"/>
      <c r="AC125" s="81"/>
      <c r="AD125" s="47"/>
      <c r="AE125" s="81"/>
      <c r="AF125" s="47"/>
      <c r="AG125" s="81"/>
      <c r="AH125" s="47"/>
      <c r="AI125" s="81"/>
      <c r="AJ125" s="59"/>
      <c r="AK125" s="81"/>
      <c r="AL125" s="47"/>
      <c r="AM125" s="81"/>
      <c r="AN125" s="59"/>
      <c r="AP125" s="74">
        <f t="shared" si="25"/>
        <v>0</v>
      </c>
      <c r="AR125" s="88">
        <f t="shared" si="26"/>
        <v>0</v>
      </c>
      <c r="AT125" s="105">
        <v>6</v>
      </c>
      <c r="AU125" s="81"/>
      <c r="AV125" s="47"/>
      <c r="AW125" s="81"/>
      <c r="AX125" s="47"/>
      <c r="AY125" s="81"/>
      <c r="AZ125" s="47"/>
      <c r="BA125" s="81"/>
      <c r="BB125" s="47"/>
      <c r="BC125" s="81"/>
      <c r="BD125" s="59"/>
      <c r="BE125" s="81"/>
      <c r="BF125" s="47"/>
      <c r="BG125" s="81"/>
      <c r="BH125" s="59"/>
    </row>
    <row r="126" spans="2:60" ht="15" customHeight="1" outlineLevel="1" thickBot="1" x14ac:dyDescent="0.25">
      <c r="B126" s="74">
        <f t="shared" si="21"/>
        <v>0</v>
      </c>
      <c r="D126" s="88">
        <f t="shared" si="22"/>
        <v>0</v>
      </c>
      <c r="F126" s="105">
        <v>7</v>
      </c>
      <c r="G126" s="81"/>
      <c r="H126" s="47"/>
      <c r="I126" s="81"/>
      <c r="J126" s="47"/>
      <c r="K126" s="81"/>
      <c r="L126" s="47"/>
      <c r="M126" s="81"/>
      <c r="N126" s="47"/>
      <c r="O126" s="81"/>
      <c r="P126" s="59"/>
      <c r="Q126" s="81"/>
      <c r="R126" s="47"/>
      <c r="S126" s="81"/>
      <c r="T126" s="59"/>
      <c r="V126" s="74">
        <f t="shared" si="23"/>
        <v>0</v>
      </c>
      <c r="X126" s="88">
        <f t="shared" si="24"/>
        <v>0</v>
      </c>
      <c r="Z126" s="105">
        <v>7</v>
      </c>
      <c r="AA126" s="81"/>
      <c r="AB126" s="47"/>
      <c r="AC126" s="81"/>
      <c r="AD126" s="47"/>
      <c r="AE126" s="81"/>
      <c r="AF126" s="47"/>
      <c r="AG126" s="81"/>
      <c r="AH126" s="47"/>
      <c r="AI126" s="81"/>
      <c r="AJ126" s="59"/>
      <c r="AK126" s="81"/>
      <c r="AL126" s="47"/>
      <c r="AM126" s="81"/>
      <c r="AN126" s="59"/>
      <c r="AP126" s="74">
        <f t="shared" si="25"/>
        <v>0</v>
      </c>
      <c r="AR126" s="88">
        <f t="shared" si="26"/>
        <v>0</v>
      </c>
      <c r="AT126" s="105">
        <v>7</v>
      </c>
      <c r="AU126" s="81"/>
      <c r="AV126" s="47"/>
      <c r="AW126" s="81"/>
      <c r="AX126" s="47"/>
      <c r="AY126" s="81"/>
      <c r="AZ126" s="47"/>
      <c r="BA126" s="81"/>
      <c r="BB126" s="47"/>
      <c r="BC126" s="81"/>
      <c r="BD126" s="59"/>
      <c r="BE126" s="81"/>
      <c r="BF126" s="47"/>
      <c r="BG126" s="81"/>
      <c r="BH126" s="59"/>
    </row>
    <row r="127" spans="2:60" ht="15" customHeight="1" outlineLevel="1" thickBot="1" x14ac:dyDescent="0.25">
      <c r="B127" s="74">
        <f t="shared" si="21"/>
        <v>0</v>
      </c>
      <c r="D127" s="88">
        <f t="shared" si="22"/>
        <v>0</v>
      </c>
      <c r="F127" s="105">
        <v>8</v>
      </c>
      <c r="G127" s="81"/>
      <c r="H127" s="47"/>
      <c r="I127" s="81"/>
      <c r="J127" s="47"/>
      <c r="K127" s="81"/>
      <c r="L127" s="47"/>
      <c r="M127" s="81"/>
      <c r="N127" s="47"/>
      <c r="O127" s="81"/>
      <c r="P127" s="59"/>
      <c r="Q127" s="81"/>
      <c r="R127" s="47"/>
      <c r="S127" s="81"/>
      <c r="T127" s="59"/>
      <c r="V127" s="74">
        <f t="shared" si="23"/>
        <v>0</v>
      </c>
      <c r="X127" s="88">
        <f t="shared" si="24"/>
        <v>0</v>
      </c>
      <c r="Z127" s="105">
        <v>8</v>
      </c>
      <c r="AA127" s="81"/>
      <c r="AB127" s="47"/>
      <c r="AC127" s="81"/>
      <c r="AD127" s="47"/>
      <c r="AE127" s="81"/>
      <c r="AF127" s="47"/>
      <c r="AG127" s="81"/>
      <c r="AH127" s="47"/>
      <c r="AI127" s="81"/>
      <c r="AJ127" s="59"/>
      <c r="AK127" s="81"/>
      <c r="AL127" s="47"/>
      <c r="AM127" s="81"/>
      <c r="AN127" s="59"/>
      <c r="AP127" s="74">
        <f t="shared" si="25"/>
        <v>0</v>
      </c>
      <c r="AR127" s="88">
        <f t="shared" si="26"/>
        <v>0</v>
      </c>
      <c r="AT127" s="105">
        <v>8</v>
      </c>
      <c r="AU127" s="81"/>
      <c r="AV127" s="47"/>
      <c r="AW127" s="81"/>
      <c r="AX127" s="47"/>
      <c r="AY127" s="81"/>
      <c r="AZ127" s="47"/>
      <c r="BA127" s="81"/>
      <c r="BB127" s="47"/>
      <c r="BC127" s="81"/>
      <c r="BD127" s="59"/>
      <c r="BE127" s="81"/>
      <c r="BF127" s="47"/>
      <c r="BG127" s="81"/>
      <c r="BH127" s="59"/>
    </row>
    <row r="128" spans="2:60" ht="15" customHeight="1" outlineLevel="1" thickBot="1" x14ac:dyDescent="0.25">
      <c r="B128" s="74">
        <f t="shared" si="21"/>
        <v>0</v>
      </c>
      <c r="D128" s="88">
        <f t="shared" si="22"/>
        <v>0</v>
      </c>
      <c r="F128" s="105">
        <v>9</v>
      </c>
      <c r="G128" s="81"/>
      <c r="H128" s="47"/>
      <c r="I128" s="81"/>
      <c r="J128" s="47"/>
      <c r="K128" s="81"/>
      <c r="L128" s="47"/>
      <c r="M128" s="81"/>
      <c r="N128" s="47"/>
      <c r="O128" s="81"/>
      <c r="P128" s="59"/>
      <c r="Q128" s="81"/>
      <c r="R128" s="47"/>
      <c r="S128" s="81"/>
      <c r="T128" s="59"/>
      <c r="V128" s="74">
        <f t="shared" si="23"/>
        <v>0</v>
      </c>
      <c r="X128" s="88">
        <f t="shared" si="24"/>
        <v>0</v>
      </c>
      <c r="Z128" s="105">
        <v>9</v>
      </c>
      <c r="AA128" s="81"/>
      <c r="AB128" s="47"/>
      <c r="AC128" s="81"/>
      <c r="AD128" s="47"/>
      <c r="AE128" s="81"/>
      <c r="AF128" s="47"/>
      <c r="AG128" s="81"/>
      <c r="AH128" s="47"/>
      <c r="AI128" s="81"/>
      <c r="AJ128" s="59"/>
      <c r="AK128" s="81"/>
      <c r="AL128" s="47"/>
      <c r="AM128" s="81"/>
      <c r="AN128" s="59"/>
      <c r="AP128" s="74">
        <f t="shared" si="25"/>
        <v>0</v>
      </c>
      <c r="AR128" s="88">
        <f t="shared" si="26"/>
        <v>0</v>
      </c>
      <c r="AT128" s="105">
        <v>9</v>
      </c>
      <c r="AU128" s="81"/>
      <c r="AV128" s="47"/>
      <c r="AW128" s="81"/>
      <c r="AX128" s="47"/>
      <c r="AY128" s="81"/>
      <c r="AZ128" s="47"/>
      <c r="BA128" s="81"/>
      <c r="BB128" s="47"/>
      <c r="BC128" s="81"/>
      <c r="BD128" s="59"/>
      <c r="BE128" s="81"/>
      <c r="BF128" s="47"/>
      <c r="BG128" s="81"/>
      <c r="BH128" s="59"/>
    </row>
    <row r="129" spans="2:60" ht="15" customHeight="1" outlineLevel="1" thickBot="1" x14ac:dyDescent="0.25">
      <c r="B129" s="74">
        <f t="shared" si="21"/>
        <v>0</v>
      </c>
      <c r="D129" s="88">
        <f t="shared" si="22"/>
        <v>0</v>
      </c>
      <c r="F129" s="105">
        <v>10</v>
      </c>
      <c r="G129" s="81"/>
      <c r="H129" s="47"/>
      <c r="I129" s="81"/>
      <c r="J129" s="47"/>
      <c r="K129" s="81"/>
      <c r="L129" s="47"/>
      <c r="M129" s="81"/>
      <c r="N129" s="47"/>
      <c r="O129" s="81"/>
      <c r="P129" s="59"/>
      <c r="Q129" s="81"/>
      <c r="R129" s="47"/>
      <c r="S129" s="81"/>
      <c r="T129" s="59"/>
      <c r="V129" s="74">
        <f t="shared" si="23"/>
        <v>0</v>
      </c>
      <c r="X129" s="88">
        <f t="shared" si="24"/>
        <v>0</v>
      </c>
      <c r="Z129" s="105">
        <v>10</v>
      </c>
      <c r="AA129" s="81"/>
      <c r="AB129" s="47"/>
      <c r="AC129" s="81"/>
      <c r="AD129" s="47"/>
      <c r="AE129" s="81"/>
      <c r="AF129" s="47"/>
      <c r="AG129" s="81"/>
      <c r="AH129" s="47"/>
      <c r="AI129" s="81"/>
      <c r="AJ129" s="59"/>
      <c r="AK129" s="81"/>
      <c r="AL129" s="47"/>
      <c r="AM129" s="81"/>
      <c r="AN129" s="59"/>
      <c r="AP129" s="74">
        <f t="shared" si="25"/>
        <v>0</v>
      </c>
      <c r="AR129" s="88">
        <f t="shared" si="26"/>
        <v>0</v>
      </c>
      <c r="AT129" s="105">
        <v>10</v>
      </c>
      <c r="AU129" s="81"/>
      <c r="AV129" s="47"/>
      <c r="AW129" s="81"/>
      <c r="AX129" s="47"/>
      <c r="AY129" s="81"/>
      <c r="AZ129" s="47"/>
      <c r="BA129" s="81"/>
      <c r="BB129" s="47"/>
      <c r="BC129" s="81"/>
      <c r="BD129" s="59"/>
      <c r="BE129" s="81"/>
      <c r="BF129" s="47"/>
      <c r="BG129" s="81"/>
      <c r="BH129" s="59"/>
    </row>
    <row r="130" spans="2:60" ht="15" customHeight="1" outlineLevel="1" thickBot="1" x14ac:dyDescent="0.25">
      <c r="B130" s="74">
        <f t="shared" si="21"/>
        <v>0</v>
      </c>
      <c r="D130" s="88">
        <f t="shared" si="22"/>
        <v>0</v>
      </c>
      <c r="F130" s="105">
        <v>11</v>
      </c>
      <c r="G130" s="81"/>
      <c r="H130" s="47"/>
      <c r="I130" s="81"/>
      <c r="J130" s="47"/>
      <c r="K130" s="81"/>
      <c r="L130" s="47"/>
      <c r="M130" s="81"/>
      <c r="N130" s="47"/>
      <c r="O130" s="81"/>
      <c r="P130" s="59"/>
      <c r="Q130" s="81"/>
      <c r="R130" s="47"/>
      <c r="S130" s="81"/>
      <c r="T130" s="59"/>
      <c r="V130" s="74">
        <f t="shared" si="23"/>
        <v>0</v>
      </c>
      <c r="X130" s="88">
        <f t="shared" si="24"/>
        <v>0</v>
      </c>
      <c r="Z130" s="105">
        <v>11</v>
      </c>
      <c r="AA130" s="81"/>
      <c r="AB130" s="47"/>
      <c r="AC130" s="81"/>
      <c r="AD130" s="47"/>
      <c r="AE130" s="81"/>
      <c r="AF130" s="47"/>
      <c r="AG130" s="81"/>
      <c r="AH130" s="47"/>
      <c r="AI130" s="81"/>
      <c r="AJ130" s="59"/>
      <c r="AK130" s="81"/>
      <c r="AL130" s="47"/>
      <c r="AM130" s="81"/>
      <c r="AN130" s="59"/>
      <c r="AP130" s="74">
        <f t="shared" si="25"/>
        <v>0</v>
      </c>
      <c r="AR130" s="88">
        <f t="shared" si="26"/>
        <v>0</v>
      </c>
      <c r="AT130" s="105">
        <v>11</v>
      </c>
      <c r="AU130" s="81"/>
      <c r="AV130" s="47"/>
      <c r="AW130" s="81"/>
      <c r="AX130" s="47"/>
      <c r="AY130" s="81"/>
      <c r="AZ130" s="47"/>
      <c r="BA130" s="81"/>
      <c r="BB130" s="47"/>
      <c r="BC130" s="81"/>
      <c r="BD130" s="59"/>
      <c r="BE130" s="81"/>
      <c r="BF130" s="47"/>
      <c r="BG130" s="81"/>
      <c r="BH130" s="59"/>
    </row>
    <row r="131" spans="2:60" ht="15" customHeight="1" outlineLevel="1" thickBot="1" x14ac:dyDescent="0.25">
      <c r="B131" s="74">
        <f t="shared" si="21"/>
        <v>0</v>
      </c>
      <c r="D131" s="88">
        <f t="shared" si="22"/>
        <v>0</v>
      </c>
      <c r="F131" s="105">
        <v>12</v>
      </c>
      <c r="G131" s="81"/>
      <c r="H131" s="47"/>
      <c r="I131" s="81"/>
      <c r="J131" s="47"/>
      <c r="K131" s="81"/>
      <c r="L131" s="47"/>
      <c r="M131" s="81"/>
      <c r="N131" s="47"/>
      <c r="O131" s="81"/>
      <c r="P131" s="59"/>
      <c r="Q131" s="81"/>
      <c r="R131" s="47"/>
      <c r="S131" s="81"/>
      <c r="T131" s="59"/>
      <c r="V131" s="74">
        <f t="shared" si="23"/>
        <v>0</v>
      </c>
      <c r="X131" s="88">
        <f t="shared" si="24"/>
        <v>0</v>
      </c>
      <c r="Z131" s="105">
        <v>12</v>
      </c>
      <c r="AA131" s="81"/>
      <c r="AB131" s="47"/>
      <c r="AC131" s="81"/>
      <c r="AD131" s="47"/>
      <c r="AE131" s="81"/>
      <c r="AF131" s="47"/>
      <c r="AG131" s="81"/>
      <c r="AH131" s="47"/>
      <c r="AI131" s="81"/>
      <c r="AJ131" s="59"/>
      <c r="AK131" s="81"/>
      <c r="AL131" s="47"/>
      <c r="AM131" s="81"/>
      <c r="AN131" s="59"/>
      <c r="AP131" s="74">
        <f t="shared" si="25"/>
        <v>0</v>
      </c>
      <c r="AR131" s="88">
        <f t="shared" si="26"/>
        <v>0</v>
      </c>
      <c r="AT131" s="105">
        <v>12</v>
      </c>
      <c r="AU131" s="81"/>
      <c r="AV131" s="47"/>
      <c r="AW131" s="81"/>
      <c r="AX131" s="47"/>
      <c r="AY131" s="81"/>
      <c r="AZ131" s="47"/>
      <c r="BA131" s="81"/>
      <c r="BB131" s="47"/>
      <c r="BC131" s="81"/>
      <c r="BD131" s="59"/>
      <c r="BE131" s="81"/>
      <c r="BF131" s="47"/>
      <c r="BG131" s="81"/>
      <c r="BH131" s="59"/>
    </row>
    <row r="132" spans="2:60" ht="15" customHeight="1" outlineLevel="1" thickBot="1" x14ac:dyDescent="0.25">
      <c r="B132" s="74">
        <f t="shared" si="21"/>
        <v>0</v>
      </c>
      <c r="D132" s="88">
        <f t="shared" si="22"/>
        <v>0</v>
      </c>
      <c r="F132" s="105">
        <v>13</v>
      </c>
      <c r="G132" s="81"/>
      <c r="H132" s="47"/>
      <c r="I132" s="81"/>
      <c r="J132" s="47"/>
      <c r="K132" s="81"/>
      <c r="L132" s="47"/>
      <c r="M132" s="81"/>
      <c r="N132" s="47"/>
      <c r="O132" s="81"/>
      <c r="P132" s="59"/>
      <c r="Q132" s="81"/>
      <c r="R132" s="47"/>
      <c r="S132" s="81"/>
      <c r="T132" s="59"/>
      <c r="V132" s="74">
        <f t="shared" si="23"/>
        <v>0</v>
      </c>
      <c r="X132" s="88">
        <f t="shared" si="24"/>
        <v>0</v>
      </c>
      <c r="Z132" s="105">
        <v>13</v>
      </c>
      <c r="AA132" s="81"/>
      <c r="AB132" s="47"/>
      <c r="AC132" s="81"/>
      <c r="AD132" s="47"/>
      <c r="AE132" s="81"/>
      <c r="AF132" s="47"/>
      <c r="AG132" s="81"/>
      <c r="AH132" s="47"/>
      <c r="AI132" s="81"/>
      <c r="AJ132" s="59"/>
      <c r="AK132" s="81"/>
      <c r="AL132" s="47"/>
      <c r="AM132" s="81"/>
      <c r="AN132" s="59"/>
      <c r="AP132" s="74">
        <f t="shared" si="25"/>
        <v>0</v>
      </c>
      <c r="AR132" s="88">
        <f t="shared" si="26"/>
        <v>0</v>
      </c>
      <c r="AT132" s="105">
        <v>13</v>
      </c>
      <c r="AU132" s="81"/>
      <c r="AV132" s="47"/>
      <c r="AW132" s="81"/>
      <c r="AX132" s="47"/>
      <c r="AY132" s="81"/>
      <c r="AZ132" s="47"/>
      <c r="BA132" s="81"/>
      <c r="BB132" s="47"/>
      <c r="BC132" s="81"/>
      <c r="BD132" s="59"/>
      <c r="BE132" s="81"/>
      <c r="BF132" s="47"/>
      <c r="BG132" s="81"/>
      <c r="BH132" s="59"/>
    </row>
    <row r="133" spans="2:60" ht="15" customHeight="1" outlineLevel="1" thickBot="1" x14ac:dyDescent="0.25">
      <c r="B133" s="74">
        <f t="shared" si="21"/>
        <v>0</v>
      </c>
      <c r="D133" s="88">
        <f t="shared" si="22"/>
        <v>0</v>
      </c>
      <c r="F133" s="105">
        <v>14</v>
      </c>
      <c r="G133" s="81"/>
      <c r="H133" s="78"/>
      <c r="I133" s="81"/>
      <c r="J133" s="47"/>
      <c r="K133" s="81"/>
      <c r="L133" s="47"/>
      <c r="M133" s="81"/>
      <c r="N133" s="47"/>
      <c r="O133" s="81"/>
      <c r="P133" s="59"/>
      <c r="Q133" s="81"/>
      <c r="R133" s="47"/>
      <c r="S133" s="81"/>
      <c r="T133" s="59"/>
      <c r="V133" s="74">
        <f t="shared" si="23"/>
        <v>0</v>
      </c>
      <c r="X133" s="88">
        <f t="shared" si="24"/>
        <v>0</v>
      </c>
      <c r="Z133" s="105">
        <v>14</v>
      </c>
      <c r="AA133" s="81"/>
      <c r="AB133" s="78"/>
      <c r="AC133" s="81"/>
      <c r="AD133" s="47"/>
      <c r="AE133" s="81"/>
      <c r="AF133" s="47"/>
      <c r="AG133" s="81"/>
      <c r="AH133" s="47"/>
      <c r="AI133" s="81"/>
      <c r="AJ133" s="59"/>
      <c r="AK133" s="81"/>
      <c r="AL133" s="47"/>
      <c r="AM133" s="81"/>
      <c r="AN133" s="59"/>
      <c r="AP133" s="74">
        <f t="shared" si="25"/>
        <v>0</v>
      </c>
      <c r="AR133" s="88">
        <f t="shared" si="26"/>
        <v>0</v>
      </c>
      <c r="AT133" s="105">
        <v>14</v>
      </c>
      <c r="AU133" s="81"/>
      <c r="AV133" s="78"/>
      <c r="AW133" s="81"/>
      <c r="AX133" s="47"/>
      <c r="AY133" s="81"/>
      <c r="AZ133" s="47"/>
      <c r="BA133" s="81"/>
      <c r="BB133" s="47"/>
      <c r="BC133" s="81"/>
      <c r="BD133" s="59"/>
      <c r="BE133" s="81"/>
      <c r="BF133" s="47"/>
      <c r="BG133" s="81"/>
      <c r="BH133" s="59"/>
    </row>
    <row r="134" spans="2:60" ht="15" customHeight="1" outlineLevel="1" thickBot="1" x14ac:dyDescent="0.25">
      <c r="B134" s="75">
        <f t="shared" si="21"/>
        <v>0</v>
      </c>
      <c r="D134" s="89">
        <f t="shared" si="22"/>
        <v>0</v>
      </c>
      <c r="F134" s="105">
        <v>15</v>
      </c>
      <c r="G134" s="82"/>
      <c r="H134" s="60"/>
      <c r="I134" s="82"/>
      <c r="J134" s="60"/>
      <c r="K134" s="82"/>
      <c r="L134" s="60"/>
      <c r="M134" s="82"/>
      <c r="N134" s="60"/>
      <c r="O134" s="82"/>
      <c r="P134" s="61"/>
      <c r="Q134" s="82"/>
      <c r="R134" s="60"/>
      <c r="S134" s="82"/>
      <c r="T134" s="61"/>
      <c r="V134" s="75">
        <f t="shared" si="23"/>
        <v>0</v>
      </c>
      <c r="X134" s="89">
        <f t="shared" si="24"/>
        <v>0</v>
      </c>
      <c r="Z134" s="105">
        <v>15</v>
      </c>
      <c r="AA134" s="82"/>
      <c r="AB134" s="60"/>
      <c r="AC134" s="82"/>
      <c r="AD134" s="60"/>
      <c r="AE134" s="82"/>
      <c r="AF134" s="60"/>
      <c r="AG134" s="82"/>
      <c r="AH134" s="60"/>
      <c r="AI134" s="82"/>
      <c r="AJ134" s="61"/>
      <c r="AK134" s="82"/>
      <c r="AL134" s="60"/>
      <c r="AM134" s="82"/>
      <c r="AN134" s="61"/>
      <c r="AP134" s="75">
        <f t="shared" si="25"/>
        <v>0</v>
      </c>
      <c r="AR134" s="89">
        <f t="shared" si="26"/>
        <v>0</v>
      </c>
      <c r="AT134" s="105">
        <v>15</v>
      </c>
      <c r="AU134" s="82"/>
      <c r="AV134" s="60"/>
      <c r="AW134" s="82"/>
      <c r="AX134" s="60"/>
      <c r="AY134" s="82"/>
      <c r="AZ134" s="60"/>
      <c r="BA134" s="82"/>
      <c r="BB134" s="60"/>
      <c r="BC134" s="82"/>
      <c r="BD134" s="61"/>
      <c r="BE134" s="82"/>
      <c r="BF134" s="60"/>
      <c r="BG134" s="82"/>
      <c r="BH134" s="61"/>
    </row>
    <row r="135" spans="2:60" ht="15" customHeight="1" outlineLevel="1" thickTop="1" x14ac:dyDescent="0.2">
      <c r="F135" s="106"/>
      <c r="G135" s="49" t="s">
        <v>27</v>
      </c>
      <c r="H135" s="49">
        <f>SUM(H120:H134)</f>
        <v>0</v>
      </c>
      <c r="I135" s="49"/>
      <c r="J135" s="49">
        <f>SUM(J120:J134)</f>
        <v>0</v>
      </c>
      <c r="K135" s="49"/>
      <c r="L135" s="49">
        <f>SUM(L120:L134)</f>
        <v>0</v>
      </c>
      <c r="M135" s="49"/>
      <c r="N135" s="49">
        <f>SUM(N120:N134)</f>
        <v>0</v>
      </c>
      <c r="O135" s="49"/>
      <c r="P135" s="49">
        <f>SUM(P120:P134)</f>
        <v>0</v>
      </c>
      <c r="Q135" s="49"/>
      <c r="R135" s="49">
        <f>SUM(R120:R134)</f>
        <v>0</v>
      </c>
      <c r="S135" s="49"/>
      <c r="T135" s="49">
        <f>SUM(T120:T134)</f>
        <v>0</v>
      </c>
      <c r="Z135" s="106"/>
      <c r="AA135" s="49" t="s">
        <v>27</v>
      </c>
      <c r="AB135" s="49">
        <f>SUM(AB120:AB134)</f>
        <v>0</v>
      </c>
      <c r="AC135" s="49"/>
      <c r="AD135" s="49">
        <f>SUM(AD120:AD134)</f>
        <v>0</v>
      </c>
      <c r="AE135" s="49"/>
      <c r="AF135" s="49">
        <f>SUM(AF120:AF134)</f>
        <v>0</v>
      </c>
      <c r="AG135" s="49"/>
      <c r="AH135" s="49">
        <f>SUM(AH120:AH134)</f>
        <v>0</v>
      </c>
      <c r="AI135" s="49"/>
      <c r="AJ135" s="49">
        <f>SUM(AJ120:AJ134)</f>
        <v>0</v>
      </c>
      <c r="AK135" s="49"/>
      <c r="AL135" s="49">
        <f>SUM(AL120:AL134)</f>
        <v>0</v>
      </c>
      <c r="AM135" s="49"/>
      <c r="AN135" s="49">
        <f>SUM(AN120:AN134)</f>
        <v>0</v>
      </c>
      <c r="AT135" s="106"/>
      <c r="AU135" s="49" t="s">
        <v>27</v>
      </c>
      <c r="AV135" s="49">
        <f>SUM(AV120:AV134)</f>
        <v>0</v>
      </c>
      <c r="AW135" s="49"/>
      <c r="AX135" s="49">
        <f>SUM(AX120:AX134)</f>
        <v>0</v>
      </c>
      <c r="AY135" s="49"/>
      <c r="AZ135" s="49">
        <f>SUM(AZ120:AZ134)</f>
        <v>0</v>
      </c>
      <c r="BA135" s="49"/>
      <c r="BB135" s="49">
        <f>SUM(BB120:BB134)</f>
        <v>0</v>
      </c>
      <c r="BC135" s="49"/>
      <c r="BD135" s="49">
        <f>SUM(BD120:BD134)</f>
        <v>0</v>
      </c>
      <c r="BE135" s="49"/>
      <c r="BF135" s="49">
        <f>SUM(BF120:BF134)</f>
        <v>0</v>
      </c>
      <c r="BG135" s="49"/>
      <c r="BH135" s="49">
        <f>SUM(BH120:BH134)</f>
        <v>0</v>
      </c>
    </row>
    <row r="136" spans="2:60" ht="1.5" customHeight="1" outlineLevel="1" thickBot="1" x14ac:dyDescent="0.25">
      <c r="F136" s="107">
        <f>INT((N137-LOOKUP(N137,DATE(YEAR(N137)+{-1;0;1},1,3)-WEEKDAY(DATE(YEAR(N137)+{-1;0;1},1,3))+2))/7)+1</f>
        <v>15</v>
      </c>
      <c r="G136" s="56"/>
      <c r="H136" s="56"/>
      <c r="I136" s="56"/>
      <c r="J136" s="56"/>
      <c r="K136" s="56"/>
      <c r="L136" s="56"/>
      <c r="M136" s="56"/>
      <c r="N136" s="56"/>
      <c r="O136" s="56"/>
      <c r="P136" s="56"/>
      <c r="Q136" s="50"/>
      <c r="R136" s="50"/>
      <c r="S136" s="50"/>
      <c r="T136" s="50"/>
      <c r="Z136" s="107">
        <f>INT((AH137-LOOKUP(AH137,DATE(YEAR(AH137)+{-1;0;1},1,3)-WEEKDAY(DATE(YEAR(AH137)+{-1;0;1},1,3))+2))/7)+1</f>
        <v>19</v>
      </c>
      <c r="AA136" s="56"/>
      <c r="AB136" s="56"/>
      <c r="AC136" s="56"/>
      <c r="AD136" s="56"/>
      <c r="AE136" s="56"/>
      <c r="AF136" s="56"/>
      <c r="AG136" s="56"/>
      <c r="AH136" s="56"/>
      <c r="AI136" s="56"/>
      <c r="AJ136" s="56"/>
      <c r="AK136" s="50"/>
      <c r="AL136" s="50"/>
      <c r="AM136" s="50"/>
      <c r="AN136" s="50"/>
      <c r="AT136" s="107">
        <f>INT((BB137-LOOKUP(BB137,DATE(YEAR(BB137)+{-1;0;1},1,3)-WEEKDAY(DATE(YEAR(BB137)+{-1;0;1},1,3))+2))/7)+1</f>
        <v>23</v>
      </c>
      <c r="AU136" s="56"/>
      <c r="AV136" s="56"/>
      <c r="AW136" s="56"/>
      <c r="AX136" s="56"/>
      <c r="AY136" s="56"/>
      <c r="AZ136" s="56"/>
      <c r="BA136" s="56"/>
      <c r="BB136" s="56"/>
      <c r="BC136" s="56"/>
      <c r="BD136" s="56"/>
      <c r="BE136" s="50"/>
      <c r="BF136" s="50"/>
      <c r="BG136" s="50"/>
      <c r="BH136" s="50"/>
    </row>
    <row r="137" spans="2:60" ht="39.950000000000003" customHeight="1" thickBot="1" x14ac:dyDescent="0.25">
      <c r="F137" s="71">
        <f>F136</f>
        <v>15</v>
      </c>
      <c r="G137" s="51" t="str">
        <f>IF(ISNA(VLOOKUP(H137,Tab_feri,2,FALSE)),"",VLOOKUP(H137,Tab_feri,2,FALSE))</f>
        <v/>
      </c>
      <c r="H137" s="52">
        <f>T119+1</f>
        <v>43563</v>
      </c>
      <c r="I137" s="51" t="str">
        <f>IF(ISNA(VLOOKUP(J137,Tab_feri,2,FALSE)),"",VLOOKUP(J137,Tab_feri,2,FALSE))</f>
        <v/>
      </c>
      <c r="J137" s="52">
        <f>H137+1</f>
        <v>43564</v>
      </c>
      <c r="K137" s="51" t="str">
        <f>IF(ISNA(VLOOKUP(L137,Tab_feri,2,FALSE)),"",VLOOKUP(L137,Tab_feri,2,FALSE))</f>
        <v/>
      </c>
      <c r="L137" s="52">
        <f>J137+1</f>
        <v>43565</v>
      </c>
      <c r="M137" s="51" t="str">
        <f>IF(ISNA(VLOOKUP(N137,Tab_feri,2,FALSE)),"",VLOOKUP(N137,Tab_feri,2,FALSE))</f>
        <v/>
      </c>
      <c r="N137" s="52">
        <f>L137+1</f>
        <v>43566</v>
      </c>
      <c r="O137" s="51" t="str">
        <f>IF(ISNA(VLOOKUP(P137,Tab_feri,2,FALSE)),"",VLOOKUP(P137,Tab_feri,2,FALSE))</f>
        <v/>
      </c>
      <c r="P137" s="52">
        <f>N137+1</f>
        <v>43567</v>
      </c>
      <c r="Q137" s="53" t="str">
        <f>IF(ISNA(VLOOKUP(R137,Tab_feri,2,FALSE)),"",VLOOKUP(R137,Tab_feri,2,FALSE))</f>
        <v/>
      </c>
      <c r="R137" s="54">
        <f>P137+1</f>
        <v>43568</v>
      </c>
      <c r="S137" s="53" t="str">
        <f>IF(ISNA(VLOOKUP(T137,Tab_feri,2,FALSE)),"",VLOOKUP(T137,Tab_feri,2,FALSE))</f>
        <v/>
      </c>
      <c r="T137" s="55">
        <f>R137+1</f>
        <v>43569</v>
      </c>
      <c r="Z137" s="71">
        <f>Z136</f>
        <v>19</v>
      </c>
      <c r="AA137" s="51" t="str">
        <f>IF(ISNA(VLOOKUP(AB137,Tab_feri,2,FALSE)),"",VLOOKUP(AB137,Tab_feri,2,FALSE))</f>
        <v/>
      </c>
      <c r="AB137" s="52">
        <f>AN119+1</f>
        <v>43591</v>
      </c>
      <c r="AC137" s="51" t="str">
        <f>IF(ISNA(VLOOKUP(AD137,Tab_feri,2,FALSE)),"",VLOOKUP(AD137,Tab_feri,2,FALSE))</f>
        <v/>
      </c>
      <c r="AD137" s="52">
        <f>AB137+1</f>
        <v>43592</v>
      </c>
      <c r="AE137" s="101" t="str">
        <f>IF(ISNA(VLOOKUP(AF137,Tab_feri,2,FALSE)),"",VLOOKUP(AF137,Tab_feri,2,FALSE))</f>
        <v/>
      </c>
      <c r="AF137" s="52">
        <f>AD137+1</f>
        <v>43593</v>
      </c>
      <c r="AG137" s="51" t="str">
        <f>IF(ISNA(VLOOKUP(AH137,Tab_feri,2,FALSE)),"",VLOOKUP(AH137,Tab_feri,2,FALSE))</f>
        <v/>
      </c>
      <c r="AH137" s="52">
        <f>AF137+1</f>
        <v>43594</v>
      </c>
      <c r="AI137" s="51" t="str">
        <f>IF(ISNA(VLOOKUP(AJ137,Tab_feri,2,FALSE)),"",VLOOKUP(AJ137,Tab_feri,2,FALSE))</f>
        <v/>
      </c>
      <c r="AJ137" s="52">
        <f>AH137+1</f>
        <v>43595</v>
      </c>
      <c r="AK137" s="53" t="str">
        <f>IF(ISNA(VLOOKUP(AL137,Tab_feri,2,FALSE)),"",VLOOKUP(AL137,Tab_feri,2,FALSE))</f>
        <v/>
      </c>
      <c r="AL137" s="54">
        <f>AJ137+1</f>
        <v>43596</v>
      </c>
      <c r="AM137" s="53" t="str">
        <f>IF(ISNA(VLOOKUP(AN137,Tab_feri,2,FALSE)),"",VLOOKUP(AN137,Tab_feri,2,FALSE))</f>
        <v/>
      </c>
      <c r="AN137" s="55">
        <f>AL137+1</f>
        <v>43597</v>
      </c>
      <c r="AT137" s="71">
        <f>AT136</f>
        <v>23</v>
      </c>
      <c r="AU137" s="51" t="str">
        <f>IF(ISNA(VLOOKUP(AV137,Tab_feri,2,FALSE)),"",VLOOKUP(AV137,Tab_feri,2,FALSE))</f>
        <v/>
      </c>
      <c r="AV137" s="52">
        <f>BH119+1</f>
        <v>43619</v>
      </c>
      <c r="AW137" s="51" t="str">
        <f>IF(ISNA(VLOOKUP(AX137,Tab_feri,2,FALSE)),"",VLOOKUP(AX137,Tab_feri,2,FALSE))</f>
        <v/>
      </c>
      <c r="AX137" s="52">
        <f>AV137+1</f>
        <v>43620</v>
      </c>
      <c r="AY137" s="51" t="str">
        <f>IF(ISNA(VLOOKUP(AZ137,Tab_feri,2,FALSE)),"",VLOOKUP(AZ137,Tab_feri,2,FALSE))</f>
        <v/>
      </c>
      <c r="AZ137" s="52">
        <f>AX137+1</f>
        <v>43621</v>
      </c>
      <c r="BA137" s="51" t="str">
        <f>IF(ISNA(VLOOKUP(BB137,Tab_feri,2,FALSE)),"",VLOOKUP(BB137,Tab_feri,2,FALSE))</f>
        <v/>
      </c>
      <c r="BB137" s="52">
        <f>AZ137+1</f>
        <v>43622</v>
      </c>
      <c r="BC137" s="51" t="str">
        <f>IF(ISNA(VLOOKUP(BD137,Tab_feri,2,FALSE)),"",VLOOKUP(BD137,Tab_feri,2,FALSE))</f>
        <v/>
      </c>
      <c r="BD137" s="52">
        <f>BB137+1</f>
        <v>43623</v>
      </c>
      <c r="BE137" s="53" t="str">
        <f>IF(ISNA(VLOOKUP(BF137,Tab_feri,2,FALSE)),"",VLOOKUP(BF137,Tab_feri,2,FALSE))</f>
        <v/>
      </c>
      <c r="BF137" s="54">
        <f>BD137+1</f>
        <v>43624</v>
      </c>
      <c r="BG137" s="53" t="str">
        <f>IF(ISNA(VLOOKUP(BH137,Tab_feri,2,FALSE)),"",VLOOKUP(BH137,Tab_feri,2,FALSE))</f>
        <v/>
      </c>
      <c r="BH137" s="55">
        <f>BF137+1</f>
        <v>43625</v>
      </c>
    </row>
    <row r="138" spans="2:60" ht="15" customHeight="1" outlineLevel="1" thickTop="1" thickBot="1" x14ac:dyDescent="0.25">
      <c r="D138" s="87">
        <f>SUM(H138,J138,L138,N138,P138,R138,T138)</f>
        <v>0</v>
      </c>
      <c r="F138" s="105">
        <v>1</v>
      </c>
      <c r="G138" s="80"/>
      <c r="H138" s="57"/>
      <c r="I138" s="80"/>
      <c r="J138" s="57"/>
      <c r="K138" s="80"/>
      <c r="L138" s="57"/>
      <c r="M138" s="80"/>
      <c r="N138" s="57"/>
      <c r="O138" s="80"/>
      <c r="P138" s="58"/>
      <c r="Q138" s="80"/>
      <c r="R138" s="57"/>
      <c r="S138" s="80"/>
      <c r="T138" s="58"/>
      <c r="X138" s="87">
        <f>SUM(AB138,AD138,AF138,AH138,AJ138,AL138,AN138)</f>
        <v>0</v>
      </c>
      <c r="Z138" s="105">
        <v>1</v>
      </c>
      <c r="AA138" s="80"/>
      <c r="AB138" s="57"/>
      <c r="AC138" s="80"/>
      <c r="AD138" s="57"/>
      <c r="AE138" s="80"/>
      <c r="AF138" s="57"/>
      <c r="AG138" s="80"/>
      <c r="AH138" s="57"/>
      <c r="AI138" s="80"/>
      <c r="AJ138" s="58"/>
      <c r="AK138" s="80"/>
      <c r="AL138" s="57"/>
      <c r="AM138" s="80"/>
      <c r="AN138" s="58"/>
      <c r="AR138" s="87">
        <f>SUM(AV138,AX138,AZ138,BB138,BD138,BF138,BH138)</f>
        <v>0</v>
      </c>
      <c r="AT138" s="105">
        <v>1</v>
      </c>
      <c r="AU138" s="80"/>
      <c r="AV138" s="57"/>
      <c r="AW138" s="80"/>
      <c r="AX138" s="57"/>
      <c r="AY138" s="80"/>
      <c r="AZ138" s="57"/>
      <c r="BA138" s="80"/>
      <c r="BB138" s="57"/>
      <c r="BC138" s="80"/>
      <c r="BD138" s="58"/>
      <c r="BE138" s="80"/>
      <c r="BF138" s="57"/>
      <c r="BG138" s="80"/>
      <c r="BH138" s="58"/>
    </row>
    <row r="139" spans="2:60" ht="15" customHeight="1" outlineLevel="1" thickBot="1" x14ac:dyDescent="0.25">
      <c r="D139" s="88">
        <f t="shared" ref="D139:D152" si="27">SUM(H139,J139,L139,N139,P139,R139,T139)</f>
        <v>0</v>
      </c>
      <c r="F139" s="105">
        <v>2</v>
      </c>
      <c r="G139" s="81"/>
      <c r="H139" s="47"/>
      <c r="I139" s="81"/>
      <c r="J139" s="47"/>
      <c r="K139" s="81"/>
      <c r="L139" s="47"/>
      <c r="M139" s="81"/>
      <c r="N139" s="47"/>
      <c r="O139" s="81"/>
      <c r="P139" s="59"/>
      <c r="Q139" s="81"/>
      <c r="R139" s="47"/>
      <c r="S139" s="81"/>
      <c r="T139" s="59"/>
      <c r="X139" s="88">
        <f t="shared" ref="X139:X152" si="28">SUM(AB139,AD139,AF139,AH139,AJ139,AL139,AN139)</f>
        <v>0</v>
      </c>
      <c r="Z139" s="105">
        <v>2</v>
      </c>
      <c r="AA139" s="81"/>
      <c r="AB139" s="47"/>
      <c r="AC139" s="81"/>
      <c r="AD139" s="47"/>
      <c r="AE139" s="81"/>
      <c r="AF139" s="47"/>
      <c r="AG139" s="81"/>
      <c r="AH139" s="47"/>
      <c r="AI139" s="81"/>
      <c r="AJ139" s="59"/>
      <c r="AK139" s="81"/>
      <c r="AL139" s="47"/>
      <c r="AM139" s="81"/>
      <c r="AN139" s="59"/>
      <c r="AR139" s="88">
        <f t="shared" ref="AR139:AR152" si="29">SUM(AV139,AX139,AZ139,BB139,BD139,BF139,BH139)</f>
        <v>0</v>
      </c>
      <c r="AT139" s="105">
        <v>2</v>
      </c>
      <c r="AU139" s="81"/>
      <c r="AV139" s="47"/>
      <c r="AW139" s="81"/>
      <c r="AX139" s="47"/>
      <c r="AY139" s="81"/>
      <c r="AZ139" s="47"/>
      <c r="BA139" s="81"/>
      <c r="BB139" s="47"/>
      <c r="BC139" s="81"/>
      <c r="BD139" s="59"/>
      <c r="BE139" s="81"/>
      <c r="BF139" s="47"/>
      <c r="BG139" s="81"/>
      <c r="BH139" s="59"/>
    </row>
    <row r="140" spans="2:60" ht="15" customHeight="1" outlineLevel="1" thickBot="1" x14ac:dyDescent="0.25">
      <c r="D140" s="88">
        <f t="shared" si="27"/>
        <v>0</v>
      </c>
      <c r="F140" s="105">
        <v>3</v>
      </c>
      <c r="G140" s="81"/>
      <c r="H140" s="47"/>
      <c r="I140" s="81"/>
      <c r="J140" s="47"/>
      <c r="K140" s="81"/>
      <c r="L140" s="47"/>
      <c r="M140" s="81"/>
      <c r="N140" s="47"/>
      <c r="O140" s="81"/>
      <c r="P140" s="59"/>
      <c r="Q140" s="81"/>
      <c r="R140" s="47"/>
      <c r="S140" s="81"/>
      <c r="T140" s="59"/>
      <c r="X140" s="88">
        <f t="shared" si="28"/>
        <v>0</v>
      </c>
      <c r="Z140" s="105">
        <v>3</v>
      </c>
      <c r="AA140" s="81"/>
      <c r="AB140" s="47"/>
      <c r="AC140" s="81"/>
      <c r="AD140" s="47"/>
      <c r="AE140" s="81"/>
      <c r="AF140" s="47"/>
      <c r="AG140" s="81"/>
      <c r="AH140" s="47"/>
      <c r="AI140" s="81"/>
      <c r="AJ140" s="59"/>
      <c r="AK140" s="81"/>
      <c r="AL140" s="47"/>
      <c r="AM140" s="81"/>
      <c r="AN140" s="59"/>
      <c r="AR140" s="88">
        <f t="shared" si="29"/>
        <v>0</v>
      </c>
      <c r="AT140" s="105">
        <v>3</v>
      </c>
      <c r="AU140" s="81"/>
      <c r="AV140" s="47"/>
      <c r="AW140" s="81"/>
      <c r="AX140" s="47"/>
      <c r="AY140" s="81"/>
      <c r="AZ140" s="47"/>
      <c r="BA140" s="81"/>
      <c r="BB140" s="47"/>
      <c r="BC140" s="81"/>
      <c r="BD140" s="59"/>
      <c r="BE140" s="81"/>
      <c r="BF140" s="47"/>
      <c r="BG140" s="81"/>
      <c r="BH140" s="59"/>
    </row>
    <row r="141" spans="2:60" ht="15" customHeight="1" outlineLevel="1" thickBot="1" x14ac:dyDescent="0.25">
      <c r="D141" s="88">
        <f t="shared" si="27"/>
        <v>0</v>
      </c>
      <c r="F141" s="105">
        <v>4</v>
      </c>
      <c r="G141" s="81"/>
      <c r="H141" s="47"/>
      <c r="I141" s="81"/>
      <c r="J141" s="47"/>
      <c r="K141" s="81"/>
      <c r="L141" s="47"/>
      <c r="M141" s="81"/>
      <c r="N141" s="47"/>
      <c r="O141" s="81"/>
      <c r="P141" s="59"/>
      <c r="Q141" s="81"/>
      <c r="R141" s="47"/>
      <c r="S141" s="81"/>
      <c r="T141" s="59"/>
      <c r="X141" s="88">
        <f t="shared" si="28"/>
        <v>0</v>
      </c>
      <c r="Z141" s="105">
        <v>4</v>
      </c>
      <c r="AA141" s="81"/>
      <c r="AB141" s="47"/>
      <c r="AC141" s="81"/>
      <c r="AD141" s="47"/>
      <c r="AE141" s="81"/>
      <c r="AF141" s="47"/>
      <c r="AG141" s="81"/>
      <c r="AH141" s="47"/>
      <c r="AI141" s="81"/>
      <c r="AJ141" s="59"/>
      <c r="AK141" s="81"/>
      <c r="AL141" s="47"/>
      <c r="AM141" s="81"/>
      <c r="AN141" s="59"/>
      <c r="AR141" s="88">
        <f t="shared" si="29"/>
        <v>0</v>
      </c>
      <c r="AT141" s="105">
        <v>4</v>
      </c>
      <c r="AU141" s="81"/>
      <c r="AV141" s="47"/>
      <c r="AW141" s="81"/>
      <c r="AX141" s="47"/>
      <c r="AY141" s="81"/>
      <c r="AZ141" s="47"/>
      <c r="BA141" s="81"/>
      <c r="BB141" s="47"/>
      <c r="BC141" s="81"/>
      <c r="BD141" s="59"/>
      <c r="BE141" s="81"/>
      <c r="BF141" s="47"/>
      <c r="BG141" s="81"/>
      <c r="BH141" s="59"/>
    </row>
    <row r="142" spans="2:60" ht="15" customHeight="1" outlineLevel="1" thickBot="1" x14ac:dyDescent="0.25">
      <c r="D142" s="88">
        <f t="shared" si="27"/>
        <v>0</v>
      </c>
      <c r="F142" s="105">
        <v>5</v>
      </c>
      <c r="G142" s="81"/>
      <c r="H142" s="47"/>
      <c r="I142" s="81"/>
      <c r="J142" s="47"/>
      <c r="K142" s="81"/>
      <c r="L142" s="47"/>
      <c r="M142" s="81"/>
      <c r="N142" s="47"/>
      <c r="O142" s="81"/>
      <c r="P142" s="59"/>
      <c r="Q142" s="81"/>
      <c r="R142" s="47"/>
      <c r="S142" s="81"/>
      <c r="T142" s="59"/>
      <c r="X142" s="88">
        <f t="shared" si="28"/>
        <v>0</v>
      </c>
      <c r="Z142" s="105">
        <v>5</v>
      </c>
      <c r="AA142" s="81"/>
      <c r="AB142" s="47"/>
      <c r="AC142" s="81"/>
      <c r="AD142" s="47"/>
      <c r="AE142" s="81"/>
      <c r="AF142" s="47"/>
      <c r="AG142" s="81"/>
      <c r="AH142" s="47"/>
      <c r="AI142" s="81"/>
      <c r="AJ142" s="59"/>
      <c r="AK142" s="81"/>
      <c r="AL142" s="47"/>
      <c r="AM142" s="81"/>
      <c r="AN142" s="59"/>
      <c r="AR142" s="88">
        <f t="shared" si="29"/>
        <v>0</v>
      </c>
      <c r="AT142" s="105">
        <v>5</v>
      </c>
      <c r="AU142" s="81"/>
      <c r="AV142" s="47"/>
      <c r="AW142" s="81"/>
      <c r="AX142" s="47"/>
      <c r="AY142" s="81"/>
      <c r="AZ142" s="47"/>
      <c r="BA142" s="81"/>
      <c r="BB142" s="47"/>
      <c r="BC142" s="81"/>
      <c r="BD142" s="59"/>
      <c r="BE142" s="81"/>
      <c r="BF142" s="47"/>
      <c r="BG142" s="81"/>
      <c r="BH142" s="59"/>
    </row>
    <row r="143" spans="2:60" ht="15" customHeight="1" outlineLevel="1" thickBot="1" x14ac:dyDescent="0.25">
      <c r="D143" s="88">
        <f t="shared" si="27"/>
        <v>0</v>
      </c>
      <c r="F143" s="105">
        <v>6</v>
      </c>
      <c r="G143" s="81"/>
      <c r="H143" s="47"/>
      <c r="I143" s="81"/>
      <c r="J143" s="47"/>
      <c r="K143" s="81"/>
      <c r="L143" s="47"/>
      <c r="M143" s="81"/>
      <c r="N143" s="47"/>
      <c r="O143" s="81"/>
      <c r="P143" s="59"/>
      <c r="Q143" s="81"/>
      <c r="R143" s="47"/>
      <c r="S143" s="81"/>
      <c r="T143" s="59"/>
      <c r="X143" s="88">
        <f t="shared" si="28"/>
        <v>0</v>
      </c>
      <c r="Z143" s="105">
        <v>6</v>
      </c>
      <c r="AA143" s="81"/>
      <c r="AB143" s="47"/>
      <c r="AC143" s="81"/>
      <c r="AD143" s="47"/>
      <c r="AE143" s="81"/>
      <c r="AF143" s="47"/>
      <c r="AG143" s="81"/>
      <c r="AH143" s="47"/>
      <c r="AI143" s="81"/>
      <c r="AJ143" s="59"/>
      <c r="AK143" s="81"/>
      <c r="AL143" s="47"/>
      <c r="AM143" s="81"/>
      <c r="AN143" s="59"/>
      <c r="AR143" s="88">
        <f t="shared" si="29"/>
        <v>0</v>
      </c>
      <c r="AT143" s="105">
        <v>6</v>
      </c>
      <c r="AU143" s="81"/>
      <c r="AV143" s="47"/>
      <c r="AW143" s="81"/>
      <c r="AX143" s="47"/>
      <c r="AY143" s="81"/>
      <c r="AZ143" s="47"/>
      <c r="BA143" s="81"/>
      <c r="BB143" s="47"/>
      <c r="BC143" s="81"/>
      <c r="BD143" s="59"/>
      <c r="BE143" s="81"/>
      <c r="BF143" s="47"/>
      <c r="BG143" s="81"/>
      <c r="BH143" s="59"/>
    </row>
    <row r="144" spans="2:60" ht="15" customHeight="1" outlineLevel="1" thickBot="1" x14ac:dyDescent="0.25">
      <c r="D144" s="88">
        <f t="shared" si="27"/>
        <v>0</v>
      </c>
      <c r="F144" s="105">
        <v>7</v>
      </c>
      <c r="G144" s="81"/>
      <c r="H144" s="47"/>
      <c r="I144" s="81"/>
      <c r="J144" s="47"/>
      <c r="K144" s="81"/>
      <c r="L144" s="47"/>
      <c r="M144" s="81"/>
      <c r="N144" s="47"/>
      <c r="O144" s="81"/>
      <c r="P144" s="59"/>
      <c r="Q144" s="81"/>
      <c r="R144" s="47"/>
      <c r="S144" s="81"/>
      <c r="T144" s="59"/>
      <c r="X144" s="88">
        <f t="shared" si="28"/>
        <v>0</v>
      </c>
      <c r="Z144" s="105">
        <v>7</v>
      </c>
      <c r="AA144" s="81"/>
      <c r="AB144" s="47"/>
      <c r="AC144" s="81"/>
      <c r="AD144" s="47"/>
      <c r="AE144" s="81"/>
      <c r="AF144" s="47"/>
      <c r="AG144" s="81"/>
      <c r="AH144" s="47"/>
      <c r="AI144" s="81"/>
      <c r="AJ144" s="59"/>
      <c r="AK144" s="81"/>
      <c r="AL144" s="47"/>
      <c r="AM144" s="81"/>
      <c r="AN144" s="59"/>
      <c r="AR144" s="88">
        <f t="shared" si="29"/>
        <v>0</v>
      </c>
      <c r="AT144" s="105">
        <v>7</v>
      </c>
      <c r="AU144" s="81"/>
      <c r="AV144" s="47"/>
      <c r="AW144" s="81"/>
      <c r="AX144" s="47"/>
      <c r="AY144" s="81"/>
      <c r="AZ144" s="47"/>
      <c r="BA144" s="81"/>
      <c r="BB144" s="47"/>
      <c r="BC144" s="81"/>
      <c r="BD144" s="59"/>
      <c r="BE144" s="81"/>
      <c r="BF144" s="47"/>
      <c r="BG144" s="81"/>
      <c r="BH144" s="59"/>
    </row>
    <row r="145" spans="4:60" ht="15" customHeight="1" outlineLevel="1" thickBot="1" x14ac:dyDescent="0.25">
      <c r="D145" s="88">
        <f t="shared" si="27"/>
        <v>0</v>
      </c>
      <c r="F145" s="105">
        <v>8</v>
      </c>
      <c r="G145" s="81"/>
      <c r="H145" s="47"/>
      <c r="I145" s="81"/>
      <c r="J145" s="47"/>
      <c r="K145" s="81"/>
      <c r="L145" s="47"/>
      <c r="M145" s="81"/>
      <c r="N145" s="47"/>
      <c r="O145" s="81"/>
      <c r="P145" s="59"/>
      <c r="Q145" s="81"/>
      <c r="R145" s="47"/>
      <c r="S145" s="81"/>
      <c r="T145" s="59"/>
      <c r="X145" s="88">
        <f t="shared" si="28"/>
        <v>0</v>
      </c>
      <c r="Z145" s="105">
        <v>8</v>
      </c>
      <c r="AA145" s="81"/>
      <c r="AB145" s="47"/>
      <c r="AC145" s="81"/>
      <c r="AD145" s="47"/>
      <c r="AE145" s="81"/>
      <c r="AF145" s="47"/>
      <c r="AG145" s="81"/>
      <c r="AH145" s="47"/>
      <c r="AI145" s="81"/>
      <c r="AJ145" s="59"/>
      <c r="AK145" s="81"/>
      <c r="AL145" s="47"/>
      <c r="AM145" s="81"/>
      <c r="AN145" s="59"/>
      <c r="AR145" s="88">
        <f t="shared" si="29"/>
        <v>0</v>
      </c>
      <c r="AT145" s="105">
        <v>8</v>
      </c>
      <c r="AU145" s="81"/>
      <c r="AV145" s="47"/>
      <c r="AW145" s="81"/>
      <c r="AX145" s="47"/>
      <c r="AY145" s="81"/>
      <c r="AZ145" s="47"/>
      <c r="BA145" s="81"/>
      <c r="BB145" s="47"/>
      <c r="BC145" s="81"/>
      <c r="BD145" s="59"/>
      <c r="BE145" s="81"/>
      <c r="BF145" s="47"/>
      <c r="BG145" s="81"/>
      <c r="BH145" s="59"/>
    </row>
    <row r="146" spans="4:60" ht="15" customHeight="1" outlineLevel="1" thickBot="1" x14ac:dyDescent="0.25">
      <c r="D146" s="88">
        <f t="shared" si="27"/>
        <v>0</v>
      </c>
      <c r="F146" s="105">
        <v>9</v>
      </c>
      <c r="G146" s="81"/>
      <c r="H146" s="47"/>
      <c r="I146" s="81"/>
      <c r="J146" s="47"/>
      <c r="K146" s="81"/>
      <c r="L146" s="47"/>
      <c r="M146" s="81"/>
      <c r="N146" s="47"/>
      <c r="O146" s="81"/>
      <c r="P146" s="59"/>
      <c r="Q146" s="81"/>
      <c r="R146" s="47"/>
      <c r="S146" s="81"/>
      <c r="T146" s="59"/>
      <c r="X146" s="88">
        <f t="shared" si="28"/>
        <v>0</v>
      </c>
      <c r="Z146" s="105">
        <v>9</v>
      </c>
      <c r="AA146" s="81"/>
      <c r="AB146" s="47"/>
      <c r="AC146" s="81"/>
      <c r="AD146" s="47"/>
      <c r="AE146" s="81"/>
      <c r="AF146" s="47"/>
      <c r="AG146" s="81"/>
      <c r="AH146" s="47"/>
      <c r="AI146" s="81"/>
      <c r="AJ146" s="59"/>
      <c r="AK146" s="81"/>
      <c r="AL146" s="47"/>
      <c r="AM146" s="81"/>
      <c r="AN146" s="59"/>
      <c r="AR146" s="88">
        <f t="shared" si="29"/>
        <v>0</v>
      </c>
      <c r="AT146" s="105">
        <v>9</v>
      </c>
      <c r="AU146" s="81"/>
      <c r="AV146" s="47"/>
      <c r="AW146" s="81"/>
      <c r="AX146" s="47"/>
      <c r="AY146" s="81"/>
      <c r="AZ146" s="47"/>
      <c r="BA146" s="81"/>
      <c r="BB146" s="47"/>
      <c r="BC146" s="81"/>
      <c r="BD146" s="59"/>
      <c r="BE146" s="81"/>
      <c r="BF146" s="47"/>
      <c r="BG146" s="81"/>
      <c r="BH146" s="59"/>
    </row>
    <row r="147" spans="4:60" ht="15" customHeight="1" outlineLevel="1" thickBot="1" x14ac:dyDescent="0.25">
      <c r="D147" s="88">
        <f t="shared" si="27"/>
        <v>0</v>
      </c>
      <c r="F147" s="105">
        <v>10</v>
      </c>
      <c r="G147" s="81"/>
      <c r="H147" s="47"/>
      <c r="I147" s="81"/>
      <c r="J147" s="47"/>
      <c r="K147" s="81"/>
      <c r="L147" s="47"/>
      <c r="M147" s="81"/>
      <c r="N147" s="47"/>
      <c r="O147" s="81"/>
      <c r="P147" s="59"/>
      <c r="Q147" s="81"/>
      <c r="R147" s="47"/>
      <c r="S147" s="81"/>
      <c r="T147" s="59"/>
      <c r="X147" s="88">
        <f t="shared" si="28"/>
        <v>0</v>
      </c>
      <c r="Z147" s="105">
        <v>10</v>
      </c>
      <c r="AA147" s="81"/>
      <c r="AB147" s="47"/>
      <c r="AC147" s="81"/>
      <c r="AD147" s="47"/>
      <c r="AE147" s="81"/>
      <c r="AF147" s="47"/>
      <c r="AG147" s="81"/>
      <c r="AH147" s="47"/>
      <c r="AI147" s="81"/>
      <c r="AJ147" s="59"/>
      <c r="AK147" s="81"/>
      <c r="AL147" s="47"/>
      <c r="AM147" s="81"/>
      <c r="AN147" s="59"/>
      <c r="AR147" s="88">
        <f t="shared" si="29"/>
        <v>0</v>
      </c>
      <c r="AT147" s="105">
        <v>10</v>
      </c>
      <c r="AU147" s="81"/>
      <c r="AV147" s="47"/>
      <c r="AW147" s="81"/>
      <c r="AX147" s="47"/>
      <c r="AY147" s="81"/>
      <c r="AZ147" s="47"/>
      <c r="BA147" s="81"/>
      <c r="BB147" s="47"/>
      <c r="BC147" s="81"/>
      <c r="BD147" s="59"/>
      <c r="BE147" s="81"/>
      <c r="BF147" s="47"/>
      <c r="BG147" s="81"/>
      <c r="BH147" s="59"/>
    </row>
    <row r="148" spans="4:60" ht="15" customHeight="1" outlineLevel="1" thickBot="1" x14ac:dyDescent="0.25">
      <c r="D148" s="88">
        <f t="shared" si="27"/>
        <v>0</v>
      </c>
      <c r="F148" s="105">
        <v>11</v>
      </c>
      <c r="G148" s="81"/>
      <c r="H148" s="47"/>
      <c r="I148" s="81"/>
      <c r="J148" s="47"/>
      <c r="K148" s="81"/>
      <c r="L148" s="47"/>
      <c r="M148" s="81"/>
      <c r="N148" s="47"/>
      <c r="O148" s="81"/>
      <c r="P148" s="59"/>
      <c r="Q148" s="81"/>
      <c r="R148" s="47"/>
      <c r="S148" s="81"/>
      <c r="T148" s="59"/>
      <c r="X148" s="88">
        <f t="shared" si="28"/>
        <v>0</v>
      </c>
      <c r="Z148" s="105">
        <v>11</v>
      </c>
      <c r="AA148" s="81"/>
      <c r="AB148" s="47"/>
      <c r="AC148" s="81"/>
      <c r="AD148" s="47"/>
      <c r="AE148" s="81"/>
      <c r="AF148" s="47"/>
      <c r="AG148" s="81"/>
      <c r="AH148" s="47"/>
      <c r="AI148" s="81"/>
      <c r="AJ148" s="59"/>
      <c r="AK148" s="81"/>
      <c r="AL148" s="47"/>
      <c r="AM148" s="81"/>
      <c r="AN148" s="59"/>
      <c r="AR148" s="88">
        <f t="shared" si="29"/>
        <v>0</v>
      </c>
      <c r="AT148" s="105">
        <v>11</v>
      </c>
      <c r="AU148" s="81"/>
      <c r="AV148" s="47"/>
      <c r="AW148" s="81"/>
      <c r="AX148" s="47"/>
      <c r="AY148" s="81"/>
      <c r="AZ148" s="47"/>
      <c r="BA148" s="81"/>
      <c r="BB148" s="47"/>
      <c r="BC148" s="81"/>
      <c r="BD148" s="59"/>
      <c r="BE148" s="81"/>
      <c r="BF148" s="47"/>
      <c r="BG148" s="81"/>
      <c r="BH148" s="59"/>
    </row>
    <row r="149" spans="4:60" ht="15" customHeight="1" outlineLevel="1" thickBot="1" x14ac:dyDescent="0.25">
      <c r="D149" s="88">
        <f t="shared" si="27"/>
        <v>0</v>
      </c>
      <c r="F149" s="105">
        <v>12</v>
      </c>
      <c r="G149" s="81"/>
      <c r="H149" s="47"/>
      <c r="I149" s="81"/>
      <c r="J149" s="47"/>
      <c r="K149" s="81"/>
      <c r="L149" s="47"/>
      <c r="M149" s="81"/>
      <c r="N149" s="47"/>
      <c r="O149" s="81"/>
      <c r="P149" s="59"/>
      <c r="Q149" s="81"/>
      <c r="R149" s="47"/>
      <c r="S149" s="81"/>
      <c r="T149" s="59"/>
      <c r="X149" s="88">
        <f t="shared" si="28"/>
        <v>0</v>
      </c>
      <c r="Z149" s="105">
        <v>12</v>
      </c>
      <c r="AA149" s="81"/>
      <c r="AB149" s="47"/>
      <c r="AC149" s="81"/>
      <c r="AD149" s="47"/>
      <c r="AE149" s="81"/>
      <c r="AF149" s="47"/>
      <c r="AG149" s="81"/>
      <c r="AH149" s="47"/>
      <c r="AI149" s="81"/>
      <c r="AJ149" s="59"/>
      <c r="AK149" s="81"/>
      <c r="AL149" s="47"/>
      <c r="AM149" s="81"/>
      <c r="AN149" s="59"/>
      <c r="AR149" s="88">
        <f t="shared" si="29"/>
        <v>0</v>
      </c>
      <c r="AT149" s="105">
        <v>12</v>
      </c>
      <c r="AU149" s="81"/>
      <c r="AV149" s="47"/>
      <c r="AW149" s="81"/>
      <c r="AX149" s="47"/>
      <c r="AY149" s="81"/>
      <c r="AZ149" s="47"/>
      <c r="BA149" s="81"/>
      <c r="BB149" s="47"/>
      <c r="BC149" s="81"/>
      <c r="BD149" s="59"/>
      <c r="BE149" s="81"/>
      <c r="BF149" s="47"/>
      <c r="BG149" s="81"/>
      <c r="BH149" s="59"/>
    </row>
    <row r="150" spans="4:60" ht="15" customHeight="1" outlineLevel="1" thickBot="1" x14ac:dyDescent="0.25">
      <c r="D150" s="88">
        <f t="shared" si="27"/>
        <v>0</v>
      </c>
      <c r="F150" s="105">
        <v>13</v>
      </c>
      <c r="G150" s="81"/>
      <c r="H150" s="47"/>
      <c r="I150" s="81"/>
      <c r="J150" s="47"/>
      <c r="K150" s="81"/>
      <c r="L150" s="47"/>
      <c r="M150" s="81"/>
      <c r="N150" s="47"/>
      <c r="O150" s="81"/>
      <c r="P150" s="59"/>
      <c r="Q150" s="81"/>
      <c r="R150" s="47"/>
      <c r="S150" s="81"/>
      <c r="T150" s="59"/>
      <c r="X150" s="88">
        <f t="shared" si="28"/>
        <v>0</v>
      </c>
      <c r="Z150" s="105">
        <v>13</v>
      </c>
      <c r="AA150" s="81"/>
      <c r="AB150" s="47"/>
      <c r="AC150" s="81"/>
      <c r="AD150" s="47"/>
      <c r="AE150" s="81"/>
      <c r="AF150" s="47"/>
      <c r="AG150" s="81"/>
      <c r="AH150" s="47"/>
      <c r="AI150" s="81"/>
      <c r="AJ150" s="59"/>
      <c r="AK150" s="81"/>
      <c r="AL150" s="47"/>
      <c r="AM150" s="81"/>
      <c r="AN150" s="59"/>
      <c r="AR150" s="88">
        <f t="shared" si="29"/>
        <v>0</v>
      </c>
      <c r="AT150" s="105">
        <v>13</v>
      </c>
      <c r="AU150" s="81"/>
      <c r="AV150" s="47"/>
      <c r="AW150" s="81"/>
      <c r="AX150" s="47"/>
      <c r="AY150" s="81"/>
      <c r="AZ150" s="47"/>
      <c r="BA150" s="81"/>
      <c r="BB150" s="47"/>
      <c r="BC150" s="81"/>
      <c r="BD150" s="59"/>
      <c r="BE150" s="81"/>
      <c r="BF150" s="47"/>
      <c r="BG150" s="81"/>
      <c r="BH150" s="59"/>
    </row>
    <row r="151" spans="4:60" ht="15" customHeight="1" outlineLevel="1" thickBot="1" x14ac:dyDescent="0.25">
      <c r="D151" s="88">
        <f t="shared" si="27"/>
        <v>0</v>
      </c>
      <c r="F151" s="105">
        <v>14</v>
      </c>
      <c r="G151" s="81"/>
      <c r="H151" s="78"/>
      <c r="I151" s="81"/>
      <c r="J151" s="47"/>
      <c r="K151" s="81"/>
      <c r="L151" s="47"/>
      <c r="M151" s="81"/>
      <c r="N151" s="47"/>
      <c r="O151" s="81"/>
      <c r="P151" s="59"/>
      <c r="Q151" s="81"/>
      <c r="R151" s="47"/>
      <c r="S151" s="81"/>
      <c r="T151" s="59"/>
      <c r="X151" s="88">
        <f t="shared" si="28"/>
        <v>0</v>
      </c>
      <c r="Z151" s="105">
        <v>14</v>
      </c>
      <c r="AA151" s="81"/>
      <c r="AB151" s="78"/>
      <c r="AC151" s="81"/>
      <c r="AD151" s="47"/>
      <c r="AE151" s="81"/>
      <c r="AF151" s="47"/>
      <c r="AG151" s="81"/>
      <c r="AH151" s="47"/>
      <c r="AI151" s="81"/>
      <c r="AJ151" s="59"/>
      <c r="AK151" s="81"/>
      <c r="AL151" s="47"/>
      <c r="AM151" s="81"/>
      <c r="AN151" s="59"/>
      <c r="AR151" s="88">
        <f t="shared" si="29"/>
        <v>0</v>
      </c>
      <c r="AT151" s="105">
        <v>14</v>
      </c>
      <c r="AU151" s="81"/>
      <c r="AV151" s="78"/>
      <c r="AW151" s="81"/>
      <c r="AX151" s="47"/>
      <c r="AY151" s="81"/>
      <c r="AZ151" s="47"/>
      <c r="BA151" s="81"/>
      <c r="BB151" s="47"/>
      <c r="BC151" s="81"/>
      <c r="BD151" s="59"/>
      <c r="BE151" s="81"/>
      <c r="BF151" s="47"/>
      <c r="BG151" s="81"/>
      <c r="BH151" s="59"/>
    </row>
    <row r="152" spans="4:60" ht="15" customHeight="1" outlineLevel="1" thickBot="1" x14ac:dyDescent="0.25">
      <c r="D152" s="89">
        <f t="shared" si="27"/>
        <v>0</v>
      </c>
      <c r="F152" s="105">
        <v>15</v>
      </c>
      <c r="G152" s="82"/>
      <c r="H152" s="60"/>
      <c r="I152" s="82"/>
      <c r="J152" s="60"/>
      <c r="K152" s="82"/>
      <c r="L152" s="60"/>
      <c r="M152" s="82"/>
      <c r="N152" s="60"/>
      <c r="O152" s="82"/>
      <c r="P152" s="61"/>
      <c r="Q152" s="82"/>
      <c r="R152" s="60"/>
      <c r="S152" s="82"/>
      <c r="T152" s="61"/>
      <c r="X152" s="89">
        <f t="shared" si="28"/>
        <v>0</v>
      </c>
      <c r="Z152" s="105">
        <v>15</v>
      </c>
      <c r="AA152" s="82"/>
      <c r="AB152" s="60"/>
      <c r="AC152" s="82"/>
      <c r="AD152" s="60"/>
      <c r="AE152" s="82"/>
      <c r="AF152" s="60"/>
      <c r="AG152" s="82"/>
      <c r="AH152" s="60"/>
      <c r="AI152" s="82"/>
      <c r="AJ152" s="61"/>
      <c r="AK152" s="82"/>
      <c r="AL152" s="60"/>
      <c r="AM152" s="82"/>
      <c r="AN152" s="61"/>
      <c r="AR152" s="89">
        <f t="shared" si="29"/>
        <v>0</v>
      </c>
      <c r="AT152" s="105">
        <v>15</v>
      </c>
      <c r="AU152" s="82"/>
      <c r="AV152" s="60"/>
      <c r="AW152" s="82"/>
      <c r="AX152" s="60"/>
      <c r="AY152" s="82"/>
      <c r="AZ152" s="60"/>
      <c r="BA152" s="82"/>
      <c r="BB152" s="60"/>
      <c r="BC152" s="82"/>
      <c r="BD152" s="61"/>
      <c r="BE152" s="82"/>
      <c r="BF152" s="60"/>
      <c r="BG152" s="82"/>
      <c r="BH152" s="61"/>
    </row>
    <row r="153" spans="4:60" ht="15" customHeight="1" outlineLevel="1" thickTop="1" x14ac:dyDescent="0.2">
      <c r="F153" s="106"/>
      <c r="G153" s="49" t="s">
        <v>27</v>
      </c>
      <c r="H153" s="49">
        <f>SUM(H138:H152)</f>
        <v>0</v>
      </c>
      <c r="I153" s="49"/>
      <c r="J153" s="49">
        <f>SUM(J138:J152)</f>
        <v>0</v>
      </c>
      <c r="K153" s="49"/>
      <c r="L153" s="49">
        <f>SUM(L138:L152)</f>
        <v>0</v>
      </c>
      <c r="M153" s="49"/>
      <c r="N153" s="49">
        <f>SUM(N138:N152)</f>
        <v>0</v>
      </c>
      <c r="O153" s="49"/>
      <c r="P153" s="49">
        <f>SUM(P138:P152)</f>
        <v>0</v>
      </c>
      <c r="Q153" s="49"/>
      <c r="R153" s="49">
        <f>SUM(R138:R152)</f>
        <v>0</v>
      </c>
      <c r="S153" s="49"/>
      <c r="T153" s="49">
        <f>SUM(T138:T152)</f>
        <v>0</v>
      </c>
      <c r="Z153" s="106"/>
      <c r="AA153" s="49" t="s">
        <v>27</v>
      </c>
      <c r="AB153" s="49">
        <f>SUM(AB138:AB152)</f>
        <v>0</v>
      </c>
      <c r="AC153" s="49"/>
      <c r="AD153" s="49">
        <f>SUM(AD138:AD152)</f>
        <v>0</v>
      </c>
      <c r="AE153" s="49"/>
      <c r="AF153" s="49">
        <f>SUM(AF138:AF152)</f>
        <v>0</v>
      </c>
      <c r="AG153" s="49"/>
      <c r="AH153" s="49">
        <f>SUM(AH138:AH152)</f>
        <v>0</v>
      </c>
      <c r="AI153" s="49"/>
      <c r="AJ153" s="49">
        <f>SUM(AJ138:AJ152)</f>
        <v>0</v>
      </c>
      <c r="AK153" s="49"/>
      <c r="AL153" s="49">
        <f>SUM(AL138:AL152)</f>
        <v>0</v>
      </c>
      <c r="AM153" s="49"/>
      <c r="AN153" s="49">
        <f>SUM(AN138:AN152)</f>
        <v>0</v>
      </c>
      <c r="AT153" s="106"/>
      <c r="AU153" s="49" t="s">
        <v>27</v>
      </c>
      <c r="AV153" s="49">
        <f>SUM(AV138:AV152)</f>
        <v>0</v>
      </c>
      <c r="AW153" s="49"/>
      <c r="AX153" s="49">
        <f>SUM(AX138:AX152)</f>
        <v>0</v>
      </c>
      <c r="AY153" s="49"/>
      <c r="AZ153" s="49">
        <f>SUM(AZ138:AZ152)</f>
        <v>0</v>
      </c>
      <c r="BA153" s="49"/>
      <c r="BB153" s="49">
        <f>SUM(BB138:BB152)</f>
        <v>0</v>
      </c>
      <c r="BC153" s="49"/>
      <c r="BD153" s="49">
        <f>SUM(BD138:BD152)</f>
        <v>0</v>
      </c>
      <c r="BE153" s="49"/>
      <c r="BF153" s="49">
        <f>SUM(BF138:BF152)</f>
        <v>0</v>
      </c>
      <c r="BG153" s="49"/>
      <c r="BH153" s="49">
        <f>SUM(BH138:BH152)</f>
        <v>0</v>
      </c>
    </row>
    <row r="154" spans="4:60" ht="1.5" customHeight="1" outlineLevel="1" thickBot="1" x14ac:dyDescent="0.25">
      <c r="F154" s="108">
        <f>INT((N155-LOOKUP(N155,DATE(YEAR(N155)+{-1;0;1},1,3)-WEEKDAY(DATE(YEAR(N155)+{-1;0;1},1,3))+2))/7)+1</f>
        <v>16</v>
      </c>
      <c r="G154" s="50"/>
      <c r="H154" s="50"/>
      <c r="I154" s="50"/>
      <c r="J154" s="50"/>
      <c r="K154" s="50"/>
      <c r="L154" s="50"/>
      <c r="M154" s="50"/>
      <c r="N154" s="50"/>
      <c r="O154" s="50"/>
      <c r="P154" s="50"/>
      <c r="Q154" s="50"/>
      <c r="R154" s="50"/>
      <c r="S154" s="50"/>
      <c r="T154" s="50"/>
      <c r="Z154" s="108">
        <f>INT((AH155-LOOKUP(AH155,DATE(YEAR(AH155)+{-1;0;1},1,3)-WEEKDAY(DATE(YEAR(AH155)+{-1;0;1},1,3))+2))/7)+1</f>
        <v>20</v>
      </c>
      <c r="AA154" s="50"/>
      <c r="AB154" s="50"/>
      <c r="AC154" s="50"/>
      <c r="AD154" s="50"/>
      <c r="AE154" s="50"/>
      <c r="AF154" s="50"/>
      <c r="AG154" s="50"/>
      <c r="AH154" s="50"/>
      <c r="AI154" s="50"/>
      <c r="AJ154" s="50"/>
      <c r="AK154" s="50"/>
      <c r="AL154" s="50"/>
      <c r="AM154" s="50"/>
      <c r="AN154" s="50"/>
      <c r="AT154" s="108">
        <f>INT((BB155-LOOKUP(BB155,DATE(YEAR(BB155)+{-1;0;1},1,3)-WEEKDAY(DATE(YEAR(BB155)+{-1;0;1},1,3))+2))/7)+1</f>
        <v>24</v>
      </c>
      <c r="AU154" s="50"/>
      <c r="AV154" s="50"/>
      <c r="AW154" s="50"/>
      <c r="AX154" s="50"/>
      <c r="AY154" s="50"/>
      <c r="AZ154" s="50"/>
      <c r="BA154" s="50"/>
      <c r="BB154" s="50"/>
      <c r="BC154" s="50"/>
      <c r="BD154" s="50"/>
      <c r="BE154" s="50"/>
      <c r="BF154" s="50"/>
      <c r="BG154" s="50"/>
      <c r="BH154" s="50"/>
    </row>
    <row r="155" spans="4:60" ht="39.950000000000003" customHeight="1" thickBot="1" x14ac:dyDescent="0.25">
      <c r="F155" s="71">
        <f>F154</f>
        <v>16</v>
      </c>
      <c r="G155" s="51" t="str">
        <f>IF(ISNA(VLOOKUP(H155,Tab_feri,2,FALSE)),"",VLOOKUP(H155,Tab_feri,2,FALSE))</f>
        <v/>
      </c>
      <c r="H155" s="52">
        <f>T137+1</f>
        <v>43570</v>
      </c>
      <c r="I155" s="51" t="str">
        <f>IF(ISNA(VLOOKUP(J155,Tab_feri,2,FALSE)),"",VLOOKUP(J155,Tab_feri,2,FALSE))</f>
        <v/>
      </c>
      <c r="J155" s="52">
        <f>H155+1</f>
        <v>43571</v>
      </c>
      <c r="K155" s="51" t="str">
        <f>IF(ISNA(VLOOKUP(L155,Tab_feri,2,FALSE)),"",VLOOKUP(L155,Tab_feri,2,FALSE))</f>
        <v/>
      </c>
      <c r="L155" s="52">
        <f>J155+1</f>
        <v>43572</v>
      </c>
      <c r="M155" s="51" t="str">
        <f>IF(ISNA(VLOOKUP(N155,Tab_feri,2,FALSE)),"",VLOOKUP(N155,Tab_feri,2,FALSE))</f>
        <v/>
      </c>
      <c r="N155" s="52">
        <f>L155+1</f>
        <v>43573</v>
      </c>
      <c r="O155" s="51" t="str">
        <f>IF(ISNA(VLOOKUP(P155,Tab_feri,2,FALSE)),"",VLOOKUP(P155,Tab_feri,2,FALSE))</f>
        <v/>
      </c>
      <c r="P155" s="52">
        <f>N155+1</f>
        <v>43574</v>
      </c>
      <c r="Q155" s="53" t="str">
        <f>IF(ISNA(VLOOKUP(R155,Tab_feri,2,FALSE)),"",VLOOKUP(R155,Tab_feri,2,FALSE))</f>
        <v/>
      </c>
      <c r="R155" s="54">
        <f>P155+1</f>
        <v>43575</v>
      </c>
      <c r="S155" s="100" t="str">
        <f>IF(ISNA(VLOOKUP(T155,Tab_feri,2,FALSE)),"",VLOOKUP(T155,Tab_feri,2,FALSE))</f>
        <v/>
      </c>
      <c r="T155" s="55">
        <f>R155+1</f>
        <v>43576</v>
      </c>
      <c r="Z155" s="71">
        <f>Z154</f>
        <v>20</v>
      </c>
      <c r="AA155" s="51" t="str">
        <f>IF(ISNA(VLOOKUP(AB155,Tab_feri,2,FALSE)),"",VLOOKUP(AB155,Tab_feri,2,FALSE))</f>
        <v/>
      </c>
      <c r="AB155" s="52">
        <f>AN137+1</f>
        <v>43598</v>
      </c>
      <c r="AC155" s="51" t="str">
        <f>IF(ISNA(VLOOKUP(AD155,Tab_feri,2,FALSE)),"",VLOOKUP(AD155,Tab_feri,2,FALSE))</f>
        <v/>
      </c>
      <c r="AD155" s="52">
        <f>AB155+1</f>
        <v>43599</v>
      </c>
      <c r="AE155" s="51" t="str">
        <f>IF(ISNA(VLOOKUP(AF155,Tab_feri,2,FALSE)),"",VLOOKUP(AF155,Tab_feri,2,FALSE))</f>
        <v/>
      </c>
      <c r="AF155" s="52">
        <f>AD155+1</f>
        <v>43600</v>
      </c>
      <c r="AG155" s="51" t="str">
        <f>IF(ISNA(VLOOKUP(AH155,Tab_feri,2,FALSE)),"",VLOOKUP(AH155,Tab_feri,2,FALSE))</f>
        <v/>
      </c>
      <c r="AH155" s="52">
        <f>AF155+1</f>
        <v>43601</v>
      </c>
      <c r="AI155" s="51" t="str">
        <f>IF(ISNA(VLOOKUP(AJ155,Tab_feri,2,FALSE)),"",VLOOKUP(AJ155,Tab_feri,2,FALSE))</f>
        <v/>
      </c>
      <c r="AJ155" s="52">
        <f>AH155+1</f>
        <v>43602</v>
      </c>
      <c r="AK155" s="53" t="str">
        <f>IF(ISNA(VLOOKUP(AL155,Tab_feri,2,FALSE)),"",VLOOKUP(AL155,Tab_feri,2,FALSE))</f>
        <v/>
      </c>
      <c r="AL155" s="54">
        <f>AJ155+1</f>
        <v>43603</v>
      </c>
      <c r="AM155" s="53" t="str">
        <f>IF(ISNA(VLOOKUP(AN155,Tab_feri,2,FALSE)),"",VLOOKUP(AN155,Tab_feri,2,FALSE))</f>
        <v/>
      </c>
      <c r="AN155" s="55">
        <f>AL155+1</f>
        <v>43604</v>
      </c>
      <c r="AT155" s="71">
        <f>AT154</f>
        <v>24</v>
      </c>
      <c r="AU155" s="51" t="str">
        <f>IF(ISNA(VLOOKUP(AV155,Tab_feri,2,FALSE)),"",VLOOKUP(AV155,Tab_feri,2,FALSE))</f>
        <v/>
      </c>
      <c r="AV155" s="52">
        <f>BH137+1</f>
        <v>43626</v>
      </c>
      <c r="AW155" s="51" t="str">
        <f>IF(ISNA(VLOOKUP(AX155,Tab_feri,2,FALSE)),"",VLOOKUP(AX155,Tab_feri,2,FALSE))</f>
        <v/>
      </c>
      <c r="AX155" s="52">
        <f>AV155+1</f>
        <v>43627</v>
      </c>
      <c r="AY155" s="51" t="str">
        <f>IF(ISNA(VLOOKUP(AZ155,Tab_feri,2,FALSE)),"",VLOOKUP(AZ155,Tab_feri,2,FALSE))</f>
        <v/>
      </c>
      <c r="AZ155" s="52">
        <f>AX155+1</f>
        <v>43628</v>
      </c>
      <c r="BA155" s="51" t="str">
        <f>IF(ISNA(VLOOKUP(BB155,Tab_feri,2,FALSE)),"",VLOOKUP(BB155,Tab_feri,2,FALSE))</f>
        <v/>
      </c>
      <c r="BB155" s="52">
        <f>AZ155+1</f>
        <v>43629</v>
      </c>
      <c r="BC155" s="51" t="str">
        <f>IF(ISNA(VLOOKUP(BD155,Tab_feri,2,FALSE)),"",VLOOKUP(BD155,Tab_feri,2,FALSE))</f>
        <v/>
      </c>
      <c r="BD155" s="52">
        <f>BB155+1</f>
        <v>43630</v>
      </c>
      <c r="BE155" s="53" t="str">
        <f>IF(ISNA(VLOOKUP(BF155,Tab_feri,2,FALSE)),"",VLOOKUP(BF155,Tab_feri,2,FALSE))</f>
        <v/>
      </c>
      <c r="BF155" s="54">
        <f>BD155+1</f>
        <v>43631</v>
      </c>
      <c r="BG155" s="53" t="str">
        <f>IF(ISNA(VLOOKUP(BH155,Tab_feri,2,FALSE)),"",VLOOKUP(BH155,Tab_feri,2,FALSE))</f>
        <v/>
      </c>
      <c r="BH155" s="55">
        <f>BF155+1</f>
        <v>43632</v>
      </c>
    </row>
    <row r="156" spans="4:60" ht="15" customHeight="1" outlineLevel="1" thickTop="1" thickBot="1" x14ac:dyDescent="0.25">
      <c r="D156" s="87">
        <f>SUM(H156,J156,L156,N156,P156,R156,T156)</f>
        <v>0</v>
      </c>
      <c r="F156" s="105">
        <v>1</v>
      </c>
      <c r="G156" s="80"/>
      <c r="H156" s="57"/>
      <c r="I156" s="80"/>
      <c r="J156" s="57"/>
      <c r="K156" s="80"/>
      <c r="L156" s="57"/>
      <c r="M156" s="80"/>
      <c r="N156" s="57"/>
      <c r="O156" s="80"/>
      <c r="P156" s="58"/>
      <c r="Q156" s="80"/>
      <c r="R156" s="57"/>
      <c r="S156" s="80"/>
      <c r="T156" s="58"/>
      <c r="X156" s="87">
        <f>SUM(AB156,AD156,AF156,AH156,AJ156,AL156,AN156)</f>
        <v>0</v>
      </c>
      <c r="Z156" s="105">
        <v>1</v>
      </c>
      <c r="AA156" s="80"/>
      <c r="AB156" s="57"/>
      <c r="AC156" s="80"/>
      <c r="AD156" s="57"/>
      <c r="AE156" s="80"/>
      <c r="AF156" s="57"/>
      <c r="AG156" s="80"/>
      <c r="AH156" s="57"/>
      <c r="AI156" s="80"/>
      <c r="AJ156" s="58"/>
      <c r="AK156" s="80"/>
      <c r="AL156" s="57"/>
      <c r="AM156" s="80"/>
      <c r="AN156" s="58"/>
      <c r="AR156" s="87">
        <f>SUM(AV156,AX156,AZ156,BB156,BD156,BF156,BH156)</f>
        <v>0</v>
      </c>
      <c r="AT156" s="105">
        <v>1</v>
      </c>
      <c r="AU156" s="80"/>
      <c r="AV156" s="57"/>
      <c r="AW156" s="80"/>
      <c r="AX156" s="57"/>
      <c r="AY156" s="80"/>
      <c r="AZ156" s="57"/>
      <c r="BA156" s="80"/>
      <c r="BB156" s="57"/>
      <c r="BC156" s="80"/>
      <c r="BD156" s="58"/>
      <c r="BE156" s="80"/>
      <c r="BF156" s="57"/>
      <c r="BG156" s="80"/>
      <c r="BH156" s="58"/>
    </row>
    <row r="157" spans="4:60" ht="15" customHeight="1" outlineLevel="1" thickBot="1" x14ac:dyDescent="0.25">
      <c r="D157" s="88">
        <f t="shared" ref="D157:D170" si="30">SUM(H157,J157,L157,N157,P157,R157,T157)</f>
        <v>0</v>
      </c>
      <c r="F157" s="105">
        <v>2</v>
      </c>
      <c r="G157" s="81"/>
      <c r="H157" s="47"/>
      <c r="I157" s="81"/>
      <c r="J157" s="47"/>
      <c r="K157" s="81"/>
      <c r="L157" s="47"/>
      <c r="M157" s="81"/>
      <c r="N157" s="47"/>
      <c r="O157" s="81"/>
      <c r="P157" s="59"/>
      <c r="Q157" s="81"/>
      <c r="R157" s="47"/>
      <c r="S157" s="81"/>
      <c r="T157" s="59"/>
      <c r="X157" s="88">
        <f t="shared" ref="X157:X170" si="31">SUM(AB157,AD157,AF157,AH157,AJ157,AL157,AN157)</f>
        <v>0</v>
      </c>
      <c r="Z157" s="105">
        <v>2</v>
      </c>
      <c r="AA157" s="81"/>
      <c r="AB157" s="47"/>
      <c r="AC157" s="81"/>
      <c r="AD157" s="47"/>
      <c r="AE157" s="81"/>
      <c r="AF157" s="47"/>
      <c r="AG157" s="81"/>
      <c r="AH157" s="47"/>
      <c r="AI157" s="81"/>
      <c r="AJ157" s="59"/>
      <c r="AK157" s="81"/>
      <c r="AL157" s="47"/>
      <c r="AM157" s="81"/>
      <c r="AN157" s="59"/>
      <c r="AR157" s="88">
        <f t="shared" ref="AR157:AR170" si="32">SUM(AV157,AX157,AZ157,BB157,BD157,BF157,BH157)</f>
        <v>0</v>
      </c>
      <c r="AT157" s="105">
        <v>2</v>
      </c>
      <c r="AU157" s="81"/>
      <c r="AV157" s="47"/>
      <c r="AW157" s="81"/>
      <c r="AX157" s="47"/>
      <c r="AY157" s="81"/>
      <c r="AZ157" s="47"/>
      <c r="BA157" s="81"/>
      <c r="BB157" s="47"/>
      <c r="BC157" s="81"/>
      <c r="BD157" s="59"/>
      <c r="BE157" s="81"/>
      <c r="BF157" s="47"/>
      <c r="BG157" s="81"/>
      <c r="BH157" s="59"/>
    </row>
    <row r="158" spans="4:60" ht="15" customHeight="1" outlineLevel="1" thickBot="1" x14ac:dyDescent="0.25">
      <c r="D158" s="88">
        <f t="shared" si="30"/>
        <v>0</v>
      </c>
      <c r="F158" s="105">
        <v>3</v>
      </c>
      <c r="G158" s="81"/>
      <c r="H158" s="47"/>
      <c r="I158" s="81"/>
      <c r="J158" s="47"/>
      <c r="K158" s="81"/>
      <c r="L158" s="47"/>
      <c r="M158" s="81"/>
      <c r="N158" s="47"/>
      <c r="O158" s="81"/>
      <c r="P158" s="59"/>
      <c r="Q158" s="81"/>
      <c r="R158" s="47"/>
      <c r="S158" s="81"/>
      <c r="T158" s="59"/>
      <c r="X158" s="88">
        <f t="shared" si="31"/>
        <v>0</v>
      </c>
      <c r="Z158" s="105">
        <v>3</v>
      </c>
      <c r="AA158" s="81"/>
      <c r="AB158" s="47"/>
      <c r="AC158" s="81"/>
      <c r="AD158" s="47"/>
      <c r="AE158" s="81"/>
      <c r="AF158" s="47"/>
      <c r="AG158" s="81"/>
      <c r="AH158" s="47"/>
      <c r="AI158" s="81"/>
      <c r="AJ158" s="59"/>
      <c r="AK158" s="81"/>
      <c r="AL158" s="47"/>
      <c r="AM158" s="81"/>
      <c r="AN158" s="59"/>
      <c r="AR158" s="88">
        <f t="shared" si="32"/>
        <v>0</v>
      </c>
      <c r="AT158" s="105">
        <v>3</v>
      </c>
      <c r="AU158" s="81"/>
      <c r="AV158" s="47"/>
      <c r="AW158" s="81"/>
      <c r="AX158" s="47"/>
      <c r="AY158" s="81"/>
      <c r="AZ158" s="47"/>
      <c r="BA158" s="81"/>
      <c r="BB158" s="47"/>
      <c r="BC158" s="81"/>
      <c r="BD158" s="59"/>
      <c r="BE158" s="81"/>
      <c r="BF158" s="47"/>
      <c r="BG158" s="81"/>
      <c r="BH158" s="59"/>
    </row>
    <row r="159" spans="4:60" ht="15" customHeight="1" outlineLevel="1" thickBot="1" x14ac:dyDescent="0.25">
      <c r="D159" s="88">
        <f t="shared" si="30"/>
        <v>0</v>
      </c>
      <c r="F159" s="105">
        <v>4</v>
      </c>
      <c r="G159" s="81"/>
      <c r="H159" s="47"/>
      <c r="I159" s="81"/>
      <c r="J159" s="47"/>
      <c r="K159" s="81"/>
      <c r="L159" s="47"/>
      <c r="M159" s="81"/>
      <c r="N159" s="47"/>
      <c r="O159" s="81"/>
      <c r="P159" s="59"/>
      <c r="Q159" s="81"/>
      <c r="R159" s="47"/>
      <c r="S159" s="81"/>
      <c r="T159" s="59"/>
      <c r="X159" s="88">
        <f t="shared" si="31"/>
        <v>0</v>
      </c>
      <c r="Z159" s="105">
        <v>4</v>
      </c>
      <c r="AA159" s="81"/>
      <c r="AB159" s="47"/>
      <c r="AC159" s="81"/>
      <c r="AD159" s="47"/>
      <c r="AE159" s="81"/>
      <c r="AF159" s="47"/>
      <c r="AG159" s="81"/>
      <c r="AH159" s="47"/>
      <c r="AI159" s="81"/>
      <c r="AJ159" s="59"/>
      <c r="AK159" s="81"/>
      <c r="AL159" s="47"/>
      <c r="AM159" s="81"/>
      <c r="AN159" s="59"/>
      <c r="AR159" s="88">
        <f t="shared" si="32"/>
        <v>0</v>
      </c>
      <c r="AT159" s="105">
        <v>4</v>
      </c>
      <c r="AU159" s="81"/>
      <c r="AV159" s="47"/>
      <c r="AW159" s="81"/>
      <c r="AX159" s="47"/>
      <c r="AY159" s="81"/>
      <c r="AZ159" s="47"/>
      <c r="BA159" s="81"/>
      <c r="BB159" s="47"/>
      <c r="BC159" s="81"/>
      <c r="BD159" s="59"/>
      <c r="BE159" s="81"/>
      <c r="BF159" s="47"/>
      <c r="BG159" s="81"/>
      <c r="BH159" s="59"/>
    </row>
    <row r="160" spans="4:60" ht="15" customHeight="1" outlineLevel="1" thickBot="1" x14ac:dyDescent="0.25">
      <c r="D160" s="88">
        <f t="shared" si="30"/>
        <v>0</v>
      </c>
      <c r="F160" s="105">
        <v>5</v>
      </c>
      <c r="G160" s="81"/>
      <c r="H160" s="47"/>
      <c r="I160" s="81"/>
      <c r="J160" s="47"/>
      <c r="K160" s="81"/>
      <c r="L160" s="47"/>
      <c r="M160" s="81"/>
      <c r="N160" s="47"/>
      <c r="O160" s="81"/>
      <c r="P160" s="59"/>
      <c r="Q160" s="81"/>
      <c r="R160" s="47"/>
      <c r="S160" s="81"/>
      <c r="T160" s="59"/>
      <c r="X160" s="88">
        <f t="shared" si="31"/>
        <v>0</v>
      </c>
      <c r="Z160" s="105">
        <v>5</v>
      </c>
      <c r="AA160" s="81"/>
      <c r="AB160" s="47"/>
      <c r="AC160" s="81"/>
      <c r="AD160" s="47"/>
      <c r="AE160" s="81"/>
      <c r="AF160" s="47"/>
      <c r="AG160" s="81"/>
      <c r="AH160" s="47"/>
      <c r="AI160" s="81"/>
      <c r="AJ160" s="59"/>
      <c r="AK160" s="81"/>
      <c r="AL160" s="47"/>
      <c r="AM160" s="81"/>
      <c r="AN160" s="59"/>
      <c r="AR160" s="88">
        <f t="shared" si="32"/>
        <v>0</v>
      </c>
      <c r="AT160" s="105">
        <v>5</v>
      </c>
      <c r="AU160" s="81"/>
      <c r="AV160" s="47"/>
      <c r="AW160" s="81"/>
      <c r="AX160" s="47"/>
      <c r="AY160" s="81"/>
      <c r="AZ160" s="47"/>
      <c r="BA160" s="81"/>
      <c r="BB160" s="47"/>
      <c r="BC160" s="81"/>
      <c r="BD160" s="59"/>
      <c r="BE160" s="81"/>
      <c r="BF160" s="47"/>
      <c r="BG160" s="81"/>
      <c r="BH160" s="59"/>
    </row>
    <row r="161" spans="4:60" ht="15" customHeight="1" outlineLevel="1" thickBot="1" x14ac:dyDescent="0.25">
      <c r="D161" s="88">
        <f t="shared" si="30"/>
        <v>0</v>
      </c>
      <c r="F161" s="105">
        <v>6</v>
      </c>
      <c r="G161" s="81"/>
      <c r="H161" s="47"/>
      <c r="I161" s="81"/>
      <c r="J161" s="47"/>
      <c r="K161" s="81"/>
      <c r="L161" s="47"/>
      <c r="M161" s="81"/>
      <c r="N161" s="47"/>
      <c r="O161" s="81"/>
      <c r="P161" s="59"/>
      <c r="Q161" s="81"/>
      <c r="R161" s="47"/>
      <c r="S161" s="81"/>
      <c r="T161" s="59"/>
      <c r="X161" s="88">
        <f t="shared" si="31"/>
        <v>0</v>
      </c>
      <c r="Z161" s="105">
        <v>6</v>
      </c>
      <c r="AA161" s="81"/>
      <c r="AB161" s="47"/>
      <c r="AC161" s="81"/>
      <c r="AD161" s="47"/>
      <c r="AE161" s="81"/>
      <c r="AF161" s="47"/>
      <c r="AG161" s="81"/>
      <c r="AH161" s="47"/>
      <c r="AI161" s="81"/>
      <c r="AJ161" s="59"/>
      <c r="AK161" s="81"/>
      <c r="AL161" s="47"/>
      <c r="AM161" s="81"/>
      <c r="AN161" s="59"/>
      <c r="AR161" s="88">
        <f t="shared" si="32"/>
        <v>0</v>
      </c>
      <c r="AT161" s="105">
        <v>6</v>
      </c>
      <c r="AU161" s="81"/>
      <c r="AV161" s="47"/>
      <c r="AW161" s="81"/>
      <c r="AX161" s="47"/>
      <c r="AY161" s="81"/>
      <c r="AZ161" s="47"/>
      <c r="BA161" s="81"/>
      <c r="BB161" s="47"/>
      <c r="BC161" s="81"/>
      <c r="BD161" s="59"/>
      <c r="BE161" s="81"/>
      <c r="BF161" s="47"/>
      <c r="BG161" s="81"/>
      <c r="BH161" s="59"/>
    </row>
    <row r="162" spans="4:60" ht="15" customHeight="1" outlineLevel="1" thickBot="1" x14ac:dyDescent="0.25">
      <c r="D162" s="88">
        <f t="shared" si="30"/>
        <v>0</v>
      </c>
      <c r="F162" s="105">
        <v>7</v>
      </c>
      <c r="G162" s="81"/>
      <c r="H162" s="47"/>
      <c r="I162" s="81"/>
      <c r="J162" s="47"/>
      <c r="K162" s="81"/>
      <c r="L162" s="47"/>
      <c r="M162" s="81"/>
      <c r="N162" s="47"/>
      <c r="O162" s="81"/>
      <c r="P162" s="59"/>
      <c r="Q162" s="81"/>
      <c r="R162" s="47"/>
      <c r="S162" s="81"/>
      <c r="T162" s="59"/>
      <c r="X162" s="88">
        <f t="shared" si="31"/>
        <v>0</v>
      </c>
      <c r="Z162" s="105">
        <v>7</v>
      </c>
      <c r="AA162" s="81"/>
      <c r="AB162" s="47"/>
      <c r="AC162" s="81"/>
      <c r="AD162" s="47"/>
      <c r="AE162" s="81"/>
      <c r="AF162" s="47"/>
      <c r="AG162" s="81"/>
      <c r="AH162" s="47"/>
      <c r="AI162" s="81"/>
      <c r="AJ162" s="59"/>
      <c r="AK162" s="81"/>
      <c r="AL162" s="47"/>
      <c r="AM162" s="81"/>
      <c r="AN162" s="59"/>
      <c r="AR162" s="88">
        <f t="shared" si="32"/>
        <v>0</v>
      </c>
      <c r="AT162" s="105">
        <v>7</v>
      </c>
      <c r="AU162" s="81"/>
      <c r="AV162" s="47"/>
      <c r="AW162" s="81"/>
      <c r="AX162" s="47"/>
      <c r="AY162" s="81"/>
      <c r="AZ162" s="47"/>
      <c r="BA162" s="81"/>
      <c r="BB162" s="47"/>
      <c r="BC162" s="81"/>
      <c r="BD162" s="59"/>
      <c r="BE162" s="81"/>
      <c r="BF162" s="47"/>
      <c r="BG162" s="81"/>
      <c r="BH162" s="59"/>
    </row>
    <row r="163" spans="4:60" ht="15" customHeight="1" outlineLevel="1" thickBot="1" x14ac:dyDescent="0.25">
      <c r="D163" s="88">
        <f t="shared" si="30"/>
        <v>0</v>
      </c>
      <c r="F163" s="105">
        <v>8</v>
      </c>
      <c r="G163" s="81"/>
      <c r="H163" s="47"/>
      <c r="I163" s="81"/>
      <c r="J163" s="47"/>
      <c r="K163" s="81"/>
      <c r="L163" s="47"/>
      <c r="M163" s="81"/>
      <c r="N163" s="47"/>
      <c r="O163" s="81"/>
      <c r="P163" s="59"/>
      <c r="Q163" s="81"/>
      <c r="R163" s="47"/>
      <c r="S163" s="81"/>
      <c r="T163" s="59"/>
      <c r="X163" s="88">
        <f t="shared" si="31"/>
        <v>0</v>
      </c>
      <c r="Z163" s="105">
        <v>8</v>
      </c>
      <c r="AA163" s="81"/>
      <c r="AB163" s="47"/>
      <c r="AC163" s="81"/>
      <c r="AD163" s="47"/>
      <c r="AE163" s="81"/>
      <c r="AF163" s="47"/>
      <c r="AG163" s="81"/>
      <c r="AH163" s="47"/>
      <c r="AI163" s="81"/>
      <c r="AJ163" s="59"/>
      <c r="AK163" s="81"/>
      <c r="AL163" s="47"/>
      <c r="AM163" s="81"/>
      <c r="AN163" s="59"/>
      <c r="AR163" s="88">
        <f t="shared" si="32"/>
        <v>0</v>
      </c>
      <c r="AT163" s="105">
        <v>8</v>
      </c>
      <c r="AU163" s="81"/>
      <c r="AV163" s="47"/>
      <c r="AW163" s="81"/>
      <c r="AX163" s="47"/>
      <c r="AY163" s="81"/>
      <c r="AZ163" s="47"/>
      <c r="BA163" s="81"/>
      <c r="BB163" s="47"/>
      <c r="BC163" s="81"/>
      <c r="BD163" s="59"/>
      <c r="BE163" s="81"/>
      <c r="BF163" s="47"/>
      <c r="BG163" s="81"/>
      <c r="BH163" s="59"/>
    </row>
    <row r="164" spans="4:60" ht="15" customHeight="1" outlineLevel="1" thickBot="1" x14ac:dyDescent="0.25">
      <c r="D164" s="88">
        <f t="shared" si="30"/>
        <v>0</v>
      </c>
      <c r="F164" s="105">
        <v>9</v>
      </c>
      <c r="G164" s="81"/>
      <c r="H164" s="47"/>
      <c r="I164" s="81"/>
      <c r="J164" s="47"/>
      <c r="K164" s="81"/>
      <c r="L164" s="47"/>
      <c r="M164" s="81"/>
      <c r="N164" s="47"/>
      <c r="O164" s="81"/>
      <c r="P164" s="59"/>
      <c r="Q164" s="81"/>
      <c r="R164" s="47"/>
      <c r="S164" s="81"/>
      <c r="T164" s="59"/>
      <c r="X164" s="88">
        <f t="shared" si="31"/>
        <v>0</v>
      </c>
      <c r="Z164" s="105">
        <v>9</v>
      </c>
      <c r="AA164" s="81"/>
      <c r="AB164" s="47"/>
      <c r="AC164" s="81"/>
      <c r="AD164" s="47"/>
      <c r="AE164" s="81"/>
      <c r="AF164" s="47"/>
      <c r="AG164" s="81"/>
      <c r="AH164" s="47"/>
      <c r="AI164" s="81"/>
      <c r="AJ164" s="59"/>
      <c r="AK164" s="81"/>
      <c r="AL164" s="47"/>
      <c r="AM164" s="81"/>
      <c r="AN164" s="59"/>
      <c r="AR164" s="88">
        <f t="shared" si="32"/>
        <v>0</v>
      </c>
      <c r="AT164" s="105">
        <v>9</v>
      </c>
      <c r="AU164" s="81"/>
      <c r="AV164" s="47"/>
      <c r="AW164" s="81"/>
      <c r="AX164" s="47"/>
      <c r="AY164" s="81"/>
      <c r="AZ164" s="47"/>
      <c r="BA164" s="81"/>
      <c r="BB164" s="47"/>
      <c r="BC164" s="81"/>
      <c r="BD164" s="59"/>
      <c r="BE164" s="81"/>
      <c r="BF164" s="47"/>
      <c r="BG164" s="81"/>
      <c r="BH164" s="59"/>
    </row>
    <row r="165" spans="4:60" ht="15" customHeight="1" outlineLevel="1" thickBot="1" x14ac:dyDescent="0.25">
      <c r="D165" s="88">
        <f t="shared" si="30"/>
        <v>0</v>
      </c>
      <c r="F165" s="105">
        <v>10</v>
      </c>
      <c r="G165" s="81"/>
      <c r="H165" s="47"/>
      <c r="I165" s="81"/>
      <c r="J165" s="47"/>
      <c r="K165" s="81"/>
      <c r="L165" s="47"/>
      <c r="M165" s="81"/>
      <c r="N165" s="47"/>
      <c r="O165" s="81"/>
      <c r="P165" s="59"/>
      <c r="Q165" s="81"/>
      <c r="R165" s="47"/>
      <c r="S165" s="81"/>
      <c r="T165" s="59"/>
      <c r="X165" s="88">
        <f t="shared" si="31"/>
        <v>0</v>
      </c>
      <c r="Z165" s="105">
        <v>10</v>
      </c>
      <c r="AA165" s="81"/>
      <c r="AB165" s="47"/>
      <c r="AC165" s="81"/>
      <c r="AD165" s="47"/>
      <c r="AE165" s="81"/>
      <c r="AF165" s="47"/>
      <c r="AG165" s="81"/>
      <c r="AH165" s="47"/>
      <c r="AI165" s="81"/>
      <c r="AJ165" s="59"/>
      <c r="AK165" s="81"/>
      <c r="AL165" s="47"/>
      <c r="AM165" s="81"/>
      <c r="AN165" s="59"/>
      <c r="AR165" s="88">
        <f t="shared" si="32"/>
        <v>0</v>
      </c>
      <c r="AT165" s="105">
        <v>10</v>
      </c>
      <c r="AU165" s="81"/>
      <c r="AV165" s="47"/>
      <c r="AW165" s="81"/>
      <c r="AX165" s="47"/>
      <c r="AY165" s="81"/>
      <c r="AZ165" s="47"/>
      <c r="BA165" s="81"/>
      <c r="BB165" s="47"/>
      <c r="BC165" s="81"/>
      <c r="BD165" s="59"/>
      <c r="BE165" s="81"/>
      <c r="BF165" s="47"/>
      <c r="BG165" s="81"/>
      <c r="BH165" s="59"/>
    </row>
    <row r="166" spans="4:60" ht="15" customHeight="1" outlineLevel="1" thickBot="1" x14ac:dyDescent="0.25">
      <c r="D166" s="88">
        <f t="shared" si="30"/>
        <v>0</v>
      </c>
      <c r="F166" s="105">
        <v>11</v>
      </c>
      <c r="G166" s="81"/>
      <c r="H166" s="47"/>
      <c r="I166" s="81"/>
      <c r="J166" s="47"/>
      <c r="K166" s="81"/>
      <c r="L166" s="47"/>
      <c r="M166" s="81"/>
      <c r="N166" s="47"/>
      <c r="O166" s="81"/>
      <c r="P166" s="59"/>
      <c r="Q166" s="81"/>
      <c r="R166" s="47"/>
      <c r="S166" s="81"/>
      <c r="T166" s="59"/>
      <c r="X166" s="88">
        <f t="shared" si="31"/>
        <v>0</v>
      </c>
      <c r="Z166" s="105">
        <v>11</v>
      </c>
      <c r="AA166" s="81"/>
      <c r="AB166" s="47"/>
      <c r="AC166" s="81"/>
      <c r="AD166" s="47"/>
      <c r="AE166" s="81"/>
      <c r="AF166" s="47"/>
      <c r="AG166" s="81"/>
      <c r="AH166" s="47"/>
      <c r="AI166" s="81"/>
      <c r="AJ166" s="59"/>
      <c r="AK166" s="81"/>
      <c r="AL166" s="47"/>
      <c r="AM166" s="81"/>
      <c r="AN166" s="59"/>
      <c r="AR166" s="88">
        <f t="shared" si="32"/>
        <v>0</v>
      </c>
      <c r="AT166" s="105">
        <v>11</v>
      </c>
      <c r="AU166" s="81"/>
      <c r="AV166" s="47"/>
      <c r="AW166" s="81"/>
      <c r="AX166" s="47"/>
      <c r="AY166" s="81"/>
      <c r="AZ166" s="47"/>
      <c r="BA166" s="81"/>
      <c r="BB166" s="47"/>
      <c r="BC166" s="81"/>
      <c r="BD166" s="59"/>
      <c r="BE166" s="81"/>
      <c r="BF166" s="47"/>
      <c r="BG166" s="81"/>
      <c r="BH166" s="59"/>
    </row>
    <row r="167" spans="4:60" ht="15" customHeight="1" outlineLevel="1" thickBot="1" x14ac:dyDescent="0.25">
      <c r="D167" s="88">
        <f t="shared" si="30"/>
        <v>0</v>
      </c>
      <c r="F167" s="105">
        <v>12</v>
      </c>
      <c r="G167" s="81"/>
      <c r="H167" s="47"/>
      <c r="I167" s="81"/>
      <c r="J167" s="47"/>
      <c r="K167" s="81"/>
      <c r="L167" s="47"/>
      <c r="M167" s="81"/>
      <c r="N167" s="47"/>
      <c r="O167" s="81"/>
      <c r="P167" s="59"/>
      <c r="Q167" s="81"/>
      <c r="R167" s="47"/>
      <c r="S167" s="81"/>
      <c r="T167" s="59"/>
      <c r="X167" s="88">
        <f t="shared" si="31"/>
        <v>0</v>
      </c>
      <c r="Z167" s="105">
        <v>12</v>
      </c>
      <c r="AA167" s="81"/>
      <c r="AB167" s="47"/>
      <c r="AC167" s="81"/>
      <c r="AD167" s="47"/>
      <c r="AE167" s="81"/>
      <c r="AF167" s="47"/>
      <c r="AG167" s="81"/>
      <c r="AH167" s="47"/>
      <c r="AI167" s="81"/>
      <c r="AJ167" s="59"/>
      <c r="AK167" s="81"/>
      <c r="AL167" s="47"/>
      <c r="AM167" s="81"/>
      <c r="AN167" s="59"/>
      <c r="AR167" s="88">
        <f t="shared" si="32"/>
        <v>0</v>
      </c>
      <c r="AT167" s="105">
        <v>12</v>
      </c>
      <c r="AU167" s="81"/>
      <c r="AV167" s="47"/>
      <c r="AW167" s="81"/>
      <c r="AX167" s="47"/>
      <c r="AY167" s="81"/>
      <c r="AZ167" s="47"/>
      <c r="BA167" s="81"/>
      <c r="BB167" s="47"/>
      <c r="BC167" s="81"/>
      <c r="BD167" s="59"/>
      <c r="BE167" s="81"/>
      <c r="BF167" s="47"/>
      <c r="BG167" s="81"/>
      <c r="BH167" s="59"/>
    </row>
    <row r="168" spans="4:60" ht="15" customHeight="1" outlineLevel="1" thickBot="1" x14ac:dyDescent="0.25">
      <c r="D168" s="88">
        <f t="shared" si="30"/>
        <v>0</v>
      </c>
      <c r="F168" s="105">
        <v>13</v>
      </c>
      <c r="G168" s="81"/>
      <c r="H168" s="47"/>
      <c r="I168" s="81"/>
      <c r="J168" s="47"/>
      <c r="K168" s="81"/>
      <c r="L168" s="47"/>
      <c r="M168" s="81"/>
      <c r="N168" s="47"/>
      <c r="O168" s="81"/>
      <c r="P168" s="59"/>
      <c r="Q168" s="81"/>
      <c r="R168" s="47"/>
      <c r="S168" s="81"/>
      <c r="T168" s="59"/>
      <c r="X168" s="88">
        <f t="shared" si="31"/>
        <v>0</v>
      </c>
      <c r="Z168" s="105">
        <v>13</v>
      </c>
      <c r="AA168" s="81"/>
      <c r="AB168" s="47"/>
      <c r="AC168" s="81"/>
      <c r="AD168" s="47"/>
      <c r="AE168" s="81"/>
      <c r="AF168" s="47"/>
      <c r="AG168" s="81"/>
      <c r="AH168" s="47"/>
      <c r="AI168" s="81"/>
      <c r="AJ168" s="59"/>
      <c r="AK168" s="81"/>
      <c r="AL168" s="47"/>
      <c r="AM168" s="81"/>
      <c r="AN168" s="59"/>
      <c r="AR168" s="88">
        <f t="shared" si="32"/>
        <v>0</v>
      </c>
      <c r="AT168" s="105">
        <v>13</v>
      </c>
      <c r="AU168" s="81"/>
      <c r="AV168" s="47"/>
      <c r="AW168" s="81"/>
      <c r="AX168" s="47"/>
      <c r="AY168" s="81"/>
      <c r="AZ168" s="47"/>
      <c r="BA168" s="81"/>
      <c r="BB168" s="47"/>
      <c r="BC168" s="81"/>
      <c r="BD168" s="59"/>
      <c r="BE168" s="81"/>
      <c r="BF168" s="47"/>
      <c r="BG168" s="81"/>
      <c r="BH168" s="59"/>
    </row>
    <row r="169" spans="4:60" ht="15" customHeight="1" outlineLevel="1" thickBot="1" x14ac:dyDescent="0.25">
      <c r="D169" s="88">
        <f t="shared" si="30"/>
        <v>0</v>
      </c>
      <c r="F169" s="105">
        <v>14</v>
      </c>
      <c r="G169" s="81"/>
      <c r="H169" s="78"/>
      <c r="I169" s="81"/>
      <c r="J169" s="47"/>
      <c r="K169" s="81"/>
      <c r="L169" s="47"/>
      <c r="M169" s="81"/>
      <c r="N169" s="47"/>
      <c r="O169" s="81"/>
      <c r="P169" s="59"/>
      <c r="Q169" s="81"/>
      <c r="R169" s="47"/>
      <c r="S169" s="81"/>
      <c r="T169" s="59"/>
      <c r="X169" s="88">
        <f t="shared" si="31"/>
        <v>0</v>
      </c>
      <c r="Z169" s="105">
        <v>14</v>
      </c>
      <c r="AA169" s="81"/>
      <c r="AB169" s="78"/>
      <c r="AC169" s="81"/>
      <c r="AD169" s="47"/>
      <c r="AE169" s="81"/>
      <c r="AF169" s="47"/>
      <c r="AG169" s="81"/>
      <c r="AH169" s="47"/>
      <c r="AI169" s="81"/>
      <c r="AJ169" s="59"/>
      <c r="AK169" s="81"/>
      <c r="AL169" s="47"/>
      <c r="AM169" s="81"/>
      <c r="AN169" s="59"/>
      <c r="AR169" s="88">
        <f t="shared" si="32"/>
        <v>0</v>
      </c>
      <c r="AT169" s="105">
        <v>14</v>
      </c>
      <c r="AU169" s="81"/>
      <c r="AV169" s="78"/>
      <c r="AW169" s="81"/>
      <c r="AX169" s="47"/>
      <c r="AY169" s="81"/>
      <c r="AZ169" s="47"/>
      <c r="BA169" s="81"/>
      <c r="BB169" s="47"/>
      <c r="BC169" s="81"/>
      <c r="BD169" s="59"/>
      <c r="BE169" s="81"/>
      <c r="BF169" s="47"/>
      <c r="BG169" s="81"/>
      <c r="BH169" s="59"/>
    </row>
    <row r="170" spans="4:60" ht="15" customHeight="1" outlineLevel="1" thickBot="1" x14ac:dyDescent="0.25">
      <c r="D170" s="89">
        <f t="shared" si="30"/>
        <v>0</v>
      </c>
      <c r="F170" s="105">
        <v>15</v>
      </c>
      <c r="G170" s="82"/>
      <c r="H170" s="60"/>
      <c r="I170" s="82"/>
      <c r="J170" s="60"/>
      <c r="K170" s="82"/>
      <c r="L170" s="60"/>
      <c r="M170" s="82"/>
      <c r="N170" s="60"/>
      <c r="O170" s="82"/>
      <c r="P170" s="61"/>
      <c r="Q170" s="82"/>
      <c r="R170" s="60"/>
      <c r="S170" s="82"/>
      <c r="T170" s="61"/>
      <c r="X170" s="89">
        <f t="shared" si="31"/>
        <v>0</v>
      </c>
      <c r="Z170" s="105">
        <v>15</v>
      </c>
      <c r="AA170" s="82"/>
      <c r="AB170" s="60"/>
      <c r="AC170" s="82"/>
      <c r="AD170" s="60"/>
      <c r="AE170" s="82"/>
      <c r="AF170" s="60"/>
      <c r="AG170" s="82"/>
      <c r="AH170" s="60"/>
      <c r="AI170" s="82"/>
      <c r="AJ170" s="61"/>
      <c r="AK170" s="82"/>
      <c r="AL170" s="60"/>
      <c r="AM170" s="82"/>
      <c r="AN170" s="61"/>
      <c r="AR170" s="89">
        <f t="shared" si="32"/>
        <v>0</v>
      </c>
      <c r="AT170" s="105">
        <v>15</v>
      </c>
      <c r="AU170" s="82"/>
      <c r="AV170" s="60"/>
      <c r="AW170" s="82"/>
      <c r="AX170" s="60"/>
      <c r="AY170" s="82"/>
      <c r="AZ170" s="60"/>
      <c r="BA170" s="82"/>
      <c r="BB170" s="60"/>
      <c r="BC170" s="82"/>
      <c r="BD170" s="61"/>
      <c r="BE170" s="82"/>
      <c r="BF170" s="60"/>
      <c r="BG170" s="82"/>
      <c r="BH170" s="61"/>
    </row>
    <row r="171" spans="4:60" ht="15" customHeight="1" outlineLevel="1" thickTop="1" x14ac:dyDescent="0.2">
      <c r="F171" s="106"/>
      <c r="G171" s="49" t="s">
        <v>27</v>
      </c>
      <c r="H171" s="49">
        <f>SUM(H156:H170)</f>
        <v>0</v>
      </c>
      <c r="I171" s="49"/>
      <c r="J171" s="49">
        <f>SUM(J156:J170)</f>
        <v>0</v>
      </c>
      <c r="K171" s="49"/>
      <c r="L171" s="49">
        <f>SUM(L156:L170)</f>
        <v>0</v>
      </c>
      <c r="M171" s="49"/>
      <c r="N171" s="49">
        <f>SUM(N156:N170)</f>
        <v>0</v>
      </c>
      <c r="O171" s="49"/>
      <c r="P171" s="49">
        <f>SUM(P156:P170)</f>
        <v>0</v>
      </c>
      <c r="Q171" s="49"/>
      <c r="R171" s="49">
        <f>SUM(R156:R170)</f>
        <v>0</v>
      </c>
      <c r="S171" s="49"/>
      <c r="T171" s="49">
        <f>SUM(T156:T170)</f>
        <v>0</v>
      </c>
      <c r="Z171" s="106"/>
      <c r="AA171" s="49" t="s">
        <v>27</v>
      </c>
      <c r="AB171" s="49">
        <f>SUM(AB156:AB170)</f>
        <v>0</v>
      </c>
      <c r="AC171" s="49"/>
      <c r="AD171" s="49">
        <f>SUM(AD156:AD170)</f>
        <v>0</v>
      </c>
      <c r="AE171" s="49"/>
      <c r="AF171" s="49">
        <f>SUM(AF156:AF170)</f>
        <v>0</v>
      </c>
      <c r="AG171" s="49"/>
      <c r="AH171" s="49">
        <f>SUM(AH156:AH170)</f>
        <v>0</v>
      </c>
      <c r="AI171" s="49"/>
      <c r="AJ171" s="49">
        <f>SUM(AJ156:AJ170)</f>
        <v>0</v>
      </c>
      <c r="AK171" s="49"/>
      <c r="AL171" s="49">
        <f>SUM(AL156:AL170)</f>
        <v>0</v>
      </c>
      <c r="AM171" s="49"/>
      <c r="AN171" s="49">
        <f>SUM(AN156:AN170)</f>
        <v>0</v>
      </c>
      <c r="AT171" s="106"/>
      <c r="AU171" s="49" t="s">
        <v>27</v>
      </c>
      <c r="AV171" s="49">
        <f>SUM(AV156:AV170)</f>
        <v>0</v>
      </c>
      <c r="AW171" s="49"/>
      <c r="AX171" s="49">
        <f>SUM(AX156:AX170)</f>
        <v>0</v>
      </c>
      <c r="AY171" s="49"/>
      <c r="AZ171" s="49">
        <f>SUM(AZ156:AZ170)</f>
        <v>0</v>
      </c>
      <c r="BA171" s="49"/>
      <c r="BB171" s="49">
        <f>SUM(BB156:BB170)</f>
        <v>0</v>
      </c>
      <c r="BC171" s="49"/>
      <c r="BD171" s="49">
        <f>SUM(BD156:BD170)</f>
        <v>0</v>
      </c>
      <c r="BE171" s="49"/>
      <c r="BF171" s="49">
        <f>SUM(BF156:BF170)</f>
        <v>0</v>
      </c>
      <c r="BG171" s="49"/>
      <c r="BH171" s="49">
        <f>SUM(BH156:BH170)</f>
        <v>0</v>
      </c>
    </row>
    <row r="172" spans="4:60" ht="0.75" customHeight="1" outlineLevel="1" thickBot="1" x14ac:dyDescent="0.25">
      <c r="F172" s="108">
        <f>INT((N173-LOOKUP(N173,DATE(YEAR(N173)+{-1;0;1},1,3)-WEEKDAY(DATE(YEAR(N173)+{-1;0;1},1,3))+2))/7)+1</f>
        <v>17</v>
      </c>
      <c r="G172" s="50"/>
      <c r="H172" s="50"/>
      <c r="I172" s="50"/>
      <c r="J172" s="50"/>
      <c r="K172" s="50"/>
      <c r="L172" s="50"/>
      <c r="M172" s="50"/>
      <c r="N172" s="50"/>
      <c r="O172" s="50"/>
      <c r="P172" s="50"/>
      <c r="Q172" s="50"/>
      <c r="R172" s="50"/>
      <c r="S172" s="50"/>
      <c r="T172" s="50"/>
      <c r="Z172" s="108">
        <f>INT((AH173-LOOKUP(AH173,DATE(YEAR(AH173)+{-1;0;1},1,3)-WEEKDAY(DATE(YEAR(AH173)+{-1;0;1},1,3))+2))/7)+1</f>
        <v>21</v>
      </c>
      <c r="AA172" s="50"/>
      <c r="AB172" s="50"/>
      <c r="AC172" s="50"/>
      <c r="AD172" s="50"/>
      <c r="AE172" s="50"/>
      <c r="AF172" s="50"/>
      <c r="AG172" s="50"/>
      <c r="AH172" s="50"/>
      <c r="AI172" s="50"/>
      <c r="AJ172" s="50"/>
      <c r="AK172" s="50"/>
      <c r="AL172" s="50"/>
      <c r="AM172" s="50"/>
      <c r="AN172" s="50"/>
      <c r="AT172" s="108">
        <f>INT((BB173-LOOKUP(BB173,DATE(YEAR(BB173)+{-1;0;1},1,3)-WEEKDAY(DATE(YEAR(BB173)+{-1;0;1},1,3))+2))/7)+1</f>
        <v>25</v>
      </c>
      <c r="AU172" s="50"/>
      <c r="AV172" s="50"/>
      <c r="AW172" s="50"/>
      <c r="AX172" s="50"/>
      <c r="AY172" s="50"/>
      <c r="AZ172" s="50"/>
      <c r="BA172" s="50"/>
      <c r="BB172" s="50"/>
      <c r="BC172" s="50"/>
      <c r="BD172" s="50"/>
      <c r="BE172" s="50"/>
      <c r="BF172" s="50"/>
      <c r="BG172" s="50"/>
      <c r="BH172" s="50"/>
    </row>
    <row r="173" spans="4:60" ht="39.950000000000003" customHeight="1" thickBot="1" x14ac:dyDescent="0.25">
      <c r="F173" s="71">
        <f>F172</f>
        <v>17</v>
      </c>
      <c r="G173" s="101" t="str">
        <f>IF(ISNA(VLOOKUP(H173,Tab_feri,2,FALSE)),"",VLOOKUP(H173,Tab_feri,2,FALSE))</f>
        <v/>
      </c>
      <c r="H173" s="52">
        <f>T155+1</f>
        <v>43577</v>
      </c>
      <c r="I173" s="51" t="str">
        <f>IF(ISNA(VLOOKUP(J173,Tab_feri,2,FALSE)),"",VLOOKUP(J173,Tab_feri,2,FALSE))</f>
        <v/>
      </c>
      <c r="J173" s="52">
        <f>H173+1</f>
        <v>43578</v>
      </c>
      <c r="K173" s="51" t="str">
        <f>IF(ISNA(VLOOKUP(L173,Tab_feri,2,FALSE)),"",VLOOKUP(L173,Tab_feri,2,FALSE))</f>
        <v/>
      </c>
      <c r="L173" s="52">
        <f>J173+1</f>
        <v>43579</v>
      </c>
      <c r="M173" s="51" t="str">
        <f>IF(ISNA(VLOOKUP(N173,Tab_feri,2,FALSE)),"",VLOOKUP(N173,Tab_feri,2,FALSE))</f>
        <v/>
      </c>
      <c r="N173" s="52">
        <f>L173+1</f>
        <v>43580</v>
      </c>
      <c r="O173" s="51" t="str">
        <f>IF(ISNA(VLOOKUP(P173,Tab_feri,2,FALSE)),"",VLOOKUP(P173,Tab_feri,2,FALSE))</f>
        <v/>
      </c>
      <c r="P173" s="52">
        <f>N173+1</f>
        <v>43581</v>
      </c>
      <c r="Q173" s="53" t="str">
        <f>IF(ISNA(VLOOKUP(R173,Tab_feri,2,FALSE)),"",VLOOKUP(R173,Tab_feri,2,FALSE))</f>
        <v/>
      </c>
      <c r="R173" s="54">
        <f>P173+1</f>
        <v>43582</v>
      </c>
      <c r="S173" s="53" t="str">
        <f>IF(ISNA(VLOOKUP(T173,Tab_feri,2,FALSE)),"",VLOOKUP(T173,Tab_feri,2,FALSE))</f>
        <v/>
      </c>
      <c r="T173" s="55">
        <f>R173+1</f>
        <v>43583</v>
      </c>
      <c r="Z173" s="71">
        <f>Z172</f>
        <v>21</v>
      </c>
      <c r="AA173" s="51" t="str">
        <f>IF(ISNA(VLOOKUP(AB173,Tab_feri,2,FALSE)),"",VLOOKUP(AB173,Tab_feri,2,FALSE))</f>
        <v/>
      </c>
      <c r="AB173" s="52">
        <f>AN155+1</f>
        <v>43605</v>
      </c>
      <c r="AC173" s="51" t="str">
        <f>IF(ISNA(VLOOKUP(AD173,Tab_feri,2,FALSE)),"",VLOOKUP(AD173,Tab_feri,2,FALSE))</f>
        <v/>
      </c>
      <c r="AD173" s="52">
        <f>AB173+1</f>
        <v>43606</v>
      </c>
      <c r="AE173" s="101" t="str">
        <f>IF(ISNA(VLOOKUP(AF173,Tab_feri,2,FALSE)),"",VLOOKUP(AF173,Tab_feri,2,FALSE))</f>
        <v/>
      </c>
      <c r="AF173" s="52">
        <f>AD173+1</f>
        <v>43607</v>
      </c>
      <c r="AG173" s="51" t="str">
        <f>IF(ISNA(VLOOKUP(AH173,Tab_feri,2,FALSE)),"",VLOOKUP(AH173,Tab_feri,2,FALSE))</f>
        <v/>
      </c>
      <c r="AH173" s="52">
        <f>AF173+1</f>
        <v>43608</v>
      </c>
      <c r="AI173" s="51" t="str">
        <f>IF(ISNA(VLOOKUP(AJ173,Tab_feri,2,FALSE)),"",VLOOKUP(AJ173,Tab_feri,2,FALSE))</f>
        <v/>
      </c>
      <c r="AJ173" s="52">
        <f>AH173+1</f>
        <v>43609</v>
      </c>
      <c r="AK173" s="53" t="str">
        <f>IF(ISNA(VLOOKUP(AL173,Tab_feri,2,FALSE)),"",VLOOKUP(AL173,Tab_feri,2,FALSE))</f>
        <v/>
      </c>
      <c r="AL173" s="54">
        <f>AJ173+1</f>
        <v>43610</v>
      </c>
      <c r="AM173" s="53" t="str">
        <f>IF(ISNA(VLOOKUP(AN173,Tab_feri,2,FALSE)),"",VLOOKUP(AN173,Tab_feri,2,FALSE))</f>
        <v/>
      </c>
      <c r="AN173" s="55">
        <f>AL173+1</f>
        <v>43611</v>
      </c>
      <c r="AT173" s="71">
        <f>AT172</f>
        <v>25</v>
      </c>
      <c r="AU173" s="51" t="str">
        <f>IF(ISNA(VLOOKUP(AV173,Tab_feri,2,FALSE)),"",VLOOKUP(AV173,Tab_feri,2,FALSE))</f>
        <v/>
      </c>
      <c r="AV173" s="52">
        <f>BH155+1</f>
        <v>43633</v>
      </c>
      <c r="AW173" s="51" t="str">
        <f>IF(ISNA(VLOOKUP(AX173,Tab_feri,2,FALSE)),"",VLOOKUP(AX173,Tab_feri,2,FALSE))</f>
        <v/>
      </c>
      <c r="AX173" s="52">
        <f>AV173+1</f>
        <v>43634</v>
      </c>
      <c r="AY173" s="51" t="str">
        <f>IF(ISNA(VLOOKUP(AZ173,Tab_feri,2,FALSE)),"",VLOOKUP(AZ173,Tab_feri,2,FALSE))</f>
        <v/>
      </c>
      <c r="AZ173" s="52">
        <f>AX173+1</f>
        <v>43635</v>
      </c>
      <c r="BA173" s="51" t="str">
        <f>IF(ISNA(VLOOKUP(BB173,Tab_feri,2,FALSE)),"",VLOOKUP(BB173,Tab_feri,2,FALSE))</f>
        <v/>
      </c>
      <c r="BB173" s="52">
        <f>AZ173+1</f>
        <v>43636</v>
      </c>
      <c r="BC173" s="51" t="str">
        <f>IF(ISNA(VLOOKUP(BD173,Tab_feri,2,FALSE)),"",VLOOKUP(BD173,Tab_feri,2,FALSE))</f>
        <v/>
      </c>
      <c r="BD173" s="52">
        <f>BB173+1</f>
        <v>43637</v>
      </c>
      <c r="BE173" s="53" t="str">
        <f>IF(ISNA(VLOOKUP(BF173,Tab_feri,2,FALSE)),"",VLOOKUP(BF173,Tab_feri,2,FALSE))</f>
        <v/>
      </c>
      <c r="BF173" s="54">
        <f>BD173+1</f>
        <v>43638</v>
      </c>
      <c r="BG173" s="53" t="str">
        <f>IF(ISNA(VLOOKUP(BH173,Tab_feri,2,FALSE)),"",VLOOKUP(BH173,Tab_feri,2,FALSE))</f>
        <v/>
      </c>
      <c r="BH173" s="55">
        <f>BF173+1</f>
        <v>43639</v>
      </c>
    </row>
    <row r="174" spans="4:60" ht="15" customHeight="1" outlineLevel="1" thickTop="1" thickBot="1" x14ac:dyDescent="0.25">
      <c r="D174" s="87">
        <f>SUM(H174,J174,L174,N174,P174,R174,T174)</f>
        <v>0</v>
      </c>
      <c r="F174" s="105">
        <v>1</v>
      </c>
      <c r="G174" s="80"/>
      <c r="H174" s="57"/>
      <c r="I174" s="80"/>
      <c r="J174" s="57"/>
      <c r="K174" s="80"/>
      <c r="L174" s="57"/>
      <c r="M174" s="80"/>
      <c r="N174" s="57"/>
      <c r="O174" s="80"/>
      <c r="P174" s="58"/>
      <c r="Q174" s="80"/>
      <c r="R174" s="57"/>
      <c r="S174" s="80"/>
      <c r="T174" s="58"/>
      <c r="X174" s="87">
        <f>SUM(AB174,AD174,AF174,AH174,AJ174,AL174,AN174)</f>
        <v>0</v>
      </c>
      <c r="Z174" s="105">
        <v>1</v>
      </c>
      <c r="AA174" s="80"/>
      <c r="AB174" s="57"/>
      <c r="AC174" s="80"/>
      <c r="AD174" s="57"/>
      <c r="AE174" s="80"/>
      <c r="AF174" s="57"/>
      <c r="AG174" s="80"/>
      <c r="AH174" s="57"/>
      <c r="AI174" s="80"/>
      <c r="AJ174" s="58"/>
      <c r="AK174" s="80"/>
      <c r="AL174" s="57"/>
      <c r="AM174" s="80"/>
      <c r="AN174" s="58"/>
      <c r="AR174" s="87">
        <f>SUM(AV174,AX174,AZ174,BB174,BD174,BF174,BH174)</f>
        <v>0</v>
      </c>
      <c r="AT174" s="105">
        <v>1</v>
      </c>
      <c r="AU174" s="80"/>
      <c r="AV174" s="57"/>
      <c r="AW174" s="80"/>
      <c r="AX174" s="57"/>
      <c r="AY174" s="80"/>
      <c r="AZ174" s="57"/>
      <c r="BA174" s="80"/>
      <c r="BB174" s="57"/>
      <c r="BC174" s="80"/>
      <c r="BD174" s="58"/>
      <c r="BE174" s="80"/>
      <c r="BF174" s="57"/>
      <c r="BG174" s="80"/>
      <c r="BH174" s="58"/>
    </row>
    <row r="175" spans="4:60" ht="15" customHeight="1" outlineLevel="1" thickBot="1" x14ac:dyDescent="0.25">
      <c r="D175" s="88">
        <f t="shared" ref="D175:D188" si="33">SUM(H175,J175,L175,N175,P175,R175,T175)</f>
        <v>0</v>
      </c>
      <c r="F175" s="105">
        <v>2</v>
      </c>
      <c r="G175" s="81"/>
      <c r="H175" s="47"/>
      <c r="I175" s="81"/>
      <c r="J175" s="47"/>
      <c r="K175" s="81"/>
      <c r="L175" s="47"/>
      <c r="M175" s="81"/>
      <c r="N175" s="47"/>
      <c r="O175" s="81"/>
      <c r="P175" s="59"/>
      <c r="Q175" s="81"/>
      <c r="R175" s="47"/>
      <c r="S175" s="81"/>
      <c r="T175" s="59"/>
      <c r="X175" s="88">
        <f t="shared" ref="X175:X188" si="34">SUM(AB175,AD175,AF175,AH175,AJ175,AL175,AN175)</f>
        <v>0</v>
      </c>
      <c r="Z175" s="105">
        <v>2</v>
      </c>
      <c r="AA175" s="81"/>
      <c r="AB175" s="47"/>
      <c r="AC175" s="81"/>
      <c r="AD175" s="47"/>
      <c r="AE175" s="81"/>
      <c r="AF175" s="47"/>
      <c r="AG175" s="81"/>
      <c r="AH175" s="47"/>
      <c r="AI175" s="81"/>
      <c r="AJ175" s="59"/>
      <c r="AK175" s="81"/>
      <c r="AL175" s="47"/>
      <c r="AM175" s="81"/>
      <c r="AN175" s="59"/>
      <c r="AR175" s="88">
        <f t="shared" ref="AR175:AR188" si="35">SUM(AV175,AX175,AZ175,BB175,BD175,BF175,BH175)</f>
        <v>0</v>
      </c>
      <c r="AT175" s="105">
        <v>2</v>
      </c>
      <c r="AU175" s="81"/>
      <c r="AV175" s="47"/>
      <c r="AW175" s="81"/>
      <c r="AX175" s="47"/>
      <c r="AY175" s="81"/>
      <c r="AZ175" s="47"/>
      <c r="BA175" s="81"/>
      <c r="BB175" s="47"/>
      <c r="BC175" s="81"/>
      <c r="BD175" s="59"/>
      <c r="BE175" s="81"/>
      <c r="BF175" s="47"/>
      <c r="BG175" s="81"/>
      <c r="BH175" s="59"/>
    </row>
    <row r="176" spans="4:60" ht="15" customHeight="1" outlineLevel="1" thickBot="1" x14ac:dyDescent="0.25">
      <c r="D176" s="88">
        <f t="shared" si="33"/>
        <v>0</v>
      </c>
      <c r="F176" s="105">
        <v>3</v>
      </c>
      <c r="G176" s="81"/>
      <c r="H176" s="47"/>
      <c r="I176" s="81"/>
      <c r="J176" s="47"/>
      <c r="K176" s="81"/>
      <c r="L176" s="47"/>
      <c r="M176" s="81"/>
      <c r="N176" s="47"/>
      <c r="O176" s="81"/>
      <c r="P176" s="59"/>
      <c r="Q176" s="81"/>
      <c r="R176" s="47"/>
      <c r="S176" s="81"/>
      <c r="T176" s="59"/>
      <c r="X176" s="88">
        <f t="shared" si="34"/>
        <v>0</v>
      </c>
      <c r="Z176" s="105">
        <v>3</v>
      </c>
      <c r="AA176" s="81"/>
      <c r="AB176" s="47"/>
      <c r="AC176" s="81"/>
      <c r="AD176" s="47"/>
      <c r="AE176" s="81"/>
      <c r="AF176" s="47"/>
      <c r="AG176" s="81"/>
      <c r="AH176" s="47"/>
      <c r="AI176" s="81"/>
      <c r="AJ176" s="59"/>
      <c r="AK176" s="81"/>
      <c r="AL176" s="47"/>
      <c r="AM176" s="81"/>
      <c r="AN176" s="59"/>
      <c r="AR176" s="88">
        <f t="shared" si="35"/>
        <v>0</v>
      </c>
      <c r="AT176" s="105">
        <v>3</v>
      </c>
      <c r="AU176" s="81"/>
      <c r="AV176" s="47"/>
      <c r="AW176" s="81"/>
      <c r="AX176" s="47"/>
      <c r="AY176" s="81"/>
      <c r="AZ176" s="47"/>
      <c r="BA176" s="81"/>
      <c r="BB176" s="47"/>
      <c r="BC176" s="81"/>
      <c r="BD176" s="59"/>
      <c r="BE176" s="81"/>
      <c r="BF176" s="47"/>
      <c r="BG176" s="81"/>
      <c r="BH176" s="59"/>
    </row>
    <row r="177" spans="4:60" ht="15" customHeight="1" outlineLevel="1" thickBot="1" x14ac:dyDescent="0.25">
      <c r="D177" s="88">
        <f t="shared" si="33"/>
        <v>0</v>
      </c>
      <c r="F177" s="105">
        <v>4</v>
      </c>
      <c r="G177" s="81"/>
      <c r="H177" s="47"/>
      <c r="I177" s="81"/>
      <c r="J177" s="47"/>
      <c r="K177" s="81"/>
      <c r="L177" s="47"/>
      <c r="M177" s="81"/>
      <c r="N177" s="47"/>
      <c r="O177" s="81"/>
      <c r="P177" s="59"/>
      <c r="Q177" s="81"/>
      <c r="R177" s="47"/>
      <c r="S177" s="81"/>
      <c r="T177" s="59"/>
      <c r="X177" s="88">
        <f t="shared" si="34"/>
        <v>0</v>
      </c>
      <c r="Z177" s="105">
        <v>4</v>
      </c>
      <c r="AA177" s="81"/>
      <c r="AB177" s="47"/>
      <c r="AC177" s="81"/>
      <c r="AD177" s="47"/>
      <c r="AE177" s="81"/>
      <c r="AF177" s="47"/>
      <c r="AG177" s="81"/>
      <c r="AH177" s="47"/>
      <c r="AI177" s="81"/>
      <c r="AJ177" s="59"/>
      <c r="AK177" s="81"/>
      <c r="AL177" s="47"/>
      <c r="AM177" s="81"/>
      <c r="AN177" s="59"/>
      <c r="AR177" s="88">
        <f t="shared" si="35"/>
        <v>0</v>
      </c>
      <c r="AT177" s="105">
        <v>4</v>
      </c>
      <c r="AU177" s="81"/>
      <c r="AV177" s="47"/>
      <c r="AW177" s="81"/>
      <c r="AX177" s="47"/>
      <c r="AY177" s="81"/>
      <c r="AZ177" s="47"/>
      <c r="BA177" s="81"/>
      <c r="BB177" s="47"/>
      <c r="BC177" s="81"/>
      <c r="BD177" s="59"/>
      <c r="BE177" s="81"/>
      <c r="BF177" s="47"/>
      <c r="BG177" s="81"/>
      <c r="BH177" s="59"/>
    </row>
    <row r="178" spans="4:60" ht="15" customHeight="1" outlineLevel="1" thickBot="1" x14ac:dyDescent="0.25">
      <c r="D178" s="88">
        <f t="shared" si="33"/>
        <v>0</v>
      </c>
      <c r="F178" s="105">
        <v>5</v>
      </c>
      <c r="G178" s="81"/>
      <c r="H178" s="47"/>
      <c r="I178" s="81"/>
      <c r="J178" s="47"/>
      <c r="K178" s="81"/>
      <c r="L178" s="47"/>
      <c r="M178" s="81"/>
      <c r="N178" s="47"/>
      <c r="O178" s="81"/>
      <c r="P178" s="59"/>
      <c r="Q178" s="81"/>
      <c r="R178" s="47"/>
      <c r="S178" s="81"/>
      <c r="T178" s="59"/>
      <c r="X178" s="88">
        <f t="shared" si="34"/>
        <v>0</v>
      </c>
      <c r="Z178" s="105">
        <v>5</v>
      </c>
      <c r="AA178" s="81"/>
      <c r="AB178" s="47"/>
      <c r="AC178" s="81"/>
      <c r="AD178" s="47"/>
      <c r="AE178" s="81"/>
      <c r="AF178" s="47"/>
      <c r="AG178" s="81"/>
      <c r="AH178" s="47"/>
      <c r="AI178" s="81"/>
      <c r="AJ178" s="59"/>
      <c r="AK178" s="81"/>
      <c r="AL178" s="47"/>
      <c r="AM178" s="81"/>
      <c r="AN178" s="59"/>
      <c r="AR178" s="88">
        <f t="shared" si="35"/>
        <v>0</v>
      </c>
      <c r="AT178" s="105">
        <v>5</v>
      </c>
      <c r="AU178" s="81"/>
      <c r="AV178" s="47"/>
      <c r="AW178" s="81"/>
      <c r="AX178" s="47"/>
      <c r="AY178" s="81"/>
      <c r="AZ178" s="47"/>
      <c r="BA178" s="81"/>
      <c r="BB178" s="47"/>
      <c r="BC178" s="81"/>
      <c r="BD178" s="59"/>
      <c r="BE178" s="81"/>
      <c r="BF178" s="47"/>
      <c r="BG178" s="81"/>
      <c r="BH178" s="59"/>
    </row>
    <row r="179" spans="4:60" ht="15" customHeight="1" outlineLevel="1" thickBot="1" x14ac:dyDescent="0.25">
      <c r="D179" s="88">
        <f t="shared" si="33"/>
        <v>0</v>
      </c>
      <c r="F179" s="105">
        <v>6</v>
      </c>
      <c r="G179" s="81"/>
      <c r="H179" s="47"/>
      <c r="I179" s="81"/>
      <c r="J179" s="47"/>
      <c r="K179" s="81"/>
      <c r="L179" s="47"/>
      <c r="M179" s="81"/>
      <c r="N179" s="47"/>
      <c r="O179" s="81"/>
      <c r="P179" s="59"/>
      <c r="Q179" s="81"/>
      <c r="R179" s="47"/>
      <c r="S179" s="81"/>
      <c r="T179" s="59"/>
      <c r="X179" s="88">
        <f t="shared" si="34"/>
        <v>0</v>
      </c>
      <c r="Z179" s="105">
        <v>6</v>
      </c>
      <c r="AA179" s="81"/>
      <c r="AB179" s="47"/>
      <c r="AC179" s="81"/>
      <c r="AD179" s="47"/>
      <c r="AE179" s="81"/>
      <c r="AF179" s="47"/>
      <c r="AG179" s="81"/>
      <c r="AH179" s="47"/>
      <c r="AI179" s="81"/>
      <c r="AJ179" s="59"/>
      <c r="AK179" s="81"/>
      <c r="AL179" s="47"/>
      <c r="AM179" s="81"/>
      <c r="AN179" s="59"/>
      <c r="AR179" s="88">
        <f t="shared" si="35"/>
        <v>0</v>
      </c>
      <c r="AT179" s="105">
        <v>6</v>
      </c>
      <c r="AU179" s="81"/>
      <c r="AV179" s="47"/>
      <c r="AW179" s="81"/>
      <c r="AX179" s="47"/>
      <c r="AY179" s="81"/>
      <c r="AZ179" s="47"/>
      <c r="BA179" s="81"/>
      <c r="BB179" s="47"/>
      <c r="BC179" s="81"/>
      <c r="BD179" s="59"/>
      <c r="BE179" s="81"/>
      <c r="BF179" s="47"/>
      <c r="BG179" s="81"/>
      <c r="BH179" s="59"/>
    </row>
    <row r="180" spans="4:60" ht="15" customHeight="1" outlineLevel="1" thickBot="1" x14ac:dyDescent="0.25">
      <c r="D180" s="88">
        <f t="shared" si="33"/>
        <v>0</v>
      </c>
      <c r="F180" s="105">
        <v>7</v>
      </c>
      <c r="G180" s="81"/>
      <c r="H180" s="47"/>
      <c r="I180" s="81"/>
      <c r="J180" s="47"/>
      <c r="K180" s="81"/>
      <c r="L180" s="47"/>
      <c r="M180" s="81"/>
      <c r="N180" s="47"/>
      <c r="O180" s="81"/>
      <c r="P180" s="59"/>
      <c r="Q180" s="81"/>
      <c r="R180" s="47"/>
      <c r="S180" s="81"/>
      <c r="T180" s="59"/>
      <c r="X180" s="88">
        <f t="shared" si="34"/>
        <v>0</v>
      </c>
      <c r="Z180" s="105">
        <v>7</v>
      </c>
      <c r="AA180" s="81"/>
      <c r="AB180" s="47"/>
      <c r="AC180" s="81"/>
      <c r="AD180" s="47"/>
      <c r="AE180" s="81"/>
      <c r="AF180" s="47"/>
      <c r="AG180" s="81"/>
      <c r="AH180" s="47"/>
      <c r="AI180" s="81"/>
      <c r="AJ180" s="59"/>
      <c r="AK180" s="81"/>
      <c r="AL180" s="47"/>
      <c r="AM180" s="81"/>
      <c r="AN180" s="59"/>
      <c r="AR180" s="88">
        <f t="shared" si="35"/>
        <v>0</v>
      </c>
      <c r="AT180" s="105">
        <v>7</v>
      </c>
      <c r="AU180" s="81"/>
      <c r="AV180" s="47"/>
      <c r="AW180" s="81"/>
      <c r="AX180" s="47"/>
      <c r="AY180" s="81"/>
      <c r="AZ180" s="47"/>
      <c r="BA180" s="81"/>
      <c r="BB180" s="47"/>
      <c r="BC180" s="81"/>
      <c r="BD180" s="59"/>
      <c r="BE180" s="81"/>
      <c r="BF180" s="47"/>
      <c r="BG180" s="81"/>
      <c r="BH180" s="59"/>
    </row>
    <row r="181" spans="4:60" ht="15" customHeight="1" outlineLevel="1" thickBot="1" x14ac:dyDescent="0.25">
      <c r="D181" s="88">
        <f t="shared" si="33"/>
        <v>0</v>
      </c>
      <c r="F181" s="105">
        <v>8</v>
      </c>
      <c r="G181" s="81"/>
      <c r="H181" s="47"/>
      <c r="I181" s="81"/>
      <c r="J181" s="47"/>
      <c r="K181" s="81"/>
      <c r="L181" s="47"/>
      <c r="M181" s="81"/>
      <c r="N181" s="47"/>
      <c r="O181" s="81"/>
      <c r="P181" s="59"/>
      <c r="Q181" s="81"/>
      <c r="R181" s="47"/>
      <c r="S181" s="81"/>
      <c r="T181" s="59"/>
      <c r="X181" s="88">
        <f t="shared" si="34"/>
        <v>0</v>
      </c>
      <c r="Z181" s="105">
        <v>8</v>
      </c>
      <c r="AA181" s="81"/>
      <c r="AB181" s="47"/>
      <c r="AC181" s="81"/>
      <c r="AD181" s="47"/>
      <c r="AE181" s="81"/>
      <c r="AF181" s="47"/>
      <c r="AG181" s="81"/>
      <c r="AH181" s="47"/>
      <c r="AI181" s="81"/>
      <c r="AJ181" s="59"/>
      <c r="AK181" s="81"/>
      <c r="AL181" s="47"/>
      <c r="AM181" s="81"/>
      <c r="AN181" s="59"/>
      <c r="AR181" s="88">
        <f t="shared" si="35"/>
        <v>0</v>
      </c>
      <c r="AT181" s="105">
        <v>8</v>
      </c>
      <c r="AU181" s="81"/>
      <c r="AV181" s="47"/>
      <c r="AW181" s="81"/>
      <c r="AX181" s="47"/>
      <c r="AY181" s="81"/>
      <c r="AZ181" s="47"/>
      <c r="BA181" s="81"/>
      <c r="BB181" s="47"/>
      <c r="BC181" s="81"/>
      <c r="BD181" s="59"/>
      <c r="BE181" s="81"/>
      <c r="BF181" s="47"/>
      <c r="BG181" s="81"/>
      <c r="BH181" s="59"/>
    </row>
    <row r="182" spans="4:60" ht="15" customHeight="1" outlineLevel="1" thickBot="1" x14ac:dyDescent="0.25">
      <c r="D182" s="88">
        <f t="shared" si="33"/>
        <v>0</v>
      </c>
      <c r="F182" s="105">
        <v>9</v>
      </c>
      <c r="G182" s="81"/>
      <c r="H182" s="47"/>
      <c r="I182" s="81"/>
      <c r="J182" s="47"/>
      <c r="K182" s="81"/>
      <c r="L182" s="47"/>
      <c r="M182" s="81"/>
      <c r="N182" s="47"/>
      <c r="O182" s="81"/>
      <c r="P182" s="59"/>
      <c r="Q182" s="81"/>
      <c r="R182" s="47"/>
      <c r="S182" s="81"/>
      <c r="T182" s="59"/>
      <c r="X182" s="88">
        <f t="shared" si="34"/>
        <v>0</v>
      </c>
      <c r="Z182" s="105">
        <v>9</v>
      </c>
      <c r="AA182" s="81"/>
      <c r="AB182" s="47"/>
      <c r="AC182" s="81"/>
      <c r="AD182" s="47"/>
      <c r="AE182" s="81"/>
      <c r="AF182" s="47"/>
      <c r="AG182" s="81"/>
      <c r="AH182" s="47"/>
      <c r="AI182" s="81"/>
      <c r="AJ182" s="59"/>
      <c r="AK182" s="81"/>
      <c r="AL182" s="47"/>
      <c r="AM182" s="81"/>
      <c r="AN182" s="59"/>
      <c r="AR182" s="88">
        <f t="shared" si="35"/>
        <v>0</v>
      </c>
      <c r="AT182" s="105">
        <v>9</v>
      </c>
      <c r="AU182" s="81"/>
      <c r="AV182" s="47"/>
      <c r="AW182" s="81"/>
      <c r="AX182" s="47"/>
      <c r="AY182" s="81"/>
      <c r="AZ182" s="47"/>
      <c r="BA182" s="81"/>
      <c r="BB182" s="47"/>
      <c r="BC182" s="81"/>
      <c r="BD182" s="59"/>
      <c r="BE182" s="81"/>
      <c r="BF182" s="47"/>
      <c r="BG182" s="81"/>
      <c r="BH182" s="59"/>
    </row>
    <row r="183" spans="4:60" ht="15" customHeight="1" outlineLevel="1" thickBot="1" x14ac:dyDescent="0.25">
      <c r="D183" s="88">
        <f t="shared" si="33"/>
        <v>0</v>
      </c>
      <c r="F183" s="105">
        <v>10</v>
      </c>
      <c r="G183" s="81"/>
      <c r="H183" s="47"/>
      <c r="I183" s="81"/>
      <c r="J183" s="47"/>
      <c r="K183" s="81"/>
      <c r="L183" s="47"/>
      <c r="M183" s="81"/>
      <c r="N183" s="47"/>
      <c r="O183" s="81"/>
      <c r="P183" s="59"/>
      <c r="Q183" s="81"/>
      <c r="R183" s="47"/>
      <c r="S183" s="81"/>
      <c r="T183" s="59"/>
      <c r="X183" s="88">
        <f t="shared" si="34"/>
        <v>0</v>
      </c>
      <c r="Z183" s="105">
        <v>10</v>
      </c>
      <c r="AA183" s="81"/>
      <c r="AB183" s="47"/>
      <c r="AC183" s="81"/>
      <c r="AD183" s="47"/>
      <c r="AE183" s="81"/>
      <c r="AF183" s="47"/>
      <c r="AG183" s="81"/>
      <c r="AH183" s="47"/>
      <c r="AI183" s="81"/>
      <c r="AJ183" s="59"/>
      <c r="AK183" s="81"/>
      <c r="AL183" s="47"/>
      <c r="AM183" s="81"/>
      <c r="AN183" s="59"/>
      <c r="AR183" s="88">
        <f t="shared" si="35"/>
        <v>0</v>
      </c>
      <c r="AT183" s="105">
        <v>10</v>
      </c>
      <c r="AU183" s="81"/>
      <c r="AV183" s="47"/>
      <c r="AW183" s="81"/>
      <c r="AX183" s="47"/>
      <c r="AY183" s="81"/>
      <c r="AZ183" s="47"/>
      <c r="BA183" s="81"/>
      <c r="BB183" s="47"/>
      <c r="BC183" s="81"/>
      <c r="BD183" s="59"/>
      <c r="BE183" s="81"/>
      <c r="BF183" s="47"/>
      <c r="BG183" s="81"/>
      <c r="BH183" s="59"/>
    </row>
    <row r="184" spans="4:60" ht="15" customHeight="1" outlineLevel="1" thickBot="1" x14ac:dyDescent="0.25">
      <c r="D184" s="88">
        <f t="shared" si="33"/>
        <v>0</v>
      </c>
      <c r="F184" s="105">
        <v>11</v>
      </c>
      <c r="G184" s="81"/>
      <c r="H184" s="47"/>
      <c r="I184" s="81"/>
      <c r="J184" s="47"/>
      <c r="K184" s="81"/>
      <c r="L184" s="47"/>
      <c r="M184" s="81"/>
      <c r="N184" s="47"/>
      <c r="O184" s="81"/>
      <c r="P184" s="59"/>
      <c r="Q184" s="81"/>
      <c r="R184" s="47"/>
      <c r="S184" s="81"/>
      <c r="T184" s="59"/>
      <c r="X184" s="88">
        <f t="shared" si="34"/>
        <v>0</v>
      </c>
      <c r="Z184" s="105">
        <v>11</v>
      </c>
      <c r="AA184" s="81"/>
      <c r="AB184" s="47"/>
      <c r="AC184" s="81"/>
      <c r="AD184" s="47"/>
      <c r="AE184" s="81"/>
      <c r="AF184" s="47"/>
      <c r="AG184" s="81"/>
      <c r="AH184" s="47"/>
      <c r="AI184" s="81"/>
      <c r="AJ184" s="59"/>
      <c r="AK184" s="81"/>
      <c r="AL184" s="47"/>
      <c r="AM184" s="81"/>
      <c r="AN184" s="59"/>
      <c r="AR184" s="88">
        <f t="shared" si="35"/>
        <v>0</v>
      </c>
      <c r="AT184" s="105">
        <v>11</v>
      </c>
      <c r="AU184" s="81"/>
      <c r="AV184" s="47"/>
      <c r="AW184" s="81"/>
      <c r="AX184" s="47"/>
      <c r="AY184" s="81"/>
      <c r="AZ184" s="47"/>
      <c r="BA184" s="81"/>
      <c r="BB184" s="47"/>
      <c r="BC184" s="81"/>
      <c r="BD184" s="59"/>
      <c r="BE184" s="81"/>
      <c r="BF184" s="47"/>
      <c r="BG184" s="81"/>
      <c r="BH184" s="59"/>
    </row>
    <row r="185" spans="4:60" ht="15" customHeight="1" outlineLevel="1" thickBot="1" x14ac:dyDescent="0.25">
      <c r="D185" s="88">
        <f t="shared" si="33"/>
        <v>0</v>
      </c>
      <c r="F185" s="105">
        <v>12</v>
      </c>
      <c r="G185" s="81"/>
      <c r="H185" s="47"/>
      <c r="I185" s="81"/>
      <c r="J185" s="47"/>
      <c r="K185" s="81"/>
      <c r="L185" s="47"/>
      <c r="M185" s="81"/>
      <c r="N185" s="47"/>
      <c r="O185" s="81"/>
      <c r="P185" s="59"/>
      <c r="Q185" s="81"/>
      <c r="R185" s="47"/>
      <c r="S185" s="81"/>
      <c r="T185" s="59"/>
      <c r="X185" s="88">
        <f t="shared" si="34"/>
        <v>0</v>
      </c>
      <c r="Z185" s="105">
        <v>12</v>
      </c>
      <c r="AA185" s="81"/>
      <c r="AB185" s="47"/>
      <c r="AC185" s="81"/>
      <c r="AD185" s="47"/>
      <c r="AE185" s="81"/>
      <c r="AF185" s="47"/>
      <c r="AG185" s="81"/>
      <c r="AH185" s="47"/>
      <c r="AI185" s="81"/>
      <c r="AJ185" s="59"/>
      <c r="AK185" s="81"/>
      <c r="AL185" s="47"/>
      <c r="AM185" s="81"/>
      <c r="AN185" s="59"/>
      <c r="AR185" s="88">
        <f t="shared" si="35"/>
        <v>0</v>
      </c>
      <c r="AT185" s="105">
        <v>12</v>
      </c>
      <c r="AU185" s="81"/>
      <c r="AV185" s="47"/>
      <c r="AW185" s="81"/>
      <c r="AX185" s="47"/>
      <c r="AY185" s="81"/>
      <c r="AZ185" s="47"/>
      <c r="BA185" s="81"/>
      <c r="BB185" s="47"/>
      <c r="BC185" s="81"/>
      <c r="BD185" s="59"/>
      <c r="BE185" s="81"/>
      <c r="BF185" s="47"/>
      <c r="BG185" s="81"/>
      <c r="BH185" s="59"/>
    </row>
    <row r="186" spans="4:60" ht="15" customHeight="1" outlineLevel="1" thickBot="1" x14ac:dyDescent="0.25">
      <c r="D186" s="88">
        <f t="shared" si="33"/>
        <v>0</v>
      </c>
      <c r="F186" s="105">
        <v>13</v>
      </c>
      <c r="G186" s="81"/>
      <c r="H186" s="47"/>
      <c r="I186" s="81"/>
      <c r="J186" s="47"/>
      <c r="K186" s="81"/>
      <c r="L186" s="47"/>
      <c r="M186" s="81"/>
      <c r="N186" s="47"/>
      <c r="O186" s="81"/>
      <c r="P186" s="59"/>
      <c r="Q186" s="81"/>
      <c r="R186" s="47"/>
      <c r="S186" s="81"/>
      <c r="T186" s="59"/>
      <c r="X186" s="88">
        <f t="shared" si="34"/>
        <v>0</v>
      </c>
      <c r="Z186" s="105">
        <v>13</v>
      </c>
      <c r="AA186" s="81"/>
      <c r="AB186" s="47"/>
      <c r="AC186" s="81"/>
      <c r="AD186" s="47"/>
      <c r="AE186" s="81"/>
      <c r="AF186" s="47"/>
      <c r="AG186" s="81"/>
      <c r="AH186" s="47"/>
      <c r="AI186" s="81"/>
      <c r="AJ186" s="59"/>
      <c r="AK186" s="81"/>
      <c r="AL186" s="47"/>
      <c r="AM186" s="81"/>
      <c r="AN186" s="59"/>
      <c r="AR186" s="88">
        <f t="shared" si="35"/>
        <v>0</v>
      </c>
      <c r="AT186" s="105">
        <v>13</v>
      </c>
      <c r="AU186" s="81"/>
      <c r="AV186" s="47"/>
      <c r="AW186" s="81"/>
      <c r="AX186" s="47"/>
      <c r="AY186" s="81"/>
      <c r="AZ186" s="47"/>
      <c r="BA186" s="81"/>
      <c r="BB186" s="47"/>
      <c r="BC186" s="81"/>
      <c r="BD186" s="59"/>
      <c r="BE186" s="81"/>
      <c r="BF186" s="47"/>
      <c r="BG186" s="81"/>
      <c r="BH186" s="59"/>
    </row>
    <row r="187" spans="4:60" ht="15" customHeight="1" outlineLevel="1" thickBot="1" x14ac:dyDescent="0.25">
      <c r="D187" s="88">
        <f t="shared" si="33"/>
        <v>0</v>
      </c>
      <c r="F187" s="105">
        <v>14</v>
      </c>
      <c r="G187" s="81"/>
      <c r="H187" s="78"/>
      <c r="I187" s="81"/>
      <c r="J187" s="47"/>
      <c r="K187" s="81"/>
      <c r="L187" s="47"/>
      <c r="M187" s="81"/>
      <c r="N187" s="47"/>
      <c r="O187" s="81"/>
      <c r="P187" s="59"/>
      <c r="Q187" s="81"/>
      <c r="R187" s="47"/>
      <c r="S187" s="81"/>
      <c r="T187" s="59"/>
      <c r="X187" s="88">
        <f t="shared" si="34"/>
        <v>0</v>
      </c>
      <c r="Z187" s="105">
        <v>14</v>
      </c>
      <c r="AA187" s="81"/>
      <c r="AB187" s="78"/>
      <c r="AC187" s="81"/>
      <c r="AD187" s="47"/>
      <c r="AE187" s="81"/>
      <c r="AF187" s="47"/>
      <c r="AG187" s="81"/>
      <c r="AH187" s="47"/>
      <c r="AI187" s="81"/>
      <c r="AJ187" s="59"/>
      <c r="AK187" s="81"/>
      <c r="AL187" s="47"/>
      <c r="AM187" s="81"/>
      <c r="AN187" s="59"/>
      <c r="AR187" s="88">
        <f t="shared" si="35"/>
        <v>0</v>
      </c>
      <c r="AT187" s="105">
        <v>14</v>
      </c>
      <c r="AU187" s="81"/>
      <c r="AV187" s="78"/>
      <c r="AW187" s="81"/>
      <c r="AX187" s="47"/>
      <c r="AY187" s="81"/>
      <c r="AZ187" s="47"/>
      <c r="BA187" s="81"/>
      <c r="BB187" s="47"/>
      <c r="BC187" s="81"/>
      <c r="BD187" s="59"/>
      <c r="BE187" s="81"/>
      <c r="BF187" s="47"/>
      <c r="BG187" s="81"/>
      <c r="BH187" s="59"/>
    </row>
    <row r="188" spans="4:60" ht="15" customHeight="1" outlineLevel="1" thickBot="1" x14ac:dyDescent="0.25">
      <c r="D188" s="89">
        <f t="shared" si="33"/>
        <v>0</v>
      </c>
      <c r="F188" s="105">
        <v>15</v>
      </c>
      <c r="G188" s="82"/>
      <c r="H188" s="60"/>
      <c r="I188" s="82"/>
      <c r="J188" s="60"/>
      <c r="K188" s="82"/>
      <c r="L188" s="60"/>
      <c r="M188" s="82"/>
      <c r="N188" s="60"/>
      <c r="O188" s="82"/>
      <c r="P188" s="61"/>
      <c r="Q188" s="82"/>
      <c r="R188" s="60"/>
      <c r="S188" s="82"/>
      <c r="T188" s="61"/>
      <c r="X188" s="89">
        <f t="shared" si="34"/>
        <v>0</v>
      </c>
      <c r="Z188" s="105">
        <v>15</v>
      </c>
      <c r="AA188" s="82"/>
      <c r="AB188" s="60"/>
      <c r="AC188" s="82"/>
      <c r="AD188" s="60"/>
      <c r="AE188" s="82"/>
      <c r="AF188" s="60"/>
      <c r="AG188" s="82"/>
      <c r="AH188" s="60"/>
      <c r="AI188" s="82"/>
      <c r="AJ188" s="61"/>
      <c r="AK188" s="82"/>
      <c r="AL188" s="60"/>
      <c r="AM188" s="82"/>
      <c r="AN188" s="61"/>
      <c r="AR188" s="89">
        <f t="shared" si="35"/>
        <v>0</v>
      </c>
      <c r="AT188" s="105">
        <v>15</v>
      </c>
      <c r="AU188" s="82"/>
      <c r="AV188" s="60"/>
      <c r="AW188" s="82"/>
      <c r="AX188" s="60"/>
      <c r="AY188" s="82"/>
      <c r="AZ188" s="60"/>
      <c r="BA188" s="82"/>
      <c r="BB188" s="60"/>
      <c r="BC188" s="82"/>
      <c r="BD188" s="61"/>
      <c r="BE188" s="82"/>
      <c r="BF188" s="60"/>
      <c r="BG188" s="82"/>
      <c r="BH188" s="61"/>
    </row>
    <row r="189" spans="4:60" ht="15" customHeight="1" outlineLevel="1" thickTop="1" x14ac:dyDescent="0.2">
      <c r="F189" s="106"/>
      <c r="G189" s="49" t="s">
        <v>27</v>
      </c>
      <c r="H189" s="49">
        <f>SUM(H174:H188)</f>
        <v>0</v>
      </c>
      <c r="I189" s="49"/>
      <c r="J189" s="49">
        <f>SUM(J174:J188)</f>
        <v>0</v>
      </c>
      <c r="K189" s="49"/>
      <c r="L189" s="49">
        <f>SUM(L174:L188)</f>
        <v>0</v>
      </c>
      <c r="M189" s="49"/>
      <c r="N189" s="49">
        <f>SUM(N174:N188)</f>
        <v>0</v>
      </c>
      <c r="O189" s="49"/>
      <c r="P189" s="49">
        <f>SUM(P174:P188)</f>
        <v>0</v>
      </c>
      <c r="Q189" s="49"/>
      <c r="R189" s="49">
        <f>SUM(R174:R188)</f>
        <v>0</v>
      </c>
      <c r="S189" s="49"/>
      <c r="T189" s="49">
        <f>SUM(T174:T188)</f>
        <v>0</v>
      </c>
      <c r="Z189" s="106"/>
      <c r="AA189" s="49" t="s">
        <v>27</v>
      </c>
      <c r="AB189" s="49">
        <f>SUM(AB174:AB188)</f>
        <v>0</v>
      </c>
      <c r="AC189" s="49"/>
      <c r="AD189" s="49">
        <f>SUM(AD174:AD188)</f>
        <v>0</v>
      </c>
      <c r="AE189" s="49"/>
      <c r="AF189" s="49">
        <f>SUM(AF174:AF188)</f>
        <v>0</v>
      </c>
      <c r="AG189" s="49"/>
      <c r="AH189" s="49">
        <f>SUM(AH174:AH188)</f>
        <v>0</v>
      </c>
      <c r="AI189" s="49"/>
      <c r="AJ189" s="49">
        <f>SUM(AJ174:AJ188)</f>
        <v>0</v>
      </c>
      <c r="AK189" s="49"/>
      <c r="AL189" s="49">
        <f>SUM(AL174:AL188)</f>
        <v>0</v>
      </c>
      <c r="AM189" s="49"/>
      <c r="AN189" s="49">
        <f>SUM(AN174:AN188)</f>
        <v>0</v>
      </c>
      <c r="AT189" s="106"/>
      <c r="AU189" s="49" t="s">
        <v>27</v>
      </c>
      <c r="AV189" s="49">
        <f>SUM(AV174:AV188)</f>
        <v>0</v>
      </c>
      <c r="AW189" s="49"/>
      <c r="AX189" s="49">
        <f>SUM(AX174:AX188)</f>
        <v>0</v>
      </c>
      <c r="AY189" s="49"/>
      <c r="AZ189" s="49">
        <f>SUM(AZ174:AZ188)</f>
        <v>0</v>
      </c>
      <c r="BA189" s="49"/>
      <c r="BB189" s="49">
        <f>SUM(BB174:BB188)</f>
        <v>0</v>
      </c>
      <c r="BC189" s="49"/>
      <c r="BD189" s="49">
        <f>SUM(BD174:BD188)</f>
        <v>0</v>
      </c>
      <c r="BE189" s="49"/>
      <c r="BF189" s="49">
        <f>SUM(BF174:BF188)</f>
        <v>0</v>
      </c>
      <c r="BG189" s="49"/>
      <c r="BH189" s="49">
        <f>SUM(BH174:BH188)</f>
        <v>0</v>
      </c>
    </row>
    <row r="190" spans="4:60" ht="0.75" customHeight="1" outlineLevel="1" thickBot="1" x14ac:dyDescent="0.25">
      <c r="F190" s="108" t="e">
        <f>IF(H191&lt;=EOMONTH(H155,0),INT((N191-LOOKUP(N191,DATE(YEAR(N191)+{-1;0;1},1,3)-WEEKDAY(DATE(YEAR(N191)+{-1;0;1},1,3))+2))/7)+1,"")</f>
        <v>#VALUE!</v>
      </c>
      <c r="G190" s="50"/>
      <c r="H190" s="50"/>
      <c r="I190" s="50"/>
      <c r="J190" s="50"/>
      <c r="K190" s="50"/>
      <c r="L190" s="50"/>
      <c r="M190" s="50"/>
      <c r="N190" s="50"/>
      <c r="O190" s="50"/>
      <c r="P190" s="50"/>
      <c r="Q190" s="50"/>
      <c r="R190" s="50"/>
      <c r="S190" s="50"/>
      <c r="T190" s="50"/>
      <c r="Z190" s="108">
        <f>IF(AB191&lt;=EOMONTH(AB155,0),INT((AH191-LOOKUP(AH191,DATE(YEAR(AH191)+{-1;0;1},1,3)-WEEKDAY(DATE(YEAR(AH191)+{-1;0;1},1,3))+2))/7)+1,"")</f>
        <v>22</v>
      </c>
      <c r="AA190" s="50"/>
      <c r="AB190" s="50"/>
      <c r="AC190" s="50"/>
      <c r="AD190" s="50"/>
      <c r="AE190" s="50"/>
      <c r="AF190" s="50"/>
      <c r="AG190" s="50"/>
      <c r="AH190" s="50"/>
      <c r="AI190" s="50"/>
      <c r="AJ190" s="50"/>
      <c r="AK190" s="50"/>
      <c r="AL190" s="50"/>
      <c r="AM190" s="50"/>
      <c r="AN190" s="50"/>
      <c r="AT190" s="108">
        <f>IF(AV191&lt;=EOMONTH(AV155,0),INT((BB191-LOOKUP(BB191,DATE(YEAR(BB191)+{-1;0;1},1,3)-WEEKDAY(DATE(YEAR(BB191)+{-1;0;1},1,3))+2))/7)+1,"")</f>
        <v>26</v>
      </c>
      <c r="AU190" s="50"/>
      <c r="AV190" s="50"/>
      <c r="AW190" s="50"/>
      <c r="AX190" s="50"/>
      <c r="AY190" s="50"/>
      <c r="AZ190" s="50"/>
      <c r="BA190" s="50"/>
      <c r="BB190" s="50"/>
      <c r="BC190" s="50"/>
      <c r="BD190" s="50"/>
      <c r="BE190" s="50"/>
      <c r="BF190" s="50"/>
      <c r="BG190" s="50"/>
      <c r="BH190" s="50"/>
    </row>
    <row r="191" spans="4:60" ht="39.950000000000003" customHeight="1" thickBot="1" x14ac:dyDescent="0.25">
      <c r="F191" s="71" t="e">
        <f>F190</f>
        <v>#VALUE!</v>
      </c>
      <c r="G191" s="51" t="str">
        <f>IF(ISNA(VLOOKUP(H191,Tab_feri,2,FALSE)),"",VLOOKUP(H191,Tab_feri,2,FALSE))</f>
        <v/>
      </c>
      <c r="H191" s="52">
        <f>IF(T173&lt;EOMONTH(F116,0),T173+1,"")</f>
        <v>43584</v>
      </c>
      <c r="I191" s="51" t="str">
        <f>IF(ISNA(VLOOKUP(J191,Tab_feri,2,FALSE)),"",VLOOKUP(J191,Tab_feri,2,FALSE))</f>
        <v/>
      </c>
      <c r="J191" s="52">
        <f>IF(H191&lt;EOMONTH(F116,0),H191+1,"")</f>
        <v>43585</v>
      </c>
      <c r="K191" s="51" t="str">
        <f>IF(ISNA(VLOOKUP(L191,Tab_feri,2,FALSE)),"",VLOOKUP(L191,Tab_feri,2,FALSE))</f>
        <v/>
      </c>
      <c r="L191" s="52" t="str">
        <f>IF(J191&lt;EOMONTH(F116,0),J191+1,"")</f>
        <v/>
      </c>
      <c r="M191" s="51" t="str">
        <f>IF(ISNA(VLOOKUP(N191,Tab_feri,2,FALSE)),"",VLOOKUP(N191,Tab_feri,2,FALSE))</f>
        <v/>
      </c>
      <c r="N191" s="52" t="str">
        <f>IF(L191&lt;EOMONTH(F116,0),L191+1,"")</f>
        <v/>
      </c>
      <c r="O191" s="51" t="str">
        <f>IF(ISNA(VLOOKUP(P191,Tab_feri,2,FALSE)),"",VLOOKUP(P191,Tab_feri,2,FALSE))</f>
        <v/>
      </c>
      <c r="P191" s="52" t="str">
        <f>IF(N191&lt;EOMONTH(F116,0),N191+1,"")</f>
        <v/>
      </c>
      <c r="Q191" s="53" t="str">
        <f>IF(ISNA(VLOOKUP(R191,Tab_feri,2,FALSE)),"",VLOOKUP(R191,Tab_feri,2,FALSE))</f>
        <v/>
      </c>
      <c r="R191" s="54" t="str">
        <f>IF(P191&lt;EOMONTH(F116,0),P191+1,"")</f>
        <v/>
      </c>
      <c r="S191" s="53" t="str">
        <f>IF(ISNA(VLOOKUP(T191,Tab_feri,2,FALSE)),"",VLOOKUP(T191,Tab_feri,2,FALSE))</f>
        <v/>
      </c>
      <c r="T191" s="55" t="str">
        <f>IF(R191&lt;EOMONTH(F116,0),R191+1,"")</f>
        <v/>
      </c>
      <c r="Z191" s="71">
        <f>Z190</f>
        <v>22</v>
      </c>
      <c r="AA191" s="51" t="str">
        <f>IF(ISNA(VLOOKUP(AB191,Tab_feri,2,FALSE)),"",VLOOKUP(AB191,Tab_feri,2,FALSE))</f>
        <v/>
      </c>
      <c r="AB191" s="52">
        <f>IF(AN173&lt;EOMONTH(Z116,0),AN173+1,"")</f>
        <v>43612</v>
      </c>
      <c r="AC191" s="51" t="str">
        <f>IF(ISNA(VLOOKUP(AD191,Tab_feri,2,FALSE)),"",VLOOKUP(AD191,Tab_feri,2,FALSE))</f>
        <v/>
      </c>
      <c r="AD191" s="52">
        <f>IF(AB191&lt;EOMONTH(Z116,0),AB191+1,"")</f>
        <v>43613</v>
      </c>
      <c r="AE191" s="51" t="str">
        <f>IF(ISNA(VLOOKUP(AF191,Tab_feri,2,FALSE)),"",VLOOKUP(AF191,Tab_feri,2,FALSE))</f>
        <v/>
      </c>
      <c r="AF191" s="52">
        <f>IF(AD191&lt;EOMONTH(Z116,0),AD191+1,"")</f>
        <v>43614</v>
      </c>
      <c r="AG191" s="101" t="str">
        <f>IF(ISNA(VLOOKUP(AH191,Tab_feri,2,FALSE)),"",VLOOKUP(AH191,Tab_feri,2,FALSE))</f>
        <v/>
      </c>
      <c r="AH191" s="52">
        <f>IF(AF191&lt;EOMONTH(Z116,0),AF191+1,"")</f>
        <v>43615</v>
      </c>
      <c r="AI191" s="51" t="str">
        <f>IF(ISNA(VLOOKUP(AJ191,Tab_feri,2,FALSE)),"",VLOOKUP(AJ191,Tab_feri,2,FALSE))</f>
        <v/>
      </c>
      <c r="AJ191" s="52">
        <f>IF(AH191&lt;EOMONTH(Z116,0),AH191+1,"")</f>
        <v>43616</v>
      </c>
      <c r="AK191" s="53" t="str">
        <f>IF(ISNA(VLOOKUP(AL191,Tab_feri,2,FALSE)),"",VLOOKUP(AL191,Tab_feri,2,FALSE))</f>
        <v/>
      </c>
      <c r="AL191" s="54" t="str">
        <f>IF(AJ191&lt;EOMONTH(Z116,0),AJ191+1,"")</f>
        <v/>
      </c>
      <c r="AM191" s="53" t="str">
        <f>IF(ISNA(VLOOKUP(AN191,Tab_feri,2,FALSE)),"",VLOOKUP(AN191,Tab_feri,2,FALSE))</f>
        <v/>
      </c>
      <c r="AN191" s="55" t="str">
        <f>IF(AL191&lt;EOMONTH(Z116,0),AL191+1,"")</f>
        <v/>
      </c>
      <c r="AT191" s="71">
        <f>AT190</f>
        <v>26</v>
      </c>
      <c r="AU191" s="51" t="str">
        <f>IF(ISNA(VLOOKUP(AV191,Tab_feri,2,FALSE)),"",VLOOKUP(AV191,Tab_feri,2,FALSE))</f>
        <v/>
      </c>
      <c r="AV191" s="52">
        <f>IF(BH173&lt;EOMONTH(AT116,0),BH173+1,"")</f>
        <v>43640</v>
      </c>
      <c r="AW191" s="51" t="str">
        <f>IF(ISNA(VLOOKUP(AX191,Tab_feri,2,FALSE)),"",VLOOKUP(AX191,Tab_feri,2,FALSE))</f>
        <v/>
      </c>
      <c r="AX191" s="52">
        <f>IF(AV191&lt;EOMONTH(AT116,0),AV191+1,"")</f>
        <v>43641</v>
      </c>
      <c r="AY191" s="51" t="str">
        <f>IF(ISNA(VLOOKUP(AZ191,Tab_feri,2,FALSE)),"",VLOOKUP(AZ191,Tab_feri,2,FALSE))</f>
        <v/>
      </c>
      <c r="AZ191" s="52">
        <f>IF(AX191&lt;EOMONTH(AT116,0),AX191+1,"")</f>
        <v>43642</v>
      </c>
      <c r="BA191" s="51" t="str">
        <f>IF(ISNA(VLOOKUP(BB191,Tab_feri,2,FALSE)),"",VLOOKUP(BB191,Tab_feri,2,FALSE))</f>
        <v/>
      </c>
      <c r="BB191" s="52">
        <f>IF(AZ191&lt;EOMONTH(AT116,0),AZ191+1,"")</f>
        <v>43643</v>
      </c>
      <c r="BC191" s="51" t="str">
        <f>IF(ISNA(VLOOKUP(BD191,Tab_feri,2,FALSE)),"",VLOOKUP(BD191,Tab_feri,2,FALSE))</f>
        <v/>
      </c>
      <c r="BD191" s="52">
        <f>IF(BB191&lt;EOMONTH(AT116,0),BB191+1,"")</f>
        <v>43644</v>
      </c>
      <c r="BE191" s="53" t="str">
        <f>IF(ISNA(VLOOKUP(BF191,Tab_feri,2,FALSE)),"",VLOOKUP(BF191,Tab_feri,2,FALSE))</f>
        <v/>
      </c>
      <c r="BF191" s="54">
        <f>IF(BD191&lt;EOMONTH(AT116,0),BD191+1,"")</f>
        <v>43645</v>
      </c>
      <c r="BG191" s="53" t="str">
        <f>IF(ISNA(VLOOKUP(BH191,Tab_feri,2,FALSE)),"",VLOOKUP(BH191,Tab_feri,2,FALSE))</f>
        <v/>
      </c>
      <c r="BH191" s="55">
        <f>IF(BF191&lt;EOMONTH(AT116,0),BF191+1,"")</f>
        <v>43646</v>
      </c>
    </row>
    <row r="192" spans="4:60" ht="15" customHeight="1" outlineLevel="1" thickTop="1" thickBot="1" x14ac:dyDescent="0.25">
      <c r="D192" s="87">
        <f>SUM(H192,J192,L192,N192,P192,R192,T192)</f>
        <v>0</v>
      </c>
      <c r="F192" s="105">
        <v>1</v>
      </c>
      <c r="G192" s="80"/>
      <c r="H192" s="57"/>
      <c r="I192" s="80"/>
      <c r="J192" s="57"/>
      <c r="K192" s="80"/>
      <c r="L192" s="57"/>
      <c r="M192" s="80"/>
      <c r="N192" s="57"/>
      <c r="O192" s="80"/>
      <c r="P192" s="58"/>
      <c r="Q192" s="80"/>
      <c r="R192" s="57"/>
      <c r="S192" s="80"/>
      <c r="T192" s="58"/>
      <c r="X192" s="87">
        <f>SUM(AB192,AD192,AF192,AH192,AJ192,AL192,AN192)</f>
        <v>0</v>
      </c>
      <c r="Z192" s="105">
        <v>1</v>
      </c>
      <c r="AA192" s="80"/>
      <c r="AB192" s="57"/>
      <c r="AC192" s="80"/>
      <c r="AD192" s="57"/>
      <c r="AE192" s="80"/>
      <c r="AF192" s="57"/>
      <c r="AG192" s="80"/>
      <c r="AH192" s="57"/>
      <c r="AI192" s="80"/>
      <c r="AJ192" s="58"/>
      <c r="AK192" s="80"/>
      <c r="AL192" s="57"/>
      <c r="AM192" s="80"/>
      <c r="AN192" s="58"/>
      <c r="AR192" s="87">
        <f>SUM(AV192,AX192,AZ192,BB192,BD192,BF192,BH192)</f>
        <v>0</v>
      </c>
      <c r="AT192" s="105">
        <v>1</v>
      </c>
      <c r="AU192" s="80"/>
      <c r="AV192" s="57"/>
      <c r="AW192" s="80"/>
      <c r="AX192" s="57"/>
      <c r="AY192" s="80"/>
      <c r="AZ192" s="57"/>
      <c r="BA192" s="80"/>
      <c r="BB192" s="57"/>
      <c r="BC192" s="80"/>
      <c r="BD192" s="58"/>
      <c r="BE192" s="80"/>
      <c r="BF192" s="57"/>
      <c r="BG192" s="80"/>
      <c r="BH192" s="58"/>
    </row>
    <row r="193" spans="4:60" ht="15" customHeight="1" outlineLevel="1" thickBot="1" x14ac:dyDescent="0.25">
      <c r="D193" s="88">
        <f t="shared" ref="D193:D206" si="36">SUM(H193,J193,L193,N193,P193,R193,T193)</f>
        <v>0</v>
      </c>
      <c r="F193" s="105">
        <v>2</v>
      </c>
      <c r="G193" s="81"/>
      <c r="H193" s="47"/>
      <c r="I193" s="81"/>
      <c r="J193" s="47"/>
      <c r="K193" s="81"/>
      <c r="L193" s="47"/>
      <c r="M193" s="81"/>
      <c r="N193" s="47"/>
      <c r="O193" s="81"/>
      <c r="P193" s="59"/>
      <c r="Q193" s="81"/>
      <c r="R193" s="47"/>
      <c r="S193" s="81"/>
      <c r="T193" s="59"/>
      <c r="X193" s="88">
        <f t="shared" ref="X193:X206" si="37">SUM(AB193,AD193,AF193,AH193,AJ193,AL193,AN193)</f>
        <v>0</v>
      </c>
      <c r="Z193" s="105">
        <v>2</v>
      </c>
      <c r="AA193" s="81"/>
      <c r="AB193" s="47"/>
      <c r="AC193" s="81"/>
      <c r="AD193" s="47"/>
      <c r="AE193" s="81"/>
      <c r="AF193" s="47"/>
      <c r="AG193" s="81"/>
      <c r="AH193" s="47"/>
      <c r="AI193" s="81"/>
      <c r="AJ193" s="59"/>
      <c r="AK193" s="81"/>
      <c r="AL193" s="47"/>
      <c r="AM193" s="81"/>
      <c r="AN193" s="59"/>
      <c r="AR193" s="88">
        <f t="shared" ref="AR193:AR206" si="38">SUM(AV193,AX193,AZ193,BB193,BD193,BF193,BH193)</f>
        <v>0</v>
      </c>
      <c r="AT193" s="105">
        <v>2</v>
      </c>
      <c r="AU193" s="81"/>
      <c r="AV193" s="47"/>
      <c r="AW193" s="81"/>
      <c r="AX193" s="47"/>
      <c r="AY193" s="81"/>
      <c r="AZ193" s="47"/>
      <c r="BA193" s="81"/>
      <c r="BB193" s="47"/>
      <c r="BC193" s="81"/>
      <c r="BD193" s="59"/>
      <c r="BE193" s="81"/>
      <c r="BF193" s="47"/>
      <c r="BG193" s="81"/>
      <c r="BH193" s="59"/>
    </row>
    <row r="194" spans="4:60" ht="15" customHeight="1" outlineLevel="1" thickBot="1" x14ac:dyDescent="0.25">
      <c r="D194" s="88">
        <f t="shared" si="36"/>
        <v>0</v>
      </c>
      <c r="F194" s="105">
        <v>3</v>
      </c>
      <c r="G194" s="81"/>
      <c r="H194" s="47"/>
      <c r="I194" s="81"/>
      <c r="J194" s="47"/>
      <c r="K194" s="81"/>
      <c r="L194" s="47"/>
      <c r="M194" s="81"/>
      <c r="N194" s="47"/>
      <c r="O194" s="81"/>
      <c r="P194" s="59"/>
      <c r="Q194" s="81"/>
      <c r="R194" s="47"/>
      <c r="S194" s="81"/>
      <c r="T194" s="59"/>
      <c r="X194" s="88">
        <f t="shared" si="37"/>
        <v>0</v>
      </c>
      <c r="Z194" s="105">
        <v>3</v>
      </c>
      <c r="AA194" s="81"/>
      <c r="AB194" s="47"/>
      <c r="AC194" s="81"/>
      <c r="AD194" s="47"/>
      <c r="AE194" s="81"/>
      <c r="AF194" s="47"/>
      <c r="AG194" s="81"/>
      <c r="AH194" s="47"/>
      <c r="AI194" s="81"/>
      <c r="AJ194" s="59"/>
      <c r="AK194" s="81"/>
      <c r="AL194" s="47"/>
      <c r="AM194" s="81"/>
      <c r="AN194" s="59"/>
      <c r="AR194" s="88">
        <f t="shared" si="38"/>
        <v>0</v>
      </c>
      <c r="AT194" s="105">
        <v>3</v>
      </c>
      <c r="AU194" s="81"/>
      <c r="AV194" s="47"/>
      <c r="AW194" s="81"/>
      <c r="AX194" s="47"/>
      <c r="AY194" s="81"/>
      <c r="AZ194" s="47"/>
      <c r="BA194" s="81"/>
      <c r="BB194" s="47"/>
      <c r="BC194" s="81"/>
      <c r="BD194" s="59"/>
      <c r="BE194" s="81"/>
      <c r="BF194" s="47"/>
      <c r="BG194" s="81"/>
      <c r="BH194" s="59"/>
    </row>
    <row r="195" spans="4:60" ht="15" customHeight="1" outlineLevel="1" thickBot="1" x14ac:dyDescent="0.25">
      <c r="D195" s="88">
        <f t="shared" si="36"/>
        <v>0</v>
      </c>
      <c r="F195" s="105">
        <v>4</v>
      </c>
      <c r="G195" s="81"/>
      <c r="H195" s="47"/>
      <c r="I195" s="81"/>
      <c r="J195" s="47"/>
      <c r="K195" s="81"/>
      <c r="L195" s="47"/>
      <c r="M195" s="81"/>
      <c r="N195" s="47"/>
      <c r="O195" s="81"/>
      <c r="P195" s="59"/>
      <c r="Q195" s="81"/>
      <c r="R195" s="47"/>
      <c r="S195" s="81"/>
      <c r="T195" s="59"/>
      <c r="X195" s="88">
        <f t="shared" si="37"/>
        <v>0</v>
      </c>
      <c r="Z195" s="105">
        <v>4</v>
      </c>
      <c r="AA195" s="81"/>
      <c r="AB195" s="47"/>
      <c r="AC195" s="81"/>
      <c r="AD195" s="47"/>
      <c r="AE195" s="81"/>
      <c r="AF195" s="47"/>
      <c r="AG195" s="81"/>
      <c r="AH195" s="47"/>
      <c r="AI195" s="81"/>
      <c r="AJ195" s="59"/>
      <c r="AK195" s="81"/>
      <c r="AL195" s="47"/>
      <c r="AM195" s="81"/>
      <c r="AN195" s="59"/>
      <c r="AR195" s="88">
        <f t="shared" si="38"/>
        <v>0</v>
      </c>
      <c r="AT195" s="105">
        <v>4</v>
      </c>
      <c r="AU195" s="81"/>
      <c r="AV195" s="47"/>
      <c r="AW195" s="81"/>
      <c r="AX195" s="47"/>
      <c r="AY195" s="81"/>
      <c r="AZ195" s="47"/>
      <c r="BA195" s="81"/>
      <c r="BB195" s="47"/>
      <c r="BC195" s="81"/>
      <c r="BD195" s="59"/>
      <c r="BE195" s="81"/>
      <c r="BF195" s="47"/>
      <c r="BG195" s="81"/>
      <c r="BH195" s="59"/>
    </row>
    <row r="196" spans="4:60" ht="15" customHeight="1" outlineLevel="1" thickBot="1" x14ac:dyDescent="0.25">
      <c r="D196" s="88">
        <f t="shared" si="36"/>
        <v>0</v>
      </c>
      <c r="F196" s="105">
        <v>5</v>
      </c>
      <c r="G196" s="81"/>
      <c r="H196" s="47"/>
      <c r="I196" s="81"/>
      <c r="J196" s="47"/>
      <c r="K196" s="81"/>
      <c r="L196" s="47"/>
      <c r="M196" s="81"/>
      <c r="N196" s="47"/>
      <c r="O196" s="81"/>
      <c r="P196" s="59"/>
      <c r="Q196" s="81"/>
      <c r="R196" s="47"/>
      <c r="S196" s="81"/>
      <c r="T196" s="59"/>
      <c r="X196" s="88">
        <f t="shared" si="37"/>
        <v>0</v>
      </c>
      <c r="Z196" s="105">
        <v>5</v>
      </c>
      <c r="AA196" s="81"/>
      <c r="AB196" s="47"/>
      <c r="AC196" s="81"/>
      <c r="AD196" s="47"/>
      <c r="AE196" s="81"/>
      <c r="AF196" s="47"/>
      <c r="AG196" s="81"/>
      <c r="AH196" s="47"/>
      <c r="AI196" s="81"/>
      <c r="AJ196" s="59"/>
      <c r="AK196" s="81"/>
      <c r="AL196" s="47"/>
      <c r="AM196" s="81"/>
      <c r="AN196" s="59"/>
      <c r="AR196" s="88">
        <f t="shared" si="38"/>
        <v>0</v>
      </c>
      <c r="AT196" s="105">
        <v>5</v>
      </c>
      <c r="AU196" s="81"/>
      <c r="AV196" s="47"/>
      <c r="AW196" s="81"/>
      <c r="AX196" s="47"/>
      <c r="AY196" s="81"/>
      <c r="AZ196" s="47"/>
      <c r="BA196" s="81"/>
      <c r="BB196" s="47"/>
      <c r="BC196" s="81"/>
      <c r="BD196" s="59"/>
      <c r="BE196" s="81"/>
      <c r="BF196" s="47"/>
      <c r="BG196" s="81"/>
      <c r="BH196" s="59"/>
    </row>
    <row r="197" spans="4:60" ht="15" customHeight="1" outlineLevel="1" thickBot="1" x14ac:dyDescent="0.25">
      <c r="D197" s="88">
        <f t="shared" si="36"/>
        <v>0</v>
      </c>
      <c r="F197" s="105">
        <v>6</v>
      </c>
      <c r="G197" s="81"/>
      <c r="H197" s="47"/>
      <c r="I197" s="81"/>
      <c r="J197" s="47"/>
      <c r="K197" s="81"/>
      <c r="L197" s="47"/>
      <c r="M197" s="81"/>
      <c r="N197" s="47"/>
      <c r="O197" s="81"/>
      <c r="P197" s="59"/>
      <c r="Q197" s="81"/>
      <c r="R197" s="47"/>
      <c r="S197" s="81"/>
      <c r="T197" s="59"/>
      <c r="X197" s="88">
        <f t="shared" si="37"/>
        <v>0</v>
      </c>
      <c r="Z197" s="105">
        <v>6</v>
      </c>
      <c r="AA197" s="81"/>
      <c r="AB197" s="47"/>
      <c r="AC197" s="81"/>
      <c r="AD197" s="47"/>
      <c r="AE197" s="81"/>
      <c r="AF197" s="47"/>
      <c r="AG197" s="81"/>
      <c r="AH197" s="47"/>
      <c r="AI197" s="81"/>
      <c r="AJ197" s="59"/>
      <c r="AK197" s="81"/>
      <c r="AL197" s="47"/>
      <c r="AM197" s="81"/>
      <c r="AN197" s="59"/>
      <c r="AR197" s="88">
        <f t="shared" si="38"/>
        <v>0</v>
      </c>
      <c r="AT197" s="105">
        <v>6</v>
      </c>
      <c r="AU197" s="81"/>
      <c r="AV197" s="47"/>
      <c r="AW197" s="81"/>
      <c r="AX197" s="47"/>
      <c r="AY197" s="81"/>
      <c r="AZ197" s="47"/>
      <c r="BA197" s="81"/>
      <c r="BB197" s="47"/>
      <c r="BC197" s="81"/>
      <c r="BD197" s="59"/>
      <c r="BE197" s="81"/>
      <c r="BF197" s="47"/>
      <c r="BG197" s="81"/>
      <c r="BH197" s="59"/>
    </row>
    <row r="198" spans="4:60" ht="15" customHeight="1" outlineLevel="1" thickBot="1" x14ac:dyDescent="0.25">
      <c r="D198" s="88">
        <f t="shared" si="36"/>
        <v>0</v>
      </c>
      <c r="F198" s="105">
        <v>7</v>
      </c>
      <c r="G198" s="81"/>
      <c r="H198" s="47"/>
      <c r="I198" s="81"/>
      <c r="J198" s="47"/>
      <c r="K198" s="81"/>
      <c r="L198" s="47"/>
      <c r="M198" s="81"/>
      <c r="N198" s="47"/>
      <c r="O198" s="81"/>
      <c r="P198" s="59"/>
      <c r="Q198" s="81"/>
      <c r="R198" s="47"/>
      <c r="S198" s="81"/>
      <c r="T198" s="59"/>
      <c r="X198" s="88">
        <f t="shared" si="37"/>
        <v>0</v>
      </c>
      <c r="Z198" s="105">
        <v>7</v>
      </c>
      <c r="AA198" s="81"/>
      <c r="AB198" s="47"/>
      <c r="AC198" s="81"/>
      <c r="AD198" s="47"/>
      <c r="AE198" s="81"/>
      <c r="AF198" s="47"/>
      <c r="AG198" s="81"/>
      <c r="AH198" s="47"/>
      <c r="AI198" s="81"/>
      <c r="AJ198" s="59"/>
      <c r="AK198" s="81"/>
      <c r="AL198" s="47"/>
      <c r="AM198" s="81"/>
      <c r="AN198" s="59"/>
      <c r="AR198" s="88">
        <f t="shared" si="38"/>
        <v>0</v>
      </c>
      <c r="AT198" s="105">
        <v>7</v>
      </c>
      <c r="AU198" s="81"/>
      <c r="AV198" s="47"/>
      <c r="AW198" s="81"/>
      <c r="AX198" s="47"/>
      <c r="AY198" s="81"/>
      <c r="AZ198" s="47"/>
      <c r="BA198" s="81"/>
      <c r="BB198" s="47"/>
      <c r="BC198" s="81"/>
      <c r="BD198" s="59"/>
      <c r="BE198" s="81"/>
      <c r="BF198" s="47"/>
      <c r="BG198" s="81"/>
      <c r="BH198" s="59"/>
    </row>
    <row r="199" spans="4:60" ht="15" customHeight="1" outlineLevel="1" thickBot="1" x14ac:dyDescent="0.25">
      <c r="D199" s="88">
        <f t="shared" si="36"/>
        <v>0</v>
      </c>
      <c r="F199" s="105">
        <v>8</v>
      </c>
      <c r="G199" s="81"/>
      <c r="H199" s="47"/>
      <c r="I199" s="81"/>
      <c r="J199" s="47"/>
      <c r="K199" s="81"/>
      <c r="L199" s="47"/>
      <c r="M199" s="81"/>
      <c r="N199" s="47"/>
      <c r="O199" s="81"/>
      <c r="P199" s="59"/>
      <c r="Q199" s="81"/>
      <c r="R199" s="47"/>
      <c r="S199" s="81"/>
      <c r="T199" s="59"/>
      <c r="X199" s="88">
        <f t="shared" si="37"/>
        <v>0</v>
      </c>
      <c r="Z199" s="105">
        <v>8</v>
      </c>
      <c r="AA199" s="81"/>
      <c r="AB199" s="47"/>
      <c r="AC199" s="81"/>
      <c r="AD199" s="47"/>
      <c r="AE199" s="81"/>
      <c r="AF199" s="47"/>
      <c r="AG199" s="81"/>
      <c r="AH199" s="47"/>
      <c r="AI199" s="81"/>
      <c r="AJ199" s="59"/>
      <c r="AK199" s="81"/>
      <c r="AL199" s="47"/>
      <c r="AM199" s="81"/>
      <c r="AN199" s="59"/>
      <c r="AR199" s="88">
        <f t="shared" si="38"/>
        <v>0</v>
      </c>
      <c r="AT199" s="105">
        <v>8</v>
      </c>
      <c r="AU199" s="81"/>
      <c r="AV199" s="47"/>
      <c r="AW199" s="81"/>
      <c r="AX199" s="47"/>
      <c r="AY199" s="81"/>
      <c r="AZ199" s="47"/>
      <c r="BA199" s="81"/>
      <c r="BB199" s="47"/>
      <c r="BC199" s="81"/>
      <c r="BD199" s="59"/>
      <c r="BE199" s="81"/>
      <c r="BF199" s="47"/>
      <c r="BG199" s="81"/>
      <c r="BH199" s="59"/>
    </row>
    <row r="200" spans="4:60" ht="15" customHeight="1" outlineLevel="1" thickBot="1" x14ac:dyDescent="0.25">
      <c r="D200" s="88">
        <f t="shared" si="36"/>
        <v>0</v>
      </c>
      <c r="F200" s="105">
        <v>9</v>
      </c>
      <c r="G200" s="81"/>
      <c r="H200" s="47"/>
      <c r="I200" s="81"/>
      <c r="J200" s="47"/>
      <c r="K200" s="81"/>
      <c r="L200" s="47"/>
      <c r="M200" s="81"/>
      <c r="N200" s="47"/>
      <c r="O200" s="81"/>
      <c r="P200" s="59"/>
      <c r="Q200" s="81"/>
      <c r="R200" s="47"/>
      <c r="S200" s="81"/>
      <c r="T200" s="59"/>
      <c r="X200" s="88">
        <f t="shared" si="37"/>
        <v>0</v>
      </c>
      <c r="Z200" s="105">
        <v>9</v>
      </c>
      <c r="AA200" s="81"/>
      <c r="AB200" s="47"/>
      <c r="AC200" s="81"/>
      <c r="AD200" s="47"/>
      <c r="AE200" s="81"/>
      <c r="AF200" s="47"/>
      <c r="AG200" s="81"/>
      <c r="AH200" s="47"/>
      <c r="AI200" s="81"/>
      <c r="AJ200" s="59"/>
      <c r="AK200" s="81"/>
      <c r="AL200" s="47"/>
      <c r="AM200" s="81"/>
      <c r="AN200" s="59"/>
      <c r="AR200" s="88">
        <f t="shared" si="38"/>
        <v>0</v>
      </c>
      <c r="AT200" s="105">
        <v>9</v>
      </c>
      <c r="AU200" s="81"/>
      <c r="AV200" s="47"/>
      <c r="AW200" s="81"/>
      <c r="AX200" s="47"/>
      <c r="AY200" s="81"/>
      <c r="AZ200" s="47"/>
      <c r="BA200" s="81"/>
      <c r="BB200" s="47"/>
      <c r="BC200" s="81"/>
      <c r="BD200" s="59"/>
      <c r="BE200" s="81"/>
      <c r="BF200" s="47"/>
      <c r="BG200" s="81"/>
      <c r="BH200" s="59"/>
    </row>
    <row r="201" spans="4:60" ht="15" customHeight="1" outlineLevel="1" thickBot="1" x14ac:dyDescent="0.25">
      <c r="D201" s="88">
        <f t="shared" si="36"/>
        <v>0</v>
      </c>
      <c r="F201" s="105">
        <v>10</v>
      </c>
      <c r="G201" s="81"/>
      <c r="H201" s="47"/>
      <c r="I201" s="81"/>
      <c r="J201" s="47"/>
      <c r="K201" s="81"/>
      <c r="L201" s="47"/>
      <c r="M201" s="81"/>
      <c r="N201" s="47"/>
      <c r="O201" s="81"/>
      <c r="P201" s="59"/>
      <c r="Q201" s="81"/>
      <c r="R201" s="47"/>
      <c r="S201" s="81"/>
      <c r="T201" s="59"/>
      <c r="X201" s="88">
        <f t="shared" si="37"/>
        <v>0</v>
      </c>
      <c r="Z201" s="105">
        <v>10</v>
      </c>
      <c r="AA201" s="81"/>
      <c r="AB201" s="47"/>
      <c r="AC201" s="81"/>
      <c r="AD201" s="47"/>
      <c r="AE201" s="81"/>
      <c r="AF201" s="47"/>
      <c r="AG201" s="81"/>
      <c r="AH201" s="47"/>
      <c r="AI201" s="81"/>
      <c r="AJ201" s="59"/>
      <c r="AK201" s="81"/>
      <c r="AL201" s="47"/>
      <c r="AM201" s="81"/>
      <c r="AN201" s="59"/>
      <c r="AR201" s="88">
        <f t="shared" si="38"/>
        <v>0</v>
      </c>
      <c r="AT201" s="105">
        <v>10</v>
      </c>
      <c r="AU201" s="81"/>
      <c r="AV201" s="47"/>
      <c r="AW201" s="81"/>
      <c r="AX201" s="47"/>
      <c r="AY201" s="81"/>
      <c r="AZ201" s="47"/>
      <c r="BA201" s="81"/>
      <c r="BB201" s="47"/>
      <c r="BC201" s="81"/>
      <c r="BD201" s="59"/>
      <c r="BE201" s="81"/>
      <c r="BF201" s="47"/>
      <c r="BG201" s="81"/>
      <c r="BH201" s="59"/>
    </row>
    <row r="202" spans="4:60" ht="15" customHeight="1" outlineLevel="1" thickBot="1" x14ac:dyDescent="0.25">
      <c r="D202" s="88">
        <f t="shared" si="36"/>
        <v>0</v>
      </c>
      <c r="F202" s="105">
        <v>11</v>
      </c>
      <c r="G202" s="81"/>
      <c r="H202" s="47"/>
      <c r="I202" s="81"/>
      <c r="J202" s="47"/>
      <c r="K202" s="81"/>
      <c r="L202" s="47"/>
      <c r="M202" s="81"/>
      <c r="N202" s="47"/>
      <c r="O202" s="81"/>
      <c r="P202" s="59"/>
      <c r="Q202" s="81"/>
      <c r="R202" s="47"/>
      <c r="S202" s="81"/>
      <c r="T202" s="59"/>
      <c r="X202" s="88">
        <f t="shared" si="37"/>
        <v>0</v>
      </c>
      <c r="Z202" s="105">
        <v>11</v>
      </c>
      <c r="AA202" s="81"/>
      <c r="AB202" s="47"/>
      <c r="AC202" s="81"/>
      <c r="AD202" s="47"/>
      <c r="AE202" s="81"/>
      <c r="AF202" s="47"/>
      <c r="AG202" s="81"/>
      <c r="AH202" s="47"/>
      <c r="AI202" s="81"/>
      <c r="AJ202" s="59"/>
      <c r="AK202" s="81"/>
      <c r="AL202" s="47"/>
      <c r="AM202" s="81"/>
      <c r="AN202" s="59"/>
      <c r="AR202" s="88">
        <f t="shared" si="38"/>
        <v>0</v>
      </c>
      <c r="AT202" s="105">
        <v>11</v>
      </c>
      <c r="AU202" s="81"/>
      <c r="AV202" s="47"/>
      <c r="AW202" s="81"/>
      <c r="AX202" s="47"/>
      <c r="AY202" s="81"/>
      <c r="AZ202" s="47"/>
      <c r="BA202" s="81"/>
      <c r="BB202" s="47"/>
      <c r="BC202" s="81"/>
      <c r="BD202" s="59"/>
      <c r="BE202" s="81"/>
      <c r="BF202" s="47"/>
      <c r="BG202" s="81"/>
      <c r="BH202" s="59"/>
    </row>
    <row r="203" spans="4:60" ht="15" customHeight="1" outlineLevel="1" thickBot="1" x14ac:dyDescent="0.25">
      <c r="D203" s="88">
        <f t="shared" si="36"/>
        <v>0</v>
      </c>
      <c r="F203" s="105">
        <v>12</v>
      </c>
      <c r="G203" s="81"/>
      <c r="H203" s="47"/>
      <c r="I203" s="81"/>
      <c r="J203" s="47"/>
      <c r="K203" s="81"/>
      <c r="L203" s="47"/>
      <c r="M203" s="81"/>
      <c r="N203" s="47"/>
      <c r="O203" s="81"/>
      <c r="P203" s="59"/>
      <c r="Q203" s="81"/>
      <c r="R203" s="47"/>
      <c r="S203" s="81"/>
      <c r="T203" s="59"/>
      <c r="X203" s="88">
        <f t="shared" si="37"/>
        <v>0</v>
      </c>
      <c r="Z203" s="105">
        <v>12</v>
      </c>
      <c r="AA203" s="81"/>
      <c r="AB203" s="47"/>
      <c r="AC203" s="81"/>
      <c r="AD203" s="47"/>
      <c r="AE203" s="81"/>
      <c r="AF203" s="47"/>
      <c r="AG203" s="81"/>
      <c r="AH203" s="47"/>
      <c r="AI203" s="81"/>
      <c r="AJ203" s="59"/>
      <c r="AK203" s="81"/>
      <c r="AL203" s="47"/>
      <c r="AM203" s="81"/>
      <c r="AN203" s="59"/>
      <c r="AR203" s="88">
        <f t="shared" si="38"/>
        <v>0</v>
      </c>
      <c r="AT203" s="105">
        <v>12</v>
      </c>
      <c r="AU203" s="81"/>
      <c r="AV203" s="47"/>
      <c r="AW203" s="81"/>
      <c r="AX203" s="47"/>
      <c r="AY203" s="81"/>
      <c r="AZ203" s="47"/>
      <c r="BA203" s="81"/>
      <c r="BB203" s="47"/>
      <c r="BC203" s="81"/>
      <c r="BD203" s="59"/>
      <c r="BE203" s="81"/>
      <c r="BF203" s="47"/>
      <c r="BG203" s="81"/>
      <c r="BH203" s="59"/>
    </row>
    <row r="204" spans="4:60" ht="15" customHeight="1" outlineLevel="1" thickBot="1" x14ac:dyDescent="0.25">
      <c r="D204" s="88">
        <f t="shared" si="36"/>
        <v>0</v>
      </c>
      <c r="F204" s="105">
        <v>13</v>
      </c>
      <c r="G204" s="81"/>
      <c r="H204" s="47"/>
      <c r="I204" s="81"/>
      <c r="J204" s="47"/>
      <c r="K204" s="81"/>
      <c r="L204" s="47"/>
      <c r="M204" s="81"/>
      <c r="N204" s="47"/>
      <c r="O204" s="81"/>
      <c r="P204" s="59"/>
      <c r="Q204" s="81"/>
      <c r="R204" s="47"/>
      <c r="S204" s="81"/>
      <c r="T204" s="59"/>
      <c r="X204" s="88">
        <f t="shared" si="37"/>
        <v>0</v>
      </c>
      <c r="Z204" s="105">
        <v>13</v>
      </c>
      <c r="AA204" s="81"/>
      <c r="AB204" s="47"/>
      <c r="AC204" s="81"/>
      <c r="AD204" s="47"/>
      <c r="AE204" s="81"/>
      <c r="AF204" s="47"/>
      <c r="AG204" s="81"/>
      <c r="AH204" s="47"/>
      <c r="AI204" s="81"/>
      <c r="AJ204" s="59"/>
      <c r="AK204" s="81"/>
      <c r="AL204" s="47"/>
      <c r="AM204" s="81"/>
      <c r="AN204" s="59"/>
      <c r="AR204" s="88">
        <f t="shared" si="38"/>
        <v>0</v>
      </c>
      <c r="AT204" s="105">
        <v>13</v>
      </c>
      <c r="AU204" s="81"/>
      <c r="AV204" s="47"/>
      <c r="AW204" s="81"/>
      <c r="AX204" s="47"/>
      <c r="AY204" s="81"/>
      <c r="AZ204" s="47"/>
      <c r="BA204" s="81"/>
      <c r="BB204" s="47"/>
      <c r="BC204" s="81"/>
      <c r="BD204" s="59"/>
      <c r="BE204" s="81"/>
      <c r="BF204" s="47"/>
      <c r="BG204" s="81"/>
      <c r="BH204" s="59"/>
    </row>
    <row r="205" spans="4:60" ht="15" customHeight="1" outlineLevel="1" thickBot="1" x14ac:dyDescent="0.25">
      <c r="D205" s="88">
        <f t="shared" si="36"/>
        <v>0</v>
      </c>
      <c r="F205" s="105">
        <v>14</v>
      </c>
      <c r="G205" s="81"/>
      <c r="H205" s="78"/>
      <c r="I205" s="81"/>
      <c r="J205" s="47"/>
      <c r="K205" s="81"/>
      <c r="L205" s="47"/>
      <c r="M205" s="81"/>
      <c r="N205" s="47"/>
      <c r="O205" s="81"/>
      <c r="P205" s="59"/>
      <c r="Q205" s="81"/>
      <c r="R205" s="47"/>
      <c r="S205" s="81"/>
      <c r="T205" s="59"/>
      <c r="X205" s="88">
        <f t="shared" si="37"/>
        <v>0</v>
      </c>
      <c r="Z205" s="105">
        <v>14</v>
      </c>
      <c r="AA205" s="81"/>
      <c r="AB205" s="78"/>
      <c r="AC205" s="81"/>
      <c r="AD205" s="47"/>
      <c r="AE205" s="81"/>
      <c r="AF205" s="47"/>
      <c r="AG205" s="81"/>
      <c r="AH205" s="47"/>
      <c r="AI205" s="81"/>
      <c r="AJ205" s="59"/>
      <c r="AK205" s="81"/>
      <c r="AL205" s="47"/>
      <c r="AM205" s="81"/>
      <c r="AN205" s="59"/>
      <c r="AR205" s="88">
        <f t="shared" si="38"/>
        <v>0</v>
      </c>
      <c r="AT205" s="105">
        <v>14</v>
      </c>
      <c r="AU205" s="81"/>
      <c r="AV205" s="78"/>
      <c r="AW205" s="81"/>
      <c r="AX205" s="47"/>
      <c r="AY205" s="81"/>
      <c r="AZ205" s="47"/>
      <c r="BA205" s="81"/>
      <c r="BB205" s="47"/>
      <c r="BC205" s="81"/>
      <c r="BD205" s="59"/>
      <c r="BE205" s="81"/>
      <c r="BF205" s="47"/>
      <c r="BG205" s="81"/>
      <c r="BH205" s="59"/>
    </row>
    <row r="206" spans="4:60" ht="15" customHeight="1" outlineLevel="1" thickBot="1" x14ac:dyDescent="0.25">
      <c r="D206" s="89">
        <f t="shared" si="36"/>
        <v>0</v>
      </c>
      <c r="F206" s="105">
        <v>15</v>
      </c>
      <c r="G206" s="82"/>
      <c r="H206" s="60"/>
      <c r="I206" s="82"/>
      <c r="J206" s="60"/>
      <c r="K206" s="82"/>
      <c r="L206" s="60"/>
      <c r="M206" s="82"/>
      <c r="N206" s="60"/>
      <c r="O206" s="82"/>
      <c r="P206" s="61"/>
      <c r="Q206" s="82"/>
      <c r="R206" s="60"/>
      <c r="S206" s="82"/>
      <c r="T206" s="61"/>
      <c r="X206" s="89">
        <f t="shared" si="37"/>
        <v>0</v>
      </c>
      <c r="Z206" s="105">
        <v>15</v>
      </c>
      <c r="AA206" s="82"/>
      <c r="AB206" s="60"/>
      <c r="AC206" s="82"/>
      <c r="AD206" s="60"/>
      <c r="AE206" s="82"/>
      <c r="AF206" s="60"/>
      <c r="AG206" s="82"/>
      <c r="AH206" s="60"/>
      <c r="AI206" s="82"/>
      <c r="AJ206" s="61"/>
      <c r="AK206" s="82"/>
      <c r="AL206" s="60"/>
      <c r="AM206" s="82"/>
      <c r="AN206" s="61"/>
      <c r="AR206" s="89">
        <f t="shared" si="38"/>
        <v>0</v>
      </c>
      <c r="AT206" s="105">
        <v>15</v>
      </c>
      <c r="AU206" s="82"/>
      <c r="AV206" s="60"/>
      <c r="AW206" s="82"/>
      <c r="AX206" s="60"/>
      <c r="AY206" s="82"/>
      <c r="AZ206" s="60"/>
      <c r="BA206" s="82"/>
      <c r="BB206" s="60"/>
      <c r="BC206" s="82"/>
      <c r="BD206" s="61"/>
      <c r="BE206" s="82"/>
      <c r="BF206" s="60"/>
      <c r="BG206" s="82"/>
      <c r="BH206" s="61"/>
    </row>
    <row r="207" spans="4:60" ht="14.25" customHeight="1" outlineLevel="1" thickTop="1" thickBot="1" x14ac:dyDescent="0.25">
      <c r="F207" s="106"/>
      <c r="G207" s="49" t="s">
        <v>27</v>
      </c>
      <c r="H207" s="49">
        <f>SUM(H192:H206)</f>
        <v>0</v>
      </c>
      <c r="I207" s="49"/>
      <c r="J207" s="49">
        <f>SUM(J192:J206)</f>
        <v>0</v>
      </c>
      <c r="K207" s="49"/>
      <c r="L207" s="49">
        <f>SUM(L192:L206)</f>
        <v>0</v>
      </c>
      <c r="M207" s="49"/>
      <c r="N207" s="49">
        <f>SUM(N192:N206)</f>
        <v>0</v>
      </c>
      <c r="O207" s="49"/>
      <c r="P207" s="49">
        <f>SUM(P192:P206)</f>
        <v>0</v>
      </c>
      <c r="Q207" s="49"/>
      <c r="R207" s="49">
        <f>SUM(R192:R206)</f>
        <v>0</v>
      </c>
      <c r="S207" s="49"/>
      <c r="T207" s="49">
        <f>SUM(T192:T206)</f>
        <v>0</v>
      </c>
      <c r="Z207" s="106"/>
      <c r="AA207" s="49" t="s">
        <v>27</v>
      </c>
      <c r="AB207" s="49">
        <f>SUM(AB192:AB206)</f>
        <v>0</v>
      </c>
      <c r="AC207" s="49"/>
      <c r="AD207" s="49">
        <f>SUM(AD192:AD206)</f>
        <v>0</v>
      </c>
      <c r="AE207" s="49"/>
      <c r="AF207" s="49">
        <f>SUM(AF192:AF206)</f>
        <v>0</v>
      </c>
      <c r="AG207" s="49"/>
      <c r="AH207" s="49">
        <f>SUM(AH192:AH206)</f>
        <v>0</v>
      </c>
      <c r="AI207" s="49"/>
      <c r="AJ207" s="49">
        <f>SUM(AJ192:AJ206)</f>
        <v>0</v>
      </c>
      <c r="AK207" s="49"/>
      <c r="AL207" s="49">
        <f>SUM(AL192:AL206)</f>
        <v>0</v>
      </c>
      <c r="AM207" s="49"/>
      <c r="AN207" s="49">
        <f>SUM(AN192:AN206)</f>
        <v>0</v>
      </c>
      <c r="AT207" s="106"/>
      <c r="AU207" s="49" t="s">
        <v>27</v>
      </c>
      <c r="AV207" s="49">
        <f>SUM(AV192:AV206)</f>
        <v>0</v>
      </c>
      <c r="AW207" s="49"/>
      <c r="AX207" s="49">
        <f>SUM(AX192:AX206)</f>
        <v>0</v>
      </c>
      <c r="AY207" s="49"/>
      <c r="AZ207" s="49">
        <f>SUM(AZ192:AZ206)</f>
        <v>0</v>
      </c>
      <c r="BA207" s="49"/>
      <c r="BB207" s="49">
        <f>SUM(BB192:BB206)</f>
        <v>0</v>
      </c>
      <c r="BC207" s="49"/>
      <c r="BD207" s="49">
        <f>SUM(BD192:BD206)</f>
        <v>0</v>
      </c>
      <c r="BE207" s="49"/>
      <c r="BF207" s="49">
        <f>SUM(BF192:BF206)</f>
        <v>0</v>
      </c>
      <c r="BG207" s="49"/>
      <c r="BH207" s="49">
        <f>SUM(BH192:BH206)</f>
        <v>0</v>
      </c>
    </row>
    <row r="208" spans="4:60" ht="39.950000000000003" customHeight="1" thickBot="1" x14ac:dyDescent="0.25">
      <c r="F208" s="109">
        <f>F207</f>
        <v>0</v>
      </c>
      <c r="G208" s="51" t="str">
        <f>IF(ISNA(VLOOKUP(H208,Tab_feri,2,FALSE)),"",VLOOKUP(H208,Tab_feri,2,FALSE))</f>
        <v/>
      </c>
      <c r="H208" s="52" t="str">
        <f>IF(T191&lt;EOMONTH(F116,0),T191+1,"")</f>
        <v/>
      </c>
      <c r="I208" s="51" t="str">
        <f>IF(ISNA(VLOOKUP(J208,Tab_feri,2,FALSE)),"",VLOOKUP(J208,Tab_feri,2,FALSE))</f>
        <v/>
      </c>
      <c r="J208" s="52" t="str">
        <f>IF(H208&lt;EOMONTH(F116,0),H208+1,"")</f>
        <v/>
      </c>
      <c r="K208" s="51" t="str">
        <f>IF(ISNA(VLOOKUP(L208,Tab_feri,2,FALSE)),"",VLOOKUP(L208,Tab_feri,2,FALSE))</f>
        <v/>
      </c>
      <c r="L208" s="52" t="str">
        <f>IF(J208&lt;EOMONTH(F116,0),J208+1,"")</f>
        <v/>
      </c>
      <c r="M208" s="51" t="str">
        <f>IF(ISNA(VLOOKUP(N208,Tab_feri,2,FALSE)),"",VLOOKUP(N208,Tab_feri,2,FALSE))</f>
        <v/>
      </c>
      <c r="N208" s="52" t="str">
        <f>IF(L208&lt;EOMONTH(F116,0),L208+1,"")</f>
        <v/>
      </c>
      <c r="O208" s="51" t="str">
        <f>IF(ISNA(VLOOKUP(P208,Tab_feri,2,FALSE)),"",VLOOKUP(P208,Tab_feri,2,FALSE))</f>
        <v/>
      </c>
      <c r="P208" s="52" t="str">
        <f>IF(N208&lt;EOMONTH(F116,0),N208+1,"")</f>
        <v/>
      </c>
      <c r="Q208" s="53" t="str">
        <f>IF(ISNA(VLOOKUP(R208,Tab_feri,2,FALSE)),"",VLOOKUP(R208,Tab_feri,2,FALSE))</f>
        <v/>
      </c>
      <c r="R208" s="54" t="str">
        <f>IF(P208&lt;EOMONTH(F116,0),P208+1,"")</f>
        <v/>
      </c>
      <c r="S208" s="53" t="str">
        <f>IF(ISNA(VLOOKUP(T208,Tab_feri,2,FALSE)),"",VLOOKUP(T208,Tab_feri,2,FALSE))</f>
        <v/>
      </c>
      <c r="T208" s="55" t="str">
        <f>IF(R208&lt;EOMONTH(F116,0),R208+1,"")</f>
        <v/>
      </c>
      <c r="Z208" s="71">
        <f>Z207</f>
        <v>0</v>
      </c>
      <c r="AA208" s="51" t="str">
        <f>IF(ISNA(VLOOKUP(AB208,Tab_feri,2,FALSE)),"",VLOOKUP(AB208,Tab_feri,2,FALSE))</f>
        <v/>
      </c>
      <c r="AB208" s="52" t="str">
        <f>IF(AN191&lt;EOMONTH(Z116,0),AN191+1,"")</f>
        <v/>
      </c>
      <c r="AC208" s="51" t="str">
        <f>IF(ISNA(VLOOKUP(AD208,Tab_feri,2,FALSE)),"",VLOOKUP(AD208,Tab_feri,2,FALSE))</f>
        <v/>
      </c>
      <c r="AD208" s="52" t="str">
        <f>IF(AB208&lt;EOMONTH(Z116,0),AB208+1,"")</f>
        <v/>
      </c>
      <c r="AE208" s="51" t="str">
        <f>IF(ISNA(VLOOKUP(AF208,Tab_feri,2,FALSE)),"",VLOOKUP(AF208,Tab_feri,2,FALSE))</f>
        <v/>
      </c>
      <c r="AF208" s="52" t="str">
        <f>IF(AD208&lt;EOMONTH(Z116,0),AD208+1,"")</f>
        <v/>
      </c>
      <c r="AG208" s="51" t="str">
        <f>IF(ISNA(VLOOKUP(AH208,Tab_feri,2,FALSE)),"",VLOOKUP(AH208,Tab_feri,2,FALSE))</f>
        <v/>
      </c>
      <c r="AH208" s="52" t="str">
        <f>IF(AF208&lt;EOMONTH(Z116,0),AF208+1,"")</f>
        <v/>
      </c>
      <c r="AI208" s="51" t="str">
        <f>IF(ISNA(VLOOKUP(AJ208,Tab_feri,2,FALSE)),"",VLOOKUP(AJ208,Tab_feri,2,FALSE))</f>
        <v/>
      </c>
      <c r="AJ208" s="52" t="str">
        <f>IF(AH208&lt;EOMONTH(Z116,0),AH208+1,"")</f>
        <v/>
      </c>
      <c r="AK208" s="53" t="str">
        <f>IF(ISNA(VLOOKUP(AL208,Tab_feri,2,FALSE)),"",VLOOKUP(AL208,Tab_feri,2,FALSE))</f>
        <v/>
      </c>
      <c r="AL208" s="54" t="str">
        <f>IF(AJ208&lt;EOMONTH(Z116,0),AJ208+1,"")</f>
        <v/>
      </c>
      <c r="AM208" s="53" t="str">
        <f>IF(ISNA(VLOOKUP(AN208,Tab_feri,2,FALSE)),"",VLOOKUP(AN208,Tab_feri,2,FALSE))</f>
        <v/>
      </c>
      <c r="AN208" s="55" t="str">
        <f>IF(AL208&lt;EOMONTH(Z116,0),AL208+1,"")</f>
        <v/>
      </c>
      <c r="AT208" s="109">
        <f>AT207</f>
        <v>0</v>
      </c>
      <c r="AU208" s="51" t="str">
        <f>IF(ISNA(VLOOKUP(AV208,Tab_feri,2,FALSE)),"",VLOOKUP(AV208,Tab_feri,2,FALSE))</f>
        <v/>
      </c>
      <c r="AV208" s="52" t="str">
        <f>IF(BH191&lt;EOMONTH(AT116,0),BH191+1,"")</f>
        <v/>
      </c>
      <c r="AW208" s="51" t="str">
        <f>IF(ISNA(VLOOKUP(AX208,Tab_feri,2,FALSE)),"",VLOOKUP(AX208,Tab_feri,2,FALSE))</f>
        <v/>
      </c>
      <c r="AX208" s="52" t="str">
        <f>IF(AV208&lt;EOMONTH(AT116,0),AV208+1,"")</f>
        <v/>
      </c>
      <c r="AY208" s="51" t="str">
        <f>IF(ISNA(VLOOKUP(AZ208,Tab_feri,2,FALSE)),"",VLOOKUP(AZ208,Tab_feri,2,FALSE))</f>
        <v/>
      </c>
      <c r="AZ208" s="52" t="str">
        <f>IF(AX208&lt;EOMONTH(AT116,0),AX208+1,"")</f>
        <v/>
      </c>
      <c r="BA208" s="51" t="str">
        <f>IF(ISNA(VLOOKUP(BB208,Tab_feri,2,FALSE)),"",VLOOKUP(BB208,Tab_feri,2,FALSE))</f>
        <v/>
      </c>
      <c r="BB208" s="52" t="str">
        <f>IF(AZ208&lt;EOMONTH(AT116,0),AZ208+1,"")</f>
        <v/>
      </c>
      <c r="BC208" s="51" t="str">
        <f>IF(ISNA(VLOOKUP(BD208,Tab_feri,2,FALSE)),"",VLOOKUP(BD208,Tab_feri,2,FALSE))</f>
        <v/>
      </c>
      <c r="BD208" s="52" t="str">
        <f>IF(BB208&lt;EOMONTH(AT116,0),BB208+1,"")</f>
        <v/>
      </c>
      <c r="BE208" s="53" t="str">
        <f>IF(ISNA(VLOOKUP(BF208,Tab_feri,2,FALSE)),"",VLOOKUP(BF208,Tab_feri,2,FALSE))</f>
        <v/>
      </c>
      <c r="BF208" s="54" t="str">
        <f>IF(BD208&lt;EOMONTH(AT116,0),BD208+1,"")</f>
        <v/>
      </c>
      <c r="BG208" s="53" t="str">
        <f>IF(ISNA(VLOOKUP(BH208,Tab_feri,2,FALSE)),"",VLOOKUP(BH208,Tab_feri,2,FALSE))</f>
        <v/>
      </c>
      <c r="BH208" s="55" t="str">
        <f>IF(BF208&lt;EOMONTH(AT116,0),BF208+1,"")</f>
        <v/>
      </c>
    </row>
    <row r="209" spans="4:60" ht="15" customHeight="1" outlineLevel="1" thickTop="1" thickBot="1" x14ac:dyDescent="0.25">
      <c r="D209" s="87">
        <f>SUM(H209,J209,L209,N209,P209,R209,T209)</f>
        <v>0</v>
      </c>
      <c r="F209" s="70">
        <v>1</v>
      </c>
      <c r="G209" s="80"/>
      <c r="H209" s="57"/>
      <c r="I209" s="80"/>
      <c r="J209" s="57"/>
      <c r="K209" s="80"/>
      <c r="L209" s="57"/>
      <c r="M209" s="80"/>
      <c r="N209" s="57"/>
      <c r="O209" s="80"/>
      <c r="P209" s="58"/>
      <c r="Q209" s="80"/>
      <c r="R209" s="57"/>
      <c r="S209" s="80"/>
      <c r="T209" s="58"/>
      <c r="X209" s="87">
        <f>SUM(AB209,AD209,AF209,AH209,AJ209,AL209,AN209)</f>
        <v>0</v>
      </c>
      <c r="Z209" s="70">
        <v>1</v>
      </c>
      <c r="AA209" s="80"/>
      <c r="AB209" s="57"/>
      <c r="AC209" s="80"/>
      <c r="AD209" s="57"/>
      <c r="AE209" s="80"/>
      <c r="AF209" s="57"/>
      <c r="AG209" s="80"/>
      <c r="AH209" s="57"/>
      <c r="AI209" s="80"/>
      <c r="AJ209" s="58"/>
      <c r="AK209" s="80"/>
      <c r="AL209" s="57"/>
      <c r="AM209" s="80"/>
      <c r="AN209" s="58"/>
      <c r="AR209" s="87">
        <f>SUM(AV209,AX209,AZ209,BB209,BD209,BF209,BH209)</f>
        <v>0</v>
      </c>
      <c r="AT209" s="103">
        <v>1</v>
      </c>
      <c r="AU209" s="80"/>
      <c r="AV209" s="57"/>
      <c r="AW209" s="80"/>
      <c r="AX209" s="57"/>
      <c r="AY209" s="80"/>
      <c r="AZ209" s="57"/>
      <c r="BA209" s="80"/>
      <c r="BB209" s="57"/>
      <c r="BC209" s="80"/>
      <c r="BD209" s="58"/>
      <c r="BE209" s="80"/>
      <c r="BF209" s="57"/>
      <c r="BG209" s="80"/>
      <c r="BH209" s="58"/>
    </row>
    <row r="210" spans="4:60" ht="15" customHeight="1" outlineLevel="1" thickBot="1" x14ac:dyDescent="0.25">
      <c r="D210" s="88">
        <f t="shared" ref="D210:D223" si="39">SUM(H210,J210,L210,N210,P210,R210,T210)</f>
        <v>0</v>
      </c>
      <c r="F210" s="70">
        <v>2</v>
      </c>
      <c r="G210" s="81"/>
      <c r="H210" s="47"/>
      <c r="I210" s="81"/>
      <c r="J210" s="47"/>
      <c r="K210" s="81"/>
      <c r="L210" s="47"/>
      <c r="M210" s="81"/>
      <c r="N210" s="47"/>
      <c r="O210" s="81"/>
      <c r="P210" s="59"/>
      <c r="Q210" s="81"/>
      <c r="R210" s="47"/>
      <c r="S210" s="81"/>
      <c r="T210" s="59"/>
      <c r="X210" s="88">
        <f t="shared" ref="X210:X223" si="40">SUM(AB210,AD210,AF210,AH210,AJ210,AL210,AN210)</f>
        <v>0</v>
      </c>
      <c r="Z210" s="70">
        <v>2</v>
      </c>
      <c r="AA210" s="81"/>
      <c r="AB210" s="47"/>
      <c r="AC210" s="81"/>
      <c r="AD210" s="47"/>
      <c r="AE210" s="81"/>
      <c r="AF210" s="47"/>
      <c r="AG210" s="81"/>
      <c r="AH210" s="47"/>
      <c r="AI210" s="81"/>
      <c r="AJ210" s="59"/>
      <c r="AK210" s="81"/>
      <c r="AL210" s="47"/>
      <c r="AM210" s="81"/>
      <c r="AN210" s="59"/>
      <c r="AR210" s="88">
        <f t="shared" ref="AR210:AR223" si="41">SUM(AV210,AX210,AZ210,BB210,BD210,BF210,BH210)</f>
        <v>0</v>
      </c>
      <c r="AT210" s="103">
        <v>2</v>
      </c>
      <c r="AU210" s="81"/>
      <c r="AV210" s="47"/>
      <c r="AW210" s="81"/>
      <c r="AX210" s="47"/>
      <c r="AY210" s="81"/>
      <c r="AZ210" s="47"/>
      <c r="BA210" s="81"/>
      <c r="BB210" s="47"/>
      <c r="BC210" s="81"/>
      <c r="BD210" s="59"/>
      <c r="BE210" s="81"/>
      <c r="BF210" s="47"/>
      <c r="BG210" s="81"/>
      <c r="BH210" s="59"/>
    </row>
    <row r="211" spans="4:60" ht="15" customHeight="1" outlineLevel="1" thickBot="1" x14ac:dyDescent="0.25">
      <c r="D211" s="88">
        <f t="shared" si="39"/>
        <v>0</v>
      </c>
      <c r="F211" s="70">
        <v>3</v>
      </c>
      <c r="G211" s="81"/>
      <c r="H211" s="47"/>
      <c r="I211" s="81"/>
      <c r="J211" s="47"/>
      <c r="K211" s="81"/>
      <c r="L211" s="47"/>
      <c r="M211" s="81"/>
      <c r="N211" s="47"/>
      <c r="O211" s="81"/>
      <c r="P211" s="59"/>
      <c r="Q211" s="81"/>
      <c r="R211" s="47"/>
      <c r="S211" s="81"/>
      <c r="T211" s="59"/>
      <c r="X211" s="88">
        <f t="shared" si="40"/>
        <v>0</v>
      </c>
      <c r="Z211" s="70">
        <v>3</v>
      </c>
      <c r="AA211" s="81"/>
      <c r="AB211" s="47"/>
      <c r="AC211" s="81"/>
      <c r="AD211" s="47"/>
      <c r="AE211" s="81"/>
      <c r="AF211" s="47"/>
      <c r="AG211" s="81"/>
      <c r="AH211" s="47"/>
      <c r="AI211" s="81"/>
      <c r="AJ211" s="59"/>
      <c r="AK211" s="81"/>
      <c r="AL211" s="47"/>
      <c r="AM211" s="81"/>
      <c r="AN211" s="59"/>
      <c r="AR211" s="88">
        <f t="shared" si="41"/>
        <v>0</v>
      </c>
      <c r="AT211" s="103">
        <v>3</v>
      </c>
      <c r="AU211" s="81"/>
      <c r="AV211" s="47"/>
      <c r="AW211" s="81"/>
      <c r="AX211" s="47"/>
      <c r="AY211" s="81"/>
      <c r="AZ211" s="47"/>
      <c r="BA211" s="81"/>
      <c r="BB211" s="47"/>
      <c r="BC211" s="81"/>
      <c r="BD211" s="59"/>
      <c r="BE211" s="81"/>
      <c r="BF211" s="47"/>
      <c r="BG211" s="81"/>
      <c r="BH211" s="59"/>
    </row>
    <row r="212" spans="4:60" ht="15" customHeight="1" outlineLevel="1" thickBot="1" x14ac:dyDescent="0.25">
      <c r="D212" s="88">
        <f t="shared" si="39"/>
        <v>0</v>
      </c>
      <c r="F212" s="70">
        <v>4</v>
      </c>
      <c r="G212" s="81"/>
      <c r="H212" s="47"/>
      <c r="I212" s="81"/>
      <c r="J212" s="47"/>
      <c r="K212" s="81"/>
      <c r="L212" s="47"/>
      <c r="M212" s="81"/>
      <c r="N212" s="47"/>
      <c r="O212" s="81"/>
      <c r="P212" s="59"/>
      <c r="Q212" s="81"/>
      <c r="R212" s="47"/>
      <c r="S212" s="81"/>
      <c r="T212" s="59"/>
      <c r="X212" s="88">
        <f t="shared" si="40"/>
        <v>0</v>
      </c>
      <c r="Z212" s="70">
        <v>4</v>
      </c>
      <c r="AA212" s="81"/>
      <c r="AB212" s="47"/>
      <c r="AC212" s="81"/>
      <c r="AD212" s="47"/>
      <c r="AE212" s="81"/>
      <c r="AF212" s="47"/>
      <c r="AG212" s="81"/>
      <c r="AH212" s="47"/>
      <c r="AI212" s="81"/>
      <c r="AJ212" s="59"/>
      <c r="AK212" s="81"/>
      <c r="AL212" s="47"/>
      <c r="AM212" s="81"/>
      <c r="AN212" s="59"/>
      <c r="AR212" s="88">
        <f t="shared" si="41"/>
        <v>0</v>
      </c>
      <c r="AT212" s="103">
        <v>4</v>
      </c>
      <c r="AU212" s="81"/>
      <c r="AV212" s="47"/>
      <c r="AW212" s="81"/>
      <c r="AX212" s="47"/>
      <c r="AY212" s="81"/>
      <c r="AZ212" s="47"/>
      <c r="BA212" s="81"/>
      <c r="BB212" s="47"/>
      <c r="BC212" s="81"/>
      <c r="BD212" s="59"/>
      <c r="BE212" s="81"/>
      <c r="BF212" s="47"/>
      <c r="BG212" s="81"/>
      <c r="BH212" s="59"/>
    </row>
    <row r="213" spans="4:60" ht="15" customHeight="1" outlineLevel="1" thickBot="1" x14ac:dyDescent="0.25">
      <c r="D213" s="88">
        <f t="shared" si="39"/>
        <v>0</v>
      </c>
      <c r="F213" s="70">
        <v>5</v>
      </c>
      <c r="G213" s="81"/>
      <c r="H213" s="47"/>
      <c r="I213" s="81"/>
      <c r="J213" s="47"/>
      <c r="K213" s="81"/>
      <c r="L213" s="47"/>
      <c r="M213" s="81"/>
      <c r="N213" s="47"/>
      <c r="O213" s="81"/>
      <c r="P213" s="59"/>
      <c r="Q213" s="81"/>
      <c r="R213" s="47"/>
      <c r="S213" s="81"/>
      <c r="T213" s="59"/>
      <c r="X213" s="88">
        <f t="shared" si="40"/>
        <v>0</v>
      </c>
      <c r="Z213" s="70">
        <v>5</v>
      </c>
      <c r="AA213" s="81"/>
      <c r="AB213" s="47"/>
      <c r="AC213" s="81"/>
      <c r="AD213" s="47"/>
      <c r="AE213" s="81"/>
      <c r="AF213" s="47"/>
      <c r="AG213" s="81"/>
      <c r="AH213" s="47"/>
      <c r="AI213" s="81"/>
      <c r="AJ213" s="59"/>
      <c r="AK213" s="81"/>
      <c r="AL213" s="47"/>
      <c r="AM213" s="81"/>
      <c r="AN213" s="59"/>
      <c r="AR213" s="88">
        <f t="shared" si="41"/>
        <v>0</v>
      </c>
      <c r="AT213" s="103">
        <v>5</v>
      </c>
      <c r="AU213" s="81"/>
      <c r="AV213" s="47"/>
      <c r="AW213" s="81"/>
      <c r="AX213" s="47"/>
      <c r="AY213" s="81"/>
      <c r="AZ213" s="47"/>
      <c r="BA213" s="81"/>
      <c r="BB213" s="47"/>
      <c r="BC213" s="81"/>
      <c r="BD213" s="59"/>
      <c r="BE213" s="81"/>
      <c r="BF213" s="47"/>
      <c r="BG213" s="81"/>
      <c r="BH213" s="59"/>
    </row>
    <row r="214" spans="4:60" ht="15" customHeight="1" outlineLevel="1" thickBot="1" x14ac:dyDescent="0.25">
      <c r="D214" s="88">
        <f t="shared" si="39"/>
        <v>0</v>
      </c>
      <c r="F214" s="70">
        <v>6</v>
      </c>
      <c r="G214" s="81"/>
      <c r="H214" s="47"/>
      <c r="I214" s="81"/>
      <c r="J214" s="47"/>
      <c r="K214" s="81"/>
      <c r="L214" s="47"/>
      <c r="M214" s="81"/>
      <c r="N214" s="47"/>
      <c r="O214" s="81"/>
      <c r="P214" s="59"/>
      <c r="Q214" s="81"/>
      <c r="R214" s="47"/>
      <c r="S214" s="81"/>
      <c r="T214" s="59"/>
      <c r="X214" s="88">
        <f t="shared" si="40"/>
        <v>0</v>
      </c>
      <c r="Z214" s="70">
        <v>6</v>
      </c>
      <c r="AA214" s="81"/>
      <c r="AB214" s="47"/>
      <c r="AC214" s="81"/>
      <c r="AD214" s="47"/>
      <c r="AE214" s="81"/>
      <c r="AF214" s="47"/>
      <c r="AG214" s="81"/>
      <c r="AH214" s="47"/>
      <c r="AI214" s="81"/>
      <c r="AJ214" s="59"/>
      <c r="AK214" s="81"/>
      <c r="AL214" s="47"/>
      <c r="AM214" s="81"/>
      <c r="AN214" s="59"/>
      <c r="AR214" s="88">
        <f t="shared" si="41"/>
        <v>0</v>
      </c>
      <c r="AT214" s="103">
        <v>6</v>
      </c>
      <c r="AU214" s="81"/>
      <c r="AV214" s="47"/>
      <c r="AW214" s="81"/>
      <c r="AX214" s="47"/>
      <c r="AY214" s="81"/>
      <c r="AZ214" s="47"/>
      <c r="BA214" s="81"/>
      <c r="BB214" s="47"/>
      <c r="BC214" s="81"/>
      <c r="BD214" s="59"/>
      <c r="BE214" s="81"/>
      <c r="BF214" s="47"/>
      <c r="BG214" s="81"/>
      <c r="BH214" s="59"/>
    </row>
    <row r="215" spans="4:60" ht="15" customHeight="1" outlineLevel="1" thickBot="1" x14ac:dyDescent="0.25">
      <c r="D215" s="88">
        <f t="shared" si="39"/>
        <v>0</v>
      </c>
      <c r="F215" s="70">
        <v>7</v>
      </c>
      <c r="G215" s="81"/>
      <c r="H215" s="47"/>
      <c r="I215" s="81"/>
      <c r="J215" s="47"/>
      <c r="K215" s="81"/>
      <c r="L215" s="47"/>
      <c r="M215" s="81"/>
      <c r="N215" s="47"/>
      <c r="O215" s="81"/>
      <c r="P215" s="59"/>
      <c r="Q215" s="81"/>
      <c r="R215" s="47"/>
      <c r="S215" s="81"/>
      <c r="T215" s="59"/>
      <c r="X215" s="88">
        <f t="shared" si="40"/>
        <v>0</v>
      </c>
      <c r="Z215" s="70">
        <v>7</v>
      </c>
      <c r="AA215" s="81"/>
      <c r="AB215" s="47"/>
      <c r="AC215" s="81"/>
      <c r="AD215" s="47"/>
      <c r="AE215" s="81"/>
      <c r="AF215" s="47"/>
      <c r="AG215" s="81"/>
      <c r="AH215" s="47"/>
      <c r="AI215" s="81"/>
      <c r="AJ215" s="59"/>
      <c r="AK215" s="81"/>
      <c r="AL215" s="47"/>
      <c r="AM215" s="81"/>
      <c r="AN215" s="59"/>
      <c r="AR215" s="88">
        <f t="shared" si="41"/>
        <v>0</v>
      </c>
      <c r="AT215" s="103">
        <v>7</v>
      </c>
      <c r="AU215" s="81"/>
      <c r="AV215" s="47"/>
      <c r="AW215" s="81"/>
      <c r="AX215" s="47"/>
      <c r="AY215" s="81"/>
      <c r="AZ215" s="47"/>
      <c r="BA215" s="81"/>
      <c r="BB215" s="47"/>
      <c r="BC215" s="81"/>
      <c r="BD215" s="59"/>
      <c r="BE215" s="81"/>
      <c r="BF215" s="47"/>
      <c r="BG215" s="81"/>
      <c r="BH215" s="59"/>
    </row>
    <row r="216" spans="4:60" ht="15" customHeight="1" outlineLevel="1" thickBot="1" x14ac:dyDescent="0.25">
      <c r="D216" s="88">
        <f t="shared" si="39"/>
        <v>0</v>
      </c>
      <c r="F216" s="70">
        <v>8</v>
      </c>
      <c r="G216" s="81"/>
      <c r="H216" s="47"/>
      <c r="I216" s="81"/>
      <c r="J216" s="47"/>
      <c r="K216" s="81"/>
      <c r="L216" s="47"/>
      <c r="M216" s="81"/>
      <c r="N216" s="47"/>
      <c r="O216" s="81"/>
      <c r="P216" s="59"/>
      <c r="Q216" s="81"/>
      <c r="R216" s="47"/>
      <c r="S216" s="81"/>
      <c r="T216" s="59"/>
      <c r="X216" s="88">
        <f t="shared" si="40"/>
        <v>0</v>
      </c>
      <c r="Z216" s="70">
        <v>8</v>
      </c>
      <c r="AA216" s="81"/>
      <c r="AB216" s="47"/>
      <c r="AC216" s="81"/>
      <c r="AD216" s="47"/>
      <c r="AE216" s="81"/>
      <c r="AF216" s="47"/>
      <c r="AG216" s="81"/>
      <c r="AH216" s="47"/>
      <c r="AI216" s="81"/>
      <c r="AJ216" s="59"/>
      <c r="AK216" s="81"/>
      <c r="AL216" s="47"/>
      <c r="AM216" s="81"/>
      <c r="AN216" s="59"/>
      <c r="AR216" s="88">
        <f t="shared" si="41"/>
        <v>0</v>
      </c>
      <c r="AT216" s="103">
        <v>8</v>
      </c>
      <c r="AU216" s="81"/>
      <c r="AV216" s="47"/>
      <c r="AW216" s="81"/>
      <c r="AX216" s="47"/>
      <c r="AY216" s="81"/>
      <c r="AZ216" s="47"/>
      <c r="BA216" s="81"/>
      <c r="BB216" s="47"/>
      <c r="BC216" s="81"/>
      <c r="BD216" s="59"/>
      <c r="BE216" s="81"/>
      <c r="BF216" s="47"/>
      <c r="BG216" s="81"/>
      <c r="BH216" s="59"/>
    </row>
    <row r="217" spans="4:60" ht="15" customHeight="1" outlineLevel="1" thickBot="1" x14ac:dyDescent="0.25">
      <c r="D217" s="88">
        <f t="shared" si="39"/>
        <v>0</v>
      </c>
      <c r="F217" s="70">
        <v>9</v>
      </c>
      <c r="G217" s="81"/>
      <c r="H217" s="47"/>
      <c r="I217" s="81"/>
      <c r="J217" s="47"/>
      <c r="K217" s="81"/>
      <c r="L217" s="47"/>
      <c r="M217" s="81"/>
      <c r="N217" s="47"/>
      <c r="O217" s="81"/>
      <c r="P217" s="59"/>
      <c r="Q217" s="81"/>
      <c r="R217" s="47"/>
      <c r="S217" s="81"/>
      <c r="T217" s="59"/>
      <c r="X217" s="88">
        <f t="shared" si="40"/>
        <v>0</v>
      </c>
      <c r="Z217" s="70">
        <v>9</v>
      </c>
      <c r="AA217" s="81"/>
      <c r="AB217" s="47"/>
      <c r="AC217" s="81"/>
      <c r="AD217" s="47"/>
      <c r="AE217" s="81"/>
      <c r="AF217" s="47"/>
      <c r="AG217" s="81"/>
      <c r="AH217" s="47"/>
      <c r="AI217" s="81"/>
      <c r="AJ217" s="59"/>
      <c r="AK217" s="81"/>
      <c r="AL217" s="47"/>
      <c r="AM217" s="81"/>
      <c r="AN217" s="59"/>
      <c r="AR217" s="88">
        <f t="shared" si="41"/>
        <v>0</v>
      </c>
      <c r="AT217" s="103">
        <v>9</v>
      </c>
      <c r="AU217" s="81"/>
      <c r="AV217" s="47"/>
      <c r="AW217" s="81"/>
      <c r="AX217" s="47"/>
      <c r="AY217" s="81"/>
      <c r="AZ217" s="47"/>
      <c r="BA217" s="81"/>
      <c r="BB217" s="47"/>
      <c r="BC217" s="81"/>
      <c r="BD217" s="59"/>
      <c r="BE217" s="81"/>
      <c r="BF217" s="47"/>
      <c r="BG217" s="81"/>
      <c r="BH217" s="59"/>
    </row>
    <row r="218" spans="4:60" ht="15" customHeight="1" outlineLevel="1" thickBot="1" x14ac:dyDescent="0.25">
      <c r="D218" s="88">
        <f t="shared" si="39"/>
        <v>0</v>
      </c>
      <c r="F218" s="70">
        <v>10</v>
      </c>
      <c r="G218" s="81"/>
      <c r="H218" s="47"/>
      <c r="I218" s="81"/>
      <c r="J218" s="47"/>
      <c r="K218" s="81"/>
      <c r="L218" s="47"/>
      <c r="M218" s="81"/>
      <c r="N218" s="47"/>
      <c r="O218" s="81"/>
      <c r="P218" s="59"/>
      <c r="Q218" s="81"/>
      <c r="R218" s="47"/>
      <c r="S218" s="81"/>
      <c r="T218" s="59"/>
      <c r="X218" s="88">
        <f t="shared" si="40"/>
        <v>0</v>
      </c>
      <c r="Z218" s="70">
        <v>10</v>
      </c>
      <c r="AA218" s="81"/>
      <c r="AB218" s="47"/>
      <c r="AC218" s="81"/>
      <c r="AD218" s="47"/>
      <c r="AE218" s="81"/>
      <c r="AF218" s="47"/>
      <c r="AG218" s="81"/>
      <c r="AH218" s="47"/>
      <c r="AI218" s="81"/>
      <c r="AJ218" s="59"/>
      <c r="AK218" s="81"/>
      <c r="AL218" s="47"/>
      <c r="AM218" s="81"/>
      <c r="AN218" s="59"/>
      <c r="AR218" s="88">
        <f t="shared" si="41"/>
        <v>0</v>
      </c>
      <c r="AT218" s="103">
        <v>10</v>
      </c>
      <c r="AU218" s="81"/>
      <c r="AV218" s="47"/>
      <c r="AW218" s="81"/>
      <c r="AX218" s="47"/>
      <c r="AY218" s="81"/>
      <c r="AZ218" s="47"/>
      <c r="BA218" s="81"/>
      <c r="BB218" s="47"/>
      <c r="BC218" s="81"/>
      <c r="BD218" s="59"/>
      <c r="BE218" s="81"/>
      <c r="BF218" s="47"/>
      <c r="BG218" s="81"/>
      <c r="BH218" s="59"/>
    </row>
    <row r="219" spans="4:60" ht="15" customHeight="1" outlineLevel="1" thickBot="1" x14ac:dyDescent="0.25">
      <c r="D219" s="88">
        <f t="shared" si="39"/>
        <v>0</v>
      </c>
      <c r="F219" s="70">
        <v>11</v>
      </c>
      <c r="G219" s="81"/>
      <c r="H219" s="47"/>
      <c r="I219" s="81"/>
      <c r="J219" s="47"/>
      <c r="K219" s="81"/>
      <c r="L219" s="47"/>
      <c r="M219" s="81"/>
      <c r="N219" s="47"/>
      <c r="O219" s="81"/>
      <c r="P219" s="59"/>
      <c r="Q219" s="81"/>
      <c r="R219" s="47"/>
      <c r="S219" s="81"/>
      <c r="T219" s="59"/>
      <c r="X219" s="88">
        <f t="shared" si="40"/>
        <v>0</v>
      </c>
      <c r="Z219" s="70">
        <v>11</v>
      </c>
      <c r="AA219" s="81"/>
      <c r="AB219" s="47"/>
      <c r="AC219" s="81"/>
      <c r="AD219" s="47"/>
      <c r="AE219" s="81"/>
      <c r="AF219" s="47"/>
      <c r="AG219" s="81"/>
      <c r="AH219" s="47"/>
      <c r="AI219" s="81"/>
      <c r="AJ219" s="59"/>
      <c r="AK219" s="81"/>
      <c r="AL219" s="47"/>
      <c r="AM219" s="81"/>
      <c r="AN219" s="59"/>
      <c r="AR219" s="88">
        <f t="shared" si="41"/>
        <v>0</v>
      </c>
      <c r="AT219" s="103">
        <v>11</v>
      </c>
      <c r="AU219" s="81"/>
      <c r="AV219" s="47"/>
      <c r="AW219" s="81"/>
      <c r="AX219" s="47"/>
      <c r="AY219" s="81"/>
      <c r="AZ219" s="47"/>
      <c r="BA219" s="81"/>
      <c r="BB219" s="47"/>
      <c r="BC219" s="81"/>
      <c r="BD219" s="59"/>
      <c r="BE219" s="81"/>
      <c r="BF219" s="47"/>
      <c r="BG219" s="81"/>
      <c r="BH219" s="59"/>
    </row>
    <row r="220" spans="4:60" ht="15" customHeight="1" outlineLevel="1" thickBot="1" x14ac:dyDescent="0.25">
      <c r="D220" s="88">
        <f t="shared" si="39"/>
        <v>0</v>
      </c>
      <c r="F220" s="70">
        <v>12</v>
      </c>
      <c r="G220" s="81"/>
      <c r="H220" s="47"/>
      <c r="I220" s="81"/>
      <c r="J220" s="47"/>
      <c r="K220" s="81"/>
      <c r="L220" s="47"/>
      <c r="M220" s="81"/>
      <c r="N220" s="47"/>
      <c r="O220" s="81"/>
      <c r="P220" s="59"/>
      <c r="Q220" s="81"/>
      <c r="R220" s="47"/>
      <c r="S220" s="81"/>
      <c r="T220" s="59"/>
      <c r="X220" s="88">
        <f t="shared" si="40"/>
        <v>0</v>
      </c>
      <c r="Z220" s="70">
        <v>12</v>
      </c>
      <c r="AA220" s="81"/>
      <c r="AB220" s="47"/>
      <c r="AC220" s="81"/>
      <c r="AD220" s="47"/>
      <c r="AE220" s="81"/>
      <c r="AF220" s="47"/>
      <c r="AG220" s="81"/>
      <c r="AH220" s="47"/>
      <c r="AI220" s="81"/>
      <c r="AJ220" s="59"/>
      <c r="AK220" s="81"/>
      <c r="AL220" s="47"/>
      <c r="AM220" s="81"/>
      <c r="AN220" s="59"/>
      <c r="AR220" s="88">
        <f t="shared" si="41"/>
        <v>0</v>
      </c>
      <c r="AT220" s="103">
        <v>12</v>
      </c>
      <c r="AU220" s="81"/>
      <c r="AV220" s="47"/>
      <c r="AW220" s="81"/>
      <c r="AX220" s="47"/>
      <c r="AY220" s="81"/>
      <c r="AZ220" s="47"/>
      <c r="BA220" s="81"/>
      <c r="BB220" s="47"/>
      <c r="BC220" s="81"/>
      <c r="BD220" s="59"/>
      <c r="BE220" s="81"/>
      <c r="BF220" s="47"/>
      <c r="BG220" s="81"/>
      <c r="BH220" s="59"/>
    </row>
    <row r="221" spans="4:60" ht="15" customHeight="1" outlineLevel="1" thickBot="1" x14ac:dyDescent="0.25">
      <c r="D221" s="88">
        <f t="shared" si="39"/>
        <v>0</v>
      </c>
      <c r="F221" s="70">
        <v>13</v>
      </c>
      <c r="G221" s="81"/>
      <c r="H221" s="47"/>
      <c r="I221" s="81"/>
      <c r="J221" s="47"/>
      <c r="K221" s="81"/>
      <c r="L221" s="47"/>
      <c r="M221" s="81"/>
      <c r="N221" s="47"/>
      <c r="O221" s="81"/>
      <c r="P221" s="59"/>
      <c r="Q221" s="81"/>
      <c r="R221" s="47"/>
      <c r="S221" s="81"/>
      <c r="T221" s="59"/>
      <c r="X221" s="88">
        <f t="shared" si="40"/>
        <v>0</v>
      </c>
      <c r="Z221" s="70">
        <v>13</v>
      </c>
      <c r="AA221" s="81"/>
      <c r="AB221" s="47"/>
      <c r="AC221" s="81"/>
      <c r="AD221" s="47"/>
      <c r="AE221" s="81"/>
      <c r="AF221" s="47"/>
      <c r="AG221" s="81"/>
      <c r="AH221" s="47"/>
      <c r="AI221" s="81"/>
      <c r="AJ221" s="59"/>
      <c r="AK221" s="81"/>
      <c r="AL221" s="47"/>
      <c r="AM221" s="81"/>
      <c r="AN221" s="59"/>
      <c r="AR221" s="88">
        <f t="shared" si="41"/>
        <v>0</v>
      </c>
      <c r="AT221" s="103">
        <v>13</v>
      </c>
      <c r="AU221" s="81"/>
      <c r="AV221" s="47"/>
      <c r="AW221" s="81"/>
      <c r="AX221" s="47"/>
      <c r="AY221" s="81"/>
      <c r="AZ221" s="47"/>
      <c r="BA221" s="81"/>
      <c r="BB221" s="47"/>
      <c r="BC221" s="81"/>
      <c r="BD221" s="59"/>
      <c r="BE221" s="81"/>
      <c r="BF221" s="47"/>
      <c r="BG221" s="81"/>
      <c r="BH221" s="59"/>
    </row>
    <row r="222" spans="4:60" ht="15" customHeight="1" outlineLevel="1" thickBot="1" x14ac:dyDescent="0.25">
      <c r="D222" s="88">
        <f t="shared" si="39"/>
        <v>0</v>
      </c>
      <c r="F222" s="70">
        <v>14</v>
      </c>
      <c r="G222" s="81"/>
      <c r="H222" s="78"/>
      <c r="I222" s="81"/>
      <c r="J222" s="47"/>
      <c r="K222" s="81"/>
      <c r="L222" s="47"/>
      <c r="M222" s="81"/>
      <c r="N222" s="47"/>
      <c r="O222" s="81"/>
      <c r="P222" s="59"/>
      <c r="Q222" s="81"/>
      <c r="R222" s="47"/>
      <c r="S222" s="81"/>
      <c r="T222" s="59"/>
      <c r="X222" s="88">
        <f t="shared" si="40"/>
        <v>0</v>
      </c>
      <c r="Z222" s="70">
        <v>14</v>
      </c>
      <c r="AA222" s="81"/>
      <c r="AB222" s="78"/>
      <c r="AC222" s="81"/>
      <c r="AD222" s="47"/>
      <c r="AE222" s="81"/>
      <c r="AF222" s="47"/>
      <c r="AG222" s="81"/>
      <c r="AH222" s="47"/>
      <c r="AI222" s="81"/>
      <c r="AJ222" s="59"/>
      <c r="AK222" s="81"/>
      <c r="AL222" s="47"/>
      <c r="AM222" s="81"/>
      <c r="AN222" s="59"/>
      <c r="AR222" s="88">
        <f t="shared" si="41"/>
        <v>0</v>
      </c>
      <c r="AT222" s="103">
        <v>14</v>
      </c>
      <c r="AU222" s="81"/>
      <c r="AV222" s="78"/>
      <c r="AW222" s="81"/>
      <c r="AX222" s="47"/>
      <c r="AY222" s="81"/>
      <c r="AZ222" s="47"/>
      <c r="BA222" s="81"/>
      <c r="BB222" s="47"/>
      <c r="BC222" s="81"/>
      <c r="BD222" s="59"/>
      <c r="BE222" s="81"/>
      <c r="BF222" s="47"/>
      <c r="BG222" s="81"/>
      <c r="BH222" s="59"/>
    </row>
    <row r="223" spans="4:60" ht="15" customHeight="1" outlineLevel="1" thickBot="1" x14ac:dyDescent="0.25">
      <c r="D223" s="89">
        <f t="shared" si="39"/>
        <v>0</v>
      </c>
      <c r="F223" s="70">
        <v>15</v>
      </c>
      <c r="G223" s="82"/>
      <c r="H223" s="60"/>
      <c r="I223" s="82"/>
      <c r="J223" s="60"/>
      <c r="K223" s="82"/>
      <c r="L223" s="60"/>
      <c r="M223" s="82"/>
      <c r="N223" s="60"/>
      <c r="O223" s="82"/>
      <c r="P223" s="61"/>
      <c r="Q223" s="82"/>
      <c r="R223" s="60"/>
      <c r="S223" s="82"/>
      <c r="T223" s="61"/>
      <c r="X223" s="89">
        <f t="shared" si="40"/>
        <v>0</v>
      </c>
      <c r="Z223" s="70">
        <v>15</v>
      </c>
      <c r="AA223" s="82"/>
      <c r="AB223" s="60"/>
      <c r="AC223" s="82"/>
      <c r="AD223" s="60"/>
      <c r="AE223" s="82"/>
      <c r="AF223" s="60"/>
      <c r="AG223" s="82"/>
      <c r="AH223" s="60"/>
      <c r="AI223" s="82"/>
      <c r="AJ223" s="61"/>
      <c r="AK223" s="82"/>
      <c r="AL223" s="60"/>
      <c r="AM223" s="82"/>
      <c r="AN223" s="61"/>
      <c r="AR223" s="89">
        <f t="shared" si="41"/>
        <v>0</v>
      </c>
      <c r="AT223" s="103">
        <v>15</v>
      </c>
      <c r="AU223" s="82"/>
      <c r="AV223" s="60"/>
      <c r="AW223" s="82"/>
      <c r="AX223" s="60"/>
      <c r="AY223" s="82"/>
      <c r="AZ223" s="60"/>
      <c r="BA223" s="82"/>
      <c r="BB223" s="60"/>
      <c r="BC223" s="82"/>
      <c r="BD223" s="61"/>
      <c r="BE223" s="82"/>
      <c r="BF223" s="60"/>
      <c r="BG223" s="82"/>
      <c r="BH223" s="61"/>
    </row>
    <row r="224" spans="4:60" ht="15" customHeight="1" outlineLevel="1" thickTop="1" x14ac:dyDescent="0.2">
      <c r="F224" s="65"/>
      <c r="G224" s="49" t="s">
        <v>27</v>
      </c>
      <c r="H224" s="49">
        <f>SUM(H209:H223)</f>
        <v>0</v>
      </c>
      <c r="I224" s="49"/>
      <c r="J224" s="49">
        <f>SUM(J209:J223)</f>
        <v>0</v>
      </c>
      <c r="K224" s="49"/>
      <c r="L224" s="49">
        <f>SUM(L209:L223)</f>
        <v>0</v>
      </c>
      <c r="M224" s="49"/>
      <c r="N224" s="49">
        <f>SUM(N209:N223)</f>
        <v>0</v>
      </c>
      <c r="O224" s="49"/>
      <c r="P224" s="49">
        <f>SUM(P209:P223)</f>
        <v>0</v>
      </c>
      <c r="Q224" s="49"/>
      <c r="R224" s="49">
        <f>SUM(R209:R223)</f>
        <v>0</v>
      </c>
      <c r="S224" s="49"/>
      <c r="T224" s="49">
        <f>SUM(T209:T223)</f>
        <v>0</v>
      </c>
      <c r="Z224" s="65"/>
      <c r="AA224" s="49" t="s">
        <v>27</v>
      </c>
      <c r="AB224" s="49">
        <f>SUM(AB209:AB223)</f>
        <v>0</v>
      </c>
      <c r="AC224" s="49"/>
      <c r="AD224" s="49">
        <f>SUM(AD209:AD223)</f>
        <v>0</v>
      </c>
      <c r="AE224" s="49"/>
      <c r="AF224" s="49">
        <f>SUM(AF209:AF223)</f>
        <v>0</v>
      </c>
      <c r="AG224" s="49"/>
      <c r="AH224" s="49">
        <f>SUM(AH209:AH223)</f>
        <v>0</v>
      </c>
      <c r="AI224" s="49"/>
      <c r="AJ224" s="49">
        <f>SUM(AJ209:AJ223)</f>
        <v>0</v>
      </c>
      <c r="AK224" s="49"/>
      <c r="AL224" s="49">
        <f>SUM(AL209:AL223)</f>
        <v>0</v>
      </c>
      <c r="AM224" s="49"/>
      <c r="AN224" s="49">
        <f>SUM(AN209:AN223)</f>
        <v>0</v>
      </c>
      <c r="AT224" s="104"/>
      <c r="AU224" s="49" t="s">
        <v>27</v>
      </c>
      <c r="AV224" s="49">
        <f>SUM(AV209:AV223)</f>
        <v>0</v>
      </c>
      <c r="AW224" s="49"/>
      <c r="AX224" s="49">
        <f>SUM(AX209:AX223)</f>
        <v>0</v>
      </c>
      <c r="AY224" s="49"/>
      <c r="AZ224" s="49">
        <f>SUM(AZ209:AZ223)</f>
        <v>0</v>
      </c>
      <c r="BA224" s="49"/>
      <c r="BB224" s="49">
        <f>SUM(BB209:BB223)</f>
        <v>0</v>
      </c>
      <c r="BC224" s="49"/>
      <c r="BD224" s="49">
        <f>SUM(BD209:BD223)</f>
        <v>0</v>
      </c>
      <c r="BE224" s="49"/>
      <c r="BF224" s="49">
        <f>SUM(BF209:BF223)</f>
        <v>0</v>
      </c>
      <c r="BG224" s="49"/>
      <c r="BH224" s="49">
        <f>SUM(BH209:BH223)</f>
        <v>0</v>
      </c>
    </row>
    <row r="225" spans="2:60" ht="15" customHeight="1" x14ac:dyDescent="0.2">
      <c r="F225" s="102"/>
      <c r="G225" s="49"/>
      <c r="H225" s="49"/>
      <c r="I225" s="49"/>
      <c r="J225" s="49"/>
      <c r="K225" s="49"/>
      <c r="L225" s="49"/>
      <c r="M225" s="49"/>
      <c r="N225" s="49"/>
      <c r="O225" s="49"/>
      <c r="P225" s="49"/>
      <c r="Q225" s="49"/>
      <c r="R225" s="49"/>
      <c r="S225" s="49"/>
      <c r="T225" s="49"/>
      <c r="Z225" s="102"/>
      <c r="AA225" s="49"/>
      <c r="AB225" s="49"/>
      <c r="AC225" s="49"/>
      <c r="AD225" s="49"/>
      <c r="AE225" s="49"/>
      <c r="AF225" s="49"/>
      <c r="AG225" s="49"/>
      <c r="AH225" s="49"/>
      <c r="AI225" s="49"/>
      <c r="AJ225" s="49"/>
      <c r="AK225" s="49"/>
      <c r="AL225" s="49"/>
      <c r="AM225" s="49"/>
      <c r="AN225" s="49"/>
      <c r="AT225" s="102"/>
      <c r="AU225" s="49"/>
      <c r="AV225" s="49"/>
      <c r="AW225" s="49"/>
      <c r="AX225" s="49"/>
      <c r="AY225" s="49"/>
      <c r="AZ225" s="49"/>
      <c r="BA225" s="49"/>
      <c r="BB225" s="49"/>
      <c r="BC225" s="49"/>
      <c r="BD225" s="49"/>
      <c r="BE225" s="49"/>
      <c r="BF225" s="49"/>
      <c r="BG225" s="49"/>
      <c r="BH225" s="49"/>
    </row>
    <row r="226" spans="2:60" ht="12" customHeight="1" x14ac:dyDescent="0.2"/>
    <row r="227" spans="2:60" ht="36.950000000000003" customHeight="1" x14ac:dyDescent="0.2">
      <c r="F227" s="217">
        <f>EDATE(DATE(An_ref,1,1),6)</f>
        <v>43647</v>
      </c>
      <c r="G227" s="217"/>
      <c r="H227" s="217"/>
      <c r="I227" s="217"/>
      <c r="J227" s="217"/>
      <c r="K227" s="84"/>
      <c r="L227" s="84"/>
      <c r="M227" s="90">
        <f>SUM(B231:B245)</f>
        <v>0</v>
      </c>
      <c r="N227" s="84"/>
      <c r="O227" s="84"/>
      <c r="P227" s="84"/>
      <c r="Q227" s="83"/>
      <c r="R227" s="83"/>
      <c r="S227" s="83"/>
      <c r="T227" s="83"/>
      <c r="Z227" s="217">
        <f>EDATE(DATE(An_ref,1,1),7)</f>
        <v>43678</v>
      </c>
      <c r="AA227" s="217"/>
      <c r="AB227" s="217"/>
      <c r="AC227" s="217"/>
      <c r="AD227" s="217"/>
      <c r="AE227" s="84"/>
      <c r="AF227" s="84"/>
      <c r="AG227" s="90">
        <f>SUM(V231:V245)</f>
        <v>0</v>
      </c>
      <c r="AH227" s="84"/>
      <c r="AI227" s="84"/>
      <c r="AJ227" s="84"/>
      <c r="AK227" s="83"/>
      <c r="AL227" s="83"/>
      <c r="AM227" s="83"/>
      <c r="AN227" s="83"/>
      <c r="AT227" s="217">
        <f>EDATE(DATE(An_ref,1,1),8)</f>
        <v>43709</v>
      </c>
      <c r="AU227" s="217"/>
      <c r="AV227" s="217"/>
      <c r="AW227" s="217"/>
      <c r="AX227" s="217"/>
      <c r="AY227" s="84"/>
      <c r="AZ227" s="84"/>
      <c r="BA227" s="90">
        <f>SUM(AP231:AP245)</f>
        <v>0</v>
      </c>
      <c r="BB227" s="84"/>
      <c r="BC227" s="84"/>
      <c r="BD227" s="84"/>
      <c r="BE227" s="83"/>
      <c r="BF227" s="83"/>
      <c r="BG227" s="83"/>
      <c r="BH227" s="83"/>
    </row>
    <row r="228" spans="2:60" s="17" customFormat="1" ht="22.5" customHeight="1" thickBot="1" x14ac:dyDescent="0.25">
      <c r="F228" s="7"/>
      <c r="G228" s="220" t="str">
        <f>UPPER(TEXT(H248,"jjjj"))</f>
        <v>LUNDI</v>
      </c>
      <c r="H228" s="220"/>
      <c r="I228" s="220" t="str">
        <f>UPPER(TEXT(J248,"jjjj"))</f>
        <v>MARDI</v>
      </c>
      <c r="J228" s="220"/>
      <c r="K228" s="220" t="str">
        <f>UPPER(TEXT(L248,"jjjj"))</f>
        <v>MERCREDI</v>
      </c>
      <c r="L228" s="220"/>
      <c r="M228" s="220" t="str">
        <f>UPPER(TEXT(N248,"jjjj"))</f>
        <v>JEUDI</v>
      </c>
      <c r="N228" s="220"/>
      <c r="O228" s="220" t="str">
        <f>UPPER(TEXT(P248,"jjjj"))</f>
        <v>VENDREDI</v>
      </c>
      <c r="P228" s="220"/>
      <c r="Q228" s="221" t="str">
        <f>UPPER(TEXT(R248,"jjjj"))</f>
        <v>SAMEDI</v>
      </c>
      <c r="R228" s="221"/>
      <c r="S228" s="221" t="str">
        <f>UPPER(TEXT(T248,"jjjj"))</f>
        <v>DIMANCHE</v>
      </c>
      <c r="T228" s="221"/>
      <c r="Z228" s="7"/>
      <c r="AA228" s="220" t="str">
        <f>UPPER(TEXT(AB248,"jjjj"))</f>
        <v>LUNDI</v>
      </c>
      <c r="AB228" s="220"/>
      <c r="AC228" s="220" t="str">
        <f>UPPER(TEXT(AD248,"jjjj"))</f>
        <v>MARDI</v>
      </c>
      <c r="AD228" s="220"/>
      <c r="AE228" s="220" t="str">
        <f>UPPER(TEXT(AF248,"jjjj"))</f>
        <v>MERCREDI</v>
      </c>
      <c r="AF228" s="220"/>
      <c r="AG228" s="220" t="str">
        <f>UPPER(TEXT(AH248,"jjjj"))</f>
        <v>JEUDI</v>
      </c>
      <c r="AH228" s="220"/>
      <c r="AI228" s="220" t="str">
        <f>UPPER(TEXT(AJ248,"jjjj"))</f>
        <v>VENDREDI</v>
      </c>
      <c r="AJ228" s="220"/>
      <c r="AK228" s="221" t="str">
        <f>UPPER(TEXT(AL248,"jjjj"))</f>
        <v>SAMEDI</v>
      </c>
      <c r="AL228" s="221"/>
      <c r="AM228" s="221" t="str">
        <f>UPPER(TEXT(AN248,"jjjj"))</f>
        <v>DIMANCHE</v>
      </c>
      <c r="AN228" s="221"/>
      <c r="AT228" s="7"/>
      <c r="AU228" s="220" t="str">
        <f>UPPER(TEXT(AV248,"jjjj"))</f>
        <v>LUNDI</v>
      </c>
      <c r="AV228" s="220"/>
      <c r="AW228" s="220" t="str">
        <f>UPPER(TEXT(AX248,"jjjj"))</f>
        <v>MARDI</v>
      </c>
      <c r="AX228" s="220"/>
      <c r="AY228" s="220" t="str">
        <f>UPPER(TEXT(AZ248,"jjjj"))</f>
        <v>MERCREDI</v>
      </c>
      <c r="AZ228" s="220"/>
      <c r="BA228" s="220" t="str">
        <f>UPPER(TEXT(BB248,"jjjj"))</f>
        <v>JEUDI</v>
      </c>
      <c r="BB228" s="220"/>
      <c r="BC228" s="220" t="str">
        <f>UPPER(TEXT(BD248,"jjjj"))</f>
        <v>VENDREDI</v>
      </c>
      <c r="BD228" s="220"/>
      <c r="BE228" s="221" t="str">
        <f>UPPER(TEXT(BF248,"jjjj"))</f>
        <v>SAMEDI</v>
      </c>
      <c r="BF228" s="221"/>
      <c r="BG228" s="221" t="str">
        <f>UPPER(TEXT(BH248,"jjjj"))</f>
        <v>DIMANCHE</v>
      </c>
      <c r="BH228" s="221"/>
    </row>
    <row r="229" spans="2:60" ht="15" hidden="1" customHeight="1" x14ac:dyDescent="0.2">
      <c r="F229" s="48">
        <f>INT((N230-LOOKUP(N230,DATE(YEAR(N230)+{-1;0;1},1,3)-WEEKDAY(DATE(YEAR(N230)+{-1;0;1},1,3))+2))/7)+1</f>
        <v>27</v>
      </c>
      <c r="G229" s="50"/>
      <c r="H229" s="50"/>
      <c r="I229" s="50"/>
      <c r="J229" s="50"/>
      <c r="K229" s="50"/>
      <c r="L229" s="50"/>
      <c r="M229" s="50"/>
      <c r="N229" s="50"/>
      <c r="O229" s="50"/>
      <c r="P229" s="50"/>
      <c r="Q229" s="50"/>
      <c r="R229" s="50"/>
      <c r="S229" s="50"/>
      <c r="T229" s="50"/>
      <c r="Z229" s="48">
        <f>INT((AH230-LOOKUP(AH230,DATE(YEAR(AH230)+{-1;0;1},1,3)-WEEKDAY(DATE(YEAR(AH230)+{-1;0;1},1,3))+2))/7)+1</f>
        <v>31</v>
      </c>
      <c r="AA229" s="50"/>
      <c r="AB229" s="50"/>
      <c r="AC229" s="50"/>
      <c r="AD229" s="50"/>
      <c r="AE229" s="50"/>
      <c r="AF229" s="50"/>
      <c r="AG229" s="50"/>
      <c r="AH229" s="50"/>
      <c r="AI229" s="50"/>
      <c r="AJ229" s="50"/>
      <c r="AK229" s="50"/>
      <c r="AL229" s="50"/>
      <c r="AM229" s="50"/>
      <c r="AN229" s="50"/>
      <c r="AT229" s="48" t="e">
        <f>INT((BB230-LOOKUP(BB230,DATE(YEAR(BB230)+{-1;0;1},1,3)-WEEKDAY(DATE(YEAR(BB230)+{-1;0;1},1,3))+2))/7)+1</f>
        <v>#VALUE!</v>
      </c>
      <c r="AU229" s="50"/>
      <c r="AV229" s="50"/>
      <c r="AW229" s="50"/>
      <c r="AX229" s="50"/>
      <c r="AY229" s="50"/>
      <c r="AZ229" s="50"/>
      <c r="BA229" s="50"/>
      <c r="BB229" s="50"/>
      <c r="BC229" s="50"/>
      <c r="BD229" s="50"/>
      <c r="BE229" s="50"/>
      <c r="BF229" s="50"/>
      <c r="BG229" s="50"/>
      <c r="BH229" s="50"/>
    </row>
    <row r="230" spans="2:60" ht="39.950000000000003" customHeight="1" thickBot="1" x14ac:dyDescent="0.25">
      <c r="F230" s="71">
        <f>F229</f>
        <v>27</v>
      </c>
      <c r="G230" s="51" t="str">
        <f>IF(ISNA(VLOOKUP(H230,Tab_feri,2,FALSE)),"",VLOOKUP(H230,Tab_feri,2,FALSE))</f>
        <v/>
      </c>
      <c r="H230" s="52">
        <f>IF(WEEKDAY(F227)=2,F227,"")</f>
        <v>43647</v>
      </c>
      <c r="I230" s="51" t="str">
        <f>IF(ISNA(VLOOKUP(J230,Tab_feri,2,FALSE)),"",VLOOKUP(J230,Tab_feri,2,FALSE))</f>
        <v/>
      </c>
      <c r="J230" s="52">
        <f>IF(H230&lt;&gt;"",H230+1,IF(WEEKDAY(F227)=3,F227,""))</f>
        <v>43648</v>
      </c>
      <c r="K230" s="51" t="str">
        <f>IF(ISNA(VLOOKUP(L230,Tab_feri,2,FALSE)),"",VLOOKUP(L230,Tab_feri,2,FALSE))</f>
        <v/>
      </c>
      <c r="L230" s="52">
        <f>IF(J230&lt;&gt;"",J230+1,IF(WEEKDAY(F227)=4,F227,""))</f>
        <v>43649</v>
      </c>
      <c r="M230" s="51" t="str">
        <f>IF(ISNA(VLOOKUP(N230,Tab_feri,2,FALSE)),"",VLOOKUP(N230,Tab_feri,2,FALSE))</f>
        <v/>
      </c>
      <c r="N230" s="52">
        <f>IF(L230&lt;&gt;"",L230+1,IF(WEEKDAY(F227)=5,F227,""))</f>
        <v>43650</v>
      </c>
      <c r="O230" s="51" t="str">
        <f>IF(ISNA(VLOOKUP(P230,Tab_feri,2,FALSE)),"",VLOOKUP(P230,Tab_feri,2,FALSE))</f>
        <v/>
      </c>
      <c r="P230" s="52">
        <f>IF(N230&lt;&gt;"",N230+1,IF(WEEKDAY(F227)=6,F227,""))</f>
        <v>43651</v>
      </c>
      <c r="Q230" s="53" t="str">
        <f>IF(ISNA(VLOOKUP(R230,Tab_feri,2,FALSE)),"",VLOOKUP(R230,Tab_feri,2,FALSE))</f>
        <v/>
      </c>
      <c r="R230" s="54">
        <f>IF(P230&lt;&gt;"",P230+1,IF(WEEKDAY(F227)=7,F227,""))</f>
        <v>43652</v>
      </c>
      <c r="S230" s="53" t="str">
        <f>IF(ISNA(VLOOKUP(T230,Tab_feri,2,FALSE)),"",VLOOKUP(T230,Tab_feri,2,FALSE))</f>
        <v/>
      </c>
      <c r="T230" s="55">
        <f>IF(R230&lt;&gt;"",R230+1,IF(WEEKDAY(F227)=1,F227,""))</f>
        <v>43653</v>
      </c>
      <c r="Z230" s="71">
        <f>Z229</f>
        <v>31</v>
      </c>
      <c r="AA230" s="51" t="str">
        <f>IF(ISNA(VLOOKUP(AB230,Tab_feri,2,FALSE)),"",VLOOKUP(AB230,Tab_feri,2,FALSE))</f>
        <v/>
      </c>
      <c r="AB230" s="52" t="str">
        <f>IF(WEEKDAY(Z227)=2,Z227,"")</f>
        <v/>
      </c>
      <c r="AC230" s="51" t="str">
        <f>IF(ISNA(VLOOKUP(AD230,Tab_feri,2,FALSE)),"",VLOOKUP(AD230,Tab_feri,2,FALSE))</f>
        <v/>
      </c>
      <c r="AD230" s="52" t="str">
        <f>IF(AB230&lt;&gt;"",AB230+1,IF(WEEKDAY(Z227)=3,Z227,""))</f>
        <v/>
      </c>
      <c r="AE230" s="51" t="str">
        <f>IF(ISNA(VLOOKUP(AF230,Tab_feri,2,FALSE)),"",VLOOKUP(AF230,Tab_feri,2,FALSE))</f>
        <v/>
      </c>
      <c r="AF230" s="52" t="str">
        <f>IF(AD230&lt;&gt;"",AD230+1,IF(WEEKDAY(Z227)=4,Z227,""))</f>
        <v/>
      </c>
      <c r="AG230" s="51" t="str">
        <f>IF(ISNA(VLOOKUP(AH230,Tab_feri,2,FALSE)),"",VLOOKUP(AH230,Tab_feri,2,FALSE))</f>
        <v/>
      </c>
      <c r="AH230" s="52">
        <f>IF(AF230&lt;&gt;"",AF230+1,IF(WEEKDAY(Z227)=5,Z227,""))</f>
        <v>43678</v>
      </c>
      <c r="AI230" s="51" t="str">
        <f>IF(ISNA(VLOOKUP(AJ230,Tab_feri,2,FALSE)),"",VLOOKUP(AJ230,Tab_feri,2,FALSE))</f>
        <v/>
      </c>
      <c r="AJ230" s="52">
        <f>IF(AH230&lt;&gt;"",AH230+1,IF(WEEKDAY(Z227)=6,Z227,""))</f>
        <v>43679</v>
      </c>
      <c r="AK230" s="53" t="str">
        <f>IF(ISNA(VLOOKUP(AL230,Tab_feri,2,FALSE)),"",VLOOKUP(AL230,Tab_feri,2,FALSE))</f>
        <v/>
      </c>
      <c r="AL230" s="54">
        <f>IF(AJ230&lt;&gt;"",AJ230+1,IF(WEEKDAY(Z227)=7,Z227,""))</f>
        <v>43680</v>
      </c>
      <c r="AM230" s="53" t="str">
        <f>IF(ISNA(VLOOKUP(AN230,Tab_feri,2,FALSE)),"",VLOOKUP(AN230,Tab_feri,2,FALSE))</f>
        <v/>
      </c>
      <c r="AN230" s="55">
        <f>IF(AL230&lt;&gt;"",AL230+1,IF(WEEKDAY(Z227)=1,Z227,""))</f>
        <v>43681</v>
      </c>
      <c r="AT230" s="71" t="e">
        <f>AT229</f>
        <v>#VALUE!</v>
      </c>
      <c r="AU230" s="51" t="str">
        <f>IF(ISNA(VLOOKUP(AV230,Tab_feri,2,FALSE)),"",VLOOKUP(AV230,Tab_feri,2,FALSE))</f>
        <v/>
      </c>
      <c r="AV230" s="52" t="str">
        <f>IF(WEEKDAY(AT227)=2,AT227,"")</f>
        <v/>
      </c>
      <c r="AW230" s="51" t="str">
        <f>IF(ISNA(VLOOKUP(AX230,Tab_feri,2,FALSE)),"",VLOOKUP(AX230,Tab_feri,2,FALSE))</f>
        <v/>
      </c>
      <c r="AX230" s="52" t="str">
        <f>IF(AV230&lt;&gt;"",AV230+1,IF(WEEKDAY(AT227)=3,AT227,""))</f>
        <v/>
      </c>
      <c r="AY230" s="51" t="str">
        <f>IF(ISNA(VLOOKUP(AZ230,Tab_feri,2,FALSE)),"",VLOOKUP(AZ230,Tab_feri,2,FALSE))</f>
        <v/>
      </c>
      <c r="AZ230" s="52" t="str">
        <f>IF(AX230&lt;&gt;"",AX230+1,IF(WEEKDAY(AT227)=4,AT227,""))</f>
        <v/>
      </c>
      <c r="BA230" s="51" t="str">
        <f>IF(ISNA(VLOOKUP(BB230,Tab_feri,2,FALSE)),"",VLOOKUP(BB230,Tab_feri,2,FALSE))</f>
        <v/>
      </c>
      <c r="BB230" s="52" t="str">
        <f>IF(AZ230&lt;&gt;"",AZ230+1,IF(WEEKDAY(AT227)=5,AT227,""))</f>
        <v/>
      </c>
      <c r="BC230" s="51" t="str">
        <f>IF(ISNA(VLOOKUP(BD230,Tab_feri,2,FALSE)),"",VLOOKUP(BD230,Tab_feri,2,FALSE))</f>
        <v/>
      </c>
      <c r="BD230" s="52" t="str">
        <f>IF(BB230&lt;&gt;"",BB230+1,IF(WEEKDAY(AT227)=6,AT227,""))</f>
        <v/>
      </c>
      <c r="BE230" s="53" t="str">
        <f>IF(ISNA(VLOOKUP(BF230,Tab_feri,2,FALSE)),"",VLOOKUP(BF230,Tab_feri,2,FALSE))</f>
        <v/>
      </c>
      <c r="BF230" s="54" t="str">
        <f>IF(BD230&lt;&gt;"",BD230+1,IF(WEEKDAY(AT227)=7,AT227,""))</f>
        <v/>
      </c>
      <c r="BG230" s="53" t="str">
        <f>IF(ISNA(VLOOKUP(BH230,Tab_feri,2,FALSE)),"",VLOOKUP(BH230,Tab_feri,2,FALSE))</f>
        <v/>
      </c>
      <c r="BH230" s="55">
        <f>IF(BF230&lt;&gt;"",BF230+1,IF(WEEKDAY(AT227)=1,AT227,""))</f>
        <v>43709</v>
      </c>
    </row>
    <row r="231" spans="2:60" ht="15" customHeight="1" outlineLevel="1" thickTop="1" thickBot="1" x14ac:dyDescent="0.25">
      <c r="B231" s="73">
        <f>SUM(D231,D249,D267,D285,D303,D321)</f>
        <v>0</v>
      </c>
      <c r="D231" s="87">
        <f>SUM(H231,J231,L231,N231,P231,R231,T231)</f>
        <v>0</v>
      </c>
      <c r="F231" s="105">
        <v>1</v>
      </c>
      <c r="G231" s="80"/>
      <c r="H231" s="57"/>
      <c r="I231" s="80"/>
      <c r="J231" s="57"/>
      <c r="K231" s="80"/>
      <c r="L231" s="57"/>
      <c r="M231" s="80"/>
      <c r="N231" s="57"/>
      <c r="O231" s="80"/>
      <c r="P231" s="58"/>
      <c r="Q231" s="80"/>
      <c r="R231" s="57"/>
      <c r="S231" s="80"/>
      <c r="T231" s="58"/>
      <c r="V231" s="73">
        <f>SUM(X231,X249,X267,X285,X303,X321)</f>
        <v>0</v>
      </c>
      <c r="X231" s="87">
        <f>SUM(AB231,AD231,AF231,AH231,AJ231,AL231,AN231)</f>
        <v>0</v>
      </c>
      <c r="Z231" s="105">
        <v>1</v>
      </c>
      <c r="AA231" s="80"/>
      <c r="AB231" s="57"/>
      <c r="AC231" s="80"/>
      <c r="AD231" s="57"/>
      <c r="AE231" s="80"/>
      <c r="AF231" s="57"/>
      <c r="AG231" s="80"/>
      <c r="AH231" s="57"/>
      <c r="AI231" s="80"/>
      <c r="AJ231" s="58"/>
      <c r="AK231" s="80"/>
      <c r="AL231" s="57"/>
      <c r="AM231" s="80"/>
      <c r="AN231" s="58"/>
      <c r="AP231" s="73">
        <f>SUM(AR231,AR249,AR267,AR285,AR303,AR321)</f>
        <v>0</v>
      </c>
      <c r="AR231" s="87">
        <f>SUM(AV231,AX231,AZ231,BB231,BD231,BF231,BH231)</f>
        <v>0</v>
      </c>
      <c r="AT231" s="105">
        <v>1</v>
      </c>
      <c r="AU231" s="80"/>
      <c r="AV231" s="57"/>
      <c r="AW231" s="80"/>
      <c r="AX231" s="57"/>
      <c r="AY231" s="80"/>
      <c r="AZ231" s="57"/>
      <c r="BA231" s="80"/>
      <c r="BB231" s="57"/>
      <c r="BC231" s="80"/>
      <c r="BD231" s="58"/>
      <c r="BE231" s="80"/>
      <c r="BF231" s="57"/>
      <c r="BG231" s="80"/>
      <c r="BH231" s="58"/>
    </row>
    <row r="232" spans="2:60" ht="15" customHeight="1" outlineLevel="1" thickBot="1" x14ac:dyDescent="0.25">
      <c r="B232" s="74">
        <f t="shared" ref="B232:B245" si="42">SUM(D232,D250,D268,D286,D304,D322)</f>
        <v>0</v>
      </c>
      <c r="D232" s="88">
        <f t="shared" ref="D232:D245" si="43">SUM(H232,J232,L232,N232,P232,R232,T232)</f>
        <v>0</v>
      </c>
      <c r="F232" s="105">
        <v>2</v>
      </c>
      <c r="G232" s="81"/>
      <c r="H232" s="47"/>
      <c r="I232" s="81"/>
      <c r="J232" s="47"/>
      <c r="K232" s="81"/>
      <c r="L232" s="47"/>
      <c r="M232" s="81"/>
      <c r="N232" s="47"/>
      <c r="O232" s="81"/>
      <c r="P232" s="59"/>
      <c r="Q232" s="81"/>
      <c r="R232" s="47"/>
      <c r="S232" s="81"/>
      <c r="T232" s="59"/>
      <c r="V232" s="74">
        <f t="shared" ref="V232:V245" si="44">SUM(X232,X250,X268,X286,X304,X322)</f>
        <v>0</v>
      </c>
      <c r="X232" s="88">
        <f t="shared" ref="X232:X245" si="45">SUM(AB232,AD232,AF232,AH232,AJ232,AL232,AN232)</f>
        <v>0</v>
      </c>
      <c r="Z232" s="105">
        <v>2</v>
      </c>
      <c r="AA232" s="81"/>
      <c r="AB232" s="47"/>
      <c r="AC232" s="81"/>
      <c r="AD232" s="47"/>
      <c r="AE232" s="81"/>
      <c r="AF232" s="47"/>
      <c r="AG232" s="81"/>
      <c r="AH232" s="47"/>
      <c r="AI232" s="81"/>
      <c r="AJ232" s="59"/>
      <c r="AK232" s="81"/>
      <c r="AL232" s="47"/>
      <c r="AM232" s="81"/>
      <c r="AN232" s="59"/>
      <c r="AP232" s="74">
        <f t="shared" ref="AP232:AP245" si="46">SUM(AR232,AR250,AR268,AR286,AR304,AR322)</f>
        <v>0</v>
      </c>
      <c r="AR232" s="88">
        <f t="shared" ref="AR232:AR245" si="47">SUM(AV232,AX232,AZ232,BB232,BD232,BF232,BH232)</f>
        <v>0</v>
      </c>
      <c r="AT232" s="105">
        <v>2</v>
      </c>
      <c r="AU232" s="81"/>
      <c r="AV232" s="47"/>
      <c r="AW232" s="81"/>
      <c r="AX232" s="47"/>
      <c r="AY232" s="81"/>
      <c r="AZ232" s="47"/>
      <c r="BA232" s="81"/>
      <c r="BB232" s="47"/>
      <c r="BC232" s="81"/>
      <c r="BD232" s="59"/>
      <c r="BE232" s="81"/>
      <c r="BF232" s="47"/>
      <c r="BG232" s="81"/>
      <c r="BH232" s="59"/>
    </row>
    <row r="233" spans="2:60" ht="15" customHeight="1" outlineLevel="1" thickBot="1" x14ac:dyDescent="0.25">
      <c r="B233" s="74">
        <f t="shared" si="42"/>
        <v>0</v>
      </c>
      <c r="D233" s="88">
        <f t="shared" si="43"/>
        <v>0</v>
      </c>
      <c r="F233" s="105">
        <v>3</v>
      </c>
      <c r="G233" s="81"/>
      <c r="H233" s="47"/>
      <c r="I233" s="81"/>
      <c r="J233" s="47"/>
      <c r="K233" s="81"/>
      <c r="L233" s="47"/>
      <c r="M233" s="81"/>
      <c r="N233" s="47"/>
      <c r="O233" s="81"/>
      <c r="P233" s="59"/>
      <c r="Q233" s="81"/>
      <c r="R233" s="47"/>
      <c r="S233" s="81"/>
      <c r="T233" s="59"/>
      <c r="V233" s="74">
        <f t="shared" si="44"/>
        <v>0</v>
      </c>
      <c r="X233" s="88">
        <f t="shared" si="45"/>
        <v>0</v>
      </c>
      <c r="Z233" s="105">
        <v>3</v>
      </c>
      <c r="AA233" s="81"/>
      <c r="AB233" s="47"/>
      <c r="AC233" s="81"/>
      <c r="AD233" s="47"/>
      <c r="AE233" s="81"/>
      <c r="AF233" s="47"/>
      <c r="AG233" s="81"/>
      <c r="AH233" s="47"/>
      <c r="AI233" s="81"/>
      <c r="AJ233" s="59"/>
      <c r="AK233" s="81"/>
      <c r="AL233" s="47"/>
      <c r="AM233" s="81"/>
      <c r="AN233" s="59"/>
      <c r="AP233" s="74">
        <f t="shared" si="46"/>
        <v>0</v>
      </c>
      <c r="AR233" s="88">
        <f t="shared" si="47"/>
        <v>0</v>
      </c>
      <c r="AT233" s="105">
        <v>3</v>
      </c>
      <c r="AU233" s="81"/>
      <c r="AV233" s="47"/>
      <c r="AW233" s="81"/>
      <c r="AX233" s="47"/>
      <c r="AY233" s="81"/>
      <c r="AZ233" s="47"/>
      <c r="BA233" s="81"/>
      <c r="BB233" s="47"/>
      <c r="BC233" s="81"/>
      <c r="BD233" s="59"/>
      <c r="BE233" s="81"/>
      <c r="BF233" s="47"/>
      <c r="BG233" s="81"/>
      <c r="BH233" s="59"/>
    </row>
    <row r="234" spans="2:60" ht="15" customHeight="1" outlineLevel="1" thickBot="1" x14ac:dyDescent="0.25">
      <c r="B234" s="74">
        <f t="shared" si="42"/>
        <v>0</v>
      </c>
      <c r="D234" s="88">
        <f t="shared" si="43"/>
        <v>0</v>
      </c>
      <c r="F234" s="105">
        <v>4</v>
      </c>
      <c r="G234" s="81"/>
      <c r="H234" s="47"/>
      <c r="I234" s="81"/>
      <c r="J234" s="47"/>
      <c r="K234" s="81"/>
      <c r="L234" s="47"/>
      <c r="M234" s="81"/>
      <c r="N234" s="47"/>
      <c r="O234" s="81"/>
      <c r="P234" s="59"/>
      <c r="Q234" s="81"/>
      <c r="R234" s="47"/>
      <c r="S234" s="81"/>
      <c r="T234" s="59"/>
      <c r="V234" s="74">
        <f t="shared" si="44"/>
        <v>0</v>
      </c>
      <c r="X234" s="88">
        <f t="shared" si="45"/>
        <v>0</v>
      </c>
      <c r="Z234" s="105">
        <v>4</v>
      </c>
      <c r="AA234" s="81"/>
      <c r="AB234" s="47"/>
      <c r="AC234" s="81"/>
      <c r="AD234" s="47"/>
      <c r="AE234" s="81"/>
      <c r="AF234" s="47"/>
      <c r="AG234" s="81"/>
      <c r="AH234" s="47"/>
      <c r="AI234" s="81"/>
      <c r="AJ234" s="59"/>
      <c r="AK234" s="81"/>
      <c r="AL234" s="47"/>
      <c r="AM234" s="81"/>
      <c r="AN234" s="59"/>
      <c r="AP234" s="74">
        <f t="shared" si="46"/>
        <v>0</v>
      </c>
      <c r="AR234" s="88">
        <f t="shared" si="47"/>
        <v>0</v>
      </c>
      <c r="AT234" s="105">
        <v>4</v>
      </c>
      <c r="AU234" s="81"/>
      <c r="AV234" s="47"/>
      <c r="AW234" s="81"/>
      <c r="AX234" s="47"/>
      <c r="AY234" s="81"/>
      <c r="AZ234" s="47"/>
      <c r="BA234" s="81"/>
      <c r="BB234" s="47"/>
      <c r="BC234" s="81"/>
      <c r="BD234" s="59"/>
      <c r="BE234" s="81"/>
      <c r="BF234" s="47"/>
      <c r="BG234" s="81"/>
      <c r="BH234" s="59"/>
    </row>
    <row r="235" spans="2:60" ht="15" customHeight="1" outlineLevel="1" thickBot="1" x14ac:dyDescent="0.25">
      <c r="B235" s="74">
        <f t="shared" si="42"/>
        <v>0</v>
      </c>
      <c r="D235" s="88">
        <f t="shared" si="43"/>
        <v>0</v>
      </c>
      <c r="F235" s="105">
        <v>5</v>
      </c>
      <c r="G235" s="81"/>
      <c r="H235" s="47"/>
      <c r="I235" s="81"/>
      <c r="J235" s="47"/>
      <c r="K235" s="81"/>
      <c r="L235" s="47"/>
      <c r="M235" s="81"/>
      <c r="N235" s="47"/>
      <c r="O235" s="81"/>
      <c r="P235" s="59"/>
      <c r="Q235" s="81"/>
      <c r="R235" s="47"/>
      <c r="S235" s="81"/>
      <c r="T235" s="59"/>
      <c r="V235" s="74">
        <f t="shared" si="44"/>
        <v>0</v>
      </c>
      <c r="X235" s="88">
        <f t="shared" si="45"/>
        <v>0</v>
      </c>
      <c r="Z235" s="105">
        <v>5</v>
      </c>
      <c r="AA235" s="81"/>
      <c r="AB235" s="47"/>
      <c r="AC235" s="81"/>
      <c r="AD235" s="47"/>
      <c r="AE235" s="81"/>
      <c r="AF235" s="47"/>
      <c r="AG235" s="81"/>
      <c r="AH235" s="47"/>
      <c r="AI235" s="81"/>
      <c r="AJ235" s="59"/>
      <c r="AK235" s="81"/>
      <c r="AL235" s="47"/>
      <c r="AM235" s="81"/>
      <c r="AN235" s="59"/>
      <c r="AP235" s="74">
        <f t="shared" si="46"/>
        <v>0</v>
      </c>
      <c r="AR235" s="88">
        <f t="shared" si="47"/>
        <v>0</v>
      </c>
      <c r="AT235" s="105">
        <v>5</v>
      </c>
      <c r="AU235" s="81"/>
      <c r="AV235" s="47"/>
      <c r="AW235" s="81"/>
      <c r="AX235" s="47"/>
      <c r="AY235" s="81"/>
      <c r="AZ235" s="47"/>
      <c r="BA235" s="81"/>
      <c r="BB235" s="47"/>
      <c r="BC235" s="81"/>
      <c r="BD235" s="59"/>
      <c r="BE235" s="81"/>
      <c r="BF235" s="47"/>
      <c r="BG235" s="81"/>
      <c r="BH235" s="59"/>
    </row>
    <row r="236" spans="2:60" ht="15" customHeight="1" outlineLevel="1" thickBot="1" x14ac:dyDescent="0.25">
      <c r="B236" s="74">
        <f t="shared" si="42"/>
        <v>0</v>
      </c>
      <c r="D236" s="88">
        <f t="shared" si="43"/>
        <v>0</v>
      </c>
      <c r="F236" s="105">
        <v>6</v>
      </c>
      <c r="G236" s="81"/>
      <c r="H236" s="47"/>
      <c r="I236" s="81"/>
      <c r="J236" s="47"/>
      <c r="K236" s="81"/>
      <c r="L236" s="47"/>
      <c r="M236" s="81"/>
      <c r="N236" s="47"/>
      <c r="O236" s="81"/>
      <c r="P236" s="59"/>
      <c r="Q236" s="81"/>
      <c r="R236" s="47"/>
      <c r="S236" s="81"/>
      <c r="T236" s="59"/>
      <c r="V236" s="74">
        <f t="shared" si="44"/>
        <v>0</v>
      </c>
      <c r="X236" s="88">
        <f t="shared" si="45"/>
        <v>0</v>
      </c>
      <c r="Z236" s="105">
        <v>6</v>
      </c>
      <c r="AA236" s="81"/>
      <c r="AB236" s="47"/>
      <c r="AC236" s="81"/>
      <c r="AD236" s="47"/>
      <c r="AE236" s="81"/>
      <c r="AF236" s="47"/>
      <c r="AG236" s="81"/>
      <c r="AH236" s="47"/>
      <c r="AI236" s="81"/>
      <c r="AJ236" s="59"/>
      <c r="AK236" s="81"/>
      <c r="AL236" s="47"/>
      <c r="AM236" s="81"/>
      <c r="AN236" s="59"/>
      <c r="AP236" s="74">
        <f t="shared" si="46"/>
        <v>0</v>
      </c>
      <c r="AR236" s="88">
        <f t="shared" si="47"/>
        <v>0</v>
      </c>
      <c r="AT236" s="105">
        <v>6</v>
      </c>
      <c r="AU236" s="81"/>
      <c r="AV236" s="47"/>
      <c r="AW236" s="81"/>
      <c r="AX236" s="47"/>
      <c r="AY236" s="81"/>
      <c r="AZ236" s="47"/>
      <c r="BA236" s="81"/>
      <c r="BB236" s="47"/>
      <c r="BC236" s="81"/>
      <c r="BD236" s="59"/>
      <c r="BE236" s="81"/>
      <c r="BF236" s="47"/>
      <c r="BG236" s="81"/>
      <c r="BH236" s="59"/>
    </row>
    <row r="237" spans="2:60" ht="15" customHeight="1" outlineLevel="1" thickBot="1" x14ac:dyDescent="0.25">
      <c r="B237" s="74">
        <f t="shared" si="42"/>
        <v>0</v>
      </c>
      <c r="D237" s="88">
        <f t="shared" si="43"/>
        <v>0</v>
      </c>
      <c r="F237" s="105">
        <v>7</v>
      </c>
      <c r="G237" s="81"/>
      <c r="H237" s="47"/>
      <c r="I237" s="81"/>
      <c r="J237" s="47"/>
      <c r="K237" s="81"/>
      <c r="L237" s="47"/>
      <c r="M237" s="81"/>
      <c r="N237" s="47"/>
      <c r="O237" s="81"/>
      <c r="P237" s="59"/>
      <c r="Q237" s="81"/>
      <c r="R237" s="47"/>
      <c r="S237" s="81"/>
      <c r="T237" s="59"/>
      <c r="V237" s="74">
        <f t="shared" si="44"/>
        <v>0</v>
      </c>
      <c r="X237" s="88">
        <f t="shared" si="45"/>
        <v>0</v>
      </c>
      <c r="Z237" s="105">
        <v>7</v>
      </c>
      <c r="AA237" s="81"/>
      <c r="AB237" s="47"/>
      <c r="AC237" s="81"/>
      <c r="AD237" s="47"/>
      <c r="AE237" s="81"/>
      <c r="AF237" s="47"/>
      <c r="AG237" s="81"/>
      <c r="AH237" s="47"/>
      <c r="AI237" s="81"/>
      <c r="AJ237" s="59"/>
      <c r="AK237" s="81"/>
      <c r="AL237" s="47"/>
      <c r="AM237" s="81"/>
      <c r="AN237" s="59"/>
      <c r="AP237" s="74">
        <f t="shared" si="46"/>
        <v>0</v>
      </c>
      <c r="AR237" s="88">
        <f t="shared" si="47"/>
        <v>0</v>
      </c>
      <c r="AT237" s="105">
        <v>7</v>
      </c>
      <c r="AU237" s="81"/>
      <c r="AV237" s="47"/>
      <c r="AW237" s="81"/>
      <c r="AX237" s="47"/>
      <c r="AY237" s="81"/>
      <c r="AZ237" s="47"/>
      <c r="BA237" s="81"/>
      <c r="BB237" s="47"/>
      <c r="BC237" s="81"/>
      <c r="BD237" s="59"/>
      <c r="BE237" s="81"/>
      <c r="BF237" s="47"/>
      <c r="BG237" s="81"/>
      <c r="BH237" s="59"/>
    </row>
    <row r="238" spans="2:60" ht="15" customHeight="1" outlineLevel="1" thickBot="1" x14ac:dyDescent="0.25">
      <c r="B238" s="74">
        <f t="shared" si="42"/>
        <v>0</v>
      </c>
      <c r="D238" s="88">
        <f t="shared" si="43"/>
        <v>0</v>
      </c>
      <c r="F238" s="105">
        <v>8</v>
      </c>
      <c r="G238" s="81"/>
      <c r="H238" s="47"/>
      <c r="I238" s="81"/>
      <c r="J238" s="47"/>
      <c r="K238" s="81"/>
      <c r="L238" s="47"/>
      <c r="M238" s="81"/>
      <c r="N238" s="47"/>
      <c r="O238" s="81"/>
      <c r="P238" s="59"/>
      <c r="Q238" s="81"/>
      <c r="R238" s="47"/>
      <c r="S238" s="81"/>
      <c r="T238" s="59"/>
      <c r="V238" s="74">
        <f t="shared" si="44"/>
        <v>0</v>
      </c>
      <c r="X238" s="88">
        <f t="shared" si="45"/>
        <v>0</v>
      </c>
      <c r="Z238" s="105">
        <v>8</v>
      </c>
      <c r="AA238" s="81"/>
      <c r="AB238" s="47"/>
      <c r="AC238" s="81"/>
      <c r="AD238" s="47"/>
      <c r="AE238" s="81"/>
      <c r="AF238" s="47"/>
      <c r="AG238" s="81"/>
      <c r="AH238" s="47"/>
      <c r="AI238" s="81"/>
      <c r="AJ238" s="59"/>
      <c r="AK238" s="81"/>
      <c r="AL238" s="47"/>
      <c r="AM238" s="81"/>
      <c r="AN238" s="59"/>
      <c r="AP238" s="74">
        <f t="shared" si="46"/>
        <v>0</v>
      </c>
      <c r="AR238" s="88">
        <f t="shared" si="47"/>
        <v>0</v>
      </c>
      <c r="AT238" s="105">
        <v>8</v>
      </c>
      <c r="AU238" s="81"/>
      <c r="AV238" s="47"/>
      <c r="AW238" s="81"/>
      <c r="AX238" s="47"/>
      <c r="AY238" s="81"/>
      <c r="AZ238" s="47"/>
      <c r="BA238" s="81"/>
      <c r="BB238" s="47"/>
      <c r="BC238" s="81"/>
      <c r="BD238" s="59"/>
      <c r="BE238" s="81"/>
      <c r="BF238" s="47"/>
      <c r="BG238" s="81"/>
      <c r="BH238" s="59"/>
    </row>
    <row r="239" spans="2:60" ht="15" customHeight="1" outlineLevel="1" thickBot="1" x14ac:dyDescent="0.25">
      <c r="B239" s="74">
        <f t="shared" si="42"/>
        <v>0</v>
      </c>
      <c r="D239" s="88">
        <f t="shared" si="43"/>
        <v>0</v>
      </c>
      <c r="F239" s="105">
        <v>9</v>
      </c>
      <c r="G239" s="81"/>
      <c r="H239" s="47"/>
      <c r="I239" s="81"/>
      <c r="J239" s="47"/>
      <c r="K239" s="81"/>
      <c r="L239" s="47"/>
      <c r="M239" s="81"/>
      <c r="N239" s="47"/>
      <c r="O239" s="81"/>
      <c r="P239" s="59"/>
      <c r="Q239" s="81"/>
      <c r="R239" s="47"/>
      <c r="S239" s="81"/>
      <c r="T239" s="59"/>
      <c r="V239" s="74">
        <f t="shared" si="44"/>
        <v>0</v>
      </c>
      <c r="X239" s="88">
        <f t="shared" si="45"/>
        <v>0</v>
      </c>
      <c r="Z239" s="105">
        <v>9</v>
      </c>
      <c r="AA239" s="81"/>
      <c r="AB239" s="47"/>
      <c r="AC239" s="81"/>
      <c r="AD239" s="47"/>
      <c r="AE239" s="81"/>
      <c r="AF239" s="47"/>
      <c r="AG239" s="81"/>
      <c r="AH239" s="47"/>
      <c r="AI239" s="81"/>
      <c r="AJ239" s="59"/>
      <c r="AK239" s="81"/>
      <c r="AL239" s="47"/>
      <c r="AM239" s="81"/>
      <c r="AN239" s="59"/>
      <c r="AP239" s="74">
        <f t="shared" si="46"/>
        <v>0</v>
      </c>
      <c r="AR239" s="88">
        <f t="shared" si="47"/>
        <v>0</v>
      </c>
      <c r="AT239" s="105">
        <v>9</v>
      </c>
      <c r="AU239" s="81"/>
      <c r="AV239" s="47"/>
      <c r="AW239" s="81"/>
      <c r="AX239" s="47"/>
      <c r="AY239" s="81"/>
      <c r="AZ239" s="47"/>
      <c r="BA239" s="81"/>
      <c r="BB239" s="47"/>
      <c r="BC239" s="81"/>
      <c r="BD239" s="59"/>
      <c r="BE239" s="81"/>
      <c r="BF239" s="47"/>
      <c r="BG239" s="81"/>
      <c r="BH239" s="59"/>
    </row>
    <row r="240" spans="2:60" ht="15" customHeight="1" outlineLevel="1" thickBot="1" x14ac:dyDescent="0.25">
      <c r="B240" s="74">
        <f t="shared" si="42"/>
        <v>0</v>
      </c>
      <c r="D240" s="88">
        <f t="shared" si="43"/>
        <v>0</v>
      </c>
      <c r="F240" s="105">
        <v>10</v>
      </c>
      <c r="G240" s="81"/>
      <c r="H240" s="47"/>
      <c r="I240" s="81"/>
      <c r="J240" s="47"/>
      <c r="K240" s="81"/>
      <c r="L240" s="47"/>
      <c r="M240" s="81"/>
      <c r="N240" s="47"/>
      <c r="O240" s="81"/>
      <c r="P240" s="59"/>
      <c r="Q240" s="81"/>
      <c r="R240" s="47"/>
      <c r="S240" s="81"/>
      <c r="T240" s="59"/>
      <c r="V240" s="74">
        <f t="shared" si="44"/>
        <v>0</v>
      </c>
      <c r="X240" s="88">
        <f t="shared" si="45"/>
        <v>0</v>
      </c>
      <c r="Z240" s="105">
        <v>10</v>
      </c>
      <c r="AA240" s="81"/>
      <c r="AB240" s="47"/>
      <c r="AC240" s="81"/>
      <c r="AD240" s="47"/>
      <c r="AE240" s="81"/>
      <c r="AF240" s="47"/>
      <c r="AG240" s="81"/>
      <c r="AH240" s="47"/>
      <c r="AI240" s="81"/>
      <c r="AJ240" s="59"/>
      <c r="AK240" s="81"/>
      <c r="AL240" s="47"/>
      <c r="AM240" s="81"/>
      <c r="AN240" s="59"/>
      <c r="AP240" s="74">
        <f t="shared" si="46"/>
        <v>0</v>
      </c>
      <c r="AR240" s="88">
        <f t="shared" si="47"/>
        <v>0</v>
      </c>
      <c r="AT240" s="105">
        <v>10</v>
      </c>
      <c r="AU240" s="81"/>
      <c r="AV240" s="47"/>
      <c r="AW240" s="81"/>
      <c r="AX240" s="47"/>
      <c r="AY240" s="81"/>
      <c r="AZ240" s="47"/>
      <c r="BA240" s="81"/>
      <c r="BB240" s="47"/>
      <c r="BC240" s="81"/>
      <c r="BD240" s="59"/>
      <c r="BE240" s="81"/>
      <c r="BF240" s="47"/>
      <c r="BG240" s="81"/>
      <c r="BH240" s="59"/>
    </row>
    <row r="241" spans="2:60" ht="15" customHeight="1" outlineLevel="1" thickBot="1" x14ac:dyDescent="0.25">
      <c r="B241" s="74">
        <f t="shared" si="42"/>
        <v>0</v>
      </c>
      <c r="D241" s="88">
        <f t="shared" si="43"/>
        <v>0</v>
      </c>
      <c r="F241" s="105">
        <v>11</v>
      </c>
      <c r="G241" s="81"/>
      <c r="H241" s="47"/>
      <c r="I241" s="81"/>
      <c r="J241" s="47"/>
      <c r="K241" s="81"/>
      <c r="L241" s="47"/>
      <c r="M241" s="81"/>
      <c r="N241" s="47"/>
      <c r="O241" s="81"/>
      <c r="P241" s="59"/>
      <c r="Q241" s="81"/>
      <c r="R241" s="47"/>
      <c r="S241" s="81"/>
      <c r="T241" s="59"/>
      <c r="V241" s="74">
        <f t="shared" si="44"/>
        <v>0</v>
      </c>
      <c r="X241" s="88">
        <f t="shared" si="45"/>
        <v>0</v>
      </c>
      <c r="Z241" s="105">
        <v>11</v>
      </c>
      <c r="AA241" s="81"/>
      <c r="AB241" s="47"/>
      <c r="AC241" s="81"/>
      <c r="AD241" s="47"/>
      <c r="AE241" s="81"/>
      <c r="AF241" s="47"/>
      <c r="AG241" s="81"/>
      <c r="AH241" s="47"/>
      <c r="AI241" s="81"/>
      <c r="AJ241" s="59"/>
      <c r="AK241" s="81"/>
      <c r="AL241" s="47"/>
      <c r="AM241" s="81"/>
      <c r="AN241" s="59"/>
      <c r="AP241" s="74">
        <f t="shared" si="46"/>
        <v>0</v>
      </c>
      <c r="AR241" s="88">
        <f t="shared" si="47"/>
        <v>0</v>
      </c>
      <c r="AT241" s="105">
        <v>11</v>
      </c>
      <c r="AU241" s="81"/>
      <c r="AV241" s="47"/>
      <c r="AW241" s="81"/>
      <c r="AX241" s="47"/>
      <c r="AY241" s="81"/>
      <c r="AZ241" s="47"/>
      <c r="BA241" s="81"/>
      <c r="BB241" s="47"/>
      <c r="BC241" s="81"/>
      <c r="BD241" s="59"/>
      <c r="BE241" s="81"/>
      <c r="BF241" s="47"/>
      <c r="BG241" s="81"/>
      <c r="BH241" s="59"/>
    </row>
    <row r="242" spans="2:60" ht="15" customHeight="1" outlineLevel="1" thickBot="1" x14ac:dyDescent="0.25">
      <c r="B242" s="74">
        <f t="shared" si="42"/>
        <v>0</v>
      </c>
      <c r="D242" s="88">
        <f t="shared" si="43"/>
        <v>0</v>
      </c>
      <c r="F242" s="105">
        <v>12</v>
      </c>
      <c r="G242" s="81"/>
      <c r="H242" s="47"/>
      <c r="I242" s="81"/>
      <c r="J242" s="47"/>
      <c r="K242" s="81"/>
      <c r="L242" s="47"/>
      <c r="M242" s="81"/>
      <c r="N242" s="47"/>
      <c r="O242" s="81"/>
      <c r="P242" s="59"/>
      <c r="Q242" s="81"/>
      <c r="R242" s="47"/>
      <c r="S242" s="81"/>
      <c r="T242" s="59"/>
      <c r="V242" s="74">
        <f t="shared" si="44"/>
        <v>0</v>
      </c>
      <c r="X242" s="88">
        <f t="shared" si="45"/>
        <v>0</v>
      </c>
      <c r="Z242" s="105">
        <v>12</v>
      </c>
      <c r="AA242" s="81"/>
      <c r="AB242" s="47"/>
      <c r="AC242" s="81"/>
      <c r="AD242" s="47"/>
      <c r="AE242" s="81"/>
      <c r="AF242" s="47"/>
      <c r="AG242" s="81"/>
      <c r="AH242" s="47"/>
      <c r="AI242" s="81"/>
      <c r="AJ242" s="59"/>
      <c r="AK242" s="81"/>
      <c r="AL242" s="47"/>
      <c r="AM242" s="81"/>
      <c r="AN242" s="59"/>
      <c r="AP242" s="74">
        <f t="shared" si="46"/>
        <v>0</v>
      </c>
      <c r="AR242" s="88">
        <f t="shared" si="47"/>
        <v>0</v>
      </c>
      <c r="AT242" s="105">
        <v>12</v>
      </c>
      <c r="AU242" s="81"/>
      <c r="AV242" s="47"/>
      <c r="AW242" s="81"/>
      <c r="AX242" s="47"/>
      <c r="AY242" s="81"/>
      <c r="AZ242" s="47"/>
      <c r="BA242" s="81"/>
      <c r="BB242" s="47"/>
      <c r="BC242" s="81"/>
      <c r="BD242" s="59"/>
      <c r="BE242" s="81"/>
      <c r="BF242" s="47"/>
      <c r="BG242" s="81"/>
      <c r="BH242" s="59"/>
    </row>
    <row r="243" spans="2:60" ht="15" customHeight="1" outlineLevel="1" thickBot="1" x14ac:dyDescent="0.25">
      <c r="B243" s="74">
        <f t="shared" si="42"/>
        <v>0</v>
      </c>
      <c r="D243" s="88">
        <f t="shared" si="43"/>
        <v>0</v>
      </c>
      <c r="F243" s="105">
        <v>13</v>
      </c>
      <c r="G243" s="81"/>
      <c r="H243" s="47"/>
      <c r="I243" s="81"/>
      <c r="J243" s="47"/>
      <c r="K243" s="81"/>
      <c r="L243" s="47"/>
      <c r="M243" s="81"/>
      <c r="N243" s="47"/>
      <c r="O243" s="81"/>
      <c r="P243" s="59"/>
      <c r="Q243" s="81"/>
      <c r="R243" s="47"/>
      <c r="S243" s="81"/>
      <c r="T243" s="59"/>
      <c r="V243" s="74">
        <f t="shared" si="44"/>
        <v>0</v>
      </c>
      <c r="X243" s="88">
        <f t="shared" si="45"/>
        <v>0</v>
      </c>
      <c r="Z243" s="105">
        <v>13</v>
      </c>
      <c r="AA243" s="81"/>
      <c r="AB243" s="47"/>
      <c r="AC243" s="81"/>
      <c r="AD243" s="47"/>
      <c r="AE243" s="81"/>
      <c r="AF243" s="47"/>
      <c r="AG243" s="81"/>
      <c r="AH243" s="47"/>
      <c r="AI243" s="81"/>
      <c r="AJ243" s="59"/>
      <c r="AK243" s="81"/>
      <c r="AL243" s="47"/>
      <c r="AM243" s="81"/>
      <c r="AN243" s="59"/>
      <c r="AP243" s="74">
        <f t="shared" si="46"/>
        <v>0</v>
      </c>
      <c r="AR243" s="88">
        <f t="shared" si="47"/>
        <v>0</v>
      </c>
      <c r="AT243" s="105">
        <v>13</v>
      </c>
      <c r="AU243" s="81"/>
      <c r="AV243" s="47"/>
      <c r="AW243" s="81"/>
      <c r="AX243" s="47"/>
      <c r="AY243" s="81"/>
      <c r="AZ243" s="47"/>
      <c r="BA243" s="81"/>
      <c r="BB243" s="47"/>
      <c r="BC243" s="81"/>
      <c r="BD243" s="59"/>
      <c r="BE243" s="81"/>
      <c r="BF243" s="47"/>
      <c r="BG243" s="81"/>
      <c r="BH243" s="59"/>
    </row>
    <row r="244" spans="2:60" ht="15" customHeight="1" outlineLevel="1" thickBot="1" x14ac:dyDescent="0.25">
      <c r="B244" s="74">
        <f t="shared" si="42"/>
        <v>0</v>
      </c>
      <c r="D244" s="88">
        <f t="shared" si="43"/>
        <v>0</v>
      </c>
      <c r="F244" s="105">
        <v>14</v>
      </c>
      <c r="G244" s="81"/>
      <c r="H244" s="78"/>
      <c r="I244" s="81"/>
      <c r="J244" s="47"/>
      <c r="K244" s="81"/>
      <c r="L244" s="47"/>
      <c r="M244" s="81"/>
      <c r="N244" s="47"/>
      <c r="O244" s="81"/>
      <c r="P244" s="59"/>
      <c r="Q244" s="81"/>
      <c r="R244" s="47"/>
      <c r="S244" s="81"/>
      <c r="T244" s="59"/>
      <c r="V244" s="74">
        <f t="shared" si="44"/>
        <v>0</v>
      </c>
      <c r="X244" s="88">
        <f t="shared" si="45"/>
        <v>0</v>
      </c>
      <c r="Z244" s="105">
        <v>14</v>
      </c>
      <c r="AA244" s="81"/>
      <c r="AB244" s="78"/>
      <c r="AC244" s="81"/>
      <c r="AD244" s="47"/>
      <c r="AE244" s="81"/>
      <c r="AF244" s="47"/>
      <c r="AG244" s="81"/>
      <c r="AH244" s="47"/>
      <c r="AI244" s="81"/>
      <c r="AJ244" s="59"/>
      <c r="AK244" s="81"/>
      <c r="AL244" s="47"/>
      <c r="AM244" s="81"/>
      <c r="AN244" s="59"/>
      <c r="AP244" s="74">
        <f t="shared" si="46"/>
        <v>0</v>
      </c>
      <c r="AR244" s="88">
        <f t="shared" si="47"/>
        <v>0</v>
      </c>
      <c r="AT244" s="105">
        <v>14</v>
      </c>
      <c r="AU244" s="81"/>
      <c r="AV244" s="78"/>
      <c r="AW244" s="81"/>
      <c r="AX244" s="47"/>
      <c r="AY244" s="81"/>
      <c r="AZ244" s="47"/>
      <c r="BA244" s="81"/>
      <c r="BB244" s="47"/>
      <c r="BC244" s="81"/>
      <c r="BD244" s="59"/>
      <c r="BE244" s="81"/>
      <c r="BF244" s="47"/>
      <c r="BG244" s="81"/>
      <c r="BH244" s="59"/>
    </row>
    <row r="245" spans="2:60" ht="15" customHeight="1" outlineLevel="1" thickBot="1" x14ac:dyDescent="0.25">
      <c r="B245" s="75">
        <f t="shared" si="42"/>
        <v>0</v>
      </c>
      <c r="D245" s="89">
        <f t="shared" si="43"/>
        <v>0</v>
      </c>
      <c r="F245" s="105">
        <v>15</v>
      </c>
      <c r="G245" s="82"/>
      <c r="H245" s="60"/>
      <c r="I245" s="82"/>
      <c r="J245" s="60"/>
      <c r="K245" s="82"/>
      <c r="L245" s="60"/>
      <c r="M245" s="82"/>
      <c r="N245" s="60"/>
      <c r="O245" s="82"/>
      <c r="P245" s="61"/>
      <c r="Q245" s="82"/>
      <c r="R245" s="60"/>
      <c r="S245" s="82"/>
      <c r="T245" s="61"/>
      <c r="V245" s="75">
        <f t="shared" si="44"/>
        <v>0</v>
      </c>
      <c r="X245" s="89">
        <f t="shared" si="45"/>
        <v>0</v>
      </c>
      <c r="Z245" s="105">
        <v>15</v>
      </c>
      <c r="AA245" s="82"/>
      <c r="AB245" s="60"/>
      <c r="AC245" s="82"/>
      <c r="AD245" s="60"/>
      <c r="AE245" s="82"/>
      <c r="AF245" s="60"/>
      <c r="AG245" s="82"/>
      <c r="AH245" s="60"/>
      <c r="AI245" s="82"/>
      <c r="AJ245" s="61"/>
      <c r="AK245" s="82"/>
      <c r="AL245" s="60"/>
      <c r="AM245" s="82"/>
      <c r="AN245" s="61"/>
      <c r="AP245" s="75">
        <f t="shared" si="46"/>
        <v>0</v>
      </c>
      <c r="AR245" s="89">
        <f t="shared" si="47"/>
        <v>0</v>
      </c>
      <c r="AT245" s="105">
        <v>15</v>
      </c>
      <c r="AU245" s="82"/>
      <c r="AV245" s="60"/>
      <c r="AW245" s="82"/>
      <c r="AX245" s="60"/>
      <c r="AY245" s="82"/>
      <c r="AZ245" s="60"/>
      <c r="BA245" s="82"/>
      <c r="BB245" s="60"/>
      <c r="BC245" s="82"/>
      <c r="BD245" s="61"/>
      <c r="BE245" s="82"/>
      <c r="BF245" s="60"/>
      <c r="BG245" s="82"/>
      <c r="BH245" s="61"/>
    </row>
    <row r="246" spans="2:60" ht="13.5" customHeight="1" outlineLevel="1" thickTop="1" thickBot="1" x14ac:dyDescent="0.25">
      <c r="F246" s="106"/>
      <c r="G246" s="49" t="s">
        <v>27</v>
      </c>
      <c r="H246" s="49">
        <f>SUM(H231:H245)</f>
        <v>0</v>
      </c>
      <c r="I246" s="49"/>
      <c r="J246" s="49">
        <f>SUM(J231:J245)</f>
        <v>0</v>
      </c>
      <c r="K246" s="49"/>
      <c r="L246" s="49">
        <f>SUM(L231:L245)</f>
        <v>0</v>
      </c>
      <c r="M246" s="49"/>
      <c r="N246" s="49">
        <f>SUM(N231:N245)</f>
        <v>0</v>
      </c>
      <c r="O246" s="49"/>
      <c r="P246" s="49">
        <f>SUM(P231:P245)</f>
        <v>0</v>
      </c>
      <c r="Q246" s="49"/>
      <c r="R246" s="49">
        <f>SUM(R231:R245)</f>
        <v>0</v>
      </c>
      <c r="S246" s="49"/>
      <c r="T246" s="49">
        <f>SUM(T231:T245)</f>
        <v>0</v>
      </c>
      <c r="Z246" s="106"/>
      <c r="AA246" s="49" t="s">
        <v>27</v>
      </c>
      <c r="AB246" s="49">
        <f>SUM(AB231:AB245)</f>
        <v>0</v>
      </c>
      <c r="AC246" s="49"/>
      <c r="AD246" s="49">
        <f>SUM(AD231:AD245)</f>
        <v>0</v>
      </c>
      <c r="AE246" s="49"/>
      <c r="AF246" s="49">
        <f>SUM(AF231:AF245)</f>
        <v>0</v>
      </c>
      <c r="AG246" s="49"/>
      <c r="AH246" s="49">
        <f>SUM(AH231:AH245)</f>
        <v>0</v>
      </c>
      <c r="AI246" s="49"/>
      <c r="AJ246" s="49">
        <f>SUM(AJ231:AJ245)</f>
        <v>0</v>
      </c>
      <c r="AK246" s="49"/>
      <c r="AL246" s="49">
        <f>SUM(AL231:AL245)</f>
        <v>0</v>
      </c>
      <c r="AM246" s="49"/>
      <c r="AN246" s="49">
        <f>SUM(AN231:AN245)</f>
        <v>0</v>
      </c>
      <c r="AT246" s="106"/>
      <c r="AU246" s="49" t="s">
        <v>27</v>
      </c>
      <c r="AV246" s="49">
        <f>SUM(AV231:AV245)</f>
        <v>0</v>
      </c>
      <c r="AW246" s="49"/>
      <c r="AX246" s="49">
        <f>SUM(AX231:AX245)</f>
        <v>0</v>
      </c>
      <c r="AY246" s="49"/>
      <c r="AZ246" s="49">
        <f>SUM(AZ231:AZ245)</f>
        <v>0</v>
      </c>
      <c r="BA246" s="49"/>
      <c r="BB246" s="49">
        <f>SUM(BB231:BB245)</f>
        <v>0</v>
      </c>
      <c r="BC246" s="49"/>
      <c r="BD246" s="49">
        <f>SUM(BD231:BD245)</f>
        <v>0</v>
      </c>
      <c r="BE246" s="49"/>
      <c r="BF246" s="49">
        <f>SUM(BF231:BF245)</f>
        <v>0</v>
      </c>
      <c r="BG246" s="49"/>
      <c r="BH246" s="49">
        <f>SUM(BH231:BH245)</f>
        <v>0</v>
      </c>
    </row>
    <row r="247" spans="2:60" ht="15" hidden="1" customHeight="1" outlineLevel="1" thickBot="1" x14ac:dyDescent="0.25">
      <c r="F247" s="108">
        <f>INT((N248-LOOKUP(N248,DATE(YEAR(N248)+{-1;0;1},1,3)-WEEKDAY(DATE(YEAR(N248)+{-1;0;1},1,3))+2))/7)+1</f>
        <v>28</v>
      </c>
      <c r="G247" s="50"/>
      <c r="H247" s="50"/>
      <c r="I247" s="50"/>
      <c r="J247" s="50"/>
      <c r="K247" s="50"/>
      <c r="L247" s="50"/>
      <c r="M247" s="50"/>
      <c r="N247" s="50"/>
      <c r="O247" s="50"/>
      <c r="P247" s="50"/>
      <c r="Q247" s="50"/>
      <c r="R247" s="50"/>
      <c r="S247" s="50"/>
      <c r="T247" s="50"/>
      <c r="Z247" s="108">
        <f>INT((AH248-LOOKUP(AH248,DATE(YEAR(AH248)+{-1;0;1},1,3)-WEEKDAY(DATE(YEAR(AH248)+{-1;0;1},1,3))+2))/7)+1</f>
        <v>32</v>
      </c>
      <c r="AA247" s="50"/>
      <c r="AB247" s="50"/>
      <c r="AC247" s="50"/>
      <c r="AD247" s="50"/>
      <c r="AE247" s="50"/>
      <c r="AF247" s="50"/>
      <c r="AG247" s="50"/>
      <c r="AH247" s="50"/>
      <c r="AI247" s="50"/>
      <c r="AJ247" s="50"/>
      <c r="AK247" s="50"/>
      <c r="AL247" s="50"/>
      <c r="AM247" s="50"/>
      <c r="AN247" s="50"/>
      <c r="AT247" s="108">
        <f>INT((BB248-LOOKUP(BB248,DATE(YEAR(BB248)+{-1;0;1},1,3)-WEEKDAY(DATE(YEAR(BB248)+{-1;0;1},1,3))+2))/7)+1</f>
        <v>36</v>
      </c>
      <c r="AU247" s="50"/>
      <c r="AV247" s="50"/>
      <c r="AW247" s="50"/>
      <c r="AX247" s="50"/>
      <c r="AY247" s="50"/>
      <c r="AZ247" s="50"/>
      <c r="BA247" s="50"/>
      <c r="BB247" s="50"/>
      <c r="BC247" s="50"/>
      <c r="BD247" s="50"/>
      <c r="BE247" s="50"/>
      <c r="BF247" s="50"/>
      <c r="BG247" s="50"/>
      <c r="BH247" s="50"/>
    </row>
    <row r="248" spans="2:60" ht="39.950000000000003" customHeight="1" thickBot="1" x14ac:dyDescent="0.25">
      <c r="F248" s="71">
        <f>F247</f>
        <v>28</v>
      </c>
      <c r="G248" s="51" t="str">
        <f>IF(ISNA(VLOOKUP(H248,Tab_feri,2,FALSE)),"",VLOOKUP(H248,Tab_feri,2,FALSE))</f>
        <v/>
      </c>
      <c r="H248" s="52">
        <f>T230+1</f>
        <v>43654</v>
      </c>
      <c r="I248" s="51" t="str">
        <f>IF(ISNA(VLOOKUP(J248,Tab_feri,2,FALSE)),"",VLOOKUP(J248,Tab_feri,2,FALSE))</f>
        <v/>
      </c>
      <c r="J248" s="52">
        <f>H248+1</f>
        <v>43655</v>
      </c>
      <c r="K248" s="51" t="str">
        <f>IF(ISNA(VLOOKUP(L248,Tab_feri,2,FALSE)),"",VLOOKUP(L248,Tab_feri,2,FALSE))</f>
        <v/>
      </c>
      <c r="L248" s="52">
        <f>J248+1</f>
        <v>43656</v>
      </c>
      <c r="M248" s="51" t="str">
        <f>IF(ISNA(VLOOKUP(N248,Tab_feri,2,FALSE)),"",VLOOKUP(N248,Tab_feri,2,FALSE))</f>
        <v/>
      </c>
      <c r="N248" s="52">
        <f>L248+1</f>
        <v>43657</v>
      </c>
      <c r="O248" s="51" t="str">
        <f>IF(ISNA(VLOOKUP(P248,Tab_feri,2,FALSE)),"",VLOOKUP(P248,Tab_feri,2,FALSE))</f>
        <v/>
      </c>
      <c r="P248" s="52">
        <f>N248+1</f>
        <v>43658</v>
      </c>
      <c r="Q248" s="53" t="str">
        <f>IF(ISNA(VLOOKUP(R248,Tab_feri,2,FALSE)),"",VLOOKUP(R248,Tab_feri,2,FALSE))</f>
        <v/>
      </c>
      <c r="R248" s="54">
        <f>P248+1</f>
        <v>43659</v>
      </c>
      <c r="S248" s="100" t="str">
        <f>IF(ISNA(VLOOKUP(T248,Tab_feri,2,FALSE)),"",VLOOKUP(T248,Tab_feri,2,FALSE))</f>
        <v/>
      </c>
      <c r="T248" s="55">
        <f>R248+1</f>
        <v>43660</v>
      </c>
      <c r="Z248" s="71">
        <f>Z247</f>
        <v>32</v>
      </c>
      <c r="AA248" s="51" t="str">
        <f>IF(ISNA(VLOOKUP(AB248,Tab_feri,2,FALSE)),"",VLOOKUP(AB248,Tab_feri,2,FALSE))</f>
        <v/>
      </c>
      <c r="AB248" s="52">
        <f>AN230+1</f>
        <v>43682</v>
      </c>
      <c r="AC248" s="51" t="str">
        <f>IF(ISNA(VLOOKUP(AD248,Tab_feri,2,FALSE)),"",VLOOKUP(AD248,Tab_feri,2,FALSE))</f>
        <v/>
      </c>
      <c r="AD248" s="52">
        <f>AB248+1</f>
        <v>43683</v>
      </c>
      <c r="AE248" s="51" t="str">
        <f>IF(ISNA(VLOOKUP(AF248,Tab_feri,2,FALSE)),"",VLOOKUP(AF248,Tab_feri,2,FALSE))</f>
        <v/>
      </c>
      <c r="AF248" s="52">
        <f>AD248+1</f>
        <v>43684</v>
      </c>
      <c r="AG248" s="51" t="str">
        <f>IF(ISNA(VLOOKUP(AH248,Tab_feri,2,FALSE)),"",VLOOKUP(AH248,Tab_feri,2,FALSE))</f>
        <v/>
      </c>
      <c r="AH248" s="52">
        <f>AF248+1</f>
        <v>43685</v>
      </c>
      <c r="AI248" s="51" t="str">
        <f>IF(ISNA(VLOOKUP(AJ248,Tab_feri,2,FALSE)),"",VLOOKUP(AJ248,Tab_feri,2,FALSE))</f>
        <v/>
      </c>
      <c r="AJ248" s="52">
        <f>AH248+1</f>
        <v>43686</v>
      </c>
      <c r="AK248" s="53" t="str">
        <f>IF(ISNA(VLOOKUP(AL248,Tab_feri,2,FALSE)),"",VLOOKUP(AL248,Tab_feri,2,FALSE))</f>
        <v/>
      </c>
      <c r="AL248" s="54">
        <f>AJ248+1</f>
        <v>43687</v>
      </c>
      <c r="AM248" s="53" t="str">
        <f>IF(ISNA(VLOOKUP(AN248,Tab_feri,2,FALSE)),"",VLOOKUP(AN248,Tab_feri,2,FALSE))</f>
        <v/>
      </c>
      <c r="AN248" s="55">
        <f>AL248+1</f>
        <v>43688</v>
      </c>
      <c r="AT248" s="71">
        <f>AT247</f>
        <v>36</v>
      </c>
      <c r="AU248" s="51" t="str">
        <f>IF(ISNA(VLOOKUP(AV248,Tab_feri,2,FALSE)),"",VLOOKUP(AV248,Tab_feri,2,FALSE))</f>
        <v/>
      </c>
      <c r="AV248" s="52">
        <f>BH230+1</f>
        <v>43710</v>
      </c>
      <c r="AW248" s="51" t="str">
        <f>IF(ISNA(VLOOKUP(AX248,Tab_feri,2,FALSE)),"",VLOOKUP(AX248,Tab_feri,2,FALSE))</f>
        <v/>
      </c>
      <c r="AX248" s="52">
        <f>AV248+1</f>
        <v>43711</v>
      </c>
      <c r="AY248" s="51" t="str">
        <f>IF(ISNA(VLOOKUP(AZ248,Tab_feri,2,FALSE)),"",VLOOKUP(AZ248,Tab_feri,2,FALSE))</f>
        <v/>
      </c>
      <c r="AZ248" s="52">
        <f>AX248+1</f>
        <v>43712</v>
      </c>
      <c r="BA248" s="51" t="str">
        <f>IF(ISNA(VLOOKUP(BB248,Tab_feri,2,FALSE)),"",VLOOKUP(BB248,Tab_feri,2,FALSE))</f>
        <v/>
      </c>
      <c r="BB248" s="52">
        <f>AZ248+1</f>
        <v>43713</v>
      </c>
      <c r="BC248" s="51" t="str">
        <f>IF(ISNA(VLOOKUP(BD248,Tab_feri,2,FALSE)),"",VLOOKUP(BD248,Tab_feri,2,FALSE))</f>
        <v/>
      </c>
      <c r="BD248" s="52">
        <f>BB248+1</f>
        <v>43714</v>
      </c>
      <c r="BE248" s="53" t="str">
        <f>IF(ISNA(VLOOKUP(BF248,Tab_feri,2,FALSE)),"",VLOOKUP(BF248,Tab_feri,2,FALSE))</f>
        <v/>
      </c>
      <c r="BF248" s="54">
        <f>BD248+1</f>
        <v>43715</v>
      </c>
      <c r="BG248" s="53" t="str">
        <f>IF(ISNA(VLOOKUP(BH248,Tab_feri,2,FALSE)),"",VLOOKUP(BH248,Tab_feri,2,FALSE))</f>
        <v/>
      </c>
      <c r="BH248" s="55">
        <f>BF248+1</f>
        <v>43716</v>
      </c>
    </row>
    <row r="249" spans="2:60" ht="15" customHeight="1" outlineLevel="1" thickTop="1" thickBot="1" x14ac:dyDescent="0.25">
      <c r="D249" s="87">
        <f>SUM(H249,J249,L249,N249,P249,R249,T249)</f>
        <v>0</v>
      </c>
      <c r="F249" s="105">
        <v>1</v>
      </c>
      <c r="G249" s="80"/>
      <c r="H249" s="57"/>
      <c r="I249" s="80"/>
      <c r="J249" s="57"/>
      <c r="K249" s="80"/>
      <c r="L249" s="57"/>
      <c r="M249" s="80"/>
      <c r="N249" s="57"/>
      <c r="O249" s="80"/>
      <c r="P249" s="58"/>
      <c r="Q249" s="80"/>
      <c r="R249" s="57"/>
      <c r="S249" s="80"/>
      <c r="T249" s="58"/>
      <c r="X249" s="87">
        <f>SUM(AB249,AD249,AF249,AH249,AJ249,AL249,AN249)</f>
        <v>0</v>
      </c>
      <c r="Z249" s="105">
        <v>1</v>
      </c>
      <c r="AA249" s="80"/>
      <c r="AB249" s="57"/>
      <c r="AC249" s="80"/>
      <c r="AD249" s="57"/>
      <c r="AE249" s="80"/>
      <c r="AF249" s="57"/>
      <c r="AG249" s="80"/>
      <c r="AH249" s="57"/>
      <c r="AI249" s="80"/>
      <c r="AJ249" s="58"/>
      <c r="AK249" s="80"/>
      <c r="AL249" s="57"/>
      <c r="AM249" s="80"/>
      <c r="AN249" s="58"/>
      <c r="AR249" s="87">
        <f>SUM(AV249,AX249,AZ249,BB249,BD249,BF249,BH249)</f>
        <v>0</v>
      </c>
      <c r="AT249" s="105">
        <v>1</v>
      </c>
      <c r="AU249" s="80"/>
      <c r="AV249" s="57"/>
      <c r="AW249" s="80"/>
      <c r="AX249" s="57"/>
      <c r="AY249" s="80"/>
      <c r="AZ249" s="57"/>
      <c r="BA249" s="80"/>
      <c r="BB249" s="57"/>
      <c r="BC249" s="80"/>
      <c r="BD249" s="58"/>
      <c r="BE249" s="80"/>
      <c r="BF249" s="57"/>
      <c r="BG249" s="80"/>
      <c r="BH249" s="58"/>
    </row>
    <row r="250" spans="2:60" ht="15" customHeight="1" outlineLevel="1" thickBot="1" x14ac:dyDescent="0.25">
      <c r="D250" s="88">
        <f t="shared" ref="D250:D263" si="48">SUM(H250,J250,L250,N250,P250,R250,T250)</f>
        <v>0</v>
      </c>
      <c r="F250" s="105">
        <v>2</v>
      </c>
      <c r="G250" s="81"/>
      <c r="H250" s="47"/>
      <c r="I250" s="81"/>
      <c r="J250" s="47"/>
      <c r="K250" s="81"/>
      <c r="L250" s="47"/>
      <c r="M250" s="81"/>
      <c r="N250" s="47"/>
      <c r="O250" s="81"/>
      <c r="P250" s="59"/>
      <c r="Q250" s="81"/>
      <c r="R250" s="47"/>
      <c r="S250" s="81"/>
      <c r="T250" s="59"/>
      <c r="X250" s="88">
        <f t="shared" ref="X250:X263" si="49">SUM(AB250,AD250,AF250,AH250,AJ250,AL250,AN250)</f>
        <v>0</v>
      </c>
      <c r="Z250" s="105">
        <v>2</v>
      </c>
      <c r="AA250" s="81"/>
      <c r="AB250" s="47"/>
      <c r="AC250" s="81"/>
      <c r="AD250" s="47"/>
      <c r="AE250" s="81"/>
      <c r="AF250" s="47"/>
      <c r="AG250" s="81"/>
      <c r="AH250" s="47"/>
      <c r="AI250" s="81"/>
      <c r="AJ250" s="59"/>
      <c r="AK250" s="81"/>
      <c r="AL250" s="47"/>
      <c r="AM250" s="81"/>
      <c r="AN250" s="59"/>
      <c r="AR250" s="88">
        <f t="shared" ref="AR250:AR263" si="50">SUM(AV250,AX250,AZ250,BB250,BD250,BF250,BH250)</f>
        <v>0</v>
      </c>
      <c r="AT250" s="105">
        <v>2</v>
      </c>
      <c r="AU250" s="81"/>
      <c r="AV250" s="47"/>
      <c r="AW250" s="81"/>
      <c r="AX250" s="47"/>
      <c r="AY250" s="81"/>
      <c r="AZ250" s="47"/>
      <c r="BA250" s="81"/>
      <c r="BB250" s="47"/>
      <c r="BC250" s="81"/>
      <c r="BD250" s="59"/>
      <c r="BE250" s="81"/>
      <c r="BF250" s="47"/>
      <c r="BG250" s="81"/>
      <c r="BH250" s="59"/>
    </row>
    <row r="251" spans="2:60" ht="15" customHeight="1" outlineLevel="1" thickBot="1" x14ac:dyDescent="0.25">
      <c r="D251" s="88">
        <f t="shared" si="48"/>
        <v>0</v>
      </c>
      <c r="F251" s="105">
        <v>3</v>
      </c>
      <c r="G251" s="81"/>
      <c r="H251" s="47"/>
      <c r="I251" s="81"/>
      <c r="J251" s="47"/>
      <c r="K251" s="81"/>
      <c r="L251" s="47"/>
      <c r="M251" s="81"/>
      <c r="N251" s="47"/>
      <c r="O251" s="81"/>
      <c r="P251" s="59"/>
      <c r="Q251" s="81"/>
      <c r="R251" s="47"/>
      <c r="S251" s="81"/>
      <c r="T251" s="59"/>
      <c r="X251" s="88">
        <f t="shared" si="49"/>
        <v>0</v>
      </c>
      <c r="Z251" s="105">
        <v>3</v>
      </c>
      <c r="AA251" s="81"/>
      <c r="AB251" s="47"/>
      <c r="AC251" s="81"/>
      <c r="AD251" s="47"/>
      <c r="AE251" s="81"/>
      <c r="AF251" s="47"/>
      <c r="AG251" s="81"/>
      <c r="AH251" s="47"/>
      <c r="AI251" s="81"/>
      <c r="AJ251" s="59"/>
      <c r="AK251" s="81"/>
      <c r="AL251" s="47"/>
      <c r="AM251" s="81"/>
      <c r="AN251" s="59"/>
      <c r="AR251" s="88">
        <f t="shared" si="50"/>
        <v>0</v>
      </c>
      <c r="AT251" s="105">
        <v>3</v>
      </c>
      <c r="AU251" s="81"/>
      <c r="AV251" s="47"/>
      <c r="AW251" s="81"/>
      <c r="AX251" s="47"/>
      <c r="AY251" s="81"/>
      <c r="AZ251" s="47"/>
      <c r="BA251" s="81"/>
      <c r="BB251" s="47"/>
      <c r="BC251" s="81"/>
      <c r="BD251" s="59"/>
      <c r="BE251" s="81"/>
      <c r="BF251" s="47"/>
      <c r="BG251" s="81"/>
      <c r="BH251" s="59"/>
    </row>
    <row r="252" spans="2:60" ht="15" customHeight="1" outlineLevel="1" thickBot="1" x14ac:dyDescent="0.25">
      <c r="D252" s="88">
        <f t="shared" si="48"/>
        <v>0</v>
      </c>
      <c r="F252" s="105">
        <v>4</v>
      </c>
      <c r="G252" s="81"/>
      <c r="H252" s="47"/>
      <c r="I252" s="81"/>
      <c r="J252" s="47"/>
      <c r="K252" s="81"/>
      <c r="L252" s="47"/>
      <c r="M252" s="81"/>
      <c r="N252" s="47"/>
      <c r="O252" s="81"/>
      <c r="P252" s="59"/>
      <c r="Q252" s="81"/>
      <c r="R252" s="47"/>
      <c r="S252" s="81"/>
      <c r="T252" s="59"/>
      <c r="X252" s="88">
        <f t="shared" si="49"/>
        <v>0</v>
      </c>
      <c r="Z252" s="105">
        <v>4</v>
      </c>
      <c r="AA252" s="81"/>
      <c r="AB252" s="47"/>
      <c r="AC252" s="81"/>
      <c r="AD252" s="47"/>
      <c r="AE252" s="81"/>
      <c r="AF252" s="47"/>
      <c r="AG252" s="81"/>
      <c r="AH252" s="47"/>
      <c r="AI252" s="81"/>
      <c r="AJ252" s="59"/>
      <c r="AK252" s="81"/>
      <c r="AL252" s="47"/>
      <c r="AM252" s="81"/>
      <c r="AN252" s="59"/>
      <c r="AR252" s="88">
        <f t="shared" si="50"/>
        <v>0</v>
      </c>
      <c r="AT252" s="105">
        <v>4</v>
      </c>
      <c r="AU252" s="81"/>
      <c r="AV252" s="47"/>
      <c r="AW252" s="81"/>
      <c r="AX252" s="47"/>
      <c r="AY252" s="81"/>
      <c r="AZ252" s="47"/>
      <c r="BA252" s="81"/>
      <c r="BB252" s="47"/>
      <c r="BC252" s="81"/>
      <c r="BD252" s="59"/>
      <c r="BE252" s="81"/>
      <c r="BF252" s="47"/>
      <c r="BG252" s="81"/>
      <c r="BH252" s="59"/>
    </row>
    <row r="253" spans="2:60" ht="15" customHeight="1" outlineLevel="1" thickBot="1" x14ac:dyDescent="0.25">
      <c r="D253" s="88">
        <f t="shared" si="48"/>
        <v>0</v>
      </c>
      <c r="F253" s="105">
        <v>5</v>
      </c>
      <c r="G253" s="81"/>
      <c r="H253" s="47"/>
      <c r="I253" s="81"/>
      <c r="J253" s="47"/>
      <c r="K253" s="81"/>
      <c r="L253" s="47"/>
      <c r="M253" s="81"/>
      <c r="N253" s="47"/>
      <c r="O253" s="81"/>
      <c r="P253" s="59"/>
      <c r="Q253" s="81"/>
      <c r="R253" s="47"/>
      <c r="S253" s="81"/>
      <c r="T253" s="59"/>
      <c r="X253" s="88">
        <f t="shared" si="49"/>
        <v>0</v>
      </c>
      <c r="Z253" s="105">
        <v>5</v>
      </c>
      <c r="AA253" s="81"/>
      <c r="AB253" s="47"/>
      <c r="AC253" s="81"/>
      <c r="AD253" s="47"/>
      <c r="AE253" s="81"/>
      <c r="AF253" s="47"/>
      <c r="AG253" s="81"/>
      <c r="AH253" s="47"/>
      <c r="AI253" s="81"/>
      <c r="AJ253" s="59"/>
      <c r="AK253" s="81"/>
      <c r="AL253" s="47"/>
      <c r="AM253" s="81"/>
      <c r="AN253" s="59"/>
      <c r="AR253" s="88">
        <f t="shared" si="50"/>
        <v>0</v>
      </c>
      <c r="AT253" s="105">
        <v>5</v>
      </c>
      <c r="AU253" s="81"/>
      <c r="AV253" s="47"/>
      <c r="AW253" s="81"/>
      <c r="AX253" s="47"/>
      <c r="AY253" s="81"/>
      <c r="AZ253" s="47"/>
      <c r="BA253" s="81"/>
      <c r="BB253" s="47"/>
      <c r="BC253" s="81"/>
      <c r="BD253" s="59"/>
      <c r="BE253" s="81"/>
      <c r="BF253" s="47"/>
      <c r="BG253" s="81"/>
      <c r="BH253" s="59"/>
    </row>
    <row r="254" spans="2:60" ht="15" customHeight="1" outlineLevel="1" thickBot="1" x14ac:dyDescent="0.25">
      <c r="D254" s="88">
        <f t="shared" si="48"/>
        <v>0</v>
      </c>
      <c r="F254" s="105">
        <v>6</v>
      </c>
      <c r="G254" s="81"/>
      <c r="H254" s="47"/>
      <c r="I254" s="81"/>
      <c r="J254" s="47"/>
      <c r="K254" s="81"/>
      <c r="L254" s="47"/>
      <c r="M254" s="81"/>
      <c r="N254" s="47"/>
      <c r="O254" s="81"/>
      <c r="P254" s="59"/>
      <c r="Q254" s="81"/>
      <c r="R254" s="47"/>
      <c r="S254" s="81"/>
      <c r="T254" s="59"/>
      <c r="X254" s="88">
        <f t="shared" si="49"/>
        <v>0</v>
      </c>
      <c r="Z254" s="105">
        <v>6</v>
      </c>
      <c r="AA254" s="81"/>
      <c r="AB254" s="47"/>
      <c r="AC254" s="81"/>
      <c r="AD254" s="47"/>
      <c r="AE254" s="81"/>
      <c r="AF254" s="47"/>
      <c r="AG254" s="81"/>
      <c r="AH254" s="47"/>
      <c r="AI254" s="81"/>
      <c r="AJ254" s="59"/>
      <c r="AK254" s="81"/>
      <c r="AL254" s="47"/>
      <c r="AM254" s="81"/>
      <c r="AN254" s="59"/>
      <c r="AR254" s="88">
        <f t="shared" si="50"/>
        <v>0</v>
      </c>
      <c r="AT254" s="105">
        <v>6</v>
      </c>
      <c r="AU254" s="81"/>
      <c r="AV254" s="47"/>
      <c r="AW254" s="81"/>
      <c r="AX254" s="47"/>
      <c r="AY254" s="81"/>
      <c r="AZ254" s="47"/>
      <c r="BA254" s="81"/>
      <c r="BB254" s="47"/>
      <c r="BC254" s="81"/>
      <c r="BD254" s="59"/>
      <c r="BE254" s="81"/>
      <c r="BF254" s="47"/>
      <c r="BG254" s="81"/>
      <c r="BH254" s="59"/>
    </row>
    <row r="255" spans="2:60" ht="15" customHeight="1" outlineLevel="1" thickBot="1" x14ac:dyDescent="0.25">
      <c r="D255" s="88">
        <f t="shared" si="48"/>
        <v>0</v>
      </c>
      <c r="F255" s="105">
        <v>7</v>
      </c>
      <c r="G255" s="81"/>
      <c r="H255" s="47"/>
      <c r="I255" s="81"/>
      <c r="J255" s="47"/>
      <c r="K255" s="81"/>
      <c r="L255" s="47"/>
      <c r="M255" s="81"/>
      <c r="N255" s="47"/>
      <c r="O255" s="81"/>
      <c r="P255" s="59"/>
      <c r="Q255" s="81"/>
      <c r="R255" s="47"/>
      <c r="S255" s="81"/>
      <c r="T255" s="59"/>
      <c r="X255" s="88">
        <f t="shared" si="49"/>
        <v>0</v>
      </c>
      <c r="Z255" s="105">
        <v>7</v>
      </c>
      <c r="AA255" s="81"/>
      <c r="AB255" s="47"/>
      <c r="AC255" s="81"/>
      <c r="AD255" s="47"/>
      <c r="AE255" s="81"/>
      <c r="AF255" s="47"/>
      <c r="AG255" s="81"/>
      <c r="AH255" s="47"/>
      <c r="AI255" s="81"/>
      <c r="AJ255" s="59"/>
      <c r="AK255" s="81"/>
      <c r="AL255" s="47"/>
      <c r="AM255" s="81"/>
      <c r="AN255" s="59"/>
      <c r="AR255" s="88">
        <f t="shared" si="50"/>
        <v>0</v>
      </c>
      <c r="AT255" s="105">
        <v>7</v>
      </c>
      <c r="AU255" s="81"/>
      <c r="AV255" s="47"/>
      <c r="AW255" s="81"/>
      <c r="AX255" s="47"/>
      <c r="AY255" s="81"/>
      <c r="AZ255" s="47"/>
      <c r="BA255" s="81"/>
      <c r="BB255" s="47"/>
      <c r="BC255" s="81"/>
      <c r="BD255" s="59"/>
      <c r="BE255" s="81"/>
      <c r="BF255" s="47"/>
      <c r="BG255" s="81"/>
      <c r="BH255" s="59"/>
    </row>
    <row r="256" spans="2:60" ht="15" customHeight="1" outlineLevel="1" thickBot="1" x14ac:dyDescent="0.25">
      <c r="D256" s="88">
        <f t="shared" si="48"/>
        <v>0</v>
      </c>
      <c r="F256" s="105">
        <v>8</v>
      </c>
      <c r="G256" s="81"/>
      <c r="H256" s="47"/>
      <c r="I256" s="81"/>
      <c r="J256" s="47"/>
      <c r="K256" s="81"/>
      <c r="L256" s="47"/>
      <c r="M256" s="81"/>
      <c r="N256" s="47"/>
      <c r="O256" s="81"/>
      <c r="P256" s="59"/>
      <c r="Q256" s="81"/>
      <c r="R256" s="47"/>
      <c r="S256" s="81"/>
      <c r="T256" s="59"/>
      <c r="X256" s="88">
        <f t="shared" si="49"/>
        <v>0</v>
      </c>
      <c r="Z256" s="105">
        <v>8</v>
      </c>
      <c r="AA256" s="81"/>
      <c r="AB256" s="47"/>
      <c r="AC256" s="81"/>
      <c r="AD256" s="47"/>
      <c r="AE256" s="81"/>
      <c r="AF256" s="47"/>
      <c r="AG256" s="81"/>
      <c r="AH256" s="47"/>
      <c r="AI256" s="81"/>
      <c r="AJ256" s="59"/>
      <c r="AK256" s="81"/>
      <c r="AL256" s="47"/>
      <c r="AM256" s="81"/>
      <c r="AN256" s="59"/>
      <c r="AR256" s="88">
        <f t="shared" si="50"/>
        <v>0</v>
      </c>
      <c r="AT256" s="105">
        <v>8</v>
      </c>
      <c r="AU256" s="81"/>
      <c r="AV256" s="47"/>
      <c r="AW256" s="81"/>
      <c r="AX256" s="47"/>
      <c r="AY256" s="81"/>
      <c r="AZ256" s="47"/>
      <c r="BA256" s="81"/>
      <c r="BB256" s="47"/>
      <c r="BC256" s="81"/>
      <c r="BD256" s="59"/>
      <c r="BE256" s="81"/>
      <c r="BF256" s="47"/>
      <c r="BG256" s="81"/>
      <c r="BH256" s="59"/>
    </row>
    <row r="257" spans="4:60" ht="15" customHeight="1" outlineLevel="1" thickBot="1" x14ac:dyDescent="0.25">
      <c r="D257" s="88">
        <f t="shared" si="48"/>
        <v>0</v>
      </c>
      <c r="F257" s="105">
        <v>9</v>
      </c>
      <c r="G257" s="81"/>
      <c r="H257" s="47"/>
      <c r="I257" s="81"/>
      <c r="J257" s="47"/>
      <c r="K257" s="81"/>
      <c r="L257" s="47"/>
      <c r="M257" s="81"/>
      <c r="N257" s="47"/>
      <c r="O257" s="81"/>
      <c r="P257" s="59"/>
      <c r="Q257" s="81"/>
      <c r="R257" s="47"/>
      <c r="S257" s="81"/>
      <c r="T257" s="59"/>
      <c r="X257" s="88">
        <f t="shared" si="49"/>
        <v>0</v>
      </c>
      <c r="Z257" s="105">
        <v>9</v>
      </c>
      <c r="AA257" s="81"/>
      <c r="AB257" s="47"/>
      <c r="AC257" s="81"/>
      <c r="AD257" s="47"/>
      <c r="AE257" s="81"/>
      <c r="AF257" s="47"/>
      <c r="AG257" s="81"/>
      <c r="AH257" s="47"/>
      <c r="AI257" s="81"/>
      <c r="AJ257" s="59"/>
      <c r="AK257" s="81"/>
      <c r="AL257" s="47"/>
      <c r="AM257" s="81"/>
      <c r="AN257" s="59"/>
      <c r="AR257" s="88">
        <f t="shared" si="50"/>
        <v>0</v>
      </c>
      <c r="AT257" s="105">
        <v>9</v>
      </c>
      <c r="AU257" s="81"/>
      <c r="AV257" s="47"/>
      <c r="AW257" s="81"/>
      <c r="AX257" s="47"/>
      <c r="AY257" s="81"/>
      <c r="AZ257" s="47"/>
      <c r="BA257" s="81"/>
      <c r="BB257" s="47"/>
      <c r="BC257" s="81"/>
      <c r="BD257" s="59"/>
      <c r="BE257" s="81"/>
      <c r="BF257" s="47"/>
      <c r="BG257" s="81"/>
      <c r="BH257" s="59"/>
    </row>
    <row r="258" spans="4:60" ht="15" customHeight="1" outlineLevel="1" thickBot="1" x14ac:dyDescent="0.25">
      <c r="D258" s="88">
        <f t="shared" si="48"/>
        <v>0</v>
      </c>
      <c r="F258" s="105">
        <v>10</v>
      </c>
      <c r="G258" s="81"/>
      <c r="H258" s="47"/>
      <c r="I258" s="81"/>
      <c r="J258" s="47"/>
      <c r="K258" s="81"/>
      <c r="L258" s="47"/>
      <c r="M258" s="81"/>
      <c r="N258" s="47"/>
      <c r="O258" s="81"/>
      <c r="P258" s="59"/>
      <c r="Q258" s="81"/>
      <c r="R258" s="47"/>
      <c r="S258" s="81"/>
      <c r="T258" s="59"/>
      <c r="X258" s="88">
        <f t="shared" si="49"/>
        <v>0</v>
      </c>
      <c r="Z258" s="105">
        <v>10</v>
      </c>
      <c r="AA258" s="81"/>
      <c r="AB258" s="47"/>
      <c r="AC258" s="81"/>
      <c r="AD258" s="47"/>
      <c r="AE258" s="81"/>
      <c r="AF258" s="47"/>
      <c r="AG258" s="81"/>
      <c r="AH258" s="47"/>
      <c r="AI258" s="81"/>
      <c r="AJ258" s="59"/>
      <c r="AK258" s="81"/>
      <c r="AL258" s="47"/>
      <c r="AM258" s="81"/>
      <c r="AN258" s="59"/>
      <c r="AR258" s="88">
        <f t="shared" si="50"/>
        <v>0</v>
      </c>
      <c r="AT258" s="105">
        <v>10</v>
      </c>
      <c r="AU258" s="81"/>
      <c r="AV258" s="47"/>
      <c r="AW258" s="81"/>
      <c r="AX258" s="47"/>
      <c r="AY258" s="81"/>
      <c r="AZ258" s="47"/>
      <c r="BA258" s="81"/>
      <c r="BB258" s="47"/>
      <c r="BC258" s="81"/>
      <c r="BD258" s="59"/>
      <c r="BE258" s="81"/>
      <c r="BF258" s="47"/>
      <c r="BG258" s="81"/>
      <c r="BH258" s="59"/>
    </row>
    <row r="259" spans="4:60" ht="15" customHeight="1" outlineLevel="1" thickBot="1" x14ac:dyDescent="0.25">
      <c r="D259" s="88">
        <f t="shared" si="48"/>
        <v>0</v>
      </c>
      <c r="F259" s="105">
        <v>11</v>
      </c>
      <c r="G259" s="81"/>
      <c r="H259" s="47"/>
      <c r="I259" s="81"/>
      <c r="J259" s="47"/>
      <c r="K259" s="81"/>
      <c r="L259" s="47"/>
      <c r="M259" s="81"/>
      <c r="N259" s="47"/>
      <c r="O259" s="81"/>
      <c r="P259" s="59"/>
      <c r="Q259" s="81"/>
      <c r="R259" s="47"/>
      <c r="S259" s="81"/>
      <c r="T259" s="59"/>
      <c r="X259" s="88">
        <f t="shared" si="49"/>
        <v>0</v>
      </c>
      <c r="Z259" s="105">
        <v>11</v>
      </c>
      <c r="AA259" s="81"/>
      <c r="AB259" s="47"/>
      <c r="AC259" s="81"/>
      <c r="AD259" s="47"/>
      <c r="AE259" s="81"/>
      <c r="AF259" s="47"/>
      <c r="AG259" s="81"/>
      <c r="AH259" s="47"/>
      <c r="AI259" s="81"/>
      <c r="AJ259" s="59"/>
      <c r="AK259" s="81"/>
      <c r="AL259" s="47"/>
      <c r="AM259" s="81"/>
      <c r="AN259" s="59"/>
      <c r="AR259" s="88">
        <f t="shared" si="50"/>
        <v>0</v>
      </c>
      <c r="AT259" s="105">
        <v>11</v>
      </c>
      <c r="AU259" s="81"/>
      <c r="AV259" s="47"/>
      <c r="AW259" s="81"/>
      <c r="AX259" s="47"/>
      <c r="AY259" s="81"/>
      <c r="AZ259" s="47"/>
      <c r="BA259" s="81"/>
      <c r="BB259" s="47"/>
      <c r="BC259" s="81"/>
      <c r="BD259" s="59"/>
      <c r="BE259" s="81"/>
      <c r="BF259" s="47"/>
      <c r="BG259" s="81"/>
      <c r="BH259" s="59"/>
    </row>
    <row r="260" spans="4:60" ht="15" customHeight="1" outlineLevel="1" thickBot="1" x14ac:dyDescent="0.25">
      <c r="D260" s="88">
        <f t="shared" si="48"/>
        <v>0</v>
      </c>
      <c r="F260" s="105">
        <v>12</v>
      </c>
      <c r="G260" s="81"/>
      <c r="H260" s="47"/>
      <c r="I260" s="81"/>
      <c r="J260" s="47"/>
      <c r="K260" s="81"/>
      <c r="L260" s="47"/>
      <c r="M260" s="81"/>
      <c r="N260" s="47"/>
      <c r="O260" s="81"/>
      <c r="P260" s="59"/>
      <c r="Q260" s="81"/>
      <c r="R260" s="47"/>
      <c r="S260" s="81"/>
      <c r="T260" s="59"/>
      <c r="X260" s="88">
        <f t="shared" si="49"/>
        <v>0</v>
      </c>
      <c r="Z260" s="105">
        <v>12</v>
      </c>
      <c r="AA260" s="81"/>
      <c r="AB260" s="47"/>
      <c r="AC260" s="81"/>
      <c r="AD260" s="47"/>
      <c r="AE260" s="81"/>
      <c r="AF260" s="47"/>
      <c r="AG260" s="81"/>
      <c r="AH260" s="47"/>
      <c r="AI260" s="81"/>
      <c r="AJ260" s="59"/>
      <c r="AK260" s="81"/>
      <c r="AL260" s="47"/>
      <c r="AM260" s="81"/>
      <c r="AN260" s="59"/>
      <c r="AR260" s="88">
        <f t="shared" si="50"/>
        <v>0</v>
      </c>
      <c r="AT260" s="105">
        <v>12</v>
      </c>
      <c r="AU260" s="81"/>
      <c r="AV260" s="47"/>
      <c r="AW260" s="81"/>
      <c r="AX260" s="47"/>
      <c r="AY260" s="81"/>
      <c r="AZ260" s="47"/>
      <c r="BA260" s="81"/>
      <c r="BB260" s="47"/>
      <c r="BC260" s="81"/>
      <c r="BD260" s="59"/>
      <c r="BE260" s="81"/>
      <c r="BF260" s="47"/>
      <c r="BG260" s="81"/>
      <c r="BH260" s="59"/>
    </row>
    <row r="261" spans="4:60" ht="15" customHeight="1" outlineLevel="1" thickBot="1" x14ac:dyDescent="0.25">
      <c r="D261" s="88">
        <f t="shared" si="48"/>
        <v>0</v>
      </c>
      <c r="F261" s="105">
        <v>13</v>
      </c>
      <c r="G261" s="81"/>
      <c r="H261" s="47"/>
      <c r="I261" s="81"/>
      <c r="J261" s="47"/>
      <c r="K261" s="81"/>
      <c r="L261" s="47"/>
      <c r="M261" s="81"/>
      <c r="N261" s="47"/>
      <c r="O261" s="81"/>
      <c r="P261" s="59"/>
      <c r="Q261" s="81"/>
      <c r="R261" s="47"/>
      <c r="S261" s="81"/>
      <c r="T261" s="59"/>
      <c r="X261" s="88">
        <f t="shared" si="49"/>
        <v>0</v>
      </c>
      <c r="Z261" s="105">
        <v>13</v>
      </c>
      <c r="AA261" s="81"/>
      <c r="AB261" s="47"/>
      <c r="AC261" s="81"/>
      <c r="AD261" s="47"/>
      <c r="AE261" s="81"/>
      <c r="AF261" s="47"/>
      <c r="AG261" s="81"/>
      <c r="AH261" s="47"/>
      <c r="AI261" s="81"/>
      <c r="AJ261" s="59"/>
      <c r="AK261" s="81"/>
      <c r="AL261" s="47"/>
      <c r="AM261" s="81"/>
      <c r="AN261" s="59"/>
      <c r="AR261" s="88">
        <f t="shared" si="50"/>
        <v>0</v>
      </c>
      <c r="AT261" s="105">
        <v>13</v>
      </c>
      <c r="AU261" s="81"/>
      <c r="AV261" s="47"/>
      <c r="AW261" s="81"/>
      <c r="AX261" s="47"/>
      <c r="AY261" s="81"/>
      <c r="AZ261" s="47"/>
      <c r="BA261" s="81"/>
      <c r="BB261" s="47"/>
      <c r="BC261" s="81"/>
      <c r="BD261" s="59"/>
      <c r="BE261" s="81"/>
      <c r="BF261" s="47"/>
      <c r="BG261" s="81"/>
      <c r="BH261" s="59"/>
    </row>
    <row r="262" spans="4:60" ht="15" customHeight="1" outlineLevel="1" thickBot="1" x14ac:dyDescent="0.25">
      <c r="D262" s="88">
        <f t="shared" si="48"/>
        <v>0</v>
      </c>
      <c r="F262" s="105">
        <v>14</v>
      </c>
      <c r="G262" s="81"/>
      <c r="H262" s="78"/>
      <c r="I262" s="81"/>
      <c r="J262" s="47"/>
      <c r="K262" s="81"/>
      <c r="L262" s="47"/>
      <c r="M262" s="81"/>
      <c r="N262" s="47"/>
      <c r="O262" s="81"/>
      <c r="P262" s="59"/>
      <c r="Q262" s="81"/>
      <c r="R262" s="47"/>
      <c r="S262" s="81"/>
      <c r="T262" s="59"/>
      <c r="X262" s="88">
        <f t="shared" si="49"/>
        <v>0</v>
      </c>
      <c r="Z262" s="105">
        <v>14</v>
      </c>
      <c r="AA262" s="81"/>
      <c r="AB262" s="78"/>
      <c r="AC262" s="81"/>
      <c r="AD262" s="47"/>
      <c r="AE262" s="81"/>
      <c r="AF262" s="47"/>
      <c r="AG262" s="81"/>
      <c r="AH262" s="47"/>
      <c r="AI262" s="81"/>
      <c r="AJ262" s="59"/>
      <c r="AK262" s="81"/>
      <c r="AL262" s="47"/>
      <c r="AM262" s="81"/>
      <c r="AN262" s="59"/>
      <c r="AR262" s="88">
        <f t="shared" si="50"/>
        <v>0</v>
      </c>
      <c r="AT262" s="105">
        <v>14</v>
      </c>
      <c r="AU262" s="81"/>
      <c r="AV262" s="78"/>
      <c r="AW262" s="81"/>
      <c r="AX262" s="47"/>
      <c r="AY262" s="81"/>
      <c r="AZ262" s="47"/>
      <c r="BA262" s="81"/>
      <c r="BB262" s="47"/>
      <c r="BC262" s="81"/>
      <c r="BD262" s="59"/>
      <c r="BE262" s="81"/>
      <c r="BF262" s="47"/>
      <c r="BG262" s="81"/>
      <c r="BH262" s="59"/>
    </row>
    <row r="263" spans="4:60" ht="15" customHeight="1" outlineLevel="1" thickBot="1" x14ac:dyDescent="0.25">
      <c r="D263" s="89">
        <f t="shared" si="48"/>
        <v>0</v>
      </c>
      <c r="F263" s="105">
        <v>15</v>
      </c>
      <c r="G263" s="82"/>
      <c r="H263" s="60"/>
      <c r="I263" s="82"/>
      <c r="J263" s="60"/>
      <c r="K263" s="82"/>
      <c r="L263" s="60"/>
      <c r="M263" s="82"/>
      <c r="N263" s="60"/>
      <c r="O263" s="82"/>
      <c r="P263" s="61"/>
      <c r="Q263" s="82"/>
      <c r="R263" s="60"/>
      <c r="S263" s="82"/>
      <c r="T263" s="61"/>
      <c r="X263" s="89">
        <f t="shared" si="49"/>
        <v>0</v>
      </c>
      <c r="Z263" s="105">
        <v>15</v>
      </c>
      <c r="AA263" s="82"/>
      <c r="AB263" s="60"/>
      <c r="AC263" s="82"/>
      <c r="AD263" s="60"/>
      <c r="AE263" s="82"/>
      <c r="AF263" s="60"/>
      <c r="AG263" s="82"/>
      <c r="AH263" s="60"/>
      <c r="AI263" s="82"/>
      <c r="AJ263" s="61"/>
      <c r="AK263" s="82"/>
      <c r="AL263" s="60"/>
      <c r="AM263" s="82"/>
      <c r="AN263" s="61"/>
      <c r="AR263" s="89">
        <f t="shared" si="50"/>
        <v>0</v>
      </c>
      <c r="AT263" s="105">
        <v>15</v>
      </c>
      <c r="AU263" s="82"/>
      <c r="AV263" s="60"/>
      <c r="AW263" s="82"/>
      <c r="AX263" s="60"/>
      <c r="AY263" s="82"/>
      <c r="AZ263" s="60"/>
      <c r="BA263" s="82"/>
      <c r="BB263" s="60"/>
      <c r="BC263" s="82"/>
      <c r="BD263" s="61"/>
      <c r="BE263" s="82"/>
      <c r="BF263" s="60"/>
      <c r="BG263" s="82"/>
      <c r="BH263" s="61"/>
    </row>
    <row r="264" spans="4:60" ht="15" customHeight="1" outlineLevel="1" thickTop="1" x14ac:dyDescent="0.2">
      <c r="F264" s="106"/>
      <c r="G264" s="49" t="s">
        <v>27</v>
      </c>
      <c r="H264" s="49">
        <f>SUM(H249:H263)</f>
        <v>0</v>
      </c>
      <c r="I264" s="49"/>
      <c r="J264" s="49">
        <f>SUM(J249:J263)</f>
        <v>0</v>
      </c>
      <c r="K264" s="49"/>
      <c r="L264" s="49">
        <f>SUM(L249:L263)</f>
        <v>0</v>
      </c>
      <c r="M264" s="49"/>
      <c r="N264" s="49">
        <f>SUM(N249:N263)</f>
        <v>0</v>
      </c>
      <c r="O264" s="49"/>
      <c r="P264" s="49">
        <f>SUM(P249:P263)</f>
        <v>0</v>
      </c>
      <c r="Q264" s="49"/>
      <c r="R264" s="49">
        <f>SUM(R249:R263)</f>
        <v>0</v>
      </c>
      <c r="S264" s="49"/>
      <c r="T264" s="49">
        <f>SUM(T249:T263)</f>
        <v>0</v>
      </c>
      <c r="Z264" s="106"/>
      <c r="AA264" s="49" t="s">
        <v>27</v>
      </c>
      <c r="AB264" s="49">
        <f>SUM(AB249:AB263)</f>
        <v>0</v>
      </c>
      <c r="AC264" s="49"/>
      <c r="AD264" s="49">
        <f>SUM(AD249:AD263)</f>
        <v>0</v>
      </c>
      <c r="AE264" s="49"/>
      <c r="AF264" s="49">
        <f>SUM(AF249:AF263)</f>
        <v>0</v>
      </c>
      <c r="AG264" s="49"/>
      <c r="AH264" s="49">
        <f>SUM(AH249:AH263)</f>
        <v>0</v>
      </c>
      <c r="AI264" s="49"/>
      <c r="AJ264" s="49">
        <f>SUM(AJ249:AJ263)</f>
        <v>0</v>
      </c>
      <c r="AK264" s="49"/>
      <c r="AL264" s="49">
        <f>SUM(AL249:AL263)</f>
        <v>0</v>
      </c>
      <c r="AM264" s="49"/>
      <c r="AN264" s="49">
        <f>SUM(AN249:AN263)</f>
        <v>0</v>
      </c>
      <c r="AT264" s="106"/>
      <c r="AU264" s="49" t="s">
        <v>27</v>
      </c>
      <c r="AV264" s="49">
        <f>SUM(AV249:AV263)</f>
        <v>0</v>
      </c>
      <c r="AW264" s="49"/>
      <c r="AX264" s="49">
        <f>SUM(AX249:AX263)</f>
        <v>0</v>
      </c>
      <c r="AY264" s="49"/>
      <c r="AZ264" s="49">
        <f>SUM(AZ249:AZ263)</f>
        <v>0</v>
      </c>
      <c r="BA264" s="49"/>
      <c r="BB264" s="49">
        <f>SUM(BB249:BB263)</f>
        <v>0</v>
      </c>
      <c r="BC264" s="49"/>
      <c r="BD264" s="49">
        <f>SUM(BD249:BD263)</f>
        <v>0</v>
      </c>
      <c r="BE264" s="49"/>
      <c r="BF264" s="49">
        <f>SUM(BF249:BF263)</f>
        <v>0</v>
      </c>
      <c r="BG264" s="49"/>
      <c r="BH264" s="49">
        <f>SUM(BH249:BH263)</f>
        <v>0</v>
      </c>
    </row>
    <row r="265" spans="4:60" ht="0.75" customHeight="1" outlineLevel="1" thickBot="1" x14ac:dyDescent="0.25">
      <c r="F265" s="108">
        <f>INT((N266-LOOKUP(N266,DATE(YEAR(N266)+{-1;0;1},1,3)-WEEKDAY(DATE(YEAR(N266)+{-1;0;1},1,3))+2))/7)+1</f>
        <v>29</v>
      </c>
      <c r="G265" s="50"/>
      <c r="H265" s="50"/>
      <c r="I265" s="50"/>
      <c r="J265" s="50"/>
      <c r="K265" s="50"/>
      <c r="L265" s="50"/>
      <c r="M265" s="50"/>
      <c r="N265" s="50"/>
      <c r="O265" s="50"/>
      <c r="P265" s="50"/>
      <c r="Q265" s="50"/>
      <c r="R265" s="50"/>
      <c r="S265" s="50"/>
      <c r="T265" s="50"/>
      <c r="Z265" s="108">
        <f>INT((AH266-LOOKUP(AH266,DATE(YEAR(AH266)+{-1;0;1},1,3)-WEEKDAY(DATE(YEAR(AH266)+{-1;0;1},1,3))+2))/7)+1</f>
        <v>33</v>
      </c>
      <c r="AA265" s="50"/>
      <c r="AB265" s="50"/>
      <c r="AC265" s="50"/>
      <c r="AD265" s="50"/>
      <c r="AE265" s="50"/>
      <c r="AF265" s="50"/>
      <c r="AG265" s="50"/>
      <c r="AH265" s="50"/>
      <c r="AI265" s="50"/>
      <c r="AJ265" s="50"/>
      <c r="AK265" s="50"/>
      <c r="AL265" s="50"/>
      <c r="AM265" s="50"/>
      <c r="AN265" s="50"/>
      <c r="AT265" s="108">
        <f>INT((BB266-LOOKUP(BB266,DATE(YEAR(BB266)+{-1;0;1},1,3)-WEEKDAY(DATE(YEAR(BB266)+{-1;0;1},1,3))+2))/7)+1</f>
        <v>37</v>
      </c>
      <c r="AU265" s="50"/>
      <c r="AV265" s="50"/>
      <c r="AW265" s="50"/>
      <c r="AX265" s="50"/>
      <c r="AY265" s="50"/>
      <c r="AZ265" s="50"/>
      <c r="BA265" s="50"/>
      <c r="BB265" s="50"/>
      <c r="BC265" s="50"/>
      <c r="BD265" s="50"/>
      <c r="BE265" s="50"/>
      <c r="BF265" s="50"/>
      <c r="BG265" s="50"/>
      <c r="BH265" s="50"/>
    </row>
    <row r="266" spans="4:60" ht="39.950000000000003" customHeight="1" thickBot="1" x14ac:dyDescent="0.25">
      <c r="F266" s="71">
        <f>F265</f>
        <v>29</v>
      </c>
      <c r="G266" s="51" t="str">
        <f>IF(ISNA(VLOOKUP(H266,Tab_feri,2,FALSE)),"",VLOOKUP(H266,Tab_feri,2,FALSE))</f>
        <v/>
      </c>
      <c r="H266" s="52">
        <f>T248+1</f>
        <v>43661</v>
      </c>
      <c r="I266" s="51" t="str">
        <f>IF(ISNA(VLOOKUP(J266,Tab_feri,2,FALSE)),"",VLOOKUP(J266,Tab_feri,2,FALSE))</f>
        <v/>
      </c>
      <c r="J266" s="52">
        <f>H266+1</f>
        <v>43662</v>
      </c>
      <c r="K266" s="51" t="str">
        <f>IF(ISNA(VLOOKUP(L266,Tab_feri,2,FALSE)),"",VLOOKUP(L266,Tab_feri,2,FALSE))</f>
        <v/>
      </c>
      <c r="L266" s="52">
        <f>J266+1</f>
        <v>43663</v>
      </c>
      <c r="M266" s="51" t="str">
        <f>IF(ISNA(VLOOKUP(N266,Tab_feri,2,FALSE)),"",VLOOKUP(N266,Tab_feri,2,FALSE))</f>
        <v/>
      </c>
      <c r="N266" s="52">
        <f>L266+1</f>
        <v>43664</v>
      </c>
      <c r="O266" s="51" t="str">
        <f>IF(ISNA(VLOOKUP(P266,Tab_feri,2,FALSE)),"",VLOOKUP(P266,Tab_feri,2,FALSE))</f>
        <v/>
      </c>
      <c r="P266" s="52">
        <f>N266+1</f>
        <v>43665</v>
      </c>
      <c r="Q266" s="53" t="str">
        <f>IF(ISNA(VLOOKUP(R266,Tab_feri,2,FALSE)),"",VLOOKUP(R266,Tab_feri,2,FALSE))</f>
        <v/>
      </c>
      <c r="R266" s="54">
        <f>P266+1</f>
        <v>43666</v>
      </c>
      <c r="S266" s="53" t="str">
        <f>IF(ISNA(VLOOKUP(T266,Tab_feri,2,FALSE)),"",VLOOKUP(T266,Tab_feri,2,FALSE))</f>
        <v/>
      </c>
      <c r="T266" s="55">
        <f>R266+1</f>
        <v>43667</v>
      </c>
      <c r="Z266" s="71">
        <f>Z265</f>
        <v>33</v>
      </c>
      <c r="AA266" s="51" t="str">
        <f>IF(ISNA(VLOOKUP(AB266,Tab_feri,2,FALSE)),"",VLOOKUP(AB266,Tab_feri,2,FALSE))</f>
        <v/>
      </c>
      <c r="AB266" s="52">
        <f>AN248+1</f>
        <v>43689</v>
      </c>
      <c r="AC266" s="51" t="str">
        <f>IF(ISNA(VLOOKUP(AD266,Tab_feri,2,FALSE)),"",VLOOKUP(AD266,Tab_feri,2,FALSE))</f>
        <v/>
      </c>
      <c r="AD266" s="52">
        <f>AB266+1</f>
        <v>43690</v>
      </c>
      <c r="AE266" s="51" t="str">
        <f>IF(ISNA(VLOOKUP(AF266,Tab_feri,2,FALSE)),"",VLOOKUP(AF266,Tab_feri,2,FALSE))</f>
        <v/>
      </c>
      <c r="AF266" s="52">
        <f>AD266+1</f>
        <v>43691</v>
      </c>
      <c r="AG266" s="51" t="str">
        <f>IF(ISNA(VLOOKUP(AH266,Tab_feri,2,FALSE)),"",VLOOKUP(AH266,Tab_feri,2,FALSE))</f>
        <v/>
      </c>
      <c r="AH266" s="52">
        <f>AF266+1</f>
        <v>43692</v>
      </c>
      <c r="AI266" s="51" t="str">
        <f>IF(ISNA(VLOOKUP(AJ266,Tab_feri,2,FALSE)),"",VLOOKUP(AJ266,Tab_feri,2,FALSE))</f>
        <v/>
      </c>
      <c r="AJ266" s="52">
        <f>AH266+1</f>
        <v>43693</v>
      </c>
      <c r="AK266" s="53" t="str">
        <f>IF(ISNA(VLOOKUP(AL266,Tab_feri,2,FALSE)),"",VLOOKUP(AL266,Tab_feri,2,FALSE))</f>
        <v/>
      </c>
      <c r="AL266" s="54">
        <f>AJ266+1</f>
        <v>43694</v>
      </c>
      <c r="AM266" s="53" t="str">
        <f>IF(ISNA(VLOOKUP(AN266,Tab_feri,2,FALSE)),"",VLOOKUP(AN266,Tab_feri,2,FALSE))</f>
        <v/>
      </c>
      <c r="AN266" s="55">
        <f>AL266+1</f>
        <v>43695</v>
      </c>
      <c r="AT266" s="71">
        <f>AT265</f>
        <v>37</v>
      </c>
      <c r="AU266" s="51" t="str">
        <f>IF(ISNA(VLOOKUP(AV266,Tab_feri,2,FALSE)),"",VLOOKUP(AV266,Tab_feri,2,FALSE))</f>
        <v/>
      </c>
      <c r="AV266" s="52">
        <f>BH248+1</f>
        <v>43717</v>
      </c>
      <c r="AW266" s="51" t="str">
        <f>IF(ISNA(VLOOKUP(AX266,Tab_feri,2,FALSE)),"",VLOOKUP(AX266,Tab_feri,2,FALSE))</f>
        <v/>
      </c>
      <c r="AX266" s="52">
        <f>AV266+1</f>
        <v>43718</v>
      </c>
      <c r="AY266" s="51" t="str">
        <f>IF(ISNA(VLOOKUP(AZ266,Tab_feri,2,FALSE)),"",VLOOKUP(AZ266,Tab_feri,2,FALSE))</f>
        <v/>
      </c>
      <c r="AZ266" s="52">
        <f>AX266+1</f>
        <v>43719</v>
      </c>
      <c r="BA266" s="51" t="str">
        <f>IF(ISNA(VLOOKUP(BB266,Tab_feri,2,FALSE)),"",VLOOKUP(BB266,Tab_feri,2,FALSE))</f>
        <v/>
      </c>
      <c r="BB266" s="52">
        <f>AZ266+1</f>
        <v>43720</v>
      </c>
      <c r="BC266" s="51" t="str">
        <f>IF(ISNA(VLOOKUP(BD266,Tab_feri,2,FALSE)),"",VLOOKUP(BD266,Tab_feri,2,FALSE))</f>
        <v/>
      </c>
      <c r="BD266" s="52">
        <f>BB266+1</f>
        <v>43721</v>
      </c>
      <c r="BE266" s="53" t="str">
        <f>IF(ISNA(VLOOKUP(BF266,Tab_feri,2,FALSE)),"",VLOOKUP(BF266,Tab_feri,2,FALSE))</f>
        <v/>
      </c>
      <c r="BF266" s="54">
        <f>BD266+1</f>
        <v>43722</v>
      </c>
      <c r="BG266" s="53" t="str">
        <f>IF(ISNA(VLOOKUP(BH266,Tab_feri,2,FALSE)),"",VLOOKUP(BH266,Tab_feri,2,FALSE))</f>
        <v/>
      </c>
      <c r="BH266" s="55">
        <f>BF266+1</f>
        <v>43723</v>
      </c>
    </row>
    <row r="267" spans="4:60" ht="15" customHeight="1" outlineLevel="1" thickTop="1" thickBot="1" x14ac:dyDescent="0.25">
      <c r="D267" s="87">
        <f>SUM(H267,J267,L267,N267,P267,R267,T267)</f>
        <v>0</v>
      </c>
      <c r="F267" s="105">
        <v>1</v>
      </c>
      <c r="G267" s="80"/>
      <c r="H267" s="57"/>
      <c r="I267" s="80"/>
      <c r="J267" s="57"/>
      <c r="K267" s="80"/>
      <c r="L267" s="57"/>
      <c r="M267" s="80"/>
      <c r="N267" s="57"/>
      <c r="O267" s="80"/>
      <c r="P267" s="58"/>
      <c r="Q267" s="80"/>
      <c r="R267" s="57"/>
      <c r="S267" s="80"/>
      <c r="T267" s="58"/>
      <c r="X267" s="87">
        <f>SUM(AB267,AD267,AF267,AH267,AJ267,AL267,AN267)</f>
        <v>0</v>
      </c>
      <c r="Z267" s="105">
        <v>1</v>
      </c>
      <c r="AA267" s="80"/>
      <c r="AB267" s="57"/>
      <c r="AC267" s="80"/>
      <c r="AD267" s="57"/>
      <c r="AE267" s="80"/>
      <c r="AF267" s="57"/>
      <c r="AG267" s="80"/>
      <c r="AH267" s="57"/>
      <c r="AI267" s="80"/>
      <c r="AJ267" s="58"/>
      <c r="AK267" s="80"/>
      <c r="AL267" s="57"/>
      <c r="AM267" s="80"/>
      <c r="AN267" s="58"/>
      <c r="AR267" s="87">
        <f>SUM(AV267,AX267,AZ267,BB267,BD267,BF267,BH267)</f>
        <v>0</v>
      </c>
      <c r="AT267" s="105">
        <v>1</v>
      </c>
      <c r="AU267" s="80"/>
      <c r="AV267" s="57"/>
      <c r="AW267" s="80"/>
      <c r="AX267" s="57"/>
      <c r="AY267" s="80"/>
      <c r="AZ267" s="57"/>
      <c r="BA267" s="80"/>
      <c r="BB267" s="57"/>
      <c r="BC267" s="80"/>
      <c r="BD267" s="58"/>
      <c r="BE267" s="80"/>
      <c r="BF267" s="57"/>
      <c r="BG267" s="80"/>
      <c r="BH267" s="58"/>
    </row>
    <row r="268" spans="4:60" ht="15" customHeight="1" outlineLevel="1" thickBot="1" x14ac:dyDescent="0.25">
      <c r="D268" s="88">
        <f t="shared" ref="D268:D281" si="51">SUM(H268,J268,L268,N268,P268,R268,T268)</f>
        <v>0</v>
      </c>
      <c r="F268" s="105">
        <v>2</v>
      </c>
      <c r="G268" s="81"/>
      <c r="H268" s="47"/>
      <c r="I268" s="81"/>
      <c r="J268" s="47"/>
      <c r="K268" s="81"/>
      <c r="L268" s="47"/>
      <c r="M268" s="81"/>
      <c r="N268" s="47"/>
      <c r="O268" s="81"/>
      <c r="P268" s="59"/>
      <c r="Q268" s="81"/>
      <c r="R268" s="47"/>
      <c r="S268" s="81"/>
      <c r="T268" s="59"/>
      <c r="X268" s="88">
        <f t="shared" ref="X268:X281" si="52">SUM(AB268,AD268,AF268,AH268,AJ268,AL268,AN268)</f>
        <v>0</v>
      </c>
      <c r="Z268" s="105">
        <v>2</v>
      </c>
      <c r="AA268" s="81"/>
      <c r="AB268" s="47"/>
      <c r="AC268" s="81"/>
      <c r="AD268" s="47"/>
      <c r="AE268" s="81"/>
      <c r="AF268" s="47"/>
      <c r="AG268" s="81"/>
      <c r="AH268" s="47"/>
      <c r="AI268" s="81"/>
      <c r="AJ268" s="59"/>
      <c r="AK268" s="81"/>
      <c r="AL268" s="47"/>
      <c r="AM268" s="81"/>
      <c r="AN268" s="59"/>
      <c r="AR268" s="88">
        <f t="shared" ref="AR268:AR281" si="53">SUM(AV268,AX268,AZ268,BB268,BD268,BF268,BH268)</f>
        <v>0</v>
      </c>
      <c r="AT268" s="105">
        <v>2</v>
      </c>
      <c r="AU268" s="81"/>
      <c r="AV268" s="47"/>
      <c r="AW268" s="81"/>
      <c r="AX268" s="47"/>
      <c r="AY268" s="81"/>
      <c r="AZ268" s="47"/>
      <c r="BA268" s="81"/>
      <c r="BB268" s="47"/>
      <c r="BC268" s="81"/>
      <c r="BD268" s="59"/>
      <c r="BE268" s="81"/>
      <c r="BF268" s="47"/>
      <c r="BG268" s="81"/>
      <c r="BH268" s="59"/>
    </row>
    <row r="269" spans="4:60" ht="15" customHeight="1" outlineLevel="1" thickBot="1" x14ac:dyDescent="0.25">
      <c r="D269" s="88">
        <f t="shared" si="51"/>
        <v>0</v>
      </c>
      <c r="F269" s="105">
        <v>3</v>
      </c>
      <c r="G269" s="81"/>
      <c r="H269" s="47"/>
      <c r="I269" s="81"/>
      <c r="J269" s="47"/>
      <c r="K269" s="81"/>
      <c r="L269" s="47"/>
      <c r="M269" s="81"/>
      <c r="N269" s="47"/>
      <c r="O269" s="81"/>
      <c r="P269" s="59"/>
      <c r="Q269" s="81"/>
      <c r="R269" s="47"/>
      <c r="S269" s="81"/>
      <c r="T269" s="59"/>
      <c r="X269" s="88">
        <f t="shared" si="52"/>
        <v>0</v>
      </c>
      <c r="Z269" s="105">
        <v>3</v>
      </c>
      <c r="AA269" s="81"/>
      <c r="AB269" s="47"/>
      <c r="AC269" s="81"/>
      <c r="AD269" s="47"/>
      <c r="AE269" s="81"/>
      <c r="AF269" s="47"/>
      <c r="AG269" s="81"/>
      <c r="AH269" s="47"/>
      <c r="AI269" s="81"/>
      <c r="AJ269" s="59"/>
      <c r="AK269" s="81"/>
      <c r="AL269" s="47"/>
      <c r="AM269" s="81"/>
      <c r="AN269" s="59"/>
      <c r="AR269" s="88">
        <f t="shared" si="53"/>
        <v>0</v>
      </c>
      <c r="AT269" s="105">
        <v>3</v>
      </c>
      <c r="AU269" s="81"/>
      <c r="AV269" s="47"/>
      <c r="AW269" s="81"/>
      <c r="AX269" s="47"/>
      <c r="AY269" s="81"/>
      <c r="AZ269" s="47"/>
      <c r="BA269" s="81"/>
      <c r="BB269" s="47"/>
      <c r="BC269" s="81"/>
      <c r="BD269" s="59"/>
      <c r="BE269" s="81"/>
      <c r="BF269" s="47"/>
      <c r="BG269" s="81"/>
      <c r="BH269" s="59"/>
    </row>
    <row r="270" spans="4:60" ht="15" customHeight="1" outlineLevel="1" thickBot="1" x14ac:dyDescent="0.25">
      <c r="D270" s="88">
        <f t="shared" si="51"/>
        <v>0</v>
      </c>
      <c r="F270" s="105">
        <v>4</v>
      </c>
      <c r="G270" s="81"/>
      <c r="H270" s="47"/>
      <c r="I270" s="81"/>
      <c r="J270" s="47"/>
      <c r="K270" s="81"/>
      <c r="L270" s="47"/>
      <c r="M270" s="81"/>
      <c r="N270" s="47"/>
      <c r="O270" s="81"/>
      <c r="P270" s="59"/>
      <c r="Q270" s="81"/>
      <c r="R270" s="47"/>
      <c r="S270" s="81"/>
      <c r="T270" s="59"/>
      <c r="X270" s="88">
        <f t="shared" si="52"/>
        <v>0</v>
      </c>
      <c r="Z270" s="105">
        <v>4</v>
      </c>
      <c r="AA270" s="81"/>
      <c r="AB270" s="47"/>
      <c r="AC270" s="81"/>
      <c r="AD270" s="47"/>
      <c r="AE270" s="81"/>
      <c r="AF270" s="47"/>
      <c r="AG270" s="81"/>
      <c r="AH270" s="47"/>
      <c r="AI270" s="81"/>
      <c r="AJ270" s="59"/>
      <c r="AK270" s="81"/>
      <c r="AL270" s="47"/>
      <c r="AM270" s="81"/>
      <c r="AN270" s="59"/>
      <c r="AR270" s="88">
        <f t="shared" si="53"/>
        <v>0</v>
      </c>
      <c r="AT270" s="105">
        <v>4</v>
      </c>
      <c r="AU270" s="81"/>
      <c r="AV270" s="47"/>
      <c r="AW270" s="81"/>
      <c r="AX270" s="47"/>
      <c r="AY270" s="81"/>
      <c r="AZ270" s="47"/>
      <c r="BA270" s="81"/>
      <c r="BB270" s="47"/>
      <c r="BC270" s="81"/>
      <c r="BD270" s="59"/>
      <c r="BE270" s="81"/>
      <c r="BF270" s="47"/>
      <c r="BG270" s="81"/>
      <c r="BH270" s="59"/>
    </row>
    <row r="271" spans="4:60" ht="15" customHeight="1" outlineLevel="1" thickBot="1" x14ac:dyDescent="0.25">
      <c r="D271" s="88">
        <f t="shared" si="51"/>
        <v>0</v>
      </c>
      <c r="F271" s="105">
        <v>5</v>
      </c>
      <c r="G271" s="81"/>
      <c r="H271" s="47"/>
      <c r="I271" s="81"/>
      <c r="J271" s="47"/>
      <c r="K271" s="81"/>
      <c r="L271" s="47"/>
      <c r="M271" s="81"/>
      <c r="N271" s="47"/>
      <c r="O271" s="81"/>
      <c r="P271" s="59"/>
      <c r="Q271" s="81"/>
      <c r="R271" s="47"/>
      <c r="S271" s="81"/>
      <c r="T271" s="59"/>
      <c r="X271" s="88">
        <f t="shared" si="52"/>
        <v>0</v>
      </c>
      <c r="Z271" s="105">
        <v>5</v>
      </c>
      <c r="AA271" s="81"/>
      <c r="AB271" s="47"/>
      <c r="AC271" s="81"/>
      <c r="AD271" s="47"/>
      <c r="AE271" s="81"/>
      <c r="AF271" s="47"/>
      <c r="AG271" s="81"/>
      <c r="AH271" s="47"/>
      <c r="AI271" s="81"/>
      <c r="AJ271" s="59"/>
      <c r="AK271" s="81"/>
      <c r="AL271" s="47"/>
      <c r="AM271" s="81"/>
      <c r="AN271" s="59"/>
      <c r="AR271" s="88">
        <f t="shared" si="53"/>
        <v>0</v>
      </c>
      <c r="AT271" s="105">
        <v>5</v>
      </c>
      <c r="AU271" s="81"/>
      <c r="AV271" s="47"/>
      <c r="AW271" s="81"/>
      <c r="AX271" s="47"/>
      <c r="AY271" s="81"/>
      <c r="AZ271" s="47"/>
      <c r="BA271" s="81"/>
      <c r="BB271" s="47"/>
      <c r="BC271" s="81"/>
      <c r="BD271" s="59"/>
      <c r="BE271" s="81"/>
      <c r="BF271" s="47"/>
      <c r="BG271" s="81"/>
      <c r="BH271" s="59"/>
    </row>
    <row r="272" spans="4:60" ht="15" customHeight="1" outlineLevel="1" thickBot="1" x14ac:dyDescent="0.25">
      <c r="D272" s="88">
        <f t="shared" si="51"/>
        <v>0</v>
      </c>
      <c r="F272" s="105">
        <v>6</v>
      </c>
      <c r="G272" s="81"/>
      <c r="H272" s="47"/>
      <c r="I272" s="81"/>
      <c r="J272" s="47"/>
      <c r="K272" s="81"/>
      <c r="L272" s="47"/>
      <c r="M272" s="81"/>
      <c r="N272" s="47"/>
      <c r="O272" s="81"/>
      <c r="P272" s="59"/>
      <c r="Q272" s="81"/>
      <c r="R272" s="47"/>
      <c r="S272" s="81"/>
      <c r="T272" s="59"/>
      <c r="X272" s="88">
        <f t="shared" si="52"/>
        <v>0</v>
      </c>
      <c r="Z272" s="105">
        <v>6</v>
      </c>
      <c r="AA272" s="81"/>
      <c r="AB272" s="47"/>
      <c r="AC272" s="81"/>
      <c r="AD272" s="47"/>
      <c r="AE272" s="81"/>
      <c r="AF272" s="47"/>
      <c r="AG272" s="81"/>
      <c r="AH272" s="47"/>
      <c r="AI272" s="81"/>
      <c r="AJ272" s="59"/>
      <c r="AK272" s="81"/>
      <c r="AL272" s="47"/>
      <c r="AM272" s="81"/>
      <c r="AN272" s="59"/>
      <c r="AR272" s="88">
        <f t="shared" si="53"/>
        <v>0</v>
      </c>
      <c r="AT272" s="105">
        <v>6</v>
      </c>
      <c r="AU272" s="81"/>
      <c r="AV272" s="47"/>
      <c r="AW272" s="81"/>
      <c r="AX272" s="47"/>
      <c r="AY272" s="81"/>
      <c r="AZ272" s="47"/>
      <c r="BA272" s="81"/>
      <c r="BB272" s="47"/>
      <c r="BC272" s="81"/>
      <c r="BD272" s="59"/>
      <c r="BE272" s="81"/>
      <c r="BF272" s="47"/>
      <c r="BG272" s="81"/>
      <c r="BH272" s="59"/>
    </row>
    <row r="273" spans="4:60" ht="15" customHeight="1" outlineLevel="1" thickBot="1" x14ac:dyDescent="0.25">
      <c r="D273" s="88">
        <f t="shared" si="51"/>
        <v>0</v>
      </c>
      <c r="F273" s="105">
        <v>7</v>
      </c>
      <c r="G273" s="81"/>
      <c r="H273" s="47"/>
      <c r="I273" s="81"/>
      <c r="J273" s="47"/>
      <c r="K273" s="81"/>
      <c r="L273" s="47"/>
      <c r="M273" s="81"/>
      <c r="N273" s="47"/>
      <c r="O273" s="81"/>
      <c r="P273" s="59"/>
      <c r="Q273" s="81"/>
      <c r="R273" s="47"/>
      <c r="S273" s="81"/>
      <c r="T273" s="59"/>
      <c r="X273" s="88">
        <f t="shared" si="52"/>
        <v>0</v>
      </c>
      <c r="Z273" s="105">
        <v>7</v>
      </c>
      <c r="AA273" s="81"/>
      <c r="AB273" s="47"/>
      <c r="AC273" s="81"/>
      <c r="AD273" s="47"/>
      <c r="AE273" s="81"/>
      <c r="AF273" s="47"/>
      <c r="AG273" s="81"/>
      <c r="AH273" s="47"/>
      <c r="AI273" s="81"/>
      <c r="AJ273" s="59"/>
      <c r="AK273" s="81"/>
      <c r="AL273" s="47"/>
      <c r="AM273" s="81"/>
      <c r="AN273" s="59"/>
      <c r="AR273" s="88">
        <f t="shared" si="53"/>
        <v>0</v>
      </c>
      <c r="AT273" s="105">
        <v>7</v>
      </c>
      <c r="AU273" s="81"/>
      <c r="AV273" s="47"/>
      <c r="AW273" s="81"/>
      <c r="AX273" s="47"/>
      <c r="AY273" s="81"/>
      <c r="AZ273" s="47"/>
      <c r="BA273" s="81"/>
      <c r="BB273" s="47"/>
      <c r="BC273" s="81"/>
      <c r="BD273" s="59"/>
      <c r="BE273" s="81"/>
      <c r="BF273" s="47"/>
      <c r="BG273" s="81"/>
      <c r="BH273" s="59"/>
    </row>
    <row r="274" spans="4:60" ht="15" customHeight="1" outlineLevel="1" thickBot="1" x14ac:dyDescent="0.25">
      <c r="D274" s="88">
        <f t="shared" si="51"/>
        <v>0</v>
      </c>
      <c r="F274" s="105">
        <v>8</v>
      </c>
      <c r="G274" s="81"/>
      <c r="H274" s="47"/>
      <c r="I274" s="81"/>
      <c r="J274" s="47"/>
      <c r="K274" s="81"/>
      <c r="L274" s="47"/>
      <c r="M274" s="81"/>
      <c r="N274" s="47"/>
      <c r="O274" s="81"/>
      <c r="P274" s="59"/>
      <c r="Q274" s="81"/>
      <c r="R274" s="47"/>
      <c r="S274" s="81"/>
      <c r="T274" s="59"/>
      <c r="X274" s="88">
        <f t="shared" si="52"/>
        <v>0</v>
      </c>
      <c r="Z274" s="105">
        <v>8</v>
      </c>
      <c r="AA274" s="81"/>
      <c r="AB274" s="47"/>
      <c r="AC274" s="81"/>
      <c r="AD274" s="47"/>
      <c r="AE274" s="81"/>
      <c r="AF274" s="47"/>
      <c r="AG274" s="81"/>
      <c r="AH274" s="47"/>
      <c r="AI274" s="81"/>
      <c r="AJ274" s="59"/>
      <c r="AK274" s="81"/>
      <c r="AL274" s="47"/>
      <c r="AM274" s="81"/>
      <c r="AN274" s="59"/>
      <c r="AR274" s="88">
        <f t="shared" si="53"/>
        <v>0</v>
      </c>
      <c r="AT274" s="105">
        <v>8</v>
      </c>
      <c r="AU274" s="81"/>
      <c r="AV274" s="47"/>
      <c r="AW274" s="81"/>
      <c r="AX274" s="47"/>
      <c r="AY274" s="81"/>
      <c r="AZ274" s="47"/>
      <c r="BA274" s="81"/>
      <c r="BB274" s="47"/>
      <c r="BC274" s="81"/>
      <c r="BD274" s="59"/>
      <c r="BE274" s="81"/>
      <c r="BF274" s="47"/>
      <c r="BG274" s="81"/>
      <c r="BH274" s="59"/>
    </row>
    <row r="275" spans="4:60" ht="15" customHeight="1" outlineLevel="1" thickBot="1" x14ac:dyDescent="0.25">
      <c r="D275" s="88">
        <f t="shared" si="51"/>
        <v>0</v>
      </c>
      <c r="F275" s="105">
        <v>9</v>
      </c>
      <c r="G275" s="81"/>
      <c r="H275" s="47"/>
      <c r="I275" s="81"/>
      <c r="J275" s="47"/>
      <c r="K275" s="81"/>
      <c r="L275" s="47"/>
      <c r="M275" s="81"/>
      <c r="N275" s="47"/>
      <c r="O275" s="81"/>
      <c r="P275" s="59"/>
      <c r="Q275" s="81"/>
      <c r="R275" s="47"/>
      <c r="S275" s="81"/>
      <c r="T275" s="59"/>
      <c r="X275" s="88">
        <f t="shared" si="52"/>
        <v>0</v>
      </c>
      <c r="Z275" s="105">
        <v>9</v>
      </c>
      <c r="AA275" s="81"/>
      <c r="AB275" s="47"/>
      <c r="AC275" s="81"/>
      <c r="AD275" s="47"/>
      <c r="AE275" s="81"/>
      <c r="AF275" s="47"/>
      <c r="AG275" s="81"/>
      <c r="AH275" s="47"/>
      <c r="AI275" s="81"/>
      <c r="AJ275" s="59"/>
      <c r="AK275" s="81"/>
      <c r="AL275" s="47"/>
      <c r="AM275" s="81"/>
      <c r="AN275" s="59"/>
      <c r="AR275" s="88">
        <f t="shared" si="53"/>
        <v>0</v>
      </c>
      <c r="AT275" s="105">
        <v>9</v>
      </c>
      <c r="AU275" s="81"/>
      <c r="AV275" s="47"/>
      <c r="AW275" s="81"/>
      <c r="AX275" s="47"/>
      <c r="AY275" s="81"/>
      <c r="AZ275" s="47"/>
      <c r="BA275" s="81"/>
      <c r="BB275" s="47"/>
      <c r="BC275" s="81"/>
      <c r="BD275" s="59"/>
      <c r="BE275" s="81"/>
      <c r="BF275" s="47"/>
      <c r="BG275" s="81"/>
      <c r="BH275" s="59"/>
    </row>
    <row r="276" spans="4:60" ht="15" customHeight="1" outlineLevel="1" thickBot="1" x14ac:dyDescent="0.25">
      <c r="D276" s="88">
        <f t="shared" si="51"/>
        <v>0</v>
      </c>
      <c r="F276" s="105">
        <v>10</v>
      </c>
      <c r="G276" s="81"/>
      <c r="H276" s="47"/>
      <c r="I276" s="81"/>
      <c r="J276" s="47"/>
      <c r="K276" s="81"/>
      <c r="L276" s="47"/>
      <c r="M276" s="81"/>
      <c r="N276" s="47"/>
      <c r="O276" s="81"/>
      <c r="P276" s="59"/>
      <c r="Q276" s="81"/>
      <c r="R276" s="47"/>
      <c r="S276" s="81"/>
      <c r="T276" s="59"/>
      <c r="X276" s="88">
        <f t="shared" si="52"/>
        <v>0</v>
      </c>
      <c r="Z276" s="105">
        <v>10</v>
      </c>
      <c r="AA276" s="81"/>
      <c r="AB276" s="47"/>
      <c r="AC276" s="81"/>
      <c r="AD276" s="47"/>
      <c r="AE276" s="81"/>
      <c r="AF276" s="47"/>
      <c r="AG276" s="81"/>
      <c r="AH276" s="47"/>
      <c r="AI276" s="81"/>
      <c r="AJ276" s="59"/>
      <c r="AK276" s="81"/>
      <c r="AL276" s="47"/>
      <c r="AM276" s="81"/>
      <c r="AN276" s="59"/>
      <c r="AR276" s="88">
        <f t="shared" si="53"/>
        <v>0</v>
      </c>
      <c r="AT276" s="105">
        <v>10</v>
      </c>
      <c r="AU276" s="81"/>
      <c r="AV276" s="47"/>
      <c r="AW276" s="81"/>
      <c r="AX276" s="47"/>
      <c r="AY276" s="81"/>
      <c r="AZ276" s="47"/>
      <c r="BA276" s="81"/>
      <c r="BB276" s="47"/>
      <c r="BC276" s="81"/>
      <c r="BD276" s="59"/>
      <c r="BE276" s="81"/>
      <c r="BF276" s="47"/>
      <c r="BG276" s="81"/>
      <c r="BH276" s="59"/>
    </row>
    <row r="277" spans="4:60" ht="15" customHeight="1" outlineLevel="1" thickBot="1" x14ac:dyDescent="0.25">
      <c r="D277" s="88">
        <f t="shared" si="51"/>
        <v>0</v>
      </c>
      <c r="F277" s="105">
        <v>11</v>
      </c>
      <c r="G277" s="81"/>
      <c r="H277" s="47"/>
      <c r="I277" s="81"/>
      <c r="J277" s="47"/>
      <c r="K277" s="81"/>
      <c r="L277" s="47"/>
      <c r="M277" s="81"/>
      <c r="N277" s="47"/>
      <c r="O277" s="81"/>
      <c r="P277" s="59"/>
      <c r="Q277" s="81"/>
      <c r="R277" s="47"/>
      <c r="S277" s="81"/>
      <c r="T277" s="59"/>
      <c r="X277" s="88">
        <f t="shared" si="52"/>
        <v>0</v>
      </c>
      <c r="Z277" s="105">
        <v>11</v>
      </c>
      <c r="AA277" s="81"/>
      <c r="AB277" s="47"/>
      <c r="AC277" s="81"/>
      <c r="AD277" s="47"/>
      <c r="AE277" s="81"/>
      <c r="AF277" s="47"/>
      <c r="AG277" s="81"/>
      <c r="AH277" s="47"/>
      <c r="AI277" s="81"/>
      <c r="AJ277" s="59"/>
      <c r="AK277" s="81"/>
      <c r="AL277" s="47"/>
      <c r="AM277" s="81"/>
      <c r="AN277" s="59"/>
      <c r="AR277" s="88">
        <f t="shared" si="53"/>
        <v>0</v>
      </c>
      <c r="AT277" s="105">
        <v>11</v>
      </c>
      <c r="AU277" s="81"/>
      <c r="AV277" s="47"/>
      <c r="AW277" s="81"/>
      <c r="AX277" s="47"/>
      <c r="AY277" s="81"/>
      <c r="AZ277" s="47"/>
      <c r="BA277" s="81"/>
      <c r="BB277" s="47"/>
      <c r="BC277" s="81"/>
      <c r="BD277" s="59"/>
      <c r="BE277" s="81"/>
      <c r="BF277" s="47"/>
      <c r="BG277" s="81"/>
      <c r="BH277" s="59"/>
    </row>
    <row r="278" spans="4:60" ht="15" customHeight="1" outlineLevel="1" thickBot="1" x14ac:dyDescent="0.25">
      <c r="D278" s="88">
        <f t="shared" si="51"/>
        <v>0</v>
      </c>
      <c r="F278" s="105">
        <v>12</v>
      </c>
      <c r="G278" s="81"/>
      <c r="H278" s="47"/>
      <c r="I278" s="81"/>
      <c r="J278" s="47"/>
      <c r="K278" s="81"/>
      <c r="L278" s="47"/>
      <c r="M278" s="81"/>
      <c r="N278" s="47"/>
      <c r="O278" s="81"/>
      <c r="P278" s="59"/>
      <c r="Q278" s="81"/>
      <c r="R278" s="47"/>
      <c r="S278" s="81"/>
      <c r="T278" s="59"/>
      <c r="X278" s="88">
        <f t="shared" si="52"/>
        <v>0</v>
      </c>
      <c r="Z278" s="105">
        <v>12</v>
      </c>
      <c r="AA278" s="81"/>
      <c r="AB278" s="47"/>
      <c r="AC278" s="81"/>
      <c r="AD278" s="47"/>
      <c r="AE278" s="81"/>
      <c r="AF278" s="47"/>
      <c r="AG278" s="81"/>
      <c r="AH278" s="47"/>
      <c r="AI278" s="81"/>
      <c r="AJ278" s="59"/>
      <c r="AK278" s="81"/>
      <c r="AL278" s="47"/>
      <c r="AM278" s="81"/>
      <c r="AN278" s="59"/>
      <c r="AR278" s="88">
        <f t="shared" si="53"/>
        <v>0</v>
      </c>
      <c r="AT278" s="105">
        <v>12</v>
      </c>
      <c r="AU278" s="81"/>
      <c r="AV278" s="47"/>
      <c r="AW278" s="81"/>
      <c r="AX278" s="47"/>
      <c r="AY278" s="81"/>
      <c r="AZ278" s="47"/>
      <c r="BA278" s="81"/>
      <c r="BB278" s="47"/>
      <c r="BC278" s="81"/>
      <c r="BD278" s="59"/>
      <c r="BE278" s="81"/>
      <c r="BF278" s="47"/>
      <c r="BG278" s="81"/>
      <c r="BH278" s="59"/>
    </row>
    <row r="279" spans="4:60" ht="15" customHeight="1" outlineLevel="1" thickBot="1" x14ac:dyDescent="0.25">
      <c r="D279" s="88">
        <f t="shared" si="51"/>
        <v>0</v>
      </c>
      <c r="F279" s="105">
        <v>13</v>
      </c>
      <c r="G279" s="81"/>
      <c r="H279" s="47"/>
      <c r="I279" s="81"/>
      <c r="J279" s="47"/>
      <c r="K279" s="81"/>
      <c r="L279" s="47"/>
      <c r="M279" s="81"/>
      <c r="N279" s="47"/>
      <c r="O279" s="81"/>
      <c r="P279" s="59"/>
      <c r="Q279" s="81"/>
      <c r="R279" s="47"/>
      <c r="S279" s="81"/>
      <c r="T279" s="59"/>
      <c r="X279" s="88">
        <f t="shared" si="52"/>
        <v>0</v>
      </c>
      <c r="Z279" s="105">
        <v>13</v>
      </c>
      <c r="AA279" s="81"/>
      <c r="AB279" s="47"/>
      <c r="AC279" s="81"/>
      <c r="AD279" s="47"/>
      <c r="AE279" s="81"/>
      <c r="AF279" s="47"/>
      <c r="AG279" s="81"/>
      <c r="AH279" s="47"/>
      <c r="AI279" s="81"/>
      <c r="AJ279" s="59"/>
      <c r="AK279" s="81"/>
      <c r="AL279" s="47"/>
      <c r="AM279" s="81"/>
      <c r="AN279" s="59"/>
      <c r="AR279" s="88">
        <f t="shared" si="53"/>
        <v>0</v>
      </c>
      <c r="AT279" s="105">
        <v>13</v>
      </c>
      <c r="AU279" s="81"/>
      <c r="AV279" s="47"/>
      <c r="AW279" s="81"/>
      <c r="AX279" s="47"/>
      <c r="AY279" s="81"/>
      <c r="AZ279" s="47"/>
      <c r="BA279" s="81"/>
      <c r="BB279" s="47"/>
      <c r="BC279" s="81"/>
      <c r="BD279" s="59"/>
      <c r="BE279" s="81"/>
      <c r="BF279" s="47"/>
      <c r="BG279" s="81"/>
      <c r="BH279" s="59"/>
    </row>
    <row r="280" spans="4:60" ht="15" customHeight="1" outlineLevel="1" thickBot="1" x14ac:dyDescent="0.25">
      <c r="D280" s="88">
        <f t="shared" si="51"/>
        <v>0</v>
      </c>
      <c r="F280" s="105">
        <v>14</v>
      </c>
      <c r="G280" s="81"/>
      <c r="H280" s="78"/>
      <c r="I280" s="81"/>
      <c r="J280" s="47"/>
      <c r="K280" s="81"/>
      <c r="L280" s="47"/>
      <c r="M280" s="81"/>
      <c r="N280" s="47"/>
      <c r="O280" s="81"/>
      <c r="P280" s="59"/>
      <c r="Q280" s="81"/>
      <c r="R280" s="47"/>
      <c r="S280" s="81"/>
      <c r="T280" s="59"/>
      <c r="X280" s="88">
        <f t="shared" si="52"/>
        <v>0</v>
      </c>
      <c r="Z280" s="105">
        <v>14</v>
      </c>
      <c r="AA280" s="81"/>
      <c r="AB280" s="78"/>
      <c r="AC280" s="81"/>
      <c r="AD280" s="47"/>
      <c r="AE280" s="81"/>
      <c r="AF280" s="47"/>
      <c r="AG280" s="81"/>
      <c r="AH280" s="47"/>
      <c r="AI280" s="81"/>
      <c r="AJ280" s="59"/>
      <c r="AK280" s="81"/>
      <c r="AL280" s="47"/>
      <c r="AM280" s="81"/>
      <c r="AN280" s="59"/>
      <c r="AR280" s="88">
        <f t="shared" si="53"/>
        <v>0</v>
      </c>
      <c r="AT280" s="105">
        <v>14</v>
      </c>
      <c r="AU280" s="81"/>
      <c r="AV280" s="78"/>
      <c r="AW280" s="81"/>
      <c r="AX280" s="47"/>
      <c r="AY280" s="81"/>
      <c r="AZ280" s="47"/>
      <c r="BA280" s="81"/>
      <c r="BB280" s="47"/>
      <c r="BC280" s="81"/>
      <c r="BD280" s="59"/>
      <c r="BE280" s="81"/>
      <c r="BF280" s="47"/>
      <c r="BG280" s="81"/>
      <c r="BH280" s="59"/>
    </row>
    <row r="281" spans="4:60" ht="15" customHeight="1" outlineLevel="1" thickBot="1" x14ac:dyDescent="0.25">
      <c r="D281" s="89">
        <f t="shared" si="51"/>
        <v>0</v>
      </c>
      <c r="F281" s="105">
        <v>15</v>
      </c>
      <c r="G281" s="82"/>
      <c r="H281" s="60"/>
      <c r="I281" s="82"/>
      <c r="J281" s="60"/>
      <c r="K281" s="82"/>
      <c r="L281" s="60"/>
      <c r="M281" s="82"/>
      <c r="N281" s="60"/>
      <c r="O281" s="82"/>
      <c r="P281" s="61"/>
      <c r="Q281" s="82"/>
      <c r="R281" s="60"/>
      <c r="S281" s="82"/>
      <c r="T281" s="61"/>
      <c r="X281" s="89">
        <f t="shared" si="52"/>
        <v>0</v>
      </c>
      <c r="Z281" s="105">
        <v>15</v>
      </c>
      <c r="AA281" s="82"/>
      <c r="AB281" s="60"/>
      <c r="AC281" s="82"/>
      <c r="AD281" s="60"/>
      <c r="AE281" s="82"/>
      <c r="AF281" s="60"/>
      <c r="AG281" s="82"/>
      <c r="AH281" s="60"/>
      <c r="AI281" s="82"/>
      <c r="AJ281" s="61"/>
      <c r="AK281" s="82"/>
      <c r="AL281" s="60"/>
      <c r="AM281" s="82"/>
      <c r="AN281" s="61"/>
      <c r="AR281" s="89">
        <f t="shared" si="53"/>
        <v>0</v>
      </c>
      <c r="AT281" s="105">
        <v>15</v>
      </c>
      <c r="AU281" s="82"/>
      <c r="AV281" s="60"/>
      <c r="AW281" s="82"/>
      <c r="AX281" s="60"/>
      <c r="AY281" s="82"/>
      <c r="AZ281" s="60"/>
      <c r="BA281" s="82"/>
      <c r="BB281" s="60"/>
      <c r="BC281" s="82"/>
      <c r="BD281" s="61"/>
      <c r="BE281" s="82"/>
      <c r="BF281" s="60"/>
      <c r="BG281" s="82"/>
      <c r="BH281" s="61"/>
    </row>
    <row r="282" spans="4:60" ht="15" customHeight="1" outlineLevel="1" thickTop="1" thickBot="1" x14ac:dyDescent="0.25">
      <c r="F282" s="106"/>
      <c r="G282" s="49" t="s">
        <v>27</v>
      </c>
      <c r="H282" s="49">
        <f>SUM(H267:H281)</f>
        <v>0</v>
      </c>
      <c r="I282" s="49"/>
      <c r="J282" s="49">
        <f>SUM(J267:J281)</f>
        <v>0</v>
      </c>
      <c r="K282" s="49"/>
      <c r="L282" s="49">
        <f>SUM(L267:L281)</f>
        <v>0</v>
      </c>
      <c r="M282" s="49"/>
      <c r="N282" s="49">
        <f>SUM(N267:N281)</f>
        <v>0</v>
      </c>
      <c r="O282" s="49"/>
      <c r="P282" s="49">
        <f>SUM(P267:P281)</f>
        <v>0</v>
      </c>
      <c r="Q282" s="49"/>
      <c r="R282" s="49">
        <f>SUM(R267:R281)</f>
        <v>0</v>
      </c>
      <c r="S282" s="49"/>
      <c r="T282" s="49">
        <f>SUM(T267:T281)</f>
        <v>0</v>
      </c>
      <c r="Z282" s="106"/>
      <c r="AA282" s="49" t="s">
        <v>27</v>
      </c>
      <c r="AB282" s="49">
        <f>SUM(AB267:AB281)</f>
        <v>0</v>
      </c>
      <c r="AC282" s="49"/>
      <c r="AD282" s="49">
        <f>SUM(AD267:AD281)</f>
        <v>0</v>
      </c>
      <c r="AE282" s="49"/>
      <c r="AF282" s="49">
        <f>SUM(AF267:AF281)</f>
        <v>0</v>
      </c>
      <c r="AG282" s="49"/>
      <c r="AH282" s="49">
        <f>SUM(AH267:AH281)</f>
        <v>0</v>
      </c>
      <c r="AI282" s="49"/>
      <c r="AJ282" s="49">
        <f>SUM(AJ267:AJ281)</f>
        <v>0</v>
      </c>
      <c r="AK282" s="49"/>
      <c r="AL282" s="49">
        <f>SUM(AL267:AL281)</f>
        <v>0</v>
      </c>
      <c r="AM282" s="49"/>
      <c r="AN282" s="49">
        <f>SUM(AN267:AN281)</f>
        <v>0</v>
      </c>
      <c r="AT282" s="106"/>
      <c r="AU282" s="49" t="s">
        <v>27</v>
      </c>
      <c r="AV282" s="49">
        <f>SUM(AV267:AV281)</f>
        <v>0</v>
      </c>
      <c r="AW282" s="49"/>
      <c r="AX282" s="49">
        <f>SUM(AX267:AX281)</f>
        <v>0</v>
      </c>
      <c r="AY282" s="49"/>
      <c r="AZ282" s="49">
        <f>SUM(AZ267:AZ281)</f>
        <v>0</v>
      </c>
      <c r="BA282" s="49"/>
      <c r="BB282" s="49">
        <f>SUM(BB267:BB281)</f>
        <v>0</v>
      </c>
      <c r="BC282" s="49"/>
      <c r="BD282" s="49">
        <f>SUM(BD267:BD281)</f>
        <v>0</v>
      </c>
      <c r="BE282" s="49"/>
      <c r="BF282" s="49">
        <f>SUM(BF267:BF281)</f>
        <v>0</v>
      </c>
      <c r="BG282" s="49"/>
      <c r="BH282" s="49">
        <f>SUM(BH267:BH281)</f>
        <v>0</v>
      </c>
    </row>
    <row r="283" spans="4:60" ht="15" hidden="1" customHeight="1" outlineLevel="1" thickBot="1" x14ac:dyDescent="0.25">
      <c r="F283" s="108">
        <f>INT((N284-LOOKUP(N284,DATE(YEAR(N284)+{-1;0;1},1,3)-WEEKDAY(DATE(YEAR(N284)+{-1;0;1},1,3))+2))/7)+1</f>
        <v>30</v>
      </c>
      <c r="G283" s="50"/>
      <c r="H283" s="50"/>
      <c r="I283" s="50"/>
      <c r="J283" s="50"/>
      <c r="K283" s="50"/>
      <c r="L283" s="50"/>
      <c r="M283" s="50"/>
      <c r="N283" s="50"/>
      <c r="O283" s="50"/>
      <c r="P283" s="50"/>
      <c r="Q283" s="50"/>
      <c r="R283" s="50"/>
      <c r="S283" s="50"/>
      <c r="T283" s="50"/>
      <c r="Z283" s="108">
        <f>INT((AH284-LOOKUP(AH284,DATE(YEAR(AH284)+{-1;0;1},1,3)-WEEKDAY(DATE(YEAR(AH284)+{-1;0;1},1,3))+2))/7)+1</f>
        <v>34</v>
      </c>
      <c r="AA283" s="50"/>
      <c r="AB283" s="50"/>
      <c r="AC283" s="50"/>
      <c r="AD283" s="50"/>
      <c r="AE283" s="50"/>
      <c r="AF283" s="50"/>
      <c r="AG283" s="50"/>
      <c r="AH283" s="50"/>
      <c r="AI283" s="50"/>
      <c r="AJ283" s="50"/>
      <c r="AK283" s="50"/>
      <c r="AL283" s="50"/>
      <c r="AM283" s="50"/>
      <c r="AN283" s="50"/>
      <c r="AT283" s="108">
        <f>INT((BB284-LOOKUP(BB284,DATE(YEAR(BB284)+{-1;0;1},1,3)-WEEKDAY(DATE(YEAR(BB284)+{-1;0;1},1,3))+2))/7)+1</f>
        <v>38</v>
      </c>
      <c r="AU283" s="50"/>
      <c r="AV283" s="50"/>
      <c r="AW283" s="50"/>
      <c r="AX283" s="50"/>
      <c r="AY283" s="50"/>
      <c r="AZ283" s="50"/>
      <c r="BA283" s="50"/>
      <c r="BB283" s="50"/>
      <c r="BC283" s="50"/>
      <c r="BD283" s="50"/>
      <c r="BE283" s="50"/>
      <c r="BF283" s="50"/>
      <c r="BG283" s="50"/>
      <c r="BH283" s="50"/>
    </row>
    <row r="284" spans="4:60" ht="39.950000000000003" customHeight="1" thickBot="1" x14ac:dyDescent="0.25">
      <c r="F284" s="71">
        <f>F283</f>
        <v>30</v>
      </c>
      <c r="G284" s="51" t="str">
        <f>IF(ISNA(VLOOKUP(H284,Tab_feri,2,FALSE)),"",VLOOKUP(H284,Tab_feri,2,FALSE))</f>
        <v/>
      </c>
      <c r="H284" s="52">
        <f>T266+1</f>
        <v>43668</v>
      </c>
      <c r="I284" s="51" t="str">
        <f>IF(ISNA(VLOOKUP(J284,Tab_feri,2,FALSE)),"",VLOOKUP(J284,Tab_feri,2,FALSE))</f>
        <v/>
      </c>
      <c r="J284" s="52">
        <f>H284+1</f>
        <v>43669</v>
      </c>
      <c r="K284" s="51" t="str">
        <f>IF(ISNA(VLOOKUP(L284,Tab_feri,2,FALSE)),"",VLOOKUP(L284,Tab_feri,2,FALSE))</f>
        <v/>
      </c>
      <c r="L284" s="52">
        <f>J284+1</f>
        <v>43670</v>
      </c>
      <c r="M284" s="51" t="str">
        <f>IF(ISNA(VLOOKUP(N284,Tab_feri,2,FALSE)),"",VLOOKUP(N284,Tab_feri,2,FALSE))</f>
        <v/>
      </c>
      <c r="N284" s="52">
        <f>L284+1</f>
        <v>43671</v>
      </c>
      <c r="O284" s="51" t="str">
        <f>IF(ISNA(VLOOKUP(P284,Tab_feri,2,FALSE)),"",VLOOKUP(P284,Tab_feri,2,FALSE))</f>
        <v/>
      </c>
      <c r="P284" s="52">
        <f>N284+1</f>
        <v>43672</v>
      </c>
      <c r="Q284" s="53" t="str">
        <f>IF(ISNA(VLOOKUP(R284,Tab_feri,2,FALSE)),"",VLOOKUP(R284,Tab_feri,2,FALSE))</f>
        <v/>
      </c>
      <c r="R284" s="54">
        <f>P284+1</f>
        <v>43673</v>
      </c>
      <c r="S284" s="53" t="str">
        <f>IF(ISNA(VLOOKUP(T284,Tab_feri,2,FALSE)),"",VLOOKUP(T284,Tab_feri,2,FALSE))</f>
        <v/>
      </c>
      <c r="T284" s="55">
        <f>R284+1</f>
        <v>43674</v>
      </c>
      <c r="Z284" s="71">
        <f>Z283</f>
        <v>34</v>
      </c>
      <c r="AA284" s="51" t="str">
        <f>IF(ISNA(VLOOKUP(AB284,Tab_feri,2,FALSE)),"",VLOOKUP(AB284,Tab_feri,2,FALSE))</f>
        <v/>
      </c>
      <c r="AB284" s="52">
        <f>AN266+1</f>
        <v>43696</v>
      </c>
      <c r="AC284" s="51" t="str">
        <f>IF(ISNA(VLOOKUP(AD284,Tab_feri,2,FALSE)),"",VLOOKUP(AD284,Tab_feri,2,FALSE))</f>
        <v/>
      </c>
      <c r="AD284" s="52">
        <f>AB284+1</f>
        <v>43697</v>
      </c>
      <c r="AE284" s="51" t="str">
        <f>IF(ISNA(VLOOKUP(AF284,Tab_feri,2,FALSE)),"",VLOOKUP(AF284,Tab_feri,2,FALSE))</f>
        <v/>
      </c>
      <c r="AF284" s="52">
        <f>AD284+1</f>
        <v>43698</v>
      </c>
      <c r="AG284" s="51" t="str">
        <f>IF(ISNA(VLOOKUP(AH284,Tab_feri,2,FALSE)),"",VLOOKUP(AH284,Tab_feri,2,FALSE))</f>
        <v/>
      </c>
      <c r="AH284" s="52">
        <f>AF284+1</f>
        <v>43699</v>
      </c>
      <c r="AI284" s="51" t="str">
        <f>IF(ISNA(VLOOKUP(AJ284,Tab_feri,2,FALSE)),"",VLOOKUP(AJ284,Tab_feri,2,FALSE))</f>
        <v/>
      </c>
      <c r="AJ284" s="52">
        <f>AH284+1</f>
        <v>43700</v>
      </c>
      <c r="AK284" s="53" t="str">
        <f>IF(ISNA(VLOOKUP(AL284,Tab_feri,2,FALSE)),"",VLOOKUP(AL284,Tab_feri,2,FALSE))</f>
        <v/>
      </c>
      <c r="AL284" s="54">
        <f>AJ284+1</f>
        <v>43701</v>
      </c>
      <c r="AM284" s="53" t="str">
        <f>IF(ISNA(VLOOKUP(AN284,Tab_feri,2,FALSE)),"",VLOOKUP(AN284,Tab_feri,2,FALSE))</f>
        <v/>
      </c>
      <c r="AN284" s="55">
        <f>AL284+1</f>
        <v>43702</v>
      </c>
      <c r="AT284" s="71">
        <f>AT283</f>
        <v>38</v>
      </c>
      <c r="AU284" s="51" t="str">
        <f>IF(ISNA(VLOOKUP(AV284,Tab_feri,2,FALSE)),"",VLOOKUP(AV284,Tab_feri,2,FALSE))</f>
        <v/>
      </c>
      <c r="AV284" s="52">
        <f>BH266+1</f>
        <v>43724</v>
      </c>
      <c r="AW284" s="51" t="str">
        <f>IF(ISNA(VLOOKUP(AX284,Tab_feri,2,FALSE)),"",VLOOKUP(AX284,Tab_feri,2,FALSE))</f>
        <v/>
      </c>
      <c r="AX284" s="52">
        <f>AV284+1</f>
        <v>43725</v>
      </c>
      <c r="AY284" s="51" t="str">
        <f>IF(ISNA(VLOOKUP(AZ284,Tab_feri,2,FALSE)),"",VLOOKUP(AZ284,Tab_feri,2,FALSE))</f>
        <v/>
      </c>
      <c r="AZ284" s="52">
        <f>AX284+1</f>
        <v>43726</v>
      </c>
      <c r="BA284" s="51" t="str">
        <f>IF(ISNA(VLOOKUP(BB284,Tab_feri,2,FALSE)),"",VLOOKUP(BB284,Tab_feri,2,FALSE))</f>
        <v/>
      </c>
      <c r="BB284" s="52">
        <f>AZ284+1</f>
        <v>43727</v>
      </c>
      <c r="BC284" s="51" t="str">
        <f>IF(ISNA(VLOOKUP(BD284,Tab_feri,2,FALSE)),"",VLOOKUP(BD284,Tab_feri,2,FALSE))</f>
        <v/>
      </c>
      <c r="BD284" s="52">
        <f>BB284+1</f>
        <v>43728</v>
      </c>
      <c r="BE284" s="53" t="str">
        <f>IF(ISNA(VLOOKUP(BF284,Tab_feri,2,FALSE)),"",VLOOKUP(BF284,Tab_feri,2,FALSE))</f>
        <v/>
      </c>
      <c r="BF284" s="54">
        <f>BD284+1</f>
        <v>43729</v>
      </c>
      <c r="BG284" s="53" t="str">
        <f>IF(ISNA(VLOOKUP(BH284,Tab_feri,2,FALSE)),"",VLOOKUP(BH284,Tab_feri,2,FALSE))</f>
        <v/>
      </c>
      <c r="BH284" s="55">
        <f>BF284+1</f>
        <v>43730</v>
      </c>
    </row>
    <row r="285" spans="4:60" ht="15" customHeight="1" outlineLevel="1" thickTop="1" thickBot="1" x14ac:dyDescent="0.25">
      <c r="D285" s="87">
        <f>SUM(H285,J285,L285,N285,P285,R285,T285)</f>
        <v>0</v>
      </c>
      <c r="F285" s="105">
        <v>1</v>
      </c>
      <c r="G285" s="80"/>
      <c r="H285" s="57"/>
      <c r="I285" s="80"/>
      <c r="J285" s="57"/>
      <c r="K285" s="80"/>
      <c r="L285" s="57"/>
      <c r="M285" s="80"/>
      <c r="N285" s="57"/>
      <c r="O285" s="80"/>
      <c r="P285" s="58"/>
      <c r="Q285" s="80"/>
      <c r="R285" s="57"/>
      <c r="S285" s="80"/>
      <c r="T285" s="58"/>
      <c r="X285" s="87">
        <f>SUM(AB285,AD285,AF285,AH285,AJ285,AL285,AN285)</f>
        <v>0</v>
      </c>
      <c r="Z285" s="105">
        <v>1</v>
      </c>
      <c r="AA285" s="80"/>
      <c r="AB285" s="57"/>
      <c r="AC285" s="80"/>
      <c r="AD285" s="57"/>
      <c r="AE285" s="80"/>
      <c r="AF285" s="57"/>
      <c r="AG285" s="80"/>
      <c r="AH285" s="57"/>
      <c r="AI285" s="80"/>
      <c r="AJ285" s="58"/>
      <c r="AK285" s="80"/>
      <c r="AL285" s="57"/>
      <c r="AM285" s="80"/>
      <c r="AN285" s="58"/>
      <c r="AR285" s="87">
        <f>SUM(AV285,AX285,AZ285,BB285,BD285,BF285,BH285)</f>
        <v>0</v>
      </c>
      <c r="AT285" s="105">
        <v>1</v>
      </c>
      <c r="AU285" s="80"/>
      <c r="AV285" s="57"/>
      <c r="AW285" s="80"/>
      <c r="AX285" s="57"/>
      <c r="AY285" s="80"/>
      <c r="AZ285" s="57"/>
      <c r="BA285" s="80"/>
      <c r="BB285" s="57"/>
      <c r="BC285" s="80"/>
      <c r="BD285" s="58"/>
      <c r="BE285" s="80"/>
      <c r="BF285" s="57"/>
      <c r="BG285" s="80"/>
      <c r="BH285" s="58"/>
    </row>
    <row r="286" spans="4:60" ht="15" customHeight="1" outlineLevel="1" thickBot="1" x14ac:dyDescent="0.25">
      <c r="D286" s="88">
        <f t="shared" ref="D286:D299" si="54">SUM(H286,J286,L286,N286,P286,R286,T286)</f>
        <v>0</v>
      </c>
      <c r="F286" s="105">
        <v>2</v>
      </c>
      <c r="G286" s="81"/>
      <c r="H286" s="47"/>
      <c r="I286" s="81"/>
      <c r="J286" s="47"/>
      <c r="K286" s="81"/>
      <c r="L286" s="47"/>
      <c r="M286" s="81"/>
      <c r="N286" s="47"/>
      <c r="O286" s="81"/>
      <c r="P286" s="59"/>
      <c r="Q286" s="81"/>
      <c r="R286" s="47"/>
      <c r="S286" s="81"/>
      <c r="T286" s="59"/>
      <c r="X286" s="88">
        <f t="shared" ref="X286:X299" si="55">SUM(AB286,AD286,AF286,AH286,AJ286,AL286,AN286)</f>
        <v>0</v>
      </c>
      <c r="Z286" s="105">
        <v>2</v>
      </c>
      <c r="AA286" s="81"/>
      <c r="AB286" s="47"/>
      <c r="AC286" s="81"/>
      <c r="AD286" s="47"/>
      <c r="AE286" s="81"/>
      <c r="AF286" s="47"/>
      <c r="AG286" s="81"/>
      <c r="AH286" s="47"/>
      <c r="AI286" s="81"/>
      <c r="AJ286" s="59"/>
      <c r="AK286" s="81"/>
      <c r="AL286" s="47"/>
      <c r="AM286" s="81"/>
      <c r="AN286" s="59"/>
      <c r="AR286" s="88">
        <f t="shared" ref="AR286:AR299" si="56">SUM(AV286,AX286,AZ286,BB286,BD286,BF286,BH286)</f>
        <v>0</v>
      </c>
      <c r="AT286" s="105">
        <v>2</v>
      </c>
      <c r="AU286" s="81"/>
      <c r="AV286" s="47"/>
      <c r="AW286" s="81"/>
      <c r="AX286" s="47"/>
      <c r="AY286" s="81"/>
      <c r="AZ286" s="47"/>
      <c r="BA286" s="81"/>
      <c r="BB286" s="47"/>
      <c r="BC286" s="81"/>
      <c r="BD286" s="59"/>
      <c r="BE286" s="81"/>
      <c r="BF286" s="47"/>
      <c r="BG286" s="81"/>
      <c r="BH286" s="59"/>
    </row>
    <row r="287" spans="4:60" ht="15" customHeight="1" outlineLevel="1" thickBot="1" x14ac:dyDescent="0.25">
      <c r="D287" s="88">
        <f t="shared" si="54"/>
        <v>0</v>
      </c>
      <c r="F287" s="105">
        <v>3</v>
      </c>
      <c r="G287" s="81"/>
      <c r="H287" s="47"/>
      <c r="I287" s="81"/>
      <c r="J287" s="47"/>
      <c r="K287" s="81"/>
      <c r="L287" s="47"/>
      <c r="M287" s="81"/>
      <c r="N287" s="47"/>
      <c r="O287" s="81"/>
      <c r="P287" s="59"/>
      <c r="Q287" s="81"/>
      <c r="R287" s="47"/>
      <c r="S287" s="81"/>
      <c r="T287" s="59"/>
      <c r="X287" s="88">
        <f t="shared" si="55"/>
        <v>0</v>
      </c>
      <c r="Z287" s="105">
        <v>3</v>
      </c>
      <c r="AA287" s="81"/>
      <c r="AB287" s="47"/>
      <c r="AC287" s="81"/>
      <c r="AD287" s="47"/>
      <c r="AE287" s="81"/>
      <c r="AF287" s="47"/>
      <c r="AG287" s="81"/>
      <c r="AH287" s="47"/>
      <c r="AI287" s="81"/>
      <c r="AJ287" s="59"/>
      <c r="AK287" s="81"/>
      <c r="AL287" s="47"/>
      <c r="AM287" s="81"/>
      <c r="AN287" s="59"/>
      <c r="AR287" s="88">
        <f t="shared" si="56"/>
        <v>0</v>
      </c>
      <c r="AT287" s="105">
        <v>3</v>
      </c>
      <c r="AU287" s="81"/>
      <c r="AV287" s="47"/>
      <c r="AW287" s="81"/>
      <c r="AX287" s="47"/>
      <c r="AY287" s="81"/>
      <c r="AZ287" s="47"/>
      <c r="BA287" s="81"/>
      <c r="BB287" s="47"/>
      <c r="BC287" s="81"/>
      <c r="BD287" s="59"/>
      <c r="BE287" s="81"/>
      <c r="BF287" s="47"/>
      <c r="BG287" s="81"/>
      <c r="BH287" s="59"/>
    </row>
    <row r="288" spans="4:60" ht="15" customHeight="1" outlineLevel="1" thickBot="1" x14ac:dyDescent="0.25">
      <c r="D288" s="88">
        <f t="shared" si="54"/>
        <v>0</v>
      </c>
      <c r="F288" s="105">
        <v>4</v>
      </c>
      <c r="G288" s="81"/>
      <c r="H288" s="47"/>
      <c r="I288" s="81"/>
      <c r="J288" s="47"/>
      <c r="K288" s="81"/>
      <c r="L288" s="47"/>
      <c r="M288" s="81"/>
      <c r="N288" s="47"/>
      <c r="O288" s="81"/>
      <c r="P288" s="59"/>
      <c r="Q288" s="81"/>
      <c r="R288" s="47"/>
      <c r="S288" s="81"/>
      <c r="T288" s="59"/>
      <c r="X288" s="88">
        <f t="shared" si="55"/>
        <v>0</v>
      </c>
      <c r="Z288" s="105">
        <v>4</v>
      </c>
      <c r="AA288" s="81"/>
      <c r="AB288" s="47"/>
      <c r="AC288" s="81"/>
      <c r="AD288" s="47"/>
      <c r="AE288" s="81"/>
      <c r="AF288" s="47"/>
      <c r="AG288" s="81"/>
      <c r="AH288" s="47"/>
      <c r="AI288" s="81"/>
      <c r="AJ288" s="59"/>
      <c r="AK288" s="81"/>
      <c r="AL288" s="47"/>
      <c r="AM288" s="81"/>
      <c r="AN288" s="59"/>
      <c r="AR288" s="88">
        <f t="shared" si="56"/>
        <v>0</v>
      </c>
      <c r="AT288" s="105">
        <v>4</v>
      </c>
      <c r="AU288" s="81"/>
      <c r="AV288" s="47"/>
      <c r="AW288" s="81"/>
      <c r="AX288" s="47"/>
      <c r="AY288" s="81"/>
      <c r="AZ288" s="47"/>
      <c r="BA288" s="81"/>
      <c r="BB288" s="47"/>
      <c r="BC288" s="81"/>
      <c r="BD288" s="59"/>
      <c r="BE288" s="81"/>
      <c r="BF288" s="47"/>
      <c r="BG288" s="81"/>
      <c r="BH288" s="59"/>
    </row>
    <row r="289" spans="4:60" ht="15" customHeight="1" outlineLevel="1" thickBot="1" x14ac:dyDescent="0.25">
      <c r="D289" s="88">
        <f t="shared" si="54"/>
        <v>0</v>
      </c>
      <c r="F289" s="105">
        <v>5</v>
      </c>
      <c r="G289" s="81"/>
      <c r="H289" s="47"/>
      <c r="I289" s="81"/>
      <c r="J289" s="47"/>
      <c r="K289" s="81"/>
      <c r="L289" s="47"/>
      <c r="M289" s="81"/>
      <c r="N289" s="47"/>
      <c r="O289" s="81"/>
      <c r="P289" s="59"/>
      <c r="Q289" s="81"/>
      <c r="R289" s="47"/>
      <c r="S289" s="81"/>
      <c r="T289" s="59"/>
      <c r="X289" s="88">
        <f t="shared" si="55"/>
        <v>0</v>
      </c>
      <c r="Z289" s="105">
        <v>5</v>
      </c>
      <c r="AA289" s="81"/>
      <c r="AB289" s="47"/>
      <c r="AC289" s="81"/>
      <c r="AD289" s="47"/>
      <c r="AE289" s="81"/>
      <c r="AF289" s="47"/>
      <c r="AG289" s="81"/>
      <c r="AH289" s="47"/>
      <c r="AI289" s="81"/>
      <c r="AJ289" s="59"/>
      <c r="AK289" s="81"/>
      <c r="AL289" s="47"/>
      <c r="AM289" s="81"/>
      <c r="AN289" s="59"/>
      <c r="AR289" s="88">
        <f t="shared" si="56"/>
        <v>0</v>
      </c>
      <c r="AT289" s="105">
        <v>5</v>
      </c>
      <c r="AU289" s="81"/>
      <c r="AV289" s="47"/>
      <c r="AW289" s="81"/>
      <c r="AX289" s="47"/>
      <c r="AY289" s="81"/>
      <c r="AZ289" s="47"/>
      <c r="BA289" s="81"/>
      <c r="BB289" s="47"/>
      <c r="BC289" s="81"/>
      <c r="BD289" s="59"/>
      <c r="BE289" s="81"/>
      <c r="BF289" s="47"/>
      <c r="BG289" s="81"/>
      <c r="BH289" s="59"/>
    </row>
    <row r="290" spans="4:60" ht="15" customHeight="1" outlineLevel="1" thickBot="1" x14ac:dyDescent="0.25">
      <c r="D290" s="88">
        <f t="shared" si="54"/>
        <v>0</v>
      </c>
      <c r="F290" s="105">
        <v>6</v>
      </c>
      <c r="G290" s="81"/>
      <c r="H290" s="47"/>
      <c r="I290" s="81"/>
      <c r="J290" s="47"/>
      <c r="K290" s="81"/>
      <c r="L290" s="47"/>
      <c r="M290" s="81"/>
      <c r="N290" s="47"/>
      <c r="O290" s="81"/>
      <c r="P290" s="59"/>
      <c r="Q290" s="81"/>
      <c r="R290" s="47"/>
      <c r="S290" s="81"/>
      <c r="T290" s="59"/>
      <c r="X290" s="88">
        <f t="shared" si="55"/>
        <v>0</v>
      </c>
      <c r="Z290" s="105">
        <v>6</v>
      </c>
      <c r="AA290" s="81"/>
      <c r="AB290" s="47"/>
      <c r="AC290" s="81"/>
      <c r="AD290" s="47"/>
      <c r="AE290" s="81"/>
      <c r="AF290" s="47"/>
      <c r="AG290" s="81"/>
      <c r="AH290" s="47"/>
      <c r="AI290" s="81"/>
      <c r="AJ290" s="59"/>
      <c r="AK290" s="81"/>
      <c r="AL290" s="47"/>
      <c r="AM290" s="81"/>
      <c r="AN290" s="59"/>
      <c r="AR290" s="88">
        <f t="shared" si="56"/>
        <v>0</v>
      </c>
      <c r="AT290" s="105">
        <v>6</v>
      </c>
      <c r="AU290" s="81"/>
      <c r="AV290" s="47"/>
      <c r="AW290" s="81"/>
      <c r="AX290" s="47"/>
      <c r="AY290" s="81"/>
      <c r="AZ290" s="47"/>
      <c r="BA290" s="81"/>
      <c r="BB290" s="47"/>
      <c r="BC290" s="81"/>
      <c r="BD290" s="59"/>
      <c r="BE290" s="81"/>
      <c r="BF290" s="47"/>
      <c r="BG290" s="81"/>
      <c r="BH290" s="59"/>
    </row>
    <row r="291" spans="4:60" ht="15" customHeight="1" outlineLevel="1" thickBot="1" x14ac:dyDescent="0.25">
      <c r="D291" s="88">
        <f t="shared" si="54"/>
        <v>0</v>
      </c>
      <c r="F291" s="105">
        <v>7</v>
      </c>
      <c r="G291" s="81"/>
      <c r="H291" s="47"/>
      <c r="I291" s="81"/>
      <c r="J291" s="47"/>
      <c r="K291" s="81"/>
      <c r="L291" s="47"/>
      <c r="M291" s="81"/>
      <c r="N291" s="47"/>
      <c r="O291" s="81"/>
      <c r="P291" s="59"/>
      <c r="Q291" s="81"/>
      <c r="R291" s="47"/>
      <c r="S291" s="81"/>
      <c r="T291" s="59"/>
      <c r="X291" s="88">
        <f t="shared" si="55"/>
        <v>0</v>
      </c>
      <c r="Z291" s="105">
        <v>7</v>
      </c>
      <c r="AA291" s="81"/>
      <c r="AB291" s="47"/>
      <c r="AC291" s="81"/>
      <c r="AD291" s="47"/>
      <c r="AE291" s="81"/>
      <c r="AF291" s="47"/>
      <c r="AG291" s="81"/>
      <c r="AH291" s="47"/>
      <c r="AI291" s="81"/>
      <c r="AJ291" s="59"/>
      <c r="AK291" s="81"/>
      <c r="AL291" s="47"/>
      <c r="AM291" s="81"/>
      <c r="AN291" s="59"/>
      <c r="AR291" s="88">
        <f t="shared" si="56"/>
        <v>0</v>
      </c>
      <c r="AT291" s="105">
        <v>7</v>
      </c>
      <c r="AU291" s="81"/>
      <c r="AV291" s="47"/>
      <c r="AW291" s="81"/>
      <c r="AX291" s="47"/>
      <c r="AY291" s="81"/>
      <c r="AZ291" s="47"/>
      <c r="BA291" s="81"/>
      <c r="BB291" s="47"/>
      <c r="BC291" s="81"/>
      <c r="BD291" s="59"/>
      <c r="BE291" s="81"/>
      <c r="BF291" s="47"/>
      <c r="BG291" s="81"/>
      <c r="BH291" s="59"/>
    </row>
    <row r="292" spans="4:60" ht="15" customHeight="1" outlineLevel="1" thickBot="1" x14ac:dyDescent="0.25">
      <c r="D292" s="88">
        <f t="shared" si="54"/>
        <v>0</v>
      </c>
      <c r="F292" s="105">
        <v>8</v>
      </c>
      <c r="G292" s="81"/>
      <c r="H292" s="47"/>
      <c r="I292" s="81"/>
      <c r="J292" s="47"/>
      <c r="K292" s="81"/>
      <c r="L292" s="47"/>
      <c r="M292" s="81"/>
      <c r="N292" s="47"/>
      <c r="O292" s="81"/>
      <c r="P292" s="59"/>
      <c r="Q292" s="81"/>
      <c r="R292" s="47"/>
      <c r="S292" s="81"/>
      <c r="T292" s="59"/>
      <c r="X292" s="88">
        <f t="shared" si="55"/>
        <v>0</v>
      </c>
      <c r="Z292" s="105">
        <v>8</v>
      </c>
      <c r="AA292" s="81"/>
      <c r="AB292" s="47"/>
      <c r="AC292" s="81"/>
      <c r="AD292" s="47"/>
      <c r="AE292" s="81"/>
      <c r="AF292" s="47"/>
      <c r="AG292" s="81"/>
      <c r="AH292" s="47"/>
      <c r="AI292" s="81"/>
      <c r="AJ292" s="59"/>
      <c r="AK292" s="81"/>
      <c r="AL292" s="47"/>
      <c r="AM292" s="81"/>
      <c r="AN292" s="59"/>
      <c r="AR292" s="88">
        <f t="shared" si="56"/>
        <v>0</v>
      </c>
      <c r="AT292" s="105">
        <v>8</v>
      </c>
      <c r="AU292" s="81"/>
      <c r="AV292" s="47"/>
      <c r="AW292" s="81"/>
      <c r="AX292" s="47"/>
      <c r="AY292" s="81"/>
      <c r="AZ292" s="47"/>
      <c r="BA292" s="81"/>
      <c r="BB292" s="47"/>
      <c r="BC292" s="81"/>
      <c r="BD292" s="59"/>
      <c r="BE292" s="81"/>
      <c r="BF292" s="47"/>
      <c r="BG292" s="81"/>
      <c r="BH292" s="59"/>
    </row>
    <row r="293" spans="4:60" ht="15" customHeight="1" outlineLevel="1" thickBot="1" x14ac:dyDescent="0.25">
      <c r="D293" s="88">
        <f t="shared" si="54"/>
        <v>0</v>
      </c>
      <c r="F293" s="105">
        <v>9</v>
      </c>
      <c r="G293" s="81"/>
      <c r="H293" s="47"/>
      <c r="I293" s="81"/>
      <c r="J293" s="47"/>
      <c r="K293" s="81"/>
      <c r="L293" s="47"/>
      <c r="M293" s="81"/>
      <c r="N293" s="47"/>
      <c r="O293" s="81"/>
      <c r="P293" s="59"/>
      <c r="Q293" s="81"/>
      <c r="R293" s="47"/>
      <c r="S293" s="81"/>
      <c r="T293" s="59"/>
      <c r="X293" s="88">
        <f t="shared" si="55"/>
        <v>0</v>
      </c>
      <c r="Z293" s="105">
        <v>9</v>
      </c>
      <c r="AA293" s="81"/>
      <c r="AB293" s="47"/>
      <c r="AC293" s="81"/>
      <c r="AD293" s="47"/>
      <c r="AE293" s="81"/>
      <c r="AF293" s="47"/>
      <c r="AG293" s="81"/>
      <c r="AH293" s="47"/>
      <c r="AI293" s="81"/>
      <c r="AJ293" s="59"/>
      <c r="AK293" s="81"/>
      <c r="AL293" s="47"/>
      <c r="AM293" s="81"/>
      <c r="AN293" s="59"/>
      <c r="AR293" s="88">
        <f t="shared" si="56"/>
        <v>0</v>
      </c>
      <c r="AT293" s="105">
        <v>9</v>
      </c>
      <c r="AU293" s="81"/>
      <c r="AV293" s="47"/>
      <c r="AW293" s="81"/>
      <c r="AX293" s="47"/>
      <c r="AY293" s="81"/>
      <c r="AZ293" s="47"/>
      <c r="BA293" s="81"/>
      <c r="BB293" s="47"/>
      <c r="BC293" s="81"/>
      <c r="BD293" s="59"/>
      <c r="BE293" s="81"/>
      <c r="BF293" s="47"/>
      <c r="BG293" s="81"/>
      <c r="BH293" s="59"/>
    </row>
    <row r="294" spans="4:60" ht="15" customHeight="1" outlineLevel="1" thickBot="1" x14ac:dyDescent="0.25">
      <c r="D294" s="88">
        <f t="shared" si="54"/>
        <v>0</v>
      </c>
      <c r="F294" s="105">
        <v>10</v>
      </c>
      <c r="G294" s="81"/>
      <c r="H294" s="47"/>
      <c r="I294" s="81"/>
      <c r="J294" s="47"/>
      <c r="K294" s="81"/>
      <c r="L294" s="47"/>
      <c r="M294" s="81"/>
      <c r="N294" s="47"/>
      <c r="O294" s="81"/>
      <c r="P294" s="59"/>
      <c r="Q294" s="81"/>
      <c r="R294" s="47"/>
      <c r="S294" s="81"/>
      <c r="T294" s="59"/>
      <c r="X294" s="88">
        <f t="shared" si="55"/>
        <v>0</v>
      </c>
      <c r="Z294" s="105">
        <v>10</v>
      </c>
      <c r="AA294" s="81"/>
      <c r="AB294" s="47"/>
      <c r="AC294" s="81"/>
      <c r="AD294" s="47"/>
      <c r="AE294" s="81"/>
      <c r="AF294" s="47"/>
      <c r="AG294" s="81"/>
      <c r="AH294" s="47"/>
      <c r="AI294" s="81"/>
      <c r="AJ294" s="59"/>
      <c r="AK294" s="81"/>
      <c r="AL294" s="47"/>
      <c r="AM294" s="81"/>
      <c r="AN294" s="59"/>
      <c r="AR294" s="88">
        <f t="shared" si="56"/>
        <v>0</v>
      </c>
      <c r="AT294" s="105">
        <v>10</v>
      </c>
      <c r="AU294" s="81"/>
      <c r="AV294" s="47"/>
      <c r="AW294" s="81"/>
      <c r="AX294" s="47"/>
      <c r="AY294" s="81"/>
      <c r="AZ294" s="47"/>
      <c r="BA294" s="81"/>
      <c r="BB294" s="47"/>
      <c r="BC294" s="81"/>
      <c r="BD294" s="59"/>
      <c r="BE294" s="81"/>
      <c r="BF294" s="47"/>
      <c r="BG294" s="81"/>
      <c r="BH294" s="59"/>
    </row>
    <row r="295" spans="4:60" ht="15" customHeight="1" outlineLevel="1" thickBot="1" x14ac:dyDescent="0.25">
      <c r="D295" s="88">
        <f t="shared" si="54"/>
        <v>0</v>
      </c>
      <c r="F295" s="105">
        <v>11</v>
      </c>
      <c r="G295" s="81"/>
      <c r="H295" s="47"/>
      <c r="I295" s="81"/>
      <c r="J295" s="47"/>
      <c r="K295" s="81"/>
      <c r="L295" s="47"/>
      <c r="M295" s="81"/>
      <c r="N295" s="47"/>
      <c r="O295" s="81"/>
      <c r="P295" s="59"/>
      <c r="Q295" s="81"/>
      <c r="R295" s="47"/>
      <c r="S295" s="81"/>
      <c r="T295" s="59"/>
      <c r="X295" s="88">
        <f t="shared" si="55"/>
        <v>0</v>
      </c>
      <c r="Z295" s="105">
        <v>11</v>
      </c>
      <c r="AA295" s="81"/>
      <c r="AB295" s="47"/>
      <c r="AC295" s="81"/>
      <c r="AD295" s="47"/>
      <c r="AE295" s="81"/>
      <c r="AF295" s="47"/>
      <c r="AG295" s="81"/>
      <c r="AH295" s="47"/>
      <c r="AI295" s="81"/>
      <c r="AJ295" s="59"/>
      <c r="AK295" s="81"/>
      <c r="AL295" s="47"/>
      <c r="AM295" s="81"/>
      <c r="AN295" s="59"/>
      <c r="AR295" s="88">
        <f t="shared" si="56"/>
        <v>0</v>
      </c>
      <c r="AT295" s="105">
        <v>11</v>
      </c>
      <c r="AU295" s="81"/>
      <c r="AV295" s="47"/>
      <c r="AW295" s="81"/>
      <c r="AX295" s="47"/>
      <c r="AY295" s="81"/>
      <c r="AZ295" s="47"/>
      <c r="BA295" s="81"/>
      <c r="BB295" s="47"/>
      <c r="BC295" s="81"/>
      <c r="BD295" s="59"/>
      <c r="BE295" s="81"/>
      <c r="BF295" s="47"/>
      <c r="BG295" s="81"/>
      <c r="BH295" s="59"/>
    </row>
    <row r="296" spans="4:60" ht="15" customHeight="1" outlineLevel="1" thickBot="1" x14ac:dyDescent="0.25">
      <c r="D296" s="88">
        <f t="shared" si="54"/>
        <v>0</v>
      </c>
      <c r="F296" s="105">
        <v>12</v>
      </c>
      <c r="G296" s="81"/>
      <c r="H296" s="47"/>
      <c r="I296" s="81"/>
      <c r="J296" s="47"/>
      <c r="K296" s="81"/>
      <c r="L296" s="47"/>
      <c r="M296" s="81"/>
      <c r="N296" s="47"/>
      <c r="O296" s="81"/>
      <c r="P296" s="59"/>
      <c r="Q296" s="81"/>
      <c r="R296" s="47"/>
      <c r="S296" s="81"/>
      <c r="T296" s="59"/>
      <c r="X296" s="88">
        <f t="shared" si="55"/>
        <v>0</v>
      </c>
      <c r="Z296" s="105">
        <v>12</v>
      </c>
      <c r="AA296" s="81"/>
      <c r="AB296" s="47"/>
      <c r="AC296" s="81"/>
      <c r="AD296" s="47"/>
      <c r="AE296" s="81"/>
      <c r="AF296" s="47"/>
      <c r="AG296" s="81"/>
      <c r="AH296" s="47"/>
      <c r="AI296" s="81"/>
      <c r="AJ296" s="59"/>
      <c r="AK296" s="81"/>
      <c r="AL296" s="47"/>
      <c r="AM296" s="81"/>
      <c r="AN296" s="59"/>
      <c r="AR296" s="88">
        <f t="shared" si="56"/>
        <v>0</v>
      </c>
      <c r="AT296" s="105">
        <v>12</v>
      </c>
      <c r="AU296" s="81"/>
      <c r="AV296" s="47"/>
      <c r="AW296" s="81"/>
      <c r="AX296" s="47"/>
      <c r="AY296" s="81"/>
      <c r="AZ296" s="47"/>
      <c r="BA296" s="81"/>
      <c r="BB296" s="47"/>
      <c r="BC296" s="81"/>
      <c r="BD296" s="59"/>
      <c r="BE296" s="81"/>
      <c r="BF296" s="47"/>
      <c r="BG296" s="81"/>
      <c r="BH296" s="59"/>
    </row>
    <row r="297" spans="4:60" ht="15" customHeight="1" outlineLevel="1" thickBot="1" x14ac:dyDescent="0.25">
      <c r="D297" s="88">
        <f t="shared" si="54"/>
        <v>0</v>
      </c>
      <c r="F297" s="105">
        <v>13</v>
      </c>
      <c r="G297" s="81"/>
      <c r="H297" s="47"/>
      <c r="I297" s="81"/>
      <c r="J297" s="47"/>
      <c r="K297" s="81"/>
      <c r="L297" s="47"/>
      <c r="M297" s="81"/>
      <c r="N297" s="47"/>
      <c r="O297" s="81"/>
      <c r="P297" s="59"/>
      <c r="Q297" s="81"/>
      <c r="R297" s="47"/>
      <c r="S297" s="81"/>
      <c r="T297" s="59"/>
      <c r="X297" s="88">
        <f t="shared" si="55"/>
        <v>0</v>
      </c>
      <c r="Z297" s="105">
        <v>13</v>
      </c>
      <c r="AA297" s="81"/>
      <c r="AB297" s="47"/>
      <c r="AC297" s="81"/>
      <c r="AD297" s="47"/>
      <c r="AE297" s="81"/>
      <c r="AF297" s="47"/>
      <c r="AG297" s="81"/>
      <c r="AH297" s="47"/>
      <c r="AI297" s="81"/>
      <c r="AJ297" s="59"/>
      <c r="AK297" s="81"/>
      <c r="AL297" s="47"/>
      <c r="AM297" s="81"/>
      <c r="AN297" s="59"/>
      <c r="AR297" s="88">
        <f t="shared" si="56"/>
        <v>0</v>
      </c>
      <c r="AT297" s="105">
        <v>13</v>
      </c>
      <c r="AU297" s="81"/>
      <c r="AV297" s="47"/>
      <c r="AW297" s="81"/>
      <c r="AX297" s="47"/>
      <c r="AY297" s="81"/>
      <c r="AZ297" s="47"/>
      <c r="BA297" s="81"/>
      <c r="BB297" s="47"/>
      <c r="BC297" s="81"/>
      <c r="BD297" s="59"/>
      <c r="BE297" s="81"/>
      <c r="BF297" s="47"/>
      <c r="BG297" s="81"/>
      <c r="BH297" s="59"/>
    </row>
    <row r="298" spans="4:60" ht="15" customHeight="1" outlineLevel="1" thickBot="1" x14ac:dyDescent="0.25">
      <c r="D298" s="88">
        <f t="shared" si="54"/>
        <v>0</v>
      </c>
      <c r="F298" s="105">
        <v>14</v>
      </c>
      <c r="G298" s="81"/>
      <c r="H298" s="78"/>
      <c r="I298" s="81"/>
      <c r="J298" s="47"/>
      <c r="K298" s="81"/>
      <c r="L298" s="47"/>
      <c r="M298" s="81"/>
      <c r="N298" s="47"/>
      <c r="O298" s="81"/>
      <c r="P298" s="59"/>
      <c r="Q298" s="81"/>
      <c r="R298" s="47"/>
      <c r="S298" s="81"/>
      <c r="T298" s="59"/>
      <c r="X298" s="88">
        <f t="shared" si="55"/>
        <v>0</v>
      </c>
      <c r="Z298" s="105">
        <v>14</v>
      </c>
      <c r="AA298" s="81"/>
      <c r="AB298" s="78"/>
      <c r="AC298" s="81"/>
      <c r="AD298" s="47"/>
      <c r="AE298" s="81"/>
      <c r="AF298" s="47"/>
      <c r="AG298" s="81"/>
      <c r="AH298" s="47"/>
      <c r="AI298" s="81"/>
      <c r="AJ298" s="59"/>
      <c r="AK298" s="81"/>
      <c r="AL298" s="47"/>
      <c r="AM298" s="81"/>
      <c r="AN298" s="59"/>
      <c r="AR298" s="88">
        <f t="shared" si="56"/>
        <v>0</v>
      </c>
      <c r="AT298" s="105">
        <v>14</v>
      </c>
      <c r="AU298" s="81"/>
      <c r="AV298" s="78"/>
      <c r="AW298" s="81"/>
      <c r="AX298" s="47"/>
      <c r="AY298" s="81"/>
      <c r="AZ298" s="47"/>
      <c r="BA298" s="81"/>
      <c r="BB298" s="47"/>
      <c r="BC298" s="81"/>
      <c r="BD298" s="59"/>
      <c r="BE298" s="81"/>
      <c r="BF298" s="47"/>
      <c r="BG298" s="81"/>
      <c r="BH298" s="59"/>
    </row>
    <row r="299" spans="4:60" ht="15" customHeight="1" outlineLevel="1" thickBot="1" x14ac:dyDescent="0.25">
      <c r="D299" s="89">
        <f t="shared" si="54"/>
        <v>0</v>
      </c>
      <c r="F299" s="105">
        <v>15</v>
      </c>
      <c r="G299" s="82"/>
      <c r="H299" s="60"/>
      <c r="I299" s="82"/>
      <c r="J299" s="60"/>
      <c r="K299" s="82"/>
      <c r="L299" s="60"/>
      <c r="M299" s="82"/>
      <c r="N299" s="60"/>
      <c r="O299" s="82"/>
      <c r="P299" s="61"/>
      <c r="Q299" s="82"/>
      <c r="R299" s="60"/>
      <c r="S299" s="82"/>
      <c r="T299" s="61"/>
      <c r="X299" s="89">
        <f t="shared" si="55"/>
        <v>0</v>
      </c>
      <c r="Z299" s="105">
        <v>15</v>
      </c>
      <c r="AA299" s="82"/>
      <c r="AB299" s="60"/>
      <c r="AC299" s="82"/>
      <c r="AD299" s="60"/>
      <c r="AE299" s="82"/>
      <c r="AF299" s="60"/>
      <c r="AG299" s="82"/>
      <c r="AH299" s="60"/>
      <c r="AI299" s="82"/>
      <c r="AJ299" s="61"/>
      <c r="AK299" s="82"/>
      <c r="AL299" s="60"/>
      <c r="AM299" s="82"/>
      <c r="AN299" s="61"/>
      <c r="AR299" s="89">
        <f t="shared" si="56"/>
        <v>0</v>
      </c>
      <c r="AT299" s="105">
        <v>15</v>
      </c>
      <c r="AU299" s="82"/>
      <c r="AV299" s="60"/>
      <c r="AW299" s="82"/>
      <c r="AX299" s="60"/>
      <c r="AY299" s="82"/>
      <c r="AZ299" s="60"/>
      <c r="BA299" s="82"/>
      <c r="BB299" s="60"/>
      <c r="BC299" s="82"/>
      <c r="BD299" s="61"/>
      <c r="BE299" s="82"/>
      <c r="BF299" s="60"/>
      <c r="BG299" s="82"/>
      <c r="BH299" s="61"/>
    </row>
    <row r="300" spans="4:60" ht="15" customHeight="1" outlineLevel="1" thickTop="1" x14ac:dyDescent="0.2">
      <c r="F300" s="106"/>
      <c r="G300" s="49" t="s">
        <v>27</v>
      </c>
      <c r="H300" s="49">
        <f>SUM(H285:H299)</f>
        <v>0</v>
      </c>
      <c r="I300" s="49"/>
      <c r="J300" s="49">
        <f>SUM(J285:J299)</f>
        <v>0</v>
      </c>
      <c r="K300" s="49"/>
      <c r="L300" s="49">
        <f>SUM(L285:L299)</f>
        <v>0</v>
      </c>
      <c r="M300" s="49"/>
      <c r="N300" s="49">
        <f>SUM(N285:N299)</f>
        <v>0</v>
      </c>
      <c r="O300" s="49"/>
      <c r="P300" s="49">
        <f>SUM(P285:P299)</f>
        <v>0</v>
      </c>
      <c r="Q300" s="49"/>
      <c r="R300" s="49">
        <f>SUM(R285:R299)</f>
        <v>0</v>
      </c>
      <c r="S300" s="49"/>
      <c r="T300" s="49">
        <f>SUM(T285:T299)</f>
        <v>0</v>
      </c>
      <c r="Z300" s="106"/>
      <c r="AA300" s="49" t="s">
        <v>27</v>
      </c>
      <c r="AB300" s="49">
        <f>SUM(AB285:AB299)</f>
        <v>0</v>
      </c>
      <c r="AC300" s="49"/>
      <c r="AD300" s="49">
        <f>SUM(AD285:AD299)</f>
        <v>0</v>
      </c>
      <c r="AE300" s="49"/>
      <c r="AF300" s="49">
        <f>SUM(AF285:AF299)</f>
        <v>0</v>
      </c>
      <c r="AG300" s="49"/>
      <c r="AH300" s="49">
        <f>SUM(AH285:AH299)</f>
        <v>0</v>
      </c>
      <c r="AI300" s="49"/>
      <c r="AJ300" s="49">
        <f>SUM(AJ285:AJ299)</f>
        <v>0</v>
      </c>
      <c r="AK300" s="49"/>
      <c r="AL300" s="49">
        <f>SUM(AL285:AL299)</f>
        <v>0</v>
      </c>
      <c r="AM300" s="49"/>
      <c r="AN300" s="49">
        <f>SUM(AN285:AN299)</f>
        <v>0</v>
      </c>
      <c r="AT300" s="106"/>
      <c r="AU300" s="49" t="s">
        <v>27</v>
      </c>
      <c r="AV300" s="49">
        <f>SUM(AV285:AV299)</f>
        <v>0</v>
      </c>
      <c r="AW300" s="49"/>
      <c r="AX300" s="49">
        <f>SUM(AX285:AX299)</f>
        <v>0</v>
      </c>
      <c r="AY300" s="49"/>
      <c r="AZ300" s="49">
        <f>SUM(AZ285:AZ299)</f>
        <v>0</v>
      </c>
      <c r="BA300" s="49"/>
      <c r="BB300" s="49">
        <f>SUM(BB285:BB299)</f>
        <v>0</v>
      </c>
      <c r="BC300" s="49"/>
      <c r="BD300" s="49">
        <f>SUM(BD285:BD299)</f>
        <v>0</v>
      </c>
      <c r="BE300" s="49"/>
      <c r="BF300" s="49">
        <f>SUM(BF285:BF299)</f>
        <v>0</v>
      </c>
      <c r="BG300" s="49"/>
      <c r="BH300" s="49">
        <f>SUM(BH285:BH299)</f>
        <v>0</v>
      </c>
    </row>
    <row r="301" spans="4:60" ht="1.5" customHeight="1" outlineLevel="1" thickBot="1" x14ac:dyDescent="0.25">
      <c r="F301" s="108" t="e">
        <f>IF(H302&lt;=EOMONTH(H266,0),INT((N302-LOOKUP(N302,DATE(YEAR(N302)+{-1;0;1},1,3)-WEEKDAY(DATE(YEAR(N302)+{-1;0;1},1,3))+2))/7)+1,"")</f>
        <v>#VALUE!</v>
      </c>
      <c r="G301" s="50"/>
      <c r="H301" s="50"/>
      <c r="I301" s="50"/>
      <c r="J301" s="50"/>
      <c r="K301" s="50"/>
      <c r="L301" s="50"/>
      <c r="M301" s="50"/>
      <c r="N301" s="50"/>
      <c r="O301" s="50"/>
      <c r="P301" s="50"/>
      <c r="Q301" s="50"/>
      <c r="R301" s="50"/>
      <c r="S301" s="50"/>
      <c r="T301" s="50"/>
      <c r="Z301" s="108">
        <f>IF(AB302&lt;=EOMONTH(AB266,0),INT((AH302-LOOKUP(AH302,DATE(YEAR(AH302)+{-1;0;1},1,3)-WEEKDAY(DATE(YEAR(AH302)+{-1;0;1},1,3))+2))/7)+1,"")</f>
        <v>35</v>
      </c>
      <c r="AA301" s="50"/>
      <c r="AB301" s="50"/>
      <c r="AC301" s="50"/>
      <c r="AD301" s="50"/>
      <c r="AE301" s="50"/>
      <c r="AF301" s="50"/>
      <c r="AG301" s="50"/>
      <c r="AH301" s="50"/>
      <c r="AI301" s="50"/>
      <c r="AJ301" s="50"/>
      <c r="AK301" s="50"/>
      <c r="AL301" s="50"/>
      <c r="AM301" s="50"/>
      <c r="AN301" s="50"/>
      <c r="AT301" s="108">
        <f>IF(AV302&lt;=EOMONTH(AV266,0),INT((BB302-LOOKUP(BB302,DATE(YEAR(BB302)+{-1;0;1},1,3)-WEEKDAY(DATE(YEAR(BB302)+{-1;0;1},1,3))+2))/7)+1,"")</f>
        <v>39</v>
      </c>
      <c r="AU301" s="50"/>
      <c r="AV301" s="50"/>
      <c r="AW301" s="50"/>
      <c r="AX301" s="50"/>
      <c r="AY301" s="50"/>
      <c r="AZ301" s="50"/>
      <c r="BA301" s="50"/>
      <c r="BB301" s="50"/>
      <c r="BC301" s="50"/>
      <c r="BD301" s="50"/>
      <c r="BE301" s="50"/>
      <c r="BF301" s="50"/>
      <c r="BG301" s="50"/>
      <c r="BH301" s="50"/>
    </row>
    <row r="302" spans="4:60" ht="39.950000000000003" customHeight="1" thickBot="1" x14ac:dyDescent="0.25">
      <c r="F302" s="71" t="e">
        <f>F301</f>
        <v>#VALUE!</v>
      </c>
      <c r="G302" s="51" t="str">
        <f>IF(ISNA(VLOOKUP(H302,Tab_feri,2,FALSE)),"",VLOOKUP(H302,Tab_feri,2,FALSE))</f>
        <v/>
      </c>
      <c r="H302" s="52">
        <f>IF(T284&lt;EOMONTH(F227,0),T284+1,"")</f>
        <v>43675</v>
      </c>
      <c r="I302" s="51" t="str">
        <f>IF(ISNA(VLOOKUP(J302,Tab_feri,2,FALSE)),"",VLOOKUP(J302,Tab_feri,2,FALSE))</f>
        <v/>
      </c>
      <c r="J302" s="52">
        <f>IF(H302&lt;EOMONTH(F227,0),H302+1,"")</f>
        <v>43676</v>
      </c>
      <c r="K302" s="51" t="str">
        <f>IF(ISNA(VLOOKUP(L302,Tab_feri,2,FALSE)),"",VLOOKUP(L302,Tab_feri,2,FALSE))</f>
        <v/>
      </c>
      <c r="L302" s="52">
        <f>IF(J302&lt;EOMONTH(F227,0),J302+1,"")</f>
        <v>43677</v>
      </c>
      <c r="M302" s="51" t="str">
        <f>IF(ISNA(VLOOKUP(N302,Tab_feri,2,FALSE)),"",VLOOKUP(N302,Tab_feri,2,FALSE))</f>
        <v/>
      </c>
      <c r="N302" s="52" t="str">
        <f>IF(L302&lt;EOMONTH(F227,0),L302+1,"")</f>
        <v/>
      </c>
      <c r="O302" s="51" t="str">
        <f>IF(ISNA(VLOOKUP(P302,Tab_feri,2,FALSE)),"",VLOOKUP(P302,Tab_feri,2,FALSE))</f>
        <v/>
      </c>
      <c r="P302" s="52" t="str">
        <f>IF(N302&lt;EOMONTH(F227,0),N302+1,"")</f>
        <v/>
      </c>
      <c r="Q302" s="53" t="str">
        <f>IF(ISNA(VLOOKUP(R302,Tab_feri,2,FALSE)),"",VLOOKUP(R302,Tab_feri,2,FALSE))</f>
        <v/>
      </c>
      <c r="R302" s="54" t="str">
        <f>IF(P302&lt;EOMONTH(F227,0),P302+1,"")</f>
        <v/>
      </c>
      <c r="S302" s="53" t="str">
        <f>IF(ISNA(VLOOKUP(T302,Tab_feri,2,FALSE)),"",VLOOKUP(T302,Tab_feri,2,FALSE))</f>
        <v/>
      </c>
      <c r="T302" s="55" t="str">
        <f>IF(R302&lt;EOMONTH(F227,0),R302+1,"")</f>
        <v/>
      </c>
      <c r="Z302" s="71">
        <f>Z301</f>
        <v>35</v>
      </c>
      <c r="AA302" s="51" t="str">
        <f>IF(ISNA(VLOOKUP(AB302,Tab_feri,2,FALSE)),"",VLOOKUP(AB302,Tab_feri,2,FALSE))</f>
        <v/>
      </c>
      <c r="AB302" s="52">
        <f>IF(AN284&lt;EOMONTH(Z227,0),AN284+1,"")</f>
        <v>43703</v>
      </c>
      <c r="AC302" s="51" t="str">
        <f>IF(ISNA(VLOOKUP(AD302,Tab_feri,2,FALSE)),"",VLOOKUP(AD302,Tab_feri,2,FALSE))</f>
        <v/>
      </c>
      <c r="AD302" s="52">
        <f>IF(AB302&lt;EOMONTH(Z227,0),AB302+1,"")</f>
        <v>43704</v>
      </c>
      <c r="AE302" s="51" t="str">
        <f>IF(ISNA(VLOOKUP(AF302,Tab_feri,2,FALSE)),"",VLOOKUP(AF302,Tab_feri,2,FALSE))</f>
        <v/>
      </c>
      <c r="AF302" s="52">
        <f>IF(AD302&lt;EOMONTH(Z227,0),AD302+1,"")</f>
        <v>43705</v>
      </c>
      <c r="AG302" s="51" t="str">
        <f>IF(ISNA(VLOOKUP(AH302,Tab_feri,2,FALSE)),"",VLOOKUP(AH302,Tab_feri,2,FALSE))</f>
        <v/>
      </c>
      <c r="AH302" s="52">
        <f>IF(AF302&lt;EOMONTH(Z227,0),AF302+1,"")</f>
        <v>43706</v>
      </c>
      <c r="AI302" s="51" t="str">
        <f>IF(ISNA(VLOOKUP(AJ302,Tab_feri,2,FALSE)),"",VLOOKUP(AJ302,Tab_feri,2,FALSE))</f>
        <v/>
      </c>
      <c r="AJ302" s="52">
        <f>IF(AH302&lt;EOMONTH(Z227,0),AH302+1,"")</f>
        <v>43707</v>
      </c>
      <c r="AK302" s="53" t="str">
        <f>IF(ISNA(VLOOKUP(AL302,Tab_feri,2,FALSE)),"",VLOOKUP(AL302,Tab_feri,2,FALSE))</f>
        <v/>
      </c>
      <c r="AL302" s="54">
        <f>IF(AJ302&lt;EOMONTH(Z227,0),AJ302+1,"")</f>
        <v>43708</v>
      </c>
      <c r="AM302" s="53" t="str">
        <f>IF(ISNA(VLOOKUP(AN302,Tab_feri,2,FALSE)),"",VLOOKUP(AN302,Tab_feri,2,FALSE))</f>
        <v/>
      </c>
      <c r="AN302" s="55" t="str">
        <f>IF(AL302&lt;EOMONTH(Z227,0),AL302+1,"")</f>
        <v/>
      </c>
      <c r="AT302" s="71">
        <f>AT301</f>
        <v>39</v>
      </c>
      <c r="AU302" s="51" t="str">
        <f>IF(ISNA(VLOOKUP(AV302,Tab_feri,2,FALSE)),"",VLOOKUP(AV302,Tab_feri,2,FALSE))</f>
        <v/>
      </c>
      <c r="AV302" s="52">
        <f>IF(BH284&lt;EOMONTH(AT227,0),BH284+1,"")</f>
        <v>43731</v>
      </c>
      <c r="AW302" s="51" t="str">
        <f>IF(ISNA(VLOOKUP(AX302,Tab_feri,2,FALSE)),"",VLOOKUP(AX302,Tab_feri,2,FALSE))</f>
        <v/>
      </c>
      <c r="AX302" s="52">
        <f>IF(AV302&lt;EOMONTH(AT227,0),AV302+1,"")</f>
        <v>43732</v>
      </c>
      <c r="AY302" s="51" t="str">
        <f>IF(ISNA(VLOOKUP(AZ302,Tab_feri,2,FALSE)),"",VLOOKUP(AZ302,Tab_feri,2,FALSE))</f>
        <v/>
      </c>
      <c r="AZ302" s="52">
        <f>IF(AX302&lt;EOMONTH(AT227,0),AX302+1,"")</f>
        <v>43733</v>
      </c>
      <c r="BA302" s="51" t="str">
        <f>IF(ISNA(VLOOKUP(BB302,Tab_feri,2,FALSE)),"",VLOOKUP(BB302,Tab_feri,2,FALSE))</f>
        <v/>
      </c>
      <c r="BB302" s="52">
        <f>IF(AZ302&lt;EOMONTH(AT227,0),AZ302+1,"")</f>
        <v>43734</v>
      </c>
      <c r="BC302" s="51" t="str">
        <f>IF(ISNA(VLOOKUP(BD302,Tab_feri,2,FALSE)),"",VLOOKUP(BD302,Tab_feri,2,FALSE))</f>
        <v/>
      </c>
      <c r="BD302" s="52">
        <f>IF(BB302&lt;EOMONTH(AT227,0),BB302+1,"")</f>
        <v>43735</v>
      </c>
      <c r="BE302" s="53" t="str">
        <f>IF(ISNA(VLOOKUP(BF302,Tab_feri,2,FALSE)),"",VLOOKUP(BF302,Tab_feri,2,FALSE))</f>
        <v/>
      </c>
      <c r="BF302" s="54">
        <f>IF(BD302&lt;EOMONTH(AT227,0),BD302+1,"")</f>
        <v>43736</v>
      </c>
      <c r="BG302" s="53" t="str">
        <f>IF(ISNA(VLOOKUP(BH302,Tab_feri,2,FALSE)),"",VLOOKUP(BH302,Tab_feri,2,FALSE))</f>
        <v/>
      </c>
      <c r="BH302" s="55">
        <f>IF(BF302&lt;EOMONTH(AT227,0),BF302+1,"")</f>
        <v>43737</v>
      </c>
    </row>
    <row r="303" spans="4:60" ht="15" customHeight="1" outlineLevel="1" thickTop="1" thickBot="1" x14ac:dyDescent="0.25">
      <c r="D303" s="87">
        <f>SUM(H303,J303,L303,N303,P303,R303,T303)</f>
        <v>0</v>
      </c>
      <c r="F303" s="105">
        <v>1</v>
      </c>
      <c r="G303" s="80"/>
      <c r="H303" s="57"/>
      <c r="I303" s="80"/>
      <c r="J303" s="57"/>
      <c r="K303" s="80"/>
      <c r="L303" s="57"/>
      <c r="M303" s="80"/>
      <c r="N303" s="57"/>
      <c r="O303" s="80"/>
      <c r="P303" s="58"/>
      <c r="Q303" s="80"/>
      <c r="R303" s="57"/>
      <c r="S303" s="80"/>
      <c r="T303" s="58"/>
      <c r="X303" s="87">
        <f>SUM(AB303,AD303,AF303,AH303,AJ303,AL303,AN303)</f>
        <v>0</v>
      </c>
      <c r="Z303" s="105">
        <v>1</v>
      </c>
      <c r="AA303" s="80"/>
      <c r="AB303" s="57"/>
      <c r="AC303" s="80"/>
      <c r="AD303" s="57"/>
      <c r="AE303" s="80"/>
      <c r="AF303" s="57"/>
      <c r="AG303" s="80"/>
      <c r="AH303" s="57"/>
      <c r="AI303" s="80"/>
      <c r="AJ303" s="58"/>
      <c r="AK303" s="80"/>
      <c r="AL303" s="57"/>
      <c r="AM303" s="80"/>
      <c r="AN303" s="58"/>
      <c r="AR303" s="87">
        <f>SUM(AV303,AX303,AZ303,BB303,BD303,BF303,BH303)</f>
        <v>0</v>
      </c>
      <c r="AT303" s="105">
        <v>1</v>
      </c>
      <c r="AU303" s="80"/>
      <c r="AV303" s="57"/>
      <c r="AW303" s="80"/>
      <c r="AX303" s="57"/>
      <c r="AY303" s="80"/>
      <c r="AZ303" s="57"/>
      <c r="BA303" s="80"/>
      <c r="BB303" s="57"/>
      <c r="BC303" s="80"/>
      <c r="BD303" s="58"/>
      <c r="BE303" s="80"/>
      <c r="BF303" s="57"/>
      <c r="BG303" s="80"/>
      <c r="BH303" s="58"/>
    </row>
    <row r="304" spans="4:60" ht="15" customHeight="1" outlineLevel="1" thickBot="1" x14ac:dyDescent="0.25">
      <c r="D304" s="88">
        <f t="shared" ref="D304:D317" si="57">SUM(H304,J304,L304,N304,P304,R304,T304)</f>
        <v>0</v>
      </c>
      <c r="F304" s="105">
        <v>2</v>
      </c>
      <c r="G304" s="81"/>
      <c r="H304" s="47"/>
      <c r="I304" s="81"/>
      <c r="J304" s="47"/>
      <c r="K304" s="81"/>
      <c r="L304" s="47"/>
      <c r="M304" s="81"/>
      <c r="N304" s="47"/>
      <c r="O304" s="81"/>
      <c r="P304" s="59"/>
      <c r="Q304" s="81"/>
      <c r="R304" s="47"/>
      <c r="S304" s="81"/>
      <c r="T304" s="59"/>
      <c r="X304" s="88">
        <f t="shared" ref="X304:X317" si="58">SUM(AB304,AD304,AF304,AH304,AJ304,AL304,AN304)</f>
        <v>0</v>
      </c>
      <c r="Z304" s="105">
        <v>2</v>
      </c>
      <c r="AA304" s="81"/>
      <c r="AB304" s="47"/>
      <c r="AC304" s="81"/>
      <c r="AD304" s="47"/>
      <c r="AE304" s="81"/>
      <c r="AF304" s="47"/>
      <c r="AG304" s="81"/>
      <c r="AH304" s="47"/>
      <c r="AI304" s="81"/>
      <c r="AJ304" s="59"/>
      <c r="AK304" s="81"/>
      <c r="AL304" s="47"/>
      <c r="AM304" s="81"/>
      <c r="AN304" s="59"/>
      <c r="AR304" s="88">
        <f t="shared" ref="AR304:AR317" si="59">SUM(AV304,AX304,AZ304,BB304,BD304,BF304,BH304)</f>
        <v>0</v>
      </c>
      <c r="AT304" s="105">
        <v>2</v>
      </c>
      <c r="AU304" s="81"/>
      <c r="AV304" s="47"/>
      <c r="AW304" s="81"/>
      <c r="AX304" s="47"/>
      <c r="AY304" s="81"/>
      <c r="AZ304" s="47"/>
      <c r="BA304" s="81"/>
      <c r="BB304" s="47"/>
      <c r="BC304" s="81"/>
      <c r="BD304" s="59"/>
      <c r="BE304" s="81"/>
      <c r="BF304" s="47"/>
      <c r="BG304" s="81"/>
      <c r="BH304" s="59"/>
    </row>
    <row r="305" spans="4:60" ht="15" customHeight="1" outlineLevel="1" thickBot="1" x14ac:dyDescent="0.25">
      <c r="D305" s="88">
        <f t="shared" si="57"/>
        <v>0</v>
      </c>
      <c r="F305" s="105">
        <v>3</v>
      </c>
      <c r="G305" s="81"/>
      <c r="H305" s="47"/>
      <c r="I305" s="81"/>
      <c r="J305" s="47"/>
      <c r="K305" s="81"/>
      <c r="L305" s="47"/>
      <c r="M305" s="81"/>
      <c r="N305" s="47"/>
      <c r="O305" s="81"/>
      <c r="P305" s="59"/>
      <c r="Q305" s="81"/>
      <c r="R305" s="47"/>
      <c r="S305" s="81"/>
      <c r="T305" s="59"/>
      <c r="X305" s="88">
        <f t="shared" si="58"/>
        <v>0</v>
      </c>
      <c r="Z305" s="105">
        <v>3</v>
      </c>
      <c r="AA305" s="81"/>
      <c r="AB305" s="47"/>
      <c r="AC305" s="81"/>
      <c r="AD305" s="47"/>
      <c r="AE305" s="81"/>
      <c r="AF305" s="47"/>
      <c r="AG305" s="81"/>
      <c r="AH305" s="47"/>
      <c r="AI305" s="81"/>
      <c r="AJ305" s="59"/>
      <c r="AK305" s="81"/>
      <c r="AL305" s="47"/>
      <c r="AM305" s="81"/>
      <c r="AN305" s="59"/>
      <c r="AR305" s="88">
        <f t="shared" si="59"/>
        <v>0</v>
      </c>
      <c r="AT305" s="105">
        <v>3</v>
      </c>
      <c r="AU305" s="81"/>
      <c r="AV305" s="47"/>
      <c r="AW305" s="81"/>
      <c r="AX305" s="47"/>
      <c r="AY305" s="81"/>
      <c r="AZ305" s="47"/>
      <c r="BA305" s="81"/>
      <c r="BB305" s="47"/>
      <c r="BC305" s="81"/>
      <c r="BD305" s="59"/>
      <c r="BE305" s="81"/>
      <c r="BF305" s="47"/>
      <c r="BG305" s="81"/>
      <c r="BH305" s="59"/>
    </row>
    <row r="306" spans="4:60" ht="15" customHeight="1" outlineLevel="1" thickBot="1" x14ac:dyDescent="0.25">
      <c r="D306" s="88">
        <f t="shared" si="57"/>
        <v>0</v>
      </c>
      <c r="F306" s="105">
        <v>4</v>
      </c>
      <c r="G306" s="81"/>
      <c r="H306" s="47"/>
      <c r="I306" s="81"/>
      <c r="J306" s="47"/>
      <c r="K306" s="81"/>
      <c r="L306" s="47"/>
      <c r="M306" s="81"/>
      <c r="N306" s="47"/>
      <c r="O306" s="81"/>
      <c r="P306" s="59"/>
      <c r="Q306" s="81"/>
      <c r="R306" s="47"/>
      <c r="S306" s="81"/>
      <c r="T306" s="59"/>
      <c r="X306" s="88">
        <f t="shared" si="58"/>
        <v>0</v>
      </c>
      <c r="Z306" s="105">
        <v>4</v>
      </c>
      <c r="AA306" s="81"/>
      <c r="AB306" s="47"/>
      <c r="AC306" s="81"/>
      <c r="AD306" s="47"/>
      <c r="AE306" s="81"/>
      <c r="AF306" s="47"/>
      <c r="AG306" s="81"/>
      <c r="AH306" s="47"/>
      <c r="AI306" s="81"/>
      <c r="AJ306" s="59"/>
      <c r="AK306" s="81"/>
      <c r="AL306" s="47"/>
      <c r="AM306" s="81"/>
      <c r="AN306" s="59"/>
      <c r="AR306" s="88">
        <f t="shared" si="59"/>
        <v>0</v>
      </c>
      <c r="AT306" s="105">
        <v>4</v>
      </c>
      <c r="AU306" s="81"/>
      <c r="AV306" s="47"/>
      <c r="AW306" s="81"/>
      <c r="AX306" s="47"/>
      <c r="AY306" s="81"/>
      <c r="AZ306" s="47"/>
      <c r="BA306" s="81"/>
      <c r="BB306" s="47"/>
      <c r="BC306" s="81"/>
      <c r="BD306" s="59"/>
      <c r="BE306" s="81"/>
      <c r="BF306" s="47"/>
      <c r="BG306" s="81"/>
      <c r="BH306" s="59"/>
    </row>
    <row r="307" spans="4:60" ht="15" customHeight="1" outlineLevel="1" thickBot="1" x14ac:dyDescent="0.25">
      <c r="D307" s="88">
        <f t="shared" si="57"/>
        <v>0</v>
      </c>
      <c r="F307" s="105">
        <v>5</v>
      </c>
      <c r="G307" s="81"/>
      <c r="H307" s="47"/>
      <c r="I307" s="81"/>
      <c r="J307" s="47"/>
      <c r="K307" s="81"/>
      <c r="L307" s="47"/>
      <c r="M307" s="81"/>
      <c r="N307" s="47"/>
      <c r="O307" s="81"/>
      <c r="P307" s="59"/>
      <c r="Q307" s="81"/>
      <c r="R307" s="47"/>
      <c r="S307" s="81"/>
      <c r="T307" s="59"/>
      <c r="X307" s="88">
        <f t="shared" si="58"/>
        <v>0</v>
      </c>
      <c r="Z307" s="105">
        <v>5</v>
      </c>
      <c r="AA307" s="81"/>
      <c r="AB307" s="47"/>
      <c r="AC307" s="81"/>
      <c r="AD307" s="47"/>
      <c r="AE307" s="81"/>
      <c r="AF307" s="47"/>
      <c r="AG307" s="81"/>
      <c r="AH307" s="47"/>
      <c r="AI307" s="81"/>
      <c r="AJ307" s="59"/>
      <c r="AK307" s="81"/>
      <c r="AL307" s="47"/>
      <c r="AM307" s="81"/>
      <c r="AN307" s="59"/>
      <c r="AR307" s="88">
        <f t="shared" si="59"/>
        <v>0</v>
      </c>
      <c r="AT307" s="105">
        <v>5</v>
      </c>
      <c r="AU307" s="81"/>
      <c r="AV307" s="47"/>
      <c r="AW307" s="81"/>
      <c r="AX307" s="47"/>
      <c r="AY307" s="81"/>
      <c r="AZ307" s="47"/>
      <c r="BA307" s="81"/>
      <c r="BB307" s="47"/>
      <c r="BC307" s="81"/>
      <c r="BD307" s="59"/>
      <c r="BE307" s="81"/>
      <c r="BF307" s="47"/>
      <c r="BG307" s="81"/>
      <c r="BH307" s="59"/>
    </row>
    <row r="308" spans="4:60" ht="15" customHeight="1" outlineLevel="1" thickBot="1" x14ac:dyDescent="0.25">
      <c r="D308" s="88">
        <f t="shared" si="57"/>
        <v>0</v>
      </c>
      <c r="F308" s="105">
        <v>6</v>
      </c>
      <c r="G308" s="81"/>
      <c r="H308" s="47"/>
      <c r="I308" s="81"/>
      <c r="J308" s="47"/>
      <c r="K308" s="81"/>
      <c r="L308" s="47"/>
      <c r="M308" s="81"/>
      <c r="N308" s="47"/>
      <c r="O308" s="81"/>
      <c r="P308" s="59"/>
      <c r="Q308" s="81"/>
      <c r="R308" s="47"/>
      <c r="S308" s="81"/>
      <c r="T308" s="59"/>
      <c r="X308" s="88">
        <f t="shared" si="58"/>
        <v>0</v>
      </c>
      <c r="Z308" s="105">
        <v>6</v>
      </c>
      <c r="AA308" s="81"/>
      <c r="AB308" s="47"/>
      <c r="AC308" s="81"/>
      <c r="AD308" s="47"/>
      <c r="AE308" s="81"/>
      <c r="AF308" s="47"/>
      <c r="AG308" s="81"/>
      <c r="AH308" s="47"/>
      <c r="AI308" s="81"/>
      <c r="AJ308" s="59"/>
      <c r="AK308" s="81"/>
      <c r="AL308" s="47"/>
      <c r="AM308" s="81"/>
      <c r="AN308" s="59"/>
      <c r="AR308" s="88">
        <f t="shared" si="59"/>
        <v>0</v>
      </c>
      <c r="AT308" s="105">
        <v>6</v>
      </c>
      <c r="AU308" s="81"/>
      <c r="AV308" s="47"/>
      <c r="AW308" s="81"/>
      <c r="AX308" s="47"/>
      <c r="AY308" s="81"/>
      <c r="AZ308" s="47"/>
      <c r="BA308" s="81"/>
      <c r="BB308" s="47"/>
      <c r="BC308" s="81"/>
      <c r="BD308" s="59"/>
      <c r="BE308" s="81"/>
      <c r="BF308" s="47"/>
      <c r="BG308" s="81"/>
      <c r="BH308" s="59"/>
    </row>
    <row r="309" spans="4:60" ht="15" customHeight="1" outlineLevel="1" thickBot="1" x14ac:dyDescent="0.25">
      <c r="D309" s="88">
        <f t="shared" si="57"/>
        <v>0</v>
      </c>
      <c r="F309" s="105">
        <v>7</v>
      </c>
      <c r="G309" s="81"/>
      <c r="H309" s="47"/>
      <c r="I309" s="81"/>
      <c r="J309" s="47"/>
      <c r="K309" s="81"/>
      <c r="L309" s="47"/>
      <c r="M309" s="81"/>
      <c r="N309" s="47"/>
      <c r="O309" s="81"/>
      <c r="P309" s="59"/>
      <c r="Q309" s="81"/>
      <c r="R309" s="47"/>
      <c r="S309" s="81"/>
      <c r="T309" s="59"/>
      <c r="X309" s="88">
        <f t="shared" si="58"/>
        <v>0</v>
      </c>
      <c r="Z309" s="105">
        <v>7</v>
      </c>
      <c r="AA309" s="81"/>
      <c r="AB309" s="47"/>
      <c r="AC309" s="81"/>
      <c r="AD309" s="47"/>
      <c r="AE309" s="81"/>
      <c r="AF309" s="47"/>
      <c r="AG309" s="81"/>
      <c r="AH309" s="47"/>
      <c r="AI309" s="81"/>
      <c r="AJ309" s="59"/>
      <c r="AK309" s="81"/>
      <c r="AL309" s="47"/>
      <c r="AM309" s="81"/>
      <c r="AN309" s="59"/>
      <c r="AR309" s="88">
        <f t="shared" si="59"/>
        <v>0</v>
      </c>
      <c r="AT309" s="105">
        <v>7</v>
      </c>
      <c r="AU309" s="81"/>
      <c r="AV309" s="47"/>
      <c r="AW309" s="81"/>
      <c r="AX309" s="47"/>
      <c r="AY309" s="81"/>
      <c r="AZ309" s="47"/>
      <c r="BA309" s="81"/>
      <c r="BB309" s="47"/>
      <c r="BC309" s="81"/>
      <c r="BD309" s="59"/>
      <c r="BE309" s="81"/>
      <c r="BF309" s="47"/>
      <c r="BG309" s="81"/>
      <c r="BH309" s="59"/>
    </row>
    <row r="310" spans="4:60" ht="15" customHeight="1" outlineLevel="1" thickBot="1" x14ac:dyDescent="0.25">
      <c r="D310" s="88">
        <f t="shared" si="57"/>
        <v>0</v>
      </c>
      <c r="F310" s="105">
        <v>8</v>
      </c>
      <c r="G310" s="81"/>
      <c r="H310" s="47"/>
      <c r="I310" s="81"/>
      <c r="J310" s="47"/>
      <c r="K310" s="81"/>
      <c r="L310" s="47"/>
      <c r="M310" s="81"/>
      <c r="N310" s="47"/>
      <c r="O310" s="81"/>
      <c r="P310" s="59"/>
      <c r="Q310" s="81"/>
      <c r="R310" s="47"/>
      <c r="S310" s="81"/>
      <c r="T310" s="59"/>
      <c r="X310" s="88">
        <f t="shared" si="58"/>
        <v>0</v>
      </c>
      <c r="Z310" s="105">
        <v>8</v>
      </c>
      <c r="AA310" s="81"/>
      <c r="AB310" s="47"/>
      <c r="AC310" s="81"/>
      <c r="AD310" s="47"/>
      <c r="AE310" s="81"/>
      <c r="AF310" s="47"/>
      <c r="AG310" s="81"/>
      <c r="AH310" s="47"/>
      <c r="AI310" s="81"/>
      <c r="AJ310" s="59"/>
      <c r="AK310" s="81"/>
      <c r="AL310" s="47"/>
      <c r="AM310" s="81"/>
      <c r="AN310" s="59"/>
      <c r="AR310" s="88">
        <f t="shared" si="59"/>
        <v>0</v>
      </c>
      <c r="AT310" s="105">
        <v>8</v>
      </c>
      <c r="AU310" s="81"/>
      <c r="AV310" s="47"/>
      <c r="AW310" s="81"/>
      <c r="AX310" s="47"/>
      <c r="AY310" s="81"/>
      <c r="AZ310" s="47"/>
      <c r="BA310" s="81"/>
      <c r="BB310" s="47"/>
      <c r="BC310" s="81"/>
      <c r="BD310" s="59"/>
      <c r="BE310" s="81"/>
      <c r="BF310" s="47"/>
      <c r="BG310" s="81"/>
      <c r="BH310" s="59"/>
    </row>
    <row r="311" spans="4:60" ht="15" customHeight="1" outlineLevel="1" thickBot="1" x14ac:dyDescent="0.25">
      <c r="D311" s="88">
        <f t="shared" si="57"/>
        <v>0</v>
      </c>
      <c r="F311" s="105">
        <v>9</v>
      </c>
      <c r="G311" s="81"/>
      <c r="H311" s="47"/>
      <c r="I311" s="81"/>
      <c r="J311" s="47"/>
      <c r="K311" s="81"/>
      <c r="L311" s="47"/>
      <c r="M311" s="81"/>
      <c r="N311" s="47"/>
      <c r="O311" s="81"/>
      <c r="P311" s="59"/>
      <c r="Q311" s="81"/>
      <c r="R311" s="47"/>
      <c r="S311" s="81"/>
      <c r="T311" s="59"/>
      <c r="X311" s="88">
        <f t="shared" si="58"/>
        <v>0</v>
      </c>
      <c r="Z311" s="105">
        <v>9</v>
      </c>
      <c r="AA311" s="81"/>
      <c r="AB311" s="47"/>
      <c r="AC311" s="81"/>
      <c r="AD311" s="47"/>
      <c r="AE311" s="81"/>
      <c r="AF311" s="47"/>
      <c r="AG311" s="81"/>
      <c r="AH311" s="47"/>
      <c r="AI311" s="81"/>
      <c r="AJ311" s="59"/>
      <c r="AK311" s="81"/>
      <c r="AL311" s="47"/>
      <c r="AM311" s="81"/>
      <c r="AN311" s="59"/>
      <c r="AR311" s="88">
        <f t="shared" si="59"/>
        <v>0</v>
      </c>
      <c r="AT311" s="105">
        <v>9</v>
      </c>
      <c r="AU311" s="81"/>
      <c r="AV311" s="47"/>
      <c r="AW311" s="81"/>
      <c r="AX311" s="47"/>
      <c r="AY311" s="81"/>
      <c r="AZ311" s="47"/>
      <c r="BA311" s="81"/>
      <c r="BB311" s="47"/>
      <c r="BC311" s="81"/>
      <c r="BD311" s="59"/>
      <c r="BE311" s="81"/>
      <c r="BF311" s="47"/>
      <c r="BG311" s="81"/>
      <c r="BH311" s="59"/>
    </row>
    <row r="312" spans="4:60" ht="15" customHeight="1" outlineLevel="1" thickBot="1" x14ac:dyDescent="0.25">
      <c r="D312" s="88">
        <f t="shared" si="57"/>
        <v>0</v>
      </c>
      <c r="F312" s="105">
        <v>10</v>
      </c>
      <c r="G312" s="81"/>
      <c r="H312" s="47"/>
      <c r="I312" s="81"/>
      <c r="J312" s="47"/>
      <c r="K312" s="81"/>
      <c r="L312" s="47"/>
      <c r="M312" s="81"/>
      <c r="N312" s="47"/>
      <c r="O312" s="81"/>
      <c r="P312" s="59"/>
      <c r="Q312" s="81"/>
      <c r="R312" s="47"/>
      <c r="S312" s="81"/>
      <c r="T312" s="59"/>
      <c r="X312" s="88">
        <f t="shared" si="58"/>
        <v>0</v>
      </c>
      <c r="Z312" s="105">
        <v>10</v>
      </c>
      <c r="AA312" s="81"/>
      <c r="AB312" s="47"/>
      <c r="AC312" s="81"/>
      <c r="AD312" s="47"/>
      <c r="AE312" s="81"/>
      <c r="AF312" s="47"/>
      <c r="AG312" s="81"/>
      <c r="AH312" s="47"/>
      <c r="AI312" s="81"/>
      <c r="AJ312" s="59"/>
      <c r="AK312" s="81"/>
      <c r="AL312" s="47"/>
      <c r="AM312" s="81"/>
      <c r="AN312" s="59"/>
      <c r="AR312" s="88">
        <f t="shared" si="59"/>
        <v>0</v>
      </c>
      <c r="AT312" s="105">
        <v>10</v>
      </c>
      <c r="AU312" s="81"/>
      <c r="AV312" s="47"/>
      <c r="AW312" s="81"/>
      <c r="AX312" s="47"/>
      <c r="AY312" s="81"/>
      <c r="AZ312" s="47"/>
      <c r="BA312" s="81"/>
      <c r="BB312" s="47"/>
      <c r="BC312" s="81"/>
      <c r="BD312" s="59"/>
      <c r="BE312" s="81"/>
      <c r="BF312" s="47"/>
      <c r="BG312" s="81"/>
      <c r="BH312" s="59"/>
    </row>
    <row r="313" spans="4:60" ht="15" customHeight="1" outlineLevel="1" thickBot="1" x14ac:dyDescent="0.25">
      <c r="D313" s="88">
        <f t="shared" si="57"/>
        <v>0</v>
      </c>
      <c r="F313" s="105">
        <v>11</v>
      </c>
      <c r="G313" s="81"/>
      <c r="H313" s="47"/>
      <c r="I313" s="81"/>
      <c r="J313" s="47"/>
      <c r="K313" s="81"/>
      <c r="L313" s="47"/>
      <c r="M313" s="81"/>
      <c r="N313" s="47"/>
      <c r="O313" s="81"/>
      <c r="P313" s="59"/>
      <c r="Q313" s="81"/>
      <c r="R313" s="47"/>
      <c r="S313" s="81"/>
      <c r="T313" s="59"/>
      <c r="X313" s="88">
        <f t="shared" si="58"/>
        <v>0</v>
      </c>
      <c r="Z313" s="105">
        <v>11</v>
      </c>
      <c r="AA313" s="81"/>
      <c r="AB313" s="47"/>
      <c r="AC313" s="81"/>
      <c r="AD313" s="47"/>
      <c r="AE313" s="81"/>
      <c r="AF313" s="47"/>
      <c r="AG313" s="81"/>
      <c r="AH313" s="47"/>
      <c r="AI313" s="81"/>
      <c r="AJ313" s="59"/>
      <c r="AK313" s="81"/>
      <c r="AL313" s="47"/>
      <c r="AM313" s="81"/>
      <c r="AN313" s="59"/>
      <c r="AR313" s="88">
        <f t="shared" si="59"/>
        <v>0</v>
      </c>
      <c r="AT313" s="105">
        <v>11</v>
      </c>
      <c r="AU313" s="81"/>
      <c r="AV313" s="47"/>
      <c r="AW313" s="81"/>
      <c r="AX313" s="47"/>
      <c r="AY313" s="81"/>
      <c r="AZ313" s="47"/>
      <c r="BA313" s="81"/>
      <c r="BB313" s="47"/>
      <c r="BC313" s="81"/>
      <c r="BD313" s="59"/>
      <c r="BE313" s="81"/>
      <c r="BF313" s="47"/>
      <c r="BG313" s="81"/>
      <c r="BH313" s="59"/>
    </row>
    <row r="314" spans="4:60" ht="15" customHeight="1" outlineLevel="1" thickBot="1" x14ac:dyDescent="0.25">
      <c r="D314" s="88">
        <f t="shared" si="57"/>
        <v>0</v>
      </c>
      <c r="F314" s="105">
        <v>12</v>
      </c>
      <c r="G314" s="81"/>
      <c r="H314" s="47"/>
      <c r="I314" s="81"/>
      <c r="J314" s="47"/>
      <c r="K314" s="81"/>
      <c r="L314" s="47"/>
      <c r="M314" s="81"/>
      <c r="N314" s="47"/>
      <c r="O314" s="81"/>
      <c r="P314" s="59"/>
      <c r="Q314" s="81"/>
      <c r="R314" s="47"/>
      <c r="S314" s="81"/>
      <c r="T314" s="59"/>
      <c r="X314" s="88">
        <f t="shared" si="58"/>
        <v>0</v>
      </c>
      <c r="Z314" s="105">
        <v>12</v>
      </c>
      <c r="AA314" s="81"/>
      <c r="AB314" s="47"/>
      <c r="AC314" s="81"/>
      <c r="AD314" s="47"/>
      <c r="AE314" s="81"/>
      <c r="AF314" s="47"/>
      <c r="AG314" s="81"/>
      <c r="AH314" s="47"/>
      <c r="AI314" s="81"/>
      <c r="AJ314" s="59"/>
      <c r="AK314" s="81"/>
      <c r="AL314" s="47"/>
      <c r="AM314" s="81"/>
      <c r="AN314" s="59"/>
      <c r="AR314" s="88">
        <f t="shared" si="59"/>
        <v>0</v>
      </c>
      <c r="AT314" s="105">
        <v>12</v>
      </c>
      <c r="AU314" s="81"/>
      <c r="AV314" s="47"/>
      <c r="AW314" s="81"/>
      <c r="AX314" s="47"/>
      <c r="AY314" s="81"/>
      <c r="AZ314" s="47"/>
      <c r="BA314" s="81"/>
      <c r="BB314" s="47"/>
      <c r="BC314" s="81"/>
      <c r="BD314" s="59"/>
      <c r="BE314" s="81"/>
      <c r="BF314" s="47"/>
      <c r="BG314" s="81"/>
      <c r="BH314" s="59"/>
    </row>
    <row r="315" spans="4:60" ht="15" customHeight="1" outlineLevel="1" thickBot="1" x14ac:dyDescent="0.25">
      <c r="D315" s="88">
        <f t="shared" si="57"/>
        <v>0</v>
      </c>
      <c r="F315" s="105">
        <v>13</v>
      </c>
      <c r="G315" s="81"/>
      <c r="H315" s="47"/>
      <c r="I315" s="81"/>
      <c r="J315" s="47"/>
      <c r="K315" s="81"/>
      <c r="L315" s="47"/>
      <c r="M315" s="81"/>
      <c r="N315" s="47"/>
      <c r="O315" s="81"/>
      <c r="P315" s="59"/>
      <c r="Q315" s="81"/>
      <c r="R315" s="47"/>
      <c r="S315" s="81"/>
      <c r="T315" s="59"/>
      <c r="X315" s="88">
        <f t="shared" si="58"/>
        <v>0</v>
      </c>
      <c r="Z315" s="105">
        <v>13</v>
      </c>
      <c r="AA315" s="81"/>
      <c r="AB315" s="47"/>
      <c r="AC315" s="81"/>
      <c r="AD315" s="47"/>
      <c r="AE315" s="81"/>
      <c r="AF315" s="47"/>
      <c r="AG315" s="81"/>
      <c r="AH315" s="47"/>
      <c r="AI315" s="81"/>
      <c r="AJ315" s="59"/>
      <c r="AK315" s="81"/>
      <c r="AL315" s="47"/>
      <c r="AM315" s="81"/>
      <c r="AN315" s="59"/>
      <c r="AR315" s="88">
        <f t="shared" si="59"/>
        <v>0</v>
      </c>
      <c r="AT315" s="105">
        <v>13</v>
      </c>
      <c r="AU315" s="81"/>
      <c r="AV315" s="47"/>
      <c r="AW315" s="81"/>
      <c r="AX315" s="47"/>
      <c r="AY315" s="81"/>
      <c r="AZ315" s="47"/>
      <c r="BA315" s="81"/>
      <c r="BB315" s="47"/>
      <c r="BC315" s="81"/>
      <c r="BD315" s="59"/>
      <c r="BE315" s="81"/>
      <c r="BF315" s="47"/>
      <c r="BG315" s="81"/>
      <c r="BH315" s="59"/>
    </row>
    <row r="316" spans="4:60" ht="15" customHeight="1" outlineLevel="1" thickBot="1" x14ac:dyDescent="0.25">
      <c r="D316" s="88">
        <f t="shared" si="57"/>
        <v>0</v>
      </c>
      <c r="F316" s="105">
        <v>14</v>
      </c>
      <c r="G316" s="81"/>
      <c r="H316" s="78"/>
      <c r="I316" s="81"/>
      <c r="J316" s="47"/>
      <c r="K316" s="81"/>
      <c r="L316" s="47"/>
      <c r="M316" s="81"/>
      <c r="N316" s="47"/>
      <c r="O316" s="81"/>
      <c r="P316" s="59"/>
      <c r="Q316" s="81"/>
      <c r="R316" s="47"/>
      <c r="S316" s="81"/>
      <c r="T316" s="59"/>
      <c r="X316" s="88">
        <f t="shared" si="58"/>
        <v>0</v>
      </c>
      <c r="Z316" s="105">
        <v>14</v>
      </c>
      <c r="AA316" s="81"/>
      <c r="AB316" s="78"/>
      <c r="AC316" s="81"/>
      <c r="AD316" s="47"/>
      <c r="AE316" s="81"/>
      <c r="AF316" s="47"/>
      <c r="AG316" s="81"/>
      <c r="AH316" s="47"/>
      <c r="AI316" s="81"/>
      <c r="AJ316" s="59"/>
      <c r="AK316" s="81"/>
      <c r="AL316" s="47"/>
      <c r="AM316" s="81"/>
      <c r="AN316" s="59"/>
      <c r="AR316" s="88">
        <f t="shared" si="59"/>
        <v>0</v>
      </c>
      <c r="AT316" s="105">
        <v>14</v>
      </c>
      <c r="AU316" s="81"/>
      <c r="AV316" s="78"/>
      <c r="AW316" s="81"/>
      <c r="AX316" s="47"/>
      <c r="AY316" s="81"/>
      <c r="AZ316" s="47"/>
      <c r="BA316" s="81"/>
      <c r="BB316" s="47"/>
      <c r="BC316" s="81"/>
      <c r="BD316" s="59"/>
      <c r="BE316" s="81"/>
      <c r="BF316" s="47"/>
      <c r="BG316" s="81"/>
      <c r="BH316" s="59"/>
    </row>
    <row r="317" spans="4:60" ht="15" customHeight="1" outlineLevel="1" thickBot="1" x14ac:dyDescent="0.25">
      <c r="D317" s="89">
        <f t="shared" si="57"/>
        <v>0</v>
      </c>
      <c r="F317" s="105">
        <v>15</v>
      </c>
      <c r="G317" s="82"/>
      <c r="H317" s="60"/>
      <c r="I317" s="82"/>
      <c r="J317" s="60"/>
      <c r="K317" s="82"/>
      <c r="L317" s="60"/>
      <c r="M317" s="82"/>
      <c r="N317" s="60"/>
      <c r="O317" s="82"/>
      <c r="P317" s="61"/>
      <c r="Q317" s="82"/>
      <c r="R317" s="60"/>
      <c r="S317" s="82"/>
      <c r="T317" s="61"/>
      <c r="X317" s="89">
        <f t="shared" si="58"/>
        <v>0</v>
      </c>
      <c r="Z317" s="105">
        <v>15</v>
      </c>
      <c r="AA317" s="82"/>
      <c r="AB317" s="60"/>
      <c r="AC317" s="82"/>
      <c r="AD317" s="60"/>
      <c r="AE317" s="82"/>
      <c r="AF317" s="60"/>
      <c r="AG317" s="82"/>
      <c r="AH317" s="60"/>
      <c r="AI317" s="82"/>
      <c r="AJ317" s="61"/>
      <c r="AK317" s="82"/>
      <c r="AL317" s="60"/>
      <c r="AM317" s="82"/>
      <c r="AN317" s="61"/>
      <c r="AR317" s="89">
        <f t="shared" si="59"/>
        <v>0</v>
      </c>
      <c r="AT317" s="105">
        <v>15</v>
      </c>
      <c r="AU317" s="82"/>
      <c r="AV317" s="60"/>
      <c r="AW317" s="82"/>
      <c r="AX317" s="60"/>
      <c r="AY317" s="82"/>
      <c r="AZ317" s="60"/>
      <c r="BA317" s="82"/>
      <c r="BB317" s="60"/>
      <c r="BC317" s="82"/>
      <c r="BD317" s="61"/>
      <c r="BE317" s="82"/>
      <c r="BF317" s="60"/>
      <c r="BG317" s="82"/>
      <c r="BH317" s="61"/>
    </row>
    <row r="318" spans="4:60" ht="15" customHeight="1" outlineLevel="1" thickTop="1" thickBot="1" x14ac:dyDescent="0.25">
      <c r="F318" s="106"/>
      <c r="G318" s="49" t="s">
        <v>27</v>
      </c>
      <c r="H318" s="49">
        <f>SUM(H303:H317)</f>
        <v>0</v>
      </c>
      <c r="I318" s="49"/>
      <c r="J318" s="49">
        <f>SUM(J303:J317)</f>
        <v>0</v>
      </c>
      <c r="K318" s="49"/>
      <c r="L318" s="49">
        <f>SUM(L303:L317)</f>
        <v>0</v>
      </c>
      <c r="M318" s="49"/>
      <c r="N318" s="49">
        <f>SUM(N303:N317)</f>
        <v>0</v>
      </c>
      <c r="O318" s="49"/>
      <c r="P318" s="49">
        <f>SUM(P303:P317)</f>
        <v>0</v>
      </c>
      <c r="Q318" s="49"/>
      <c r="R318" s="49">
        <f>SUM(R303:R317)</f>
        <v>0</v>
      </c>
      <c r="S318" s="49"/>
      <c r="T318" s="49">
        <f>SUM(T303:T317)</f>
        <v>0</v>
      </c>
      <c r="Z318" s="106"/>
      <c r="AA318" s="49" t="s">
        <v>27</v>
      </c>
      <c r="AB318" s="49">
        <f>SUM(AB303:AB317)</f>
        <v>0</v>
      </c>
      <c r="AC318" s="49"/>
      <c r="AD318" s="49">
        <f>SUM(AD303:AD317)</f>
        <v>0</v>
      </c>
      <c r="AE318" s="49"/>
      <c r="AF318" s="49">
        <f>SUM(AF303:AF317)</f>
        <v>0</v>
      </c>
      <c r="AG318" s="49"/>
      <c r="AH318" s="49">
        <f>SUM(AH303:AH317)</f>
        <v>0</v>
      </c>
      <c r="AI318" s="49"/>
      <c r="AJ318" s="49">
        <f>SUM(AJ303:AJ317)</f>
        <v>0</v>
      </c>
      <c r="AK318" s="49"/>
      <c r="AL318" s="49">
        <f>SUM(AL303:AL317)</f>
        <v>0</v>
      </c>
      <c r="AM318" s="49"/>
      <c r="AN318" s="49">
        <f>SUM(AN303:AN317)</f>
        <v>0</v>
      </c>
      <c r="AT318" s="106"/>
      <c r="AU318" s="49" t="s">
        <v>27</v>
      </c>
      <c r="AV318" s="49">
        <f>SUM(AV303:AV317)</f>
        <v>0</v>
      </c>
      <c r="AW318" s="49"/>
      <c r="AX318" s="49">
        <f>SUM(AX303:AX317)</f>
        <v>0</v>
      </c>
      <c r="AY318" s="49"/>
      <c r="AZ318" s="49">
        <f>SUM(AZ303:AZ317)</f>
        <v>0</v>
      </c>
      <c r="BA318" s="49"/>
      <c r="BB318" s="49">
        <f>SUM(BB303:BB317)</f>
        <v>0</v>
      </c>
      <c r="BC318" s="49"/>
      <c r="BD318" s="49">
        <f>SUM(BD303:BD317)</f>
        <v>0</v>
      </c>
      <c r="BE318" s="49"/>
      <c r="BF318" s="49">
        <f>SUM(BF303:BF317)</f>
        <v>0</v>
      </c>
      <c r="BG318" s="49"/>
      <c r="BH318" s="49">
        <f>SUM(BH303:BH317)</f>
        <v>0</v>
      </c>
    </row>
    <row r="319" spans="4:60" ht="15" hidden="1" customHeight="1" outlineLevel="1" thickBot="1" x14ac:dyDescent="0.25">
      <c r="F319" s="108" t="str">
        <f>IF(H320&lt;=EOMONTH(H284,0),INT((N320-LOOKUP(N320,DATE(YEAR(N320)+{-1;0;1},1,3)-WEEKDAY(DATE(YEAR(N320)+{-1;0;1},1,3))+2))/7)+1,"")</f>
        <v/>
      </c>
      <c r="G319" s="50"/>
      <c r="H319" s="50"/>
      <c r="I319" s="50"/>
      <c r="J319" s="50"/>
      <c r="K319" s="50"/>
      <c r="L319" s="50"/>
      <c r="M319" s="50"/>
      <c r="N319" s="50"/>
      <c r="O319" s="50"/>
      <c r="P319" s="50"/>
      <c r="Q319" s="50"/>
      <c r="R319" s="50"/>
      <c r="S319" s="50"/>
      <c r="T319" s="50"/>
      <c r="Z319" s="108" t="str">
        <f>IF(AB320&lt;=EOMONTH(AB284,0),INT((AH320-LOOKUP(AH320,DATE(YEAR(AH320)+{-1;0;1},1,3)-WEEKDAY(DATE(YEAR(AH320)+{-1;0;1},1,3))+2))/7)+1,"")</f>
        <v/>
      </c>
      <c r="AA319" s="50"/>
      <c r="AB319" s="50"/>
      <c r="AC319" s="50"/>
      <c r="AD319" s="50"/>
      <c r="AE319" s="50"/>
      <c r="AF319" s="50"/>
      <c r="AG319" s="50"/>
      <c r="AH319" s="50"/>
      <c r="AI319" s="50"/>
      <c r="AJ319" s="50"/>
      <c r="AK319" s="50"/>
      <c r="AL319" s="50"/>
      <c r="AM319" s="50"/>
      <c r="AN319" s="50"/>
      <c r="AT319" s="108" t="e">
        <f>IF(AV320&lt;=EOMONTH(AV284,0),INT((BB320-LOOKUP(BB320,DATE(YEAR(BB320)+{-1;0;1},1,3)-WEEKDAY(DATE(YEAR(BB320)+{-1;0;1},1,3))+2))/7)+1,"")</f>
        <v>#VALUE!</v>
      </c>
      <c r="AU319" s="50"/>
      <c r="AV319" s="50"/>
      <c r="AW319" s="50"/>
      <c r="AX319" s="50"/>
      <c r="AY319" s="50"/>
      <c r="AZ319" s="50"/>
      <c r="BA319" s="50"/>
      <c r="BB319" s="50"/>
      <c r="BC319" s="50"/>
      <c r="BD319" s="50"/>
      <c r="BE319" s="50"/>
      <c r="BF319" s="50"/>
      <c r="BG319" s="50"/>
      <c r="BH319" s="50"/>
    </row>
    <row r="320" spans="4:60" ht="39.950000000000003" customHeight="1" thickBot="1" x14ac:dyDescent="0.25">
      <c r="F320" s="71" t="str">
        <f>F319</f>
        <v/>
      </c>
      <c r="G320" s="51" t="str">
        <f>IF(ISNA(VLOOKUP(H320,Tab_feri,2,FALSE)),"",VLOOKUP(H320,Tab_feri,2,FALSE))</f>
        <v/>
      </c>
      <c r="H320" s="52" t="str">
        <f>IF(T302&lt;EOMONTH(F227,0),T302+1,"")</f>
        <v/>
      </c>
      <c r="I320" s="51" t="str">
        <f>IF(ISNA(VLOOKUP(J320,Tab_feri,2,FALSE)),"",VLOOKUP(J320,Tab_feri,2,FALSE))</f>
        <v/>
      </c>
      <c r="J320" s="52" t="str">
        <f>IF(H320&lt;EOMONTH(F227,0),H320+1,"")</f>
        <v/>
      </c>
      <c r="K320" s="51" t="str">
        <f>IF(ISNA(VLOOKUP(L320,Tab_feri,2,FALSE)),"",VLOOKUP(L320,Tab_feri,2,FALSE))</f>
        <v/>
      </c>
      <c r="L320" s="52" t="str">
        <f>IF(J320&lt;EOMONTH(F227,0),J320+1,"")</f>
        <v/>
      </c>
      <c r="M320" s="51" t="str">
        <f>IF(ISNA(VLOOKUP(N320,Tab_feri,2,FALSE)),"",VLOOKUP(N320,Tab_feri,2,FALSE))</f>
        <v/>
      </c>
      <c r="N320" s="52" t="str">
        <f>IF(L320&lt;EOMONTH(F227,0),L320+1,"")</f>
        <v/>
      </c>
      <c r="O320" s="51" t="str">
        <f>IF(ISNA(VLOOKUP(P320,Tab_feri,2,FALSE)),"",VLOOKUP(P320,Tab_feri,2,FALSE))</f>
        <v/>
      </c>
      <c r="P320" s="52" t="str">
        <f>IF(N320&lt;EOMONTH(F227,0),N320+1,"")</f>
        <v/>
      </c>
      <c r="Q320" s="53" t="str">
        <f>IF(ISNA(VLOOKUP(R320,Tab_feri,2,FALSE)),"",VLOOKUP(R320,Tab_feri,2,FALSE))</f>
        <v/>
      </c>
      <c r="R320" s="54" t="str">
        <f>IF(P320&lt;EOMONTH(F227,0),P320+1,"")</f>
        <v/>
      </c>
      <c r="S320" s="53" t="str">
        <f>IF(ISNA(VLOOKUP(T320,Tab_feri,2,FALSE)),"",VLOOKUP(T320,Tab_feri,2,FALSE))</f>
        <v/>
      </c>
      <c r="T320" s="55" t="str">
        <f>IF(R320&lt;EOMONTH(F227,0),R320+1,"")</f>
        <v/>
      </c>
      <c r="Z320" s="71" t="str">
        <f>Z319</f>
        <v/>
      </c>
      <c r="AA320" s="51" t="str">
        <f>IF(ISNA(VLOOKUP(AB320,Tab_feri,2,FALSE)),"",VLOOKUP(AB320,Tab_feri,2,FALSE))</f>
        <v/>
      </c>
      <c r="AB320" s="52" t="str">
        <f>IF(AN302&lt;EOMONTH(Z227,0),AN302+1,"")</f>
        <v/>
      </c>
      <c r="AC320" s="51" t="str">
        <f>IF(ISNA(VLOOKUP(AD320,Tab_feri,2,FALSE)),"",VLOOKUP(AD320,Tab_feri,2,FALSE))</f>
        <v/>
      </c>
      <c r="AD320" s="52" t="str">
        <f>IF(AB320&lt;EOMONTH(Z227,0),AB320+1,"")</f>
        <v/>
      </c>
      <c r="AE320" s="51" t="str">
        <f>IF(ISNA(VLOOKUP(AF320,Tab_feri,2,FALSE)),"",VLOOKUP(AF320,Tab_feri,2,FALSE))</f>
        <v/>
      </c>
      <c r="AF320" s="52" t="str">
        <f>IF(AD320&lt;EOMONTH(Z227,0),AD320+1,"")</f>
        <v/>
      </c>
      <c r="AG320" s="51" t="str">
        <f>IF(ISNA(VLOOKUP(AH320,Tab_feri,2,FALSE)),"",VLOOKUP(AH320,Tab_feri,2,FALSE))</f>
        <v/>
      </c>
      <c r="AH320" s="52" t="str">
        <f>IF(AF320&lt;EOMONTH(Z227,0),AF320+1,"")</f>
        <v/>
      </c>
      <c r="AI320" s="51" t="str">
        <f>IF(ISNA(VLOOKUP(AJ320,Tab_feri,2,FALSE)),"",VLOOKUP(AJ320,Tab_feri,2,FALSE))</f>
        <v/>
      </c>
      <c r="AJ320" s="52" t="str">
        <f>IF(AH320&lt;EOMONTH(Z227,0),AH320+1,"")</f>
        <v/>
      </c>
      <c r="AK320" s="53" t="str">
        <f>IF(ISNA(VLOOKUP(AL320,Tab_feri,2,FALSE)),"",VLOOKUP(AL320,Tab_feri,2,FALSE))</f>
        <v/>
      </c>
      <c r="AL320" s="54" t="str">
        <f>IF(AJ320&lt;EOMONTH(Z227,0),AJ320+1,"")</f>
        <v/>
      </c>
      <c r="AM320" s="53" t="str">
        <f>IF(ISNA(VLOOKUP(AN320,Tab_feri,2,FALSE)),"",VLOOKUP(AN320,Tab_feri,2,FALSE))</f>
        <v/>
      </c>
      <c r="AN320" s="55" t="str">
        <f>IF(AL320&lt;EOMONTH(Z227,0),AL320+1,"")</f>
        <v/>
      </c>
      <c r="AT320" s="71" t="e">
        <f>AT319</f>
        <v>#VALUE!</v>
      </c>
      <c r="AU320" s="51" t="str">
        <f>IF(ISNA(VLOOKUP(AV320,Tab_feri,2,FALSE)),"",VLOOKUP(AV320,Tab_feri,2,FALSE))</f>
        <v/>
      </c>
      <c r="AV320" s="52">
        <f>IF(BH302&lt;EOMONTH(AT227,0),BH302+1,"")</f>
        <v>43738</v>
      </c>
      <c r="AW320" s="51" t="str">
        <f>IF(ISNA(VLOOKUP(AX320,Tab_feri,2,FALSE)),"",VLOOKUP(AX320,Tab_feri,2,FALSE))</f>
        <v/>
      </c>
      <c r="AX320" s="52" t="str">
        <f>IF(AV320&lt;EOMONTH(AT227,0),AV320+1,"")</f>
        <v/>
      </c>
      <c r="AY320" s="51" t="str">
        <f>IF(ISNA(VLOOKUP(AZ320,Tab_feri,2,FALSE)),"",VLOOKUP(AZ320,Tab_feri,2,FALSE))</f>
        <v/>
      </c>
      <c r="AZ320" s="52" t="str">
        <f>IF(AX320&lt;EOMONTH(AT227,0),AX320+1,"")</f>
        <v/>
      </c>
      <c r="BA320" s="51" t="str">
        <f>IF(ISNA(VLOOKUP(BB320,Tab_feri,2,FALSE)),"",VLOOKUP(BB320,Tab_feri,2,FALSE))</f>
        <v/>
      </c>
      <c r="BB320" s="52" t="str">
        <f>IF(AZ320&lt;EOMONTH(AT227,0),AZ320+1,"")</f>
        <v/>
      </c>
      <c r="BC320" s="51" t="str">
        <f>IF(ISNA(VLOOKUP(BD320,Tab_feri,2,FALSE)),"",VLOOKUP(BD320,Tab_feri,2,FALSE))</f>
        <v/>
      </c>
      <c r="BD320" s="52" t="str">
        <f>IF(BB320&lt;EOMONTH(AT227,0),BB320+1,"")</f>
        <v/>
      </c>
      <c r="BE320" s="53" t="str">
        <f>IF(ISNA(VLOOKUP(BF320,Tab_feri,2,FALSE)),"",VLOOKUP(BF320,Tab_feri,2,FALSE))</f>
        <v/>
      </c>
      <c r="BF320" s="54" t="str">
        <f>IF(BD320&lt;EOMONTH(AT227,0),BD320+1,"")</f>
        <v/>
      </c>
      <c r="BG320" s="53" t="str">
        <f>IF(ISNA(VLOOKUP(BH320,Tab_feri,2,FALSE)),"",VLOOKUP(BH320,Tab_feri,2,FALSE))</f>
        <v/>
      </c>
      <c r="BH320" s="55" t="str">
        <f>IF(BF320&lt;EOMONTH(AT227,0),BF320+1,"")</f>
        <v/>
      </c>
    </row>
    <row r="321" spans="4:60" ht="16.5" outlineLevel="1" thickTop="1" thickBot="1" x14ac:dyDescent="0.25">
      <c r="D321" s="87">
        <f>SUM(H321,J321,L321,N321,P321,R321,T321)</f>
        <v>0</v>
      </c>
      <c r="F321" s="105">
        <v>1</v>
      </c>
      <c r="G321" s="80"/>
      <c r="H321" s="57"/>
      <c r="I321" s="80"/>
      <c r="J321" s="57"/>
      <c r="K321" s="80"/>
      <c r="L321" s="57"/>
      <c r="M321" s="80"/>
      <c r="N321" s="57"/>
      <c r="O321" s="80"/>
      <c r="P321" s="58"/>
      <c r="Q321" s="80"/>
      <c r="R321" s="57"/>
      <c r="S321" s="80"/>
      <c r="T321" s="58"/>
      <c r="X321" s="87">
        <f>SUM(AB321,AD321,AF321,AH321,AJ321,AL321,AN321)</f>
        <v>0</v>
      </c>
      <c r="Z321" s="105">
        <v>1</v>
      </c>
      <c r="AA321" s="80"/>
      <c r="AB321" s="57"/>
      <c r="AC321" s="80"/>
      <c r="AD321" s="57"/>
      <c r="AE321" s="80"/>
      <c r="AF321" s="57"/>
      <c r="AG321" s="80"/>
      <c r="AH321" s="57"/>
      <c r="AI321" s="80"/>
      <c r="AJ321" s="58"/>
      <c r="AK321" s="80"/>
      <c r="AL321" s="57"/>
      <c r="AM321" s="80"/>
      <c r="AN321" s="58"/>
      <c r="AR321" s="87">
        <f>SUM(AV321,AX321,AZ321,BB321,BD321,BF321,BH321)</f>
        <v>0</v>
      </c>
      <c r="AT321" s="105">
        <v>1</v>
      </c>
      <c r="AU321" s="80"/>
      <c r="AV321" s="57"/>
      <c r="AW321" s="80"/>
      <c r="AX321" s="57"/>
      <c r="AY321" s="80"/>
      <c r="AZ321" s="57"/>
      <c r="BA321" s="80"/>
      <c r="BB321" s="57"/>
      <c r="BC321" s="80"/>
      <c r="BD321" s="58"/>
      <c r="BE321" s="80"/>
      <c r="BF321" s="57"/>
      <c r="BG321" s="80"/>
      <c r="BH321" s="58"/>
    </row>
    <row r="322" spans="4:60" ht="15.75" outlineLevel="1" thickBot="1" x14ac:dyDescent="0.25">
      <c r="D322" s="88">
        <f t="shared" ref="D322:D335" si="60">SUM(H322,J322,L322,N322,P322,R322,T322)</f>
        <v>0</v>
      </c>
      <c r="F322" s="105">
        <v>2</v>
      </c>
      <c r="G322" s="81"/>
      <c r="H322" s="47"/>
      <c r="I322" s="81"/>
      <c r="J322" s="47"/>
      <c r="K322" s="81"/>
      <c r="L322" s="47"/>
      <c r="M322" s="81"/>
      <c r="N322" s="47"/>
      <c r="O322" s="81"/>
      <c r="P322" s="59"/>
      <c r="Q322" s="81"/>
      <c r="R322" s="47"/>
      <c r="S322" s="81"/>
      <c r="T322" s="59"/>
      <c r="X322" s="88">
        <f t="shared" ref="X322:X335" si="61">SUM(AB322,AD322,AF322,AH322,AJ322,AL322,AN322)</f>
        <v>0</v>
      </c>
      <c r="Z322" s="105">
        <v>2</v>
      </c>
      <c r="AA322" s="81"/>
      <c r="AB322" s="47"/>
      <c r="AC322" s="81"/>
      <c r="AD322" s="47"/>
      <c r="AE322" s="81"/>
      <c r="AF322" s="47"/>
      <c r="AG322" s="81"/>
      <c r="AH322" s="47"/>
      <c r="AI322" s="81"/>
      <c r="AJ322" s="59"/>
      <c r="AK322" s="81"/>
      <c r="AL322" s="47"/>
      <c r="AM322" s="81"/>
      <c r="AN322" s="59"/>
      <c r="AR322" s="88">
        <f t="shared" ref="AR322:AR335" si="62">SUM(AV322,AX322,AZ322,BB322,BD322,BF322,BH322)</f>
        <v>0</v>
      </c>
      <c r="AT322" s="105">
        <v>2</v>
      </c>
      <c r="AU322" s="81"/>
      <c r="AV322" s="47"/>
      <c r="AW322" s="81"/>
      <c r="AX322" s="47"/>
      <c r="AY322" s="81"/>
      <c r="AZ322" s="47"/>
      <c r="BA322" s="81"/>
      <c r="BB322" s="47"/>
      <c r="BC322" s="81"/>
      <c r="BD322" s="59"/>
      <c r="BE322" s="81"/>
      <c r="BF322" s="47"/>
      <c r="BG322" s="81"/>
      <c r="BH322" s="59"/>
    </row>
    <row r="323" spans="4:60" ht="15.75" outlineLevel="1" thickBot="1" x14ac:dyDescent="0.25">
      <c r="D323" s="88">
        <f t="shared" si="60"/>
        <v>0</v>
      </c>
      <c r="F323" s="105">
        <v>3</v>
      </c>
      <c r="G323" s="81"/>
      <c r="H323" s="47"/>
      <c r="I323" s="81"/>
      <c r="J323" s="47"/>
      <c r="K323" s="81"/>
      <c r="L323" s="47"/>
      <c r="M323" s="81"/>
      <c r="N323" s="47"/>
      <c r="O323" s="81"/>
      <c r="P323" s="59"/>
      <c r="Q323" s="81"/>
      <c r="R323" s="47"/>
      <c r="S323" s="81"/>
      <c r="T323" s="59"/>
      <c r="X323" s="88">
        <f t="shared" si="61"/>
        <v>0</v>
      </c>
      <c r="Z323" s="105">
        <v>3</v>
      </c>
      <c r="AA323" s="81"/>
      <c r="AB323" s="47"/>
      <c r="AC323" s="81"/>
      <c r="AD323" s="47"/>
      <c r="AE323" s="81"/>
      <c r="AF323" s="47"/>
      <c r="AG323" s="81"/>
      <c r="AH323" s="47"/>
      <c r="AI323" s="81"/>
      <c r="AJ323" s="59"/>
      <c r="AK323" s="81"/>
      <c r="AL323" s="47"/>
      <c r="AM323" s="81"/>
      <c r="AN323" s="59"/>
      <c r="AR323" s="88">
        <f t="shared" si="62"/>
        <v>0</v>
      </c>
      <c r="AT323" s="105">
        <v>3</v>
      </c>
      <c r="AU323" s="81"/>
      <c r="AV323" s="47"/>
      <c r="AW323" s="81"/>
      <c r="AX323" s="47"/>
      <c r="AY323" s="81"/>
      <c r="AZ323" s="47"/>
      <c r="BA323" s="81"/>
      <c r="BB323" s="47"/>
      <c r="BC323" s="81"/>
      <c r="BD323" s="59"/>
      <c r="BE323" s="81"/>
      <c r="BF323" s="47"/>
      <c r="BG323" s="81"/>
      <c r="BH323" s="59"/>
    </row>
    <row r="324" spans="4:60" ht="15.75" outlineLevel="1" thickBot="1" x14ac:dyDescent="0.25">
      <c r="D324" s="88">
        <f t="shared" si="60"/>
        <v>0</v>
      </c>
      <c r="F324" s="105">
        <v>4</v>
      </c>
      <c r="G324" s="81"/>
      <c r="H324" s="47"/>
      <c r="I324" s="81"/>
      <c r="J324" s="47"/>
      <c r="K324" s="81"/>
      <c r="L324" s="47"/>
      <c r="M324" s="81"/>
      <c r="N324" s="47"/>
      <c r="O324" s="81"/>
      <c r="P324" s="59"/>
      <c r="Q324" s="81"/>
      <c r="R324" s="47"/>
      <c r="S324" s="81"/>
      <c r="T324" s="59"/>
      <c r="X324" s="88">
        <f t="shared" si="61"/>
        <v>0</v>
      </c>
      <c r="Z324" s="105">
        <v>4</v>
      </c>
      <c r="AA324" s="81"/>
      <c r="AB324" s="47"/>
      <c r="AC324" s="81"/>
      <c r="AD324" s="47"/>
      <c r="AE324" s="81"/>
      <c r="AF324" s="47"/>
      <c r="AG324" s="81"/>
      <c r="AH324" s="47"/>
      <c r="AI324" s="81"/>
      <c r="AJ324" s="59"/>
      <c r="AK324" s="81"/>
      <c r="AL324" s="47"/>
      <c r="AM324" s="81"/>
      <c r="AN324" s="59"/>
      <c r="AR324" s="88">
        <f t="shared" si="62"/>
        <v>0</v>
      </c>
      <c r="AT324" s="105">
        <v>4</v>
      </c>
      <c r="AU324" s="81"/>
      <c r="AV324" s="47"/>
      <c r="AW324" s="81"/>
      <c r="AX324" s="47"/>
      <c r="AY324" s="81"/>
      <c r="AZ324" s="47"/>
      <c r="BA324" s="81"/>
      <c r="BB324" s="47"/>
      <c r="BC324" s="81"/>
      <c r="BD324" s="59"/>
      <c r="BE324" s="81"/>
      <c r="BF324" s="47"/>
      <c r="BG324" s="81"/>
      <c r="BH324" s="59"/>
    </row>
    <row r="325" spans="4:60" ht="15.75" outlineLevel="1" thickBot="1" x14ac:dyDescent="0.25">
      <c r="D325" s="88">
        <f t="shared" si="60"/>
        <v>0</v>
      </c>
      <c r="F325" s="105">
        <v>5</v>
      </c>
      <c r="G325" s="81"/>
      <c r="H325" s="47"/>
      <c r="I325" s="81"/>
      <c r="J325" s="47"/>
      <c r="K325" s="81"/>
      <c r="L325" s="47"/>
      <c r="M325" s="81"/>
      <c r="N325" s="47"/>
      <c r="O325" s="81"/>
      <c r="P325" s="59"/>
      <c r="Q325" s="81"/>
      <c r="R325" s="47"/>
      <c r="S325" s="81"/>
      <c r="T325" s="59"/>
      <c r="X325" s="88">
        <f t="shared" si="61"/>
        <v>0</v>
      </c>
      <c r="Z325" s="105">
        <v>5</v>
      </c>
      <c r="AA325" s="81"/>
      <c r="AB325" s="47"/>
      <c r="AC325" s="81"/>
      <c r="AD325" s="47"/>
      <c r="AE325" s="81"/>
      <c r="AF325" s="47"/>
      <c r="AG325" s="81"/>
      <c r="AH325" s="47"/>
      <c r="AI325" s="81"/>
      <c r="AJ325" s="59"/>
      <c r="AK325" s="81"/>
      <c r="AL325" s="47"/>
      <c r="AM325" s="81"/>
      <c r="AN325" s="59"/>
      <c r="AR325" s="88">
        <f t="shared" si="62"/>
        <v>0</v>
      </c>
      <c r="AT325" s="105">
        <v>5</v>
      </c>
      <c r="AU325" s="81"/>
      <c r="AV325" s="47"/>
      <c r="AW325" s="81"/>
      <c r="AX325" s="47"/>
      <c r="AY325" s="81"/>
      <c r="AZ325" s="47"/>
      <c r="BA325" s="81"/>
      <c r="BB325" s="47"/>
      <c r="BC325" s="81"/>
      <c r="BD325" s="59"/>
      <c r="BE325" s="81"/>
      <c r="BF325" s="47"/>
      <c r="BG325" s="81"/>
      <c r="BH325" s="59"/>
    </row>
    <row r="326" spans="4:60" ht="15.75" outlineLevel="1" thickBot="1" x14ac:dyDescent="0.25">
      <c r="D326" s="88">
        <f t="shared" si="60"/>
        <v>0</v>
      </c>
      <c r="F326" s="105">
        <v>6</v>
      </c>
      <c r="G326" s="81"/>
      <c r="H326" s="47"/>
      <c r="I326" s="81"/>
      <c r="J326" s="47"/>
      <c r="K326" s="81"/>
      <c r="L326" s="47"/>
      <c r="M326" s="81"/>
      <c r="N326" s="47"/>
      <c r="O326" s="81"/>
      <c r="P326" s="59"/>
      <c r="Q326" s="81"/>
      <c r="R326" s="47"/>
      <c r="S326" s="81"/>
      <c r="T326" s="59"/>
      <c r="X326" s="88">
        <f t="shared" si="61"/>
        <v>0</v>
      </c>
      <c r="Z326" s="105">
        <v>6</v>
      </c>
      <c r="AA326" s="81"/>
      <c r="AB326" s="47"/>
      <c r="AC326" s="81"/>
      <c r="AD326" s="47"/>
      <c r="AE326" s="81"/>
      <c r="AF326" s="47"/>
      <c r="AG326" s="81"/>
      <c r="AH326" s="47"/>
      <c r="AI326" s="81"/>
      <c r="AJ326" s="59"/>
      <c r="AK326" s="81"/>
      <c r="AL326" s="47"/>
      <c r="AM326" s="81"/>
      <c r="AN326" s="59"/>
      <c r="AR326" s="88">
        <f t="shared" si="62"/>
        <v>0</v>
      </c>
      <c r="AT326" s="105">
        <v>6</v>
      </c>
      <c r="AU326" s="81"/>
      <c r="AV326" s="47"/>
      <c r="AW326" s="81"/>
      <c r="AX326" s="47"/>
      <c r="AY326" s="81"/>
      <c r="AZ326" s="47"/>
      <c r="BA326" s="81"/>
      <c r="BB326" s="47"/>
      <c r="BC326" s="81"/>
      <c r="BD326" s="59"/>
      <c r="BE326" s="81"/>
      <c r="BF326" s="47"/>
      <c r="BG326" s="81"/>
      <c r="BH326" s="59"/>
    </row>
    <row r="327" spans="4:60" ht="15.75" outlineLevel="1" thickBot="1" x14ac:dyDescent="0.25">
      <c r="D327" s="88">
        <f t="shared" si="60"/>
        <v>0</v>
      </c>
      <c r="F327" s="105">
        <v>7</v>
      </c>
      <c r="G327" s="81"/>
      <c r="H327" s="47"/>
      <c r="I327" s="81"/>
      <c r="J327" s="47"/>
      <c r="K327" s="81"/>
      <c r="L327" s="47"/>
      <c r="M327" s="81"/>
      <c r="N327" s="47"/>
      <c r="O327" s="81"/>
      <c r="P327" s="59"/>
      <c r="Q327" s="81"/>
      <c r="R327" s="47"/>
      <c r="S327" s="81"/>
      <c r="T327" s="59"/>
      <c r="X327" s="88">
        <f t="shared" si="61"/>
        <v>0</v>
      </c>
      <c r="Z327" s="105">
        <v>7</v>
      </c>
      <c r="AA327" s="81"/>
      <c r="AB327" s="47"/>
      <c r="AC327" s="81"/>
      <c r="AD327" s="47"/>
      <c r="AE327" s="81"/>
      <c r="AF327" s="47"/>
      <c r="AG327" s="81"/>
      <c r="AH327" s="47"/>
      <c r="AI327" s="81"/>
      <c r="AJ327" s="59"/>
      <c r="AK327" s="81"/>
      <c r="AL327" s="47"/>
      <c r="AM327" s="81"/>
      <c r="AN327" s="59"/>
      <c r="AR327" s="88">
        <f t="shared" si="62"/>
        <v>0</v>
      </c>
      <c r="AT327" s="105">
        <v>7</v>
      </c>
      <c r="AU327" s="81"/>
      <c r="AV327" s="47"/>
      <c r="AW327" s="81"/>
      <c r="AX327" s="47"/>
      <c r="AY327" s="81"/>
      <c r="AZ327" s="47"/>
      <c r="BA327" s="81"/>
      <c r="BB327" s="47"/>
      <c r="BC327" s="81"/>
      <c r="BD327" s="59"/>
      <c r="BE327" s="81"/>
      <c r="BF327" s="47"/>
      <c r="BG327" s="81"/>
      <c r="BH327" s="59"/>
    </row>
    <row r="328" spans="4:60" ht="15.75" outlineLevel="1" thickBot="1" x14ac:dyDescent="0.25">
      <c r="D328" s="88">
        <f t="shared" si="60"/>
        <v>0</v>
      </c>
      <c r="F328" s="105">
        <v>8</v>
      </c>
      <c r="G328" s="81"/>
      <c r="H328" s="47"/>
      <c r="I328" s="81"/>
      <c r="J328" s="47"/>
      <c r="K328" s="81"/>
      <c r="L328" s="47"/>
      <c r="M328" s="81"/>
      <c r="N328" s="47"/>
      <c r="O328" s="81"/>
      <c r="P328" s="59"/>
      <c r="Q328" s="81"/>
      <c r="R328" s="47"/>
      <c r="S328" s="81"/>
      <c r="T328" s="59"/>
      <c r="X328" s="88">
        <f t="shared" si="61"/>
        <v>0</v>
      </c>
      <c r="Z328" s="105">
        <v>8</v>
      </c>
      <c r="AA328" s="81"/>
      <c r="AB328" s="47"/>
      <c r="AC328" s="81"/>
      <c r="AD328" s="47"/>
      <c r="AE328" s="81"/>
      <c r="AF328" s="47"/>
      <c r="AG328" s="81"/>
      <c r="AH328" s="47"/>
      <c r="AI328" s="81"/>
      <c r="AJ328" s="59"/>
      <c r="AK328" s="81"/>
      <c r="AL328" s="47"/>
      <c r="AM328" s="81"/>
      <c r="AN328" s="59"/>
      <c r="AR328" s="88">
        <f t="shared" si="62"/>
        <v>0</v>
      </c>
      <c r="AT328" s="105">
        <v>8</v>
      </c>
      <c r="AU328" s="81"/>
      <c r="AV328" s="47"/>
      <c r="AW328" s="81"/>
      <c r="AX328" s="47"/>
      <c r="AY328" s="81"/>
      <c r="AZ328" s="47"/>
      <c r="BA328" s="81"/>
      <c r="BB328" s="47"/>
      <c r="BC328" s="81"/>
      <c r="BD328" s="59"/>
      <c r="BE328" s="81"/>
      <c r="BF328" s="47"/>
      <c r="BG328" s="81"/>
      <c r="BH328" s="59"/>
    </row>
    <row r="329" spans="4:60" ht="15.75" outlineLevel="1" thickBot="1" x14ac:dyDescent="0.25">
      <c r="D329" s="88">
        <f t="shared" si="60"/>
        <v>0</v>
      </c>
      <c r="F329" s="105">
        <v>9</v>
      </c>
      <c r="G329" s="81"/>
      <c r="H329" s="47"/>
      <c r="I329" s="81"/>
      <c r="J329" s="47"/>
      <c r="K329" s="81"/>
      <c r="L329" s="47"/>
      <c r="M329" s="81"/>
      <c r="N329" s="47"/>
      <c r="O329" s="81"/>
      <c r="P329" s="59"/>
      <c r="Q329" s="81"/>
      <c r="R329" s="47"/>
      <c r="S329" s="81"/>
      <c r="T329" s="59"/>
      <c r="X329" s="88">
        <f t="shared" si="61"/>
        <v>0</v>
      </c>
      <c r="Z329" s="105">
        <v>9</v>
      </c>
      <c r="AA329" s="81"/>
      <c r="AB329" s="47"/>
      <c r="AC329" s="81"/>
      <c r="AD329" s="47"/>
      <c r="AE329" s="81"/>
      <c r="AF329" s="47"/>
      <c r="AG329" s="81"/>
      <c r="AH329" s="47"/>
      <c r="AI329" s="81"/>
      <c r="AJ329" s="59"/>
      <c r="AK329" s="81"/>
      <c r="AL329" s="47"/>
      <c r="AM329" s="81"/>
      <c r="AN329" s="59"/>
      <c r="AR329" s="88">
        <f t="shared" si="62"/>
        <v>0</v>
      </c>
      <c r="AT329" s="105">
        <v>9</v>
      </c>
      <c r="AU329" s="81"/>
      <c r="AV329" s="47"/>
      <c r="AW329" s="81"/>
      <c r="AX329" s="47"/>
      <c r="AY329" s="81"/>
      <c r="AZ329" s="47"/>
      <c r="BA329" s="81"/>
      <c r="BB329" s="47"/>
      <c r="BC329" s="81"/>
      <c r="BD329" s="59"/>
      <c r="BE329" s="81"/>
      <c r="BF329" s="47"/>
      <c r="BG329" s="81"/>
      <c r="BH329" s="59"/>
    </row>
    <row r="330" spans="4:60" ht="15.75" outlineLevel="1" thickBot="1" x14ac:dyDescent="0.25">
      <c r="D330" s="88">
        <f t="shared" si="60"/>
        <v>0</v>
      </c>
      <c r="F330" s="105">
        <v>10</v>
      </c>
      <c r="G330" s="81"/>
      <c r="H330" s="47"/>
      <c r="I330" s="81"/>
      <c r="J330" s="47"/>
      <c r="K330" s="81"/>
      <c r="L330" s="47"/>
      <c r="M330" s="81"/>
      <c r="N330" s="47"/>
      <c r="O330" s="81"/>
      <c r="P330" s="59"/>
      <c r="Q330" s="81"/>
      <c r="R330" s="47"/>
      <c r="S330" s="81"/>
      <c r="T330" s="59"/>
      <c r="X330" s="88">
        <f t="shared" si="61"/>
        <v>0</v>
      </c>
      <c r="Z330" s="105">
        <v>10</v>
      </c>
      <c r="AA330" s="81"/>
      <c r="AB330" s="47"/>
      <c r="AC330" s="81"/>
      <c r="AD330" s="47"/>
      <c r="AE330" s="81"/>
      <c r="AF330" s="47"/>
      <c r="AG330" s="81"/>
      <c r="AH330" s="47"/>
      <c r="AI330" s="81"/>
      <c r="AJ330" s="59"/>
      <c r="AK330" s="81"/>
      <c r="AL330" s="47"/>
      <c r="AM330" s="81"/>
      <c r="AN330" s="59"/>
      <c r="AR330" s="88">
        <f t="shared" si="62"/>
        <v>0</v>
      </c>
      <c r="AT330" s="105">
        <v>10</v>
      </c>
      <c r="AU330" s="81"/>
      <c r="AV330" s="47"/>
      <c r="AW330" s="81"/>
      <c r="AX330" s="47"/>
      <c r="AY330" s="81"/>
      <c r="AZ330" s="47"/>
      <c r="BA330" s="81"/>
      <c r="BB330" s="47"/>
      <c r="BC330" s="81"/>
      <c r="BD330" s="59"/>
      <c r="BE330" s="81"/>
      <c r="BF330" s="47"/>
      <c r="BG330" s="81"/>
      <c r="BH330" s="59"/>
    </row>
    <row r="331" spans="4:60" ht="15.75" outlineLevel="1" thickBot="1" x14ac:dyDescent="0.25">
      <c r="D331" s="88">
        <f t="shared" si="60"/>
        <v>0</v>
      </c>
      <c r="F331" s="105">
        <v>11</v>
      </c>
      <c r="G331" s="81"/>
      <c r="H331" s="47"/>
      <c r="I331" s="81"/>
      <c r="J331" s="47"/>
      <c r="K331" s="81"/>
      <c r="L331" s="47"/>
      <c r="M331" s="81"/>
      <c r="N331" s="47"/>
      <c r="O331" s="81"/>
      <c r="P331" s="59"/>
      <c r="Q331" s="81"/>
      <c r="R331" s="47"/>
      <c r="S331" s="81"/>
      <c r="T331" s="59"/>
      <c r="X331" s="88">
        <f t="shared" si="61"/>
        <v>0</v>
      </c>
      <c r="Z331" s="105">
        <v>11</v>
      </c>
      <c r="AA331" s="81"/>
      <c r="AB331" s="47"/>
      <c r="AC331" s="81"/>
      <c r="AD331" s="47"/>
      <c r="AE331" s="81"/>
      <c r="AF331" s="47"/>
      <c r="AG331" s="81"/>
      <c r="AH331" s="47"/>
      <c r="AI331" s="81"/>
      <c r="AJ331" s="59"/>
      <c r="AK331" s="81"/>
      <c r="AL331" s="47"/>
      <c r="AM331" s="81"/>
      <c r="AN331" s="59"/>
      <c r="AR331" s="88">
        <f t="shared" si="62"/>
        <v>0</v>
      </c>
      <c r="AT331" s="105">
        <v>11</v>
      </c>
      <c r="AU331" s="81"/>
      <c r="AV331" s="47"/>
      <c r="AW331" s="81"/>
      <c r="AX331" s="47"/>
      <c r="AY331" s="81"/>
      <c r="AZ331" s="47"/>
      <c r="BA331" s="81"/>
      <c r="BB331" s="47"/>
      <c r="BC331" s="81"/>
      <c r="BD331" s="59"/>
      <c r="BE331" s="81"/>
      <c r="BF331" s="47"/>
      <c r="BG331" s="81"/>
      <c r="BH331" s="59"/>
    </row>
    <row r="332" spans="4:60" ht="15.75" outlineLevel="1" thickBot="1" x14ac:dyDescent="0.25">
      <c r="D332" s="88">
        <f t="shared" si="60"/>
        <v>0</v>
      </c>
      <c r="F332" s="105">
        <v>12</v>
      </c>
      <c r="G332" s="81"/>
      <c r="H332" s="47"/>
      <c r="I332" s="81"/>
      <c r="J332" s="47"/>
      <c r="K332" s="81"/>
      <c r="L332" s="47"/>
      <c r="M332" s="81"/>
      <c r="N332" s="47"/>
      <c r="O332" s="81"/>
      <c r="P332" s="59"/>
      <c r="Q332" s="81"/>
      <c r="R332" s="47"/>
      <c r="S332" s="81"/>
      <c r="T332" s="59"/>
      <c r="X332" s="88">
        <f t="shared" si="61"/>
        <v>0</v>
      </c>
      <c r="Z332" s="105">
        <v>12</v>
      </c>
      <c r="AA332" s="81"/>
      <c r="AB332" s="47"/>
      <c r="AC332" s="81"/>
      <c r="AD332" s="47"/>
      <c r="AE332" s="81"/>
      <c r="AF332" s="47"/>
      <c r="AG332" s="81"/>
      <c r="AH332" s="47"/>
      <c r="AI332" s="81"/>
      <c r="AJ332" s="59"/>
      <c r="AK332" s="81"/>
      <c r="AL332" s="47"/>
      <c r="AM332" s="81"/>
      <c r="AN332" s="59"/>
      <c r="AR332" s="88">
        <f t="shared" si="62"/>
        <v>0</v>
      </c>
      <c r="AT332" s="105">
        <v>12</v>
      </c>
      <c r="AU332" s="81"/>
      <c r="AV332" s="47"/>
      <c r="AW332" s="81"/>
      <c r="AX332" s="47"/>
      <c r="AY332" s="81"/>
      <c r="AZ332" s="47"/>
      <c r="BA332" s="81"/>
      <c r="BB332" s="47"/>
      <c r="BC332" s="81"/>
      <c r="BD332" s="59"/>
      <c r="BE332" s="81"/>
      <c r="BF332" s="47"/>
      <c r="BG332" s="81"/>
      <c r="BH332" s="59"/>
    </row>
    <row r="333" spans="4:60" ht="15.75" outlineLevel="1" thickBot="1" x14ac:dyDescent="0.25">
      <c r="D333" s="88">
        <f t="shared" si="60"/>
        <v>0</v>
      </c>
      <c r="F333" s="105">
        <v>13</v>
      </c>
      <c r="G333" s="81"/>
      <c r="H333" s="47"/>
      <c r="I333" s="81"/>
      <c r="J333" s="47"/>
      <c r="K333" s="81"/>
      <c r="L333" s="47"/>
      <c r="M333" s="81"/>
      <c r="N333" s="47"/>
      <c r="O333" s="81"/>
      <c r="P333" s="59"/>
      <c r="Q333" s="81"/>
      <c r="R333" s="47"/>
      <c r="S333" s="81"/>
      <c r="T333" s="59"/>
      <c r="X333" s="88">
        <f t="shared" si="61"/>
        <v>0</v>
      </c>
      <c r="Z333" s="105">
        <v>13</v>
      </c>
      <c r="AA333" s="81"/>
      <c r="AB333" s="47"/>
      <c r="AC333" s="81"/>
      <c r="AD333" s="47"/>
      <c r="AE333" s="81"/>
      <c r="AF333" s="47"/>
      <c r="AG333" s="81"/>
      <c r="AH333" s="47"/>
      <c r="AI333" s="81"/>
      <c r="AJ333" s="59"/>
      <c r="AK333" s="81"/>
      <c r="AL333" s="47"/>
      <c r="AM333" s="81"/>
      <c r="AN333" s="59"/>
      <c r="AR333" s="88">
        <f t="shared" si="62"/>
        <v>0</v>
      </c>
      <c r="AT333" s="105">
        <v>13</v>
      </c>
      <c r="AU333" s="81"/>
      <c r="AV333" s="47"/>
      <c r="AW333" s="81"/>
      <c r="AX333" s="47"/>
      <c r="AY333" s="81"/>
      <c r="AZ333" s="47"/>
      <c r="BA333" s="81"/>
      <c r="BB333" s="47"/>
      <c r="BC333" s="81"/>
      <c r="BD333" s="59"/>
      <c r="BE333" s="81"/>
      <c r="BF333" s="47"/>
      <c r="BG333" s="81"/>
      <c r="BH333" s="59"/>
    </row>
    <row r="334" spans="4:60" ht="15.75" outlineLevel="1" thickBot="1" x14ac:dyDescent="0.25">
      <c r="D334" s="88">
        <f t="shared" si="60"/>
        <v>0</v>
      </c>
      <c r="F334" s="105">
        <v>14</v>
      </c>
      <c r="G334" s="81"/>
      <c r="H334" s="78"/>
      <c r="I334" s="81"/>
      <c r="J334" s="47"/>
      <c r="K334" s="81"/>
      <c r="L334" s="47"/>
      <c r="M334" s="81"/>
      <c r="N334" s="47"/>
      <c r="O334" s="81"/>
      <c r="P334" s="59"/>
      <c r="Q334" s="81"/>
      <c r="R334" s="47"/>
      <c r="S334" s="81"/>
      <c r="T334" s="59"/>
      <c r="X334" s="88">
        <f t="shared" si="61"/>
        <v>0</v>
      </c>
      <c r="Z334" s="105">
        <v>14</v>
      </c>
      <c r="AA334" s="81"/>
      <c r="AB334" s="78"/>
      <c r="AC334" s="81"/>
      <c r="AD334" s="47"/>
      <c r="AE334" s="81"/>
      <c r="AF334" s="47"/>
      <c r="AG334" s="81"/>
      <c r="AH334" s="47"/>
      <c r="AI334" s="81"/>
      <c r="AJ334" s="59"/>
      <c r="AK334" s="81"/>
      <c r="AL334" s="47"/>
      <c r="AM334" s="81"/>
      <c r="AN334" s="59"/>
      <c r="AR334" s="88">
        <f t="shared" si="62"/>
        <v>0</v>
      </c>
      <c r="AT334" s="105">
        <v>14</v>
      </c>
      <c r="AU334" s="81"/>
      <c r="AV334" s="78"/>
      <c r="AW334" s="81"/>
      <c r="AX334" s="47"/>
      <c r="AY334" s="81"/>
      <c r="AZ334" s="47"/>
      <c r="BA334" s="81"/>
      <c r="BB334" s="47"/>
      <c r="BC334" s="81"/>
      <c r="BD334" s="59"/>
      <c r="BE334" s="81"/>
      <c r="BF334" s="47"/>
      <c r="BG334" s="81"/>
      <c r="BH334" s="59"/>
    </row>
    <row r="335" spans="4:60" ht="15.75" outlineLevel="1" thickBot="1" x14ac:dyDescent="0.25">
      <c r="D335" s="89">
        <f t="shared" si="60"/>
        <v>0</v>
      </c>
      <c r="F335" s="105">
        <v>15</v>
      </c>
      <c r="G335" s="82"/>
      <c r="H335" s="60"/>
      <c r="I335" s="82"/>
      <c r="J335" s="60"/>
      <c r="K335" s="82"/>
      <c r="L335" s="60"/>
      <c r="M335" s="82"/>
      <c r="N335" s="60"/>
      <c r="O335" s="82"/>
      <c r="P335" s="61"/>
      <c r="Q335" s="82"/>
      <c r="R335" s="60"/>
      <c r="S335" s="82"/>
      <c r="T335" s="61"/>
      <c r="X335" s="89">
        <f t="shared" si="61"/>
        <v>0</v>
      </c>
      <c r="Z335" s="105">
        <v>15</v>
      </c>
      <c r="AA335" s="82"/>
      <c r="AB335" s="60"/>
      <c r="AC335" s="82"/>
      <c r="AD335" s="60"/>
      <c r="AE335" s="82"/>
      <c r="AF335" s="60"/>
      <c r="AG335" s="82"/>
      <c r="AH335" s="60"/>
      <c r="AI335" s="82"/>
      <c r="AJ335" s="61"/>
      <c r="AK335" s="82"/>
      <c r="AL335" s="60"/>
      <c r="AM335" s="82"/>
      <c r="AN335" s="61"/>
      <c r="AR335" s="89">
        <f t="shared" si="62"/>
        <v>0</v>
      </c>
      <c r="AT335" s="105">
        <v>15</v>
      </c>
      <c r="AU335" s="82"/>
      <c r="AV335" s="60"/>
      <c r="AW335" s="82"/>
      <c r="AX335" s="60"/>
      <c r="AY335" s="82"/>
      <c r="AZ335" s="60"/>
      <c r="BA335" s="82"/>
      <c r="BB335" s="60"/>
      <c r="BC335" s="82"/>
      <c r="BD335" s="61"/>
      <c r="BE335" s="82"/>
      <c r="BF335" s="60"/>
      <c r="BG335" s="82"/>
      <c r="BH335" s="61"/>
    </row>
    <row r="336" spans="4:60" ht="15.75" outlineLevel="1" thickTop="1" x14ac:dyDescent="0.2">
      <c r="F336" s="106"/>
      <c r="G336" s="49" t="s">
        <v>27</v>
      </c>
      <c r="H336" s="49">
        <f>SUM(H321:H335)</f>
        <v>0</v>
      </c>
      <c r="I336" s="49"/>
      <c r="J336" s="49">
        <f>SUM(J321:J335)</f>
        <v>0</v>
      </c>
      <c r="K336" s="49"/>
      <c r="L336" s="49">
        <f>SUM(L321:L335)</f>
        <v>0</v>
      </c>
      <c r="M336" s="49"/>
      <c r="N336" s="49">
        <f>SUM(N321:N335)</f>
        <v>0</v>
      </c>
      <c r="O336" s="49"/>
      <c r="P336" s="49">
        <f>SUM(P321:P335)</f>
        <v>0</v>
      </c>
      <c r="Q336" s="49"/>
      <c r="R336" s="49">
        <f>SUM(R321:R335)</f>
        <v>0</v>
      </c>
      <c r="S336" s="49"/>
      <c r="T336" s="49">
        <f>SUM(T321:T335)</f>
        <v>0</v>
      </c>
      <c r="Z336" s="106"/>
      <c r="AA336" s="49" t="s">
        <v>27</v>
      </c>
      <c r="AB336" s="49">
        <f>SUM(AB321:AB335)</f>
        <v>0</v>
      </c>
      <c r="AC336" s="49"/>
      <c r="AD336" s="49">
        <f>SUM(AD321:AD335)</f>
        <v>0</v>
      </c>
      <c r="AE336" s="49"/>
      <c r="AF336" s="49">
        <f>SUM(AF321:AF335)</f>
        <v>0</v>
      </c>
      <c r="AG336" s="49"/>
      <c r="AH336" s="49">
        <f>SUM(AH321:AH335)</f>
        <v>0</v>
      </c>
      <c r="AI336" s="49"/>
      <c r="AJ336" s="49">
        <f>SUM(AJ321:AJ335)</f>
        <v>0</v>
      </c>
      <c r="AK336" s="49"/>
      <c r="AL336" s="49">
        <f>SUM(AL321:AL335)</f>
        <v>0</v>
      </c>
      <c r="AM336" s="49"/>
      <c r="AN336" s="49">
        <f>SUM(AN321:AN335)</f>
        <v>0</v>
      </c>
      <c r="AT336" s="106"/>
      <c r="AU336" s="49" t="s">
        <v>27</v>
      </c>
      <c r="AV336" s="49">
        <f>SUM(AV321:AV335)</f>
        <v>0</v>
      </c>
      <c r="AW336" s="49"/>
      <c r="AX336" s="49">
        <f>SUM(AX321:AX335)</f>
        <v>0</v>
      </c>
      <c r="AY336" s="49"/>
      <c r="AZ336" s="49">
        <f>SUM(AZ321:AZ335)</f>
        <v>0</v>
      </c>
      <c r="BA336" s="49"/>
      <c r="BB336" s="49">
        <f>SUM(BB321:BB335)</f>
        <v>0</v>
      </c>
      <c r="BC336" s="49"/>
      <c r="BD336" s="49">
        <f>SUM(BD321:BD335)</f>
        <v>0</v>
      </c>
      <c r="BE336" s="49"/>
      <c r="BF336" s="49">
        <f>SUM(BF321:BF335)</f>
        <v>0</v>
      </c>
      <c r="BG336" s="49"/>
      <c r="BH336" s="49">
        <f>SUM(BH321:BH335)</f>
        <v>0</v>
      </c>
    </row>
    <row r="337" spans="2:60" ht="12" customHeight="1" x14ac:dyDescent="0.2"/>
    <row r="338" spans="2:60" ht="36.950000000000003" customHeight="1" x14ac:dyDescent="0.2">
      <c r="F338" s="217">
        <f>EDATE(DATE(An_ref,1,1),9)</f>
        <v>43739</v>
      </c>
      <c r="G338" s="217"/>
      <c r="H338" s="217"/>
      <c r="I338" s="217"/>
      <c r="J338" s="217"/>
      <c r="K338" s="84"/>
      <c r="L338" s="84"/>
      <c r="M338" s="90">
        <f>SUM(B342:B356)</f>
        <v>0</v>
      </c>
      <c r="N338" s="84"/>
      <c r="O338" s="84"/>
      <c r="P338" s="84"/>
      <c r="Q338" s="83"/>
      <c r="R338" s="83"/>
      <c r="S338" s="83"/>
      <c r="T338" s="83"/>
      <c r="Z338" s="217">
        <f>EDATE(DATE(An_ref,1,1),10)</f>
        <v>43770</v>
      </c>
      <c r="AA338" s="217"/>
      <c r="AB338" s="217"/>
      <c r="AC338" s="217"/>
      <c r="AD338" s="217"/>
      <c r="AE338" s="84"/>
      <c r="AF338" s="84"/>
      <c r="AG338" s="90">
        <f>SUM(V342:V356)</f>
        <v>0</v>
      </c>
      <c r="AH338" s="84"/>
      <c r="AI338" s="84"/>
      <c r="AJ338" s="84"/>
      <c r="AK338" s="83"/>
      <c r="AL338" s="83"/>
      <c r="AM338" s="83"/>
      <c r="AN338" s="83"/>
      <c r="AT338" s="217">
        <f>EDATE(DATE(An_ref,1,1),11)</f>
        <v>43800</v>
      </c>
      <c r="AU338" s="217"/>
      <c r="AV338" s="217"/>
      <c r="AW338" s="217"/>
      <c r="AX338" s="217"/>
      <c r="AY338" s="84"/>
      <c r="AZ338" s="84"/>
      <c r="BA338" s="90">
        <f>SUM(AP342:AP356)</f>
        <v>0</v>
      </c>
      <c r="BB338" s="84"/>
      <c r="BC338" s="84"/>
      <c r="BD338" s="84"/>
      <c r="BE338" s="83"/>
      <c r="BF338" s="83"/>
      <c r="BG338" s="83"/>
      <c r="BH338" s="83"/>
    </row>
    <row r="339" spans="2:60" s="17" customFormat="1" ht="22.5" customHeight="1" thickBot="1" x14ac:dyDescent="0.25">
      <c r="F339" s="7"/>
      <c r="G339" s="220" t="str">
        <f>UPPER(TEXT(H359,"jjjj"))</f>
        <v>LUNDI</v>
      </c>
      <c r="H339" s="220"/>
      <c r="I339" s="220" t="str">
        <f>UPPER(TEXT(J359,"jjjj"))</f>
        <v>MARDI</v>
      </c>
      <c r="J339" s="220"/>
      <c r="K339" s="220" t="str">
        <f>UPPER(TEXT(L359,"jjjj"))</f>
        <v>MERCREDI</v>
      </c>
      <c r="L339" s="220"/>
      <c r="M339" s="220" t="str">
        <f>UPPER(TEXT(N359,"jjjj"))</f>
        <v>JEUDI</v>
      </c>
      <c r="N339" s="220"/>
      <c r="O339" s="220" t="str">
        <f>UPPER(TEXT(P359,"jjjj"))</f>
        <v>VENDREDI</v>
      </c>
      <c r="P339" s="220"/>
      <c r="Q339" s="221" t="str">
        <f>UPPER(TEXT(R359,"jjjj"))</f>
        <v>SAMEDI</v>
      </c>
      <c r="R339" s="221"/>
      <c r="S339" s="221" t="str">
        <f>UPPER(TEXT(T359,"jjjj"))</f>
        <v>DIMANCHE</v>
      </c>
      <c r="T339" s="221"/>
      <c r="Z339" s="7"/>
      <c r="AA339" s="220" t="str">
        <f>UPPER(TEXT(AB359,"jjjj"))</f>
        <v>LUNDI</v>
      </c>
      <c r="AB339" s="220"/>
      <c r="AC339" s="220" t="str">
        <f>UPPER(TEXT(AD359,"jjjj"))</f>
        <v>MARDI</v>
      </c>
      <c r="AD339" s="220"/>
      <c r="AE339" s="220" t="str">
        <f>UPPER(TEXT(AF359,"jjjj"))</f>
        <v>MERCREDI</v>
      </c>
      <c r="AF339" s="220"/>
      <c r="AG339" s="220" t="str">
        <f>UPPER(TEXT(AH359,"jjjj"))</f>
        <v>JEUDI</v>
      </c>
      <c r="AH339" s="220"/>
      <c r="AI339" s="220" t="str">
        <f>UPPER(TEXT(AJ359,"jjjj"))</f>
        <v>VENDREDI</v>
      </c>
      <c r="AJ339" s="220"/>
      <c r="AK339" s="221" t="str">
        <f>UPPER(TEXT(AL359,"jjjj"))</f>
        <v>SAMEDI</v>
      </c>
      <c r="AL339" s="221"/>
      <c r="AM339" s="221" t="str">
        <f>UPPER(TEXT(AN359,"jjjj"))</f>
        <v>DIMANCHE</v>
      </c>
      <c r="AN339" s="221"/>
      <c r="AT339" s="7"/>
      <c r="AU339" s="220" t="str">
        <f>UPPER(TEXT(AV359,"jjjj"))</f>
        <v>LUNDI</v>
      </c>
      <c r="AV339" s="220"/>
      <c r="AW339" s="220" t="str">
        <f>UPPER(TEXT(AX359,"jjjj"))</f>
        <v>MARDI</v>
      </c>
      <c r="AX339" s="220"/>
      <c r="AY339" s="220" t="str">
        <f>UPPER(TEXT(AZ359,"jjjj"))</f>
        <v>MERCREDI</v>
      </c>
      <c r="AZ339" s="220"/>
      <c r="BA339" s="220" t="str">
        <f>UPPER(TEXT(BB359,"jjjj"))</f>
        <v>JEUDI</v>
      </c>
      <c r="BB339" s="220"/>
      <c r="BC339" s="220" t="str">
        <f>UPPER(TEXT(BD359,"jjjj"))</f>
        <v>VENDREDI</v>
      </c>
      <c r="BD339" s="220"/>
      <c r="BE339" s="221" t="str">
        <f>UPPER(TEXT(BF359,"jjjj"))</f>
        <v>SAMEDI</v>
      </c>
      <c r="BF339" s="221"/>
      <c r="BG339" s="221" t="str">
        <f>UPPER(TEXT(BH359,"jjjj"))</f>
        <v>DIMANCHE</v>
      </c>
      <c r="BH339" s="221"/>
    </row>
    <row r="340" spans="2:60" ht="15" hidden="1" customHeight="1" x14ac:dyDescent="0.2">
      <c r="F340" s="48">
        <f>INT((N341-LOOKUP(N341,DATE(YEAR(N341)+{-1;0;1},1,3)-WEEKDAY(DATE(YEAR(N341)+{-1;0;1},1,3))+2))/7)+1</f>
        <v>40</v>
      </c>
      <c r="G340" s="50"/>
      <c r="H340" s="50"/>
      <c r="I340" s="50"/>
      <c r="J340" s="50"/>
      <c r="K340" s="50"/>
      <c r="L340" s="50"/>
      <c r="M340" s="50"/>
      <c r="N340" s="50"/>
      <c r="O340" s="50"/>
      <c r="P340" s="50"/>
      <c r="Q340" s="50"/>
      <c r="R340" s="50"/>
      <c r="S340" s="50"/>
      <c r="T340" s="50"/>
      <c r="Z340" s="48" t="e">
        <f>INT((AH341-LOOKUP(AH341,DATE(YEAR(AH341)+{-1;0;1},1,3)-WEEKDAY(DATE(YEAR(AH341)+{-1;0;1},1,3))+2))/7)+1</f>
        <v>#VALUE!</v>
      </c>
      <c r="AA340" s="50"/>
      <c r="AB340" s="50"/>
      <c r="AC340" s="50"/>
      <c r="AD340" s="50"/>
      <c r="AE340" s="50"/>
      <c r="AF340" s="50"/>
      <c r="AG340" s="50"/>
      <c r="AH340" s="50"/>
      <c r="AI340" s="50"/>
      <c r="AJ340" s="50"/>
      <c r="AK340" s="50"/>
      <c r="AL340" s="50"/>
      <c r="AM340" s="50"/>
      <c r="AN340" s="50"/>
      <c r="AT340" s="48" t="e">
        <f>INT((BB341-LOOKUP(BB341,DATE(YEAR(BB341)+{-1;0;1},1,3)-WEEKDAY(DATE(YEAR(BB341)+{-1;0;1},1,3))+2))/7)+1</f>
        <v>#VALUE!</v>
      </c>
      <c r="AU340" s="50"/>
      <c r="AV340" s="50"/>
      <c r="AW340" s="50"/>
      <c r="AX340" s="50"/>
      <c r="AY340" s="50"/>
      <c r="AZ340" s="50"/>
      <c r="BA340" s="50"/>
      <c r="BB340" s="50"/>
      <c r="BC340" s="50"/>
      <c r="BD340" s="50"/>
      <c r="BE340" s="50"/>
      <c r="BF340" s="50"/>
      <c r="BG340" s="50"/>
      <c r="BH340" s="50"/>
    </row>
    <row r="341" spans="2:60" ht="39.950000000000003" customHeight="1" thickBot="1" x14ac:dyDescent="0.25">
      <c r="F341" s="71">
        <f>F340</f>
        <v>40</v>
      </c>
      <c r="G341" s="51" t="str">
        <f>IF(ISNA(VLOOKUP(H341,Tab_feri,2,FALSE)),"",VLOOKUP(H341,Tab_feri,2,FALSE))</f>
        <v/>
      </c>
      <c r="H341" s="52" t="str">
        <f>IF(WEEKDAY(F338)=2,F338,"")</f>
        <v/>
      </c>
      <c r="I341" s="51" t="str">
        <f>IF(ISNA(VLOOKUP(J341,Tab_feri,2,FALSE)),"",VLOOKUP(J341,Tab_feri,2,FALSE))</f>
        <v/>
      </c>
      <c r="J341" s="52">
        <f>IF(H341&lt;&gt;"",H341+1,IF(WEEKDAY(F338)=3,F338,""))</f>
        <v>43739</v>
      </c>
      <c r="K341" s="51" t="str">
        <f>IF(ISNA(VLOOKUP(L341,Tab_feri,2,FALSE)),"",VLOOKUP(L341,Tab_feri,2,FALSE))</f>
        <v/>
      </c>
      <c r="L341" s="52">
        <f>IF(J341&lt;&gt;"",J341+1,IF(WEEKDAY(F338)=4,F338,""))</f>
        <v>43740</v>
      </c>
      <c r="M341" s="51" t="str">
        <f>IF(ISNA(VLOOKUP(N341,Tab_feri,2,FALSE)),"",VLOOKUP(N341,Tab_feri,2,FALSE))</f>
        <v/>
      </c>
      <c r="N341" s="52">
        <f>IF(L341&lt;&gt;"",L341+1,IF(WEEKDAY(F338)=5,F338,""))</f>
        <v>43741</v>
      </c>
      <c r="O341" s="51" t="str">
        <f>IF(ISNA(VLOOKUP(P341,Tab_feri,2,FALSE)),"",VLOOKUP(P341,Tab_feri,2,FALSE))</f>
        <v/>
      </c>
      <c r="P341" s="52">
        <f>IF(N341&lt;&gt;"",N341+1,IF(WEEKDAY(F338)=6,F338,""))</f>
        <v>43742</v>
      </c>
      <c r="Q341" s="53" t="str">
        <f>IF(ISNA(VLOOKUP(R341,Tab_feri,2,FALSE)),"",VLOOKUP(R341,Tab_feri,2,FALSE))</f>
        <v/>
      </c>
      <c r="R341" s="54">
        <f>IF(P341&lt;&gt;"",P341+1,IF(WEEKDAY(F338)=7,F338,""))</f>
        <v>43743</v>
      </c>
      <c r="S341" s="53" t="str">
        <f>IF(ISNA(VLOOKUP(T341,Tab_feri,2,FALSE)),"",VLOOKUP(T341,Tab_feri,2,FALSE))</f>
        <v/>
      </c>
      <c r="T341" s="55">
        <f>IF(R341&lt;&gt;"",R341+1,IF(WEEKDAY(F338)=1,F338,""))</f>
        <v>43744</v>
      </c>
      <c r="Z341" s="71" t="e">
        <f>Z340</f>
        <v>#VALUE!</v>
      </c>
      <c r="AA341" s="51" t="str">
        <f>IF(ISNA(VLOOKUP(AB341,Tab_feri,2,FALSE)),"",VLOOKUP(AB341,Tab_feri,2,FALSE))</f>
        <v/>
      </c>
      <c r="AB341" s="52" t="str">
        <f>IF(WEEKDAY(Z338)=2,Z338,"")</f>
        <v/>
      </c>
      <c r="AC341" s="51" t="str">
        <f>IF(ISNA(VLOOKUP(AD341,Tab_feri,2,FALSE)),"",VLOOKUP(AD341,Tab_feri,2,FALSE))</f>
        <v/>
      </c>
      <c r="AD341" s="52" t="str">
        <f>IF(AB341&lt;&gt;"",AB341+1,IF(WEEKDAY(Z338)=3,Z338,""))</f>
        <v/>
      </c>
      <c r="AE341" s="51" t="str">
        <f>IF(ISNA(VLOOKUP(AF341,Tab_feri,2,FALSE)),"",VLOOKUP(AF341,Tab_feri,2,FALSE))</f>
        <v/>
      </c>
      <c r="AF341" s="52" t="str">
        <f>IF(AD341&lt;&gt;"",AD341+1,IF(WEEKDAY(Z338)=4,Z338,""))</f>
        <v/>
      </c>
      <c r="AG341" s="51" t="str">
        <f>IF(ISNA(VLOOKUP(AH341,Tab_feri,2,FALSE)),"",VLOOKUP(AH341,Tab_feri,2,FALSE))</f>
        <v/>
      </c>
      <c r="AH341" s="52" t="str">
        <f>IF(AF341&lt;&gt;"",AF341+1,IF(WEEKDAY(Z338)=5,Z338,""))</f>
        <v/>
      </c>
      <c r="AI341" s="101" t="str">
        <f>IF(ISNA(VLOOKUP(AJ341,Tab_feri,2,FALSE)),"",VLOOKUP(AJ341,Tab_feri,2,FALSE))</f>
        <v/>
      </c>
      <c r="AJ341" s="52">
        <f>IF(AH341&lt;&gt;"",AH341+1,IF(WEEKDAY(Z338)=6,Z338,""))</f>
        <v>43770</v>
      </c>
      <c r="AK341" s="53" t="str">
        <f>IF(ISNA(VLOOKUP(AL341,Tab_feri,2,FALSE)),"",VLOOKUP(AL341,Tab_feri,2,FALSE))</f>
        <v/>
      </c>
      <c r="AL341" s="54">
        <f>IF(AJ341&lt;&gt;"",AJ341+1,IF(WEEKDAY(Z338)=7,Z338,""))</f>
        <v>43771</v>
      </c>
      <c r="AM341" s="53" t="str">
        <f>IF(ISNA(VLOOKUP(AN341,Tab_feri,2,FALSE)),"",VLOOKUP(AN341,Tab_feri,2,FALSE))</f>
        <v/>
      </c>
      <c r="AN341" s="55">
        <f>IF(AL341&lt;&gt;"",AL341+1,IF(WEEKDAY(Z338)=1,Z338,""))</f>
        <v>43772</v>
      </c>
      <c r="AT341" s="125" t="e">
        <f>AT340</f>
        <v>#VALUE!</v>
      </c>
      <c r="AU341" s="112" t="str">
        <f>IF(ISNA(VLOOKUP(AV341,Tab_feri,2,FALSE)),"",VLOOKUP(AV341,Tab_feri,2,FALSE))</f>
        <v/>
      </c>
      <c r="AV341" s="113" t="str">
        <f>IF(WEEKDAY(AT338)=2,AT338,"")</f>
        <v/>
      </c>
      <c r="AW341" s="112" t="str">
        <f>IF(ISNA(VLOOKUP(AX341,Tab_feri,2,FALSE)),"",VLOOKUP(AX341,Tab_feri,2,FALSE))</f>
        <v/>
      </c>
      <c r="AX341" s="113" t="str">
        <f>IF(AV341&lt;&gt;"",AV341+1,IF(WEEKDAY(AT338)=3,AT338,""))</f>
        <v/>
      </c>
      <c r="AY341" s="112" t="str">
        <f>IF(ISNA(VLOOKUP(AZ341,Tab_feri,2,FALSE)),"",VLOOKUP(AZ341,Tab_feri,2,FALSE))</f>
        <v/>
      </c>
      <c r="AZ341" s="113" t="str">
        <f>IF(AX341&lt;&gt;"",AX341+1,IF(WEEKDAY(AT338)=4,AT338,""))</f>
        <v/>
      </c>
      <c r="BA341" s="112" t="str">
        <f>IF(ISNA(VLOOKUP(BB341,Tab_feri,2,FALSE)),"",VLOOKUP(BB341,Tab_feri,2,FALSE))</f>
        <v/>
      </c>
      <c r="BB341" s="113" t="str">
        <f>IF(AZ341&lt;&gt;"",AZ341+1,IF(WEEKDAY(AT338)=5,AT338,""))</f>
        <v/>
      </c>
      <c r="BC341" s="112" t="str">
        <f>IF(ISNA(VLOOKUP(BD341,Tab_feri,2,FALSE)),"",VLOOKUP(BD341,Tab_feri,2,FALSE))</f>
        <v/>
      </c>
      <c r="BD341" s="113" t="str">
        <f>IF(BB341&lt;&gt;"",BB341+1,IF(WEEKDAY(AT338)=6,AT338,""))</f>
        <v/>
      </c>
      <c r="BE341" s="114" t="str">
        <f>IF(ISNA(VLOOKUP(BF341,Tab_feri,2,FALSE)),"",VLOOKUP(BF341,Tab_feri,2,FALSE))</f>
        <v/>
      </c>
      <c r="BF341" s="115" t="str">
        <f>IF(BD341&lt;&gt;"",BD341+1,IF(WEEKDAY(AT338)=7,AT338,""))</f>
        <v/>
      </c>
      <c r="BG341" s="114" t="str">
        <f>IF(ISNA(VLOOKUP(BH341,Tab_feri,2,FALSE)),"",VLOOKUP(BH341,Tab_feri,2,FALSE))</f>
        <v/>
      </c>
      <c r="BH341" s="116">
        <f>IF(BF341&lt;&gt;"",BF341+1,IF(WEEKDAY(AT338)=1,AT338,""))</f>
        <v>43800</v>
      </c>
    </row>
    <row r="342" spans="2:60" ht="15" customHeight="1" outlineLevel="1" thickTop="1" thickBot="1" x14ac:dyDescent="0.25">
      <c r="B342" s="73">
        <f>SUM(D342,D360,D378,D396,D414,D432)</f>
        <v>0</v>
      </c>
      <c r="D342" s="87">
        <f>SUM(H342,J342,L342,N342,P342,R342,T342)</f>
        <v>0</v>
      </c>
      <c r="F342" s="105">
        <v>1</v>
      </c>
      <c r="G342" s="80"/>
      <c r="H342" s="57"/>
      <c r="I342" s="80"/>
      <c r="J342" s="57"/>
      <c r="K342" s="80"/>
      <c r="L342" s="57"/>
      <c r="M342" s="80"/>
      <c r="N342" s="57"/>
      <c r="O342" s="80"/>
      <c r="P342" s="58"/>
      <c r="Q342" s="80"/>
      <c r="R342" s="57"/>
      <c r="S342" s="80"/>
      <c r="T342" s="58"/>
      <c r="V342" s="73">
        <f>SUM(X342,X360,X378,X396,X414,X432)</f>
        <v>0</v>
      </c>
      <c r="X342" s="87">
        <f>SUM(AB342,AD342,AF342,AH342,AJ342,AL342,AN342)</f>
        <v>0</v>
      </c>
      <c r="Z342" s="105">
        <v>1</v>
      </c>
      <c r="AA342" s="80"/>
      <c r="AB342" s="57"/>
      <c r="AC342" s="80"/>
      <c r="AD342" s="57"/>
      <c r="AE342" s="80"/>
      <c r="AF342" s="57"/>
      <c r="AG342" s="80"/>
      <c r="AH342" s="57"/>
      <c r="AI342" s="80"/>
      <c r="AJ342" s="58"/>
      <c r="AK342" s="80"/>
      <c r="AL342" s="57"/>
      <c r="AM342" s="80"/>
      <c r="AN342" s="58"/>
      <c r="AP342" s="73">
        <f>SUM(AR342,AR360,AR378,AR396,AR414,AR432)</f>
        <v>0</v>
      </c>
      <c r="AR342" s="87">
        <f>SUM(AV342,AX342,AZ342,BB342,BD342,BF342,BH342)</f>
        <v>0</v>
      </c>
      <c r="AT342" s="105">
        <v>1</v>
      </c>
      <c r="AU342" s="80"/>
      <c r="AV342" s="57"/>
      <c r="AW342" s="80"/>
      <c r="AX342" s="57"/>
      <c r="AY342" s="80"/>
      <c r="AZ342" s="57"/>
      <c r="BA342" s="80"/>
      <c r="BB342" s="57"/>
      <c r="BC342" s="80"/>
      <c r="BD342" s="58"/>
      <c r="BE342" s="80"/>
      <c r="BF342" s="57"/>
      <c r="BG342" s="80"/>
      <c r="BH342" s="58"/>
    </row>
    <row r="343" spans="2:60" ht="15" customHeight="1" outlineLevel="1" thickBot="1" x14ac:dyDescent="0.25">
      <c r="B343" s="74">
        <f t="shared" ref="B343:B356" si="63">SUM(D343,D361,D379,D397,D415,D433)</f>
        <v>0</v>
      </c>
      <c r="D343" s="88">
        <f t="shared" ref="D343:D356" si="64">SUM(H343,J343,L343,N343,P343,R343,T343)</f>
        <v>0</v>
      </c>
      <c r="F343" s="105">
        <v>2</v>
      </c>
      <c r="G343" s="81"/>
      <c r="H343" s="47"/>
      <c r="I343" s="81"/>
      <c r="J343" s="47"/>
      <c r="K343" s="81"/>
      <c r="L343" s="47"/>
      <c r="M343" s="81"/>
      <c r="N343" s="47"/>
      <c r="O343" s="81"/>
      <c r="P343" s="59"/>
      <c r="Q343" s="81"/>
      <c r="R343" s="47"/>
      <c r="S343" s="81"/>
      <c r="T343" s="59"/>
      <c r="V343" s="74">
        <f t="shared" ref="V343:V356" si="65">SUM(X343,X361,X379,X397,X415,X433)</f>
        <v>0</v>
      </c>
      <c r="X343" s="88">
        <f t="shared" ref="X343:X356" si="66">SUM(AB343,AD343,AF343,AH343,AJ343,AL343,AN343)</f>
        <v>0</v>
      </c>
      <c r="Z343" s="105">
        <v>2</v>
      </c>
      <c r="AA343" s="81"/>
      <c r="AB343" s="47"/>
      <c r="AC343" s="81"/>
      <c r="AD343" s="47"/>
      <c r="AE343" s="81"/>
      <c r="AF343" s="47"/>
      <c r="AG343" s="81"/>
      <c r="AH343" s="47"/>
      <c r="AI343" s="81"/>
      <c r="AJ343" s="59"/>
      <c r="AK343" s="81"/>
      <c r="AL343" s="47"/>
      <c r="AM343" s="81"/>
      <c r="AN343" s="59"/>
      <c r="AP343" s="74">
        <f t="shared" ref="AP343:AP356" si="67">SUM(AR343,AR361,AR379,AR397,AR415,AR433)</f>
        <v>0</v>
      </c>
      <c r="AR343" s="88">
        <f t="shared" ref="AR343:AR356" si="68">SUM(AV343,AX343,AZ343,BB343,BD343,BF343,BH343)</f>
        <v>0</v>
      </c>
      <c r="AT343" s="105">
        <v>2</v>
      </c>
      <c r="AU343" s="81"/>
      <c r="AV343" s="47"/>
      <c r="AW343" s="81"/>
      <c r="AX343" s="47"/>
      <c r="AY343" s="81"/>
      <c r="AZ343" s="47"/>
      <c r="BA343" s="81"/>
      <c r="BB343" s="47"/>
      <c r="BC343" s="81"/>
      <c r="BD343" s="59"/>
      <c r="BE343" s="81"/>
      <c r="BF343" s="47"/>
      <c r="BG343" s="81"/>
      <c r="BH343" s="59"/>
    </row>
    <row r="344" spans="2:60" ht="15" customHeight="1" outlineLevel="1" thickBot="1" x14ac:dyDescent="0.25">
      <c r="B344" s="74">
        <f t="shared" si="63"/>
        <v>0</v>
      </c>
      <c r="D344" s="88">
        <f t="shared" si="64"/>
        <v>0</v>
      </c>
      <c r="F344" s="105">
        <v>3</v>
      </c>
      <c r="G344" s="81"/>
      <c r="H344" s="47"/>
      <c r="I344" s="81"/>
      <c r="J344" s="47"/>
      <c r="K344" s="81"/>
      <c r="L344" s="47"/>
      <c r="M344" s="81"/>
      <c r="N344" s="47"/>
      <c r="O344" s="81"/>
      <c r="P344" s="59"/>
      <c r="Q344" s="81"/>
      <c r="R344" s="47"/>
      <c r="S344" s="81"/>
      <c r="T344" s="59"/>
      <c r="V344" s="74">
        <f t="shared" si="65"/>
        <v>0</v>
      </c>
      <c r="X344" s="88">
        <f t="shared" si="66"/>
        <v>0</v>
      </c>
      <c r="Z344" s="105">
        <v>3</v>
      </c>
      <c r="AA344" s="81"/>
      <c r="AB344" s="47"/>
      <c r="AC344" s="81"/>
      <c r="AD344" s="47"/>
      <c r="AE344" s="81"/>
      <c r="AF344" s="47"/>
      <c r="AG344" s="81"/>
      <c r="AH344" s="47"/>
      <c r="AI344" s="81"/>
      <c r="AJ344" s="59"/>
      <c r="AK344" s="81"/>
      <c r="AL344" s="47"/>
      <c r="AM344" s="81"/>
      <c r="AN344" s="59"/>
      <c r="AP344" s="74">
        <f t="shared" si="67"/>
        <v>0</v>
      </c>
      <c r="AR344" s="88">
        <f t="shared" si="68"/>
        <v>0</v>
      </c>
      <c r="AT344" s="105">
        <v>3</v>
      </c>
      <c r="AU344" s="81"/>
      <c r="AV344" s="47"/>
      <c r="AW344" s="81"/>
      <c r="AX344" s="47"/>
      <c r="AY344" s="81"/>
      <c r="AZ344" s="47"/>
      <c r="BA344" s="81"/>
      <c r="BB344" s="47"/>
      <c r="BC344" s="81"/>
      <c r="BD344" s="59"/>
      <c r="BE344" s="81"/>
      <c r="BF344" s="47"/>
      <c r="BG344" s="81"/>
      <c r="BH344" s="59"/>
    </row>
    <row r="345" spans="2:60" ht="15" customHeight="1" outlineLevel="1" thickBot="1" x14ac:dyDescent="0.25">
      <c r="B345" s="74">
        <f t="shared" si="63"/>
        <v>0</v>
      </c>
      <c r="D345" s="88">
        <f t="shared" si="64"/>
        <v>0</v>
      </c>
      <c r="F345" s="105">
        <v>4</v>
      </c>
      <c r="G345" s="81"/>
      <c r="H345" s="47"/>
      <c r="I345" s="81"/>
      <c r="J345" s="47"/>
      <c r="K345" s="81"/>
      <c r="L345" s="47"/>
      <c r="M345" s="81"/>
      <c r="N345" s="47"/>
      <c r="O345" s="81"/>
      <c r="P345" s="59"/>
      <c r="Q345" s="81"/>
      <c r="R345" s="47"/>
      <c r="S345" s="81"/>
      <c r="T345" s="59"/>
      <c r="V345" s="74">
        <f t="shared" si="65"/>
        <v>0</v>
      </c>
      <c r="X345" s="88">
        <f t="shared" si="66"/>
        <v>0</v>
      </c>
      <c r="Z345" s="105">
        <v>4</v>
      </c>
      <c r="AA345" s="81"/>
      <c r="AB345" s="47"/>
      <c r="AC345" s="81"/>
      <c r="AD345" s="47"/>
      <c r="AE345" s="81"/>
      <c r="AF345" s="47"/>
      <c r="AG345" s="81"/>
      <c r="AH345" s="47"/>
      <c r="AI345" s="81"/>
      <c r="AJ345" s="59"/>
      <c r="AK345" s="81"/>
      <c r="AL345" s="47"/>
      <c r="AM345" s="81"/>
      <c r="AN345" s="59"/>
      <c r="AP345" s="74">
        <f t="shared" si="67"/>
        <v>0</v>
      </c>
      <c r="AR345" s="88">
        <f t="shared" si="68"/>
        <v>0</v>
      </c>
      <c r="AT345" s="105">
        <v>4</v>
      </c>
      <c r="AU345" s="81"/>
      <c r="AV345" s="47"/>
      <c r="AW345" s="81"/>
      <c r="AX345" s="47"/>
      <c r="AY345" s="81"/>
      <c r="AZ345" s="47"/>
      <c r="BA345" s="81"/>
      <c r="BB345" s="47"/>
      <c r="BC345" s="81"/>
      <c r="BD345" s="59"/>
      <c r="BE345" s="81"/>
      <c r="BF345" s="47"/>
      <c r="BG345" s="81"/>
      <c r="BH345" s="59"/>
    </row>
    <row r="346" spans="2:60" ht="15" customHeight="1" outlineLevel="1" thickBot="1" x14ac:dyDescent="0.25">
      <c r="B346" s="74">
        <f t="shared" si="63"/>
        <v>0</v>
      </c>
      <c r="D346" s="88">
        <f t="shared" si="64"/>
        <v>0</v>
      </c>
      <c r="F346" s="105">
        <v>5</v>
      </c>
      <c r="G346" s="81"/>
      <c r="H346" s="47"/>
      <c r="I346" s="81"/>
      <c r="J346" s="47"/>
      <c r="K346" s="81"/>
      <c r="L346" s="47"/>
      <c r="M346" s="81"/>
      <c r="N346" s="47"/>
      <c r="O346" s="81"/>
      <c r="P346" s="59"/>
      <c r="Q346" s="81"/>
      <c r="R346" s="47"/>
      <c r="S346" s="81"/>
      <c r="T346" s="59"/>
      <c r="V346" s="74">
        <f t="shared" si="65"/>
        <v>0</v>
      </c>
      <c r="X346" s="88">
        <f t="shared" si="66"/>
        <v>0</v>
      </c>
      <c r="Z346" s="105">
        <v>5</v>
      </c>
      <c r="AA346" s="81"/>
      <c r="AB346" s="47"/>
      <c r="AC346" s="81"/>
      <c r="AD346" s="47"/>
      <c r="AE346" s="81"/>
      <c r="AF346" s="47"/>
      <c r="AG346" s="81"/>
      <c r="AH346" s="47"/>
      <c r="AI346" s="81"/>
      <c r="AJ346" s="59"/>
      <c r="AK346" s="81"/>
      <c r="AL346" s="47"/>
      <c r="AM346" s="81"/>
      <c r="AN346" s="59"/>
      <c r="AP346" s="74">
        <f t="shared" si="67"/>
        <v>0</v>
      </c>
      <c r="AR346" s="88">
        <f t="shared" si="68"/>
        <v>0</v>
      </c>
      <c r="AT346" s="105">
        <v>5</v>
      </c>
      <c r="AU346" s="81"/>
      <c r="AV346" s="47"/>
      <c r="AW346" s="81"/>
      <c r="AX346" s="47"/>
      <c r="AY346" s="81"/>
      <c r="AZ346" s="47"/>
      <c r="BA346" s="81"/>
      <c r="BB346" s="47"/>
      <c r="BC346" s="81"/>
      <c r="BD346" s="59"/>
      <c r="BE346" s="81"/>
      <c r="BF346" s="47"/>
      <c r="BG346" s="81"/>
      <c r="BH346" s="59"/>
    </row>
    <row r="347" spans="2:60" ht="15" customHeight="1" outlineLevel="1" thickBot="1" x14ac:dyDescent="0.25">
      <c r="B347" s="74">
        <f t="shared" si="63"/>
        <v>0</v>
      </c>
      <c r="D347" s="88">
        <f t="shared" si="64"/>
        <v>0</v>
      </c>
      <c r="F347" s="105">
        <v>6</v>
      </c>
      <c r="G347" s="81"/>
      <c r="H347" s="47"/>
      <c r="I347" s="81"/>
      <c r="J347" s="47"/>
      <c r="K347" s="81"/>
      <c r="L347" s="47"/>
      <c r="M347" s="81"/>
      <c r="N347" s="47"/>
      <c r="O347" s="81"/>
      <c r="P347" s="59"/>
      <c r="Q347" s="81"/>
      <c r="R347" s="47"/>
      <c r="S347" s="81"/>
      <c r="T347" s="59"/>
      <c r="V347" s="74">
        <f t="shared" si="65"/>
        <v>0</v>
      </c>
      <c r="X347" s="88">
        <f t="shared" si="66"/>
        <v>0</v>
      </c>
      <c r="Z347" s="105">
        <v>6</v>
      </c>
      <c r="AA347" s="81"/>
      <c r="AB347" s="47"/>
      <c r="AC347" s="81"/>
      <c r="AD347" s="47"/>
      <c r="AE347" s="81"/>
      <c r="AF347" s="47"/>
      <c r="AG347" s="81"/>
      <c r="AH347" s="47"/>
      <c r="AI347" s="81"/>
      <c r="AJ347" s="59"/>
      <c r="AK347" s="81"/>
      <c r="AL347" s="47"/>
      <c r="AM347" s="81"/>
      <c r="AN347" s="59"/>
      <c r="AP347" s="74">
        <f t="shared" si="67"/>
        <v>0</v>
      </c>
      <c r="AR347" s="88">
        <f t="shared" si="68"/>
        <v>0</v>
      </c>
      <c r="AT347" s="105">
        <v>6</v>
      </c>
      <c r="AU347" s="81"/>
      <c r="AV347" s="47"/>
      <c r="AW347" s="81"/>
      <c r="AX347" s="47"/>
      <c r="AY347" s="81"/>
      <c r="AZ347" s="47"/>
      <c r="BA347" s="81"/>
      <c r="BB347" s="47"/>
      <c r="BC347" s="81"/>
      <c r="BD347" s="59"/>
      <c r="BE347" s="81"/>
      <c r="BF347" s="47"/>
      <c r="BG347" s="81"/>
      <c r="BH347" s="59"/>
    </row>
    <row r="348" spans="2:60" ht="15" customHeight="1" outlineLevel="1" thickBot="1" x14ac:dyDescent="0.25">
      <c r="B348" s="74">
        <f t="shared" si="63"/>
        <v>0</v>
      </c>
      <c r="D348" s="88">
        <f t="shared" si="64"/>
        <v>0</v>
      </c>
      <c r="F348" s="105">
        <v>7</v>
      </c>
      <c r="G348" s="81"/>
      <c r="H348" s="47"/>
      <c r="I348" s="81"/>
      <c r="J348" s="47"/>
      <c r="K348" s="81"/>
      <c r="L348" s="47"/>
      <c r="M348" s="81"/>
      <c r="N348" s="47"/>
      <c r="O348" s="81"/>
      <c r="P348" s="59"/>
      <c r="Q348" s="81"/>
      <c r="R348" s="47"/>
      <c r="S348" s="81"/>
      <c r="T348" s="59"/>
      <c r="V348" s="74">
        <f t="shared" si="65"/>
        <v>0</v>
      </c>
      <c r="X348" s="88">
        <f t="shared" si="66"/>
        <v>0</v>
      </c>
      <c r="Z348" s="105">
        <v>7</v>
      </c>
      <c r="AA348" s="81"/>
      <c r="AB348" s="47"/>
      <c r="AC348" s="81"/>
      <c r="AD348" s="47"/>
      <c r="AE348" s="81"/>
      <c r="AF348" s="47"/>
      <c r="AG348" s="81"/>
      <c r="AH348" s="47"/>
      <c r="AI348" s="81"/>
      <c r="AJ348" s="59"/>
      <c r="AK348" s="81"/>
      <c r="AL348" s="47"/>
      <c r="AM348" s="81"/>
      <c r="AN348" s="59"/>
      <c r="AP348" s="74">
        <f t="shared" si="67"/>
        <v>0</v>
      </c>
      <c r="AR348" s="88">
        <f t="shared" si="68"/>
        <v>0</v>
      </c>
      <c r="AT348" s="105">
        <v>7</v>
      </c>
      <c r="AU348" s="81"/>
      <c r="AV348" s="47"/>
      <c r="AW348" s="81"/>
      <c r="AX348" s="47"/>
      <c r="AY348" s="81"/>
      <c r="AZ348" s="47"/>
      <c r="BA348" s="81"/>
      <c r="BB348" s="47"/>
      <c r="BC348" s="81"/>
      <c r="BD348" s="59"/>
      <c r="BE348" s="81"/>
      <c r="BF348" s="47"/>
      <c r="BG348" s="81"/>
      <c r="BH348" s="59"/>
    </row>
    <row r="349" spans="2:60" ht="15" customHeight="1" outlineLevel="1" thickBot="1" x14ac:dyDescent="0.25">
      <c r="B349" s="74">
        <f t="shared" si="63"/>
        <v>0</v>
      </c>
      <c r="D349" s="88">
        <f t="shared" si="64"/>
        <v>0</v>
      </c>
      <c r="F349" s="105">
        <v>8</v>
      </c>
      <c r="G349" s="81"/>
      <c r="H349" s="47"/>
      <c r="I349" s="81"/>
      <c r="J349" s="47"/>
      <c r="K349" s="81"/>
      <c r="L349" s="47"/>
      <c r="M349" s="81"/>
      <c r="N349" s="47"/>
      <c r="O349" s="81"/>
      <c r="P349" s="59"/>
      <c r="Q349" s="81"/>
      <c r="R349" s="47"/>
      <c r="S349" s="81"/>
      <c r="T349" s="59"/>
      <c r="V349" s="74">
        <f t="shared" si="65"/>
        <v>0</v>
      </c>
      <c r="X349" s="88">
        <f t="shared" si="66"/>
        <v>0</v>
      </c>
      <c r="Z349" s="105">
        <v>8</v>
      </c>
      <c r="AA349" s="81"/>
      <c r="AB349" s="47"/>
      <c r="AC349" s="81"/>
      <c r="AD349" s="47"/>
      <c r="AE349" s="81"/>
      <c r="AF349" s="47"/>
      <c r="AG349" s="81"/>
      <c r="AH349" s="47"/>
      <c r="AI349" s="81"/>
      <c r="AJ349" s="59"/>
      <c r="AK349" s="81"/>
      <c r="AL349" s="47"/>
      <c r="AM349" s="81"/>
      <c r="AN349" s="59"/>
      <c r="AP349" s="74">
        <f t="shared" si="67"/>
        <v>0</v>
      </c>
      <c r="AR349" s="88">
        <f t="shared" si="68"/>
        <v>0</v>
      </c>
      <c r="AT349" s="105">
        <v>8</v>
      </c>
      <c r="AU349" s="81"/>
      <c r="AV349" s="47"/>
      <c r="AW349" s="81"/>
      <c r="AX349" s="47"/>
      <c r="AY349" s="81"/>
      <c r="AZ349" s="47"/>
      <c r="BA349" s="81"/>
      <c r="BB349" s="47"/>
      <c r="BC349" s="81"/>
      <c r="BD349" s="59"/>
      <c r="BE349" s="81"/>
      <c r="BF349" s="47"/>
      <c r="BG349" s="81"/>
      <c r="BH349" s="59"/>
    </row>
    <row r="350" spans="2:60" ht="15" customHeight="1" outlineLevel="1" thickBot="1" x14ac:dyDescent="0.25">
      <c r="B350" s="74">
        <f t="shared" si="63"/>
        <v>0</v>
      </c>
      <c r="D350" s="88">
        <f t="shared" si="64"/>
        <v>0</v>
      </c>
      <c r="F350" s="105">
        <v>9</v>
      </c>
      <c r="G350" s="81"/>
      <c r="H350" s="47"/>
      <c r="I350" s="81"/>
      <c r="J350" s="47"/>
      <c r="K350" s="81"/>
      <c r="L350" s="47"/>
      <c r="M350" s="81"/>
      <c r="N350" s="47"/>
      <c r="O350" s="81"/>
      <c r="P350" s="59"/>
      <c r="Q350" s="81"/>
      <c r="R350" s="47"/>
      <c r="S350" s="81"/>
      <c r="T350" s="59"/>
      <c r="V350" s="74">
        <f t="shared" si="65"/>
        <v>0</v>
      </c>
      <c r="X350" s="88">
        <f t="shared" si="66"/>
        <v>0</v>
      </c>
      <c r="Z350" s="105">
        <v>9</v>
      </c>
      <c r="AA350" s="81"/>
      <c r="AB350" s="47"/>
      <c r="AC350" s="81"/>
      <c r="AD350" s="47"/>
      <c r="AE350" s="81"/>
      <c r="AF350" s="47"/>
      <c r="AG350" s="81"/>
      <c r="AH350" s="47"/>
      <c r="AI350" s="81"/>
      <c r="AJ350" s="59"/>
      <c r="AK350" s="81"/>
      <c r="AL350" s="47"/>
      <c r="AM350" s="81"/>
      <c r="AN350" s="59"/>
      <c r="AP350" s="74">
        <f t="shared" si="67"/>
        <v>0</v>
      </c>
      <c r="AR350" s="88">
        <f t="shared" si="68"/>
        <v>0</v>
      </c>
      <c r="AT350" s="105">
        <v>9</v>
      </c>
      <c r="AU350" s="81"/>
      <c r="AV350" s="47"/>
      <c r="AW350" s="81"/>
      <c r="AX350" s="47"/>
      <c r="AY350" s="81"/>
      <c r="AZ350" s="47"/>
      <c r="BA350" s="81"/>
      <c r="BB350" s="47"/>
      <c r="BC350" s="81"/>
      <c r="BD350" s="59"/>
      <c r="BE350" s="81"/>
      <c r="BF350" s="47"/>
      <c r="BG350" s="81"/>
      <c r="BH350" s="59"/>
    </row>
    <row r="351" spans="2:60" ht="15" customHeight="1" outlineLevel="1" thickBot="1" x14ac:dyDescent="0.25">
      <c r="B351" s="74">
        <f t="shared" si="63"/>
        <v>0</v>
      </c>
      <c r="D351" s="88">
        <f t="shared" si="64"/>
        <v>0</v>
      </c>
      <c r="F351" s="105">
        <v>10</v>
      </c>
      <c r="G351" s="81"/>
      <c r="H351" s="47"/>
      <c r="I351" s="81"/>
      <c r="J351" s="47"/>
      <c r="K351" s="81"/>
      <c r="L351" s="47"/>
      <c r="M351" s="81"/>
      <c r="N351" s="47"/>
      <c r="O351" s="81"/>
      <c r="P351" s="59"/>
      <c r="Q351" s="81"/>
      <c r="R351" s="47"/>
      <c r="S351" s="81"/>
      <c r="T351" s="59"/>
      <c r="V351" s="74">
        <f t="shared" si="65"/>
        <v>0</v>
      </c>
      <c r="X351" s="88">
        <f t="shared" si="66"/>
        <v>0</v>
      </c>
      <c r="Z351" s="105">
        <v>10</v>
      </c>
      <c r="AA351" s="81"/>
      <c r="AB351" s="47"/>
      <c r="AC351" s="81"/>
      <c r="AD351" s="47"/>
      <c r="AE351" s="81"/>
      <c r="AF351" s="47"/>
      <c r="AG351" s="81"/>
      <c r="AH351" s="47"/>
      <c r="AI351" s="81"/>
      <c r="AJ351" s="59"/>
      <c r="AK351" s="81"/>
      <c r="AL351" s="47"/>
      <c r="AM351" s="81"/>
      <c r="AN351" s="59"/>
      <c r="AP351" s="74">
        <f t="shared" si="67"/>
        <v>0</v>
      </c>
      <c r="AR351" s="88">
        <f t="shared" si="68"/>
        <v>0</v>
      </c>
      <c r="AT351" s="105">
        <v>10</v>
      </c>
      <c r="AU351" s="81"/>
      <c r="AV351" s="47"/>
      <c r="AW351" s="81"/>
      <c r="AX351" s="47"/>
      <c r="AY351" s="81"/>
      <c r="AZ351" s="47"/>
      <c r="BA351" s="81"/>
      <c r="BB351" s="47"/>
      <c r="BC351" s="81"/>
      <c r="BD351" s="59"/>
      <c r="BE351" s="81"/>
      <c r="BF351" s="47"/>
      <c r="BG351" s="81"/>
      <c r="BH351" s="59"/>
    </row>
    <row r="352" spans="2:60" ht="15" customHeight="1" outlineLevel="1" thickBot="1" x14ac:dyDescent="0.25">
      <c r="B352" s="74">
        <f t="shared" si="63"/>
        <v>0</v>
      </c>
      <c r="D352" s="88">
        <f t="shared" si="64"/>
        <v>0</v>
      </c>
      <c r="F352" s="105">
        <v>11</v>
      </c>
      <c r="G352" s="81"/>
      <c r="H352" s="47"/>
      <c r="I352" s="81"/>
      <c r="J352" s="47"/>
      <c r="K352" s="81"/>
      <c r="L352" s="47"/>
      <c r="M352" s="81"/>
      <c r="N352" s="47"/>
      <c r="O352" s="81"/>
      <c r="P352" s="59"/>
      <c r="Q352" s="81"/>
      <c r="R352" s="47"/>
      <c r="S352" s="81"/>
      <c r="T352" s="59"/>
      <c r="V352" s="74">
        <f t="shared" si="65"/>
        <v>0</v>
      </c>
      <c r="X352" s="88">
        <f t="shared" si="66"/>
        <v>0</v>
      </c>
      <c r="Z352" s="105">
        <v>11</v>
      </c>
      <c r="AA352" s="81"/>
      <c r="AB352" s="47"/>
      <c r="AC352" s="81"/>
      <c r="AD352" s="47"/>
      <c r="AE352" s="81"/>
      <c r="AF352" s="47"/>
      <c r="AG352" s="81"/>
      <c r="AH352" s="47"/>
      <c r="AI352" s="81"/>
      <c r="AJ352" s="59"/>
      <c r="AK352" s="81"/>
      <c r="AL352" s="47"/>
      <c r="AM352" s="81"/>
      <c r="AN352" s="59"/>
      <c r="AP352" s="74">
        <f t="shared" si="67"/>
        <v>0</v>
      </c>
      <c r="AR352" s="88">
        <f t="shared" si="68"/>
        <v>0</v>
      </c>
      <c r="AT352" s="105">
        <v>11</v>
      </c>
      <c r="AU352" s="81"/>
      <c r="AV352" s="47"/>
      <c r="AW352" s="81"/>
      <c r="AX352" s="47"/>
      <c r="AY352" s="81"/>
      <c r="AZ352" s="47"/>
      <c r="BA352" s="81"/>
      <c r="BB352" s="47"/>
      <c r="BC352" s="81"/>
      <c r="BD352" s="59"/>
      <c r="BE352" s="81"/>
      <c r="BF352" s="47"/>
      <c r="BG352" s="81"/>
      <c r="BH352" s="59"/>
    </row>
    <row r="353" spans="2:60" ht="15" customHeight="1" outlineLevel="1" thickBot="1" x14ac:dyDescent="0.25">
      <c r="B353" s="74">
        <f t="shared" si="63"/>
        <v>0</v>
      </c>
      <c r="D353" s="88">
        <f t="shared" si="64"/>
        <v>0</v>
      </c>
      <c r="F353" s="105">
        <v>12</v>
      </c>
      <c r="G353" s="81"/>
      <c r="H353" s="47"/>
      <c r="I353" s="81"/>
      <c r="J353" s="47"/>
      <c r="K353" s="81"/>
      <c r="L353" s="47"/>
      <c r="M353" s="81"/>
      <c r="N353" s="47"/>
      <c r="O353" s="81"/>
      <c r="P353" s="59"/>
      <c r="Q353" s="81"/>
      <c r="R353" s="47"/>
      <c r="S353" s="81"/>
      <c r="T353" s="59"/>
      <c r="V353" s="74">
        <f t="shared" si="65"/>
        <v>0</v>
      </c>
      <c r="X353" s="88">
        <f t="shared" si="66"/>
        <v>0</v>
      </c>
      <c r="Z353" s="105">
        <v>12</v>
      </c>
      <c r="AA353" s="81"/>
      <c r="AB353" s="47"/>
      <c r="AC353" s="81"/>
      <c r="AD353" s="47"/>
      <c r="AE353" s="81"/>
      <c r="AF353" s="47"/>
      <c r="AG353" s="81"/>
      <c r="AH353" s="47"/>
      <c r="AI353" s="81"/>
      <c r="AJ353" s="59"/>
      <c r="AK353" s="81"/>
      <c r="AL353" s="47"/>
      <c r="AM353" s="81"/>
      <c r="AN353" s="59"/>
      <c r="AP353" s="74">
        <f t="shared" si="67"/>
        <v>0</v>
      </c>
      <c r="AR353" s="88">
        <f t="shared" si="68"/>
        <v>0</v>
      </c>
      <c r="AT353" s="105">
        <v>12</v>
      </c>
      <c r="AU353" s="81"/>
      <c r="AV353" s="47"/>
      <c r="AW353" s="81"/>
      <c r="AX353" s="47"/>
      <c r="AY353" s="81"/>
      <c r="AZ353" s="47"/>
      <c r="BA353" s="81"/>
      <c r="BB353" s="47"/>
      <c r="BC353" s="81"/>
      <c r="BD353" s="59"/>
      <c r="BE353" s="81"/>
      <c r="BF353" s="47"/>
      <c r="BG353" s="81"/>
      <c r="BH353" s="59"/>
    </row>
    <row r="354" spans="2:60" ht="15" customHeight="1" outlineLevel="1" thickBot="1" x14ac:dyDescent="0.25">
      <c r="B354" s="74">
        <f t="shared" si="63"/>
        <v>0</v>
      </c>
      <c r="D354" s="88">
        <f t="shared" si="64"/>
        <v>0</v>
      </c>
      <c r="F354" s="105">
        <v>13</v>
      </c>
      <c r="G354" s="81"/>
      <c r="H354" s="47"/>
      <c r="I354" s="81"/>
      <c r="J354" s="47"/>
      <c r="K354" s="81"/>
      <c r="L354" s="47"/>
      <c r="M354" s="81"/>
      <c r="N354" s="47"/>
      <c r="O354" s="81"/>
      <c r="P354" s="59"/>
      <c r="Q354" s="81"/>
      <c r="R354" s="47"/>
      <c r="S354" s="81"/>
      <c r="T354" s="59"/>
      <c r="V354" s="74">
        <f t="shared" si="65"/>
        <v>0</v>
      </c>
      <c r="X354" s="88">
        <f t="shared" si="66"/>
        <v>0</v>
      </c>
      <c r="Z354" s="105">
        <v>13</v>
      </c>
      <c r="AA354" s="81"/>
      <c r="AB354" s="47"/>
      <c r="AC354" s="81"/>
      <c r="AD354" s="47"/>
      <c r="AE354" s="81"/>
      <c r="AF354" s="47"/>
      <c r="AG354" s="81"/>
      <c r="AH354" s="47"/>
      <c r="AI354" s="81"/>
      <c r="AJ354" s="59"/>
      <c r="AK354" s="81"/>
      <c r="AL354" s="47"/>
      <c r="AM354" s="81"/>
      <c r="AN354" s="59"/>
      <c r="AP354" s="74">
        <f t="shared" si="67"/>
        <v>0</v>
      </c>
      <c r="AR354" s="88">
        <f t="shared" si="68"/>
        <v>0</v>
      </c>
      <c r="AT354" s="105">
        <v>13</v>
      </c>
      <c r="AU354" s="81"/>
      <c r="AV354" s="47"/>
      <c r="AW354" s="81"/>
      <c r="AX354" s="47"/>
      <c r="AY354" s="81"/>
      <c r="AZ354" s="47"/>
      <c r="BA354" s="81"/>
      <c r="BB354" s="47"/>
      <c r="BC354" s="81"/>
      <c r="BD354" s="59"/>
      <c r="BE354" s="81"/>
      <c r="BF354" s="47"/>
      <c r="BG354" s="81"/>
      <c r="BH354" s="59"/>
    </row>
    <row r="355" spans="2:60" ht="15" customHeight="1" outlineLevel="1" thickBot="1" x14ac:dyDescent="0.25">
      <c r="B355" s="74">
        <f t="shared" si="63"/>
        <v>0</v>
      </c>
      <c r="D355" s="88">
        <f t="shared" si="64"/>
        <v>0</v>
      </c>
      <c r="F355" s="105">
        <v>14</v>
      </c>
      <c r="G355" s="81"/>
      <c r="H355" s="78"/>
      <c r="I355" s="81"/>
      <c r="J355" s="47"/>
      <c r="K355" s="81"/>
      <c r="L355" s="47"/>
      <c r="M355" s="81"/>
      <c r="N355" s="47"/>
      <c r="O355" s="81"/>
      <c r="P355" s="59"/>
      <c r="Q355" s="81"/>
      <c r="R355" s="47"/>
      <c r="S355" s="81"/>
      <c r="T355" s="59"/>
      <c r="V355" s="74">
        <f t="shared" si="65"/>
        <v>0</v>
      </c>
      <c r="X355" s="88">
        <f t="shared" si="66"/>
        <v>0</v>
      </c>
      <c r="Z355" s="105">
        <v>14</v>
      </c>
      <c r="AA355" s="81"/>
      <c r="AB355" s="78"/>
      <c r="AC355" s="81"/>
      <c r="AD355" s="47"/>
      <c r="AE355" s="81"/>
      <c r="AF355" s="47"/>
      <c r="AG355" s="81"/>
      <c r="AH355" s="47"/>
      <c r="AI355" s="81"/>
      <c r="AJ355" s="59"/>
      <c r="AK355" s="81"/>
      <c r="AL355" s="47"/>
      <c r="AM355" s="81"/>
      <c r="AN355" s="59"/>
      <c r="AP355" s="74">
        <f t="shared" si="67"/>
        <v>0</v>
      </c>
      <c r="AR355" s="88">
        <f t="shared" si="68"/>
        <v>0</v>
      </c>
      <c r="AT355" s="105">
        <v>14</v>
      </c>
      <c r="AU355" s="81"/>
      <c r="AV355" s="78"/>
      <c r="AW355" s="81"/>
      <c r="AX355" s="47"/>
      <c r="AY355" s="81"/>
      <c r="AZ355" s="47"/>
      <c r="BA355" s="81"/>
      <c r="BB355" s="47"/>
      <c r="BC355" s="81"/>
      <c r="BD355" s="59"/>
      <c r="BE355" s="81"/>
      <c r="BF355" s="47"/>
      <c r="BG355" s="81"/>
      <c r="BH355" s="59"/>
    </row>
    <row r="356" spans="2:60" ht="15" customHeight="1" outlineLevel="1" thickBot="1" x14ac:dyDescent="0.25">
      <c r="B356" s="75">
        <f t="shared" si="63"/>
        <v>0</v>
      </c>
      <c r="D356" s="89">
        <f t="shared" si="64"/>
        <v>0</v>
      </c>
      <c r="F356" s="105">
        <v>15</v>
      </c>
      <c r="G356" s="82"/>
      <c r="H356" s="60"/>
      <c r="I356" s="82"/>
      <c r="J356" s="60"/>
      <c r="K356" s="82"/>
      <c r="L356" s="60"/>
      <c r="M356" s="82"/>
      <c r="N356" s="60"/>
      <c r="O356" s="82"/>
      <c r="P356" s="61"/>
      <c r="Q356" s="82"/>
      <c r="R356" s="60"/>
      <c r="S356" s="82"/>
      <c r="T356" s="61"/>
      <c r="V356" s="75">
        <f t="shared" si="65"/>
        <v>0</v>
      </c>
      <c r="X356" s="89">
        <f t="shared" si="66"/>
        <v>0</v>
      </c>
      <c r="Z356" s="105">
        <v>15</v>
      </c>
      <c r="AA356" s="82"/>
      <c r="AB356" s="60"/>
      <c r="AC356" s="82"/>
      <c r="AD356" s="60"/>
      <c r="AE356" s="82"/>
      <c r="AF356" s="60"/>
      <c r="AG356" s="82"/>
      <c r="AH356" s="60"/>
      <c r="AI356" s="82"/>
      <c r="AJ356" s="61"/>
      <c r="AK356" s="82"/>
      <c r="AL356" s="60"/>
      <c r="AM356" s="82"/>
      <c r="AN356" s="61"/>
      <c r="AP356" s="75">
        <f t="shared" si="67"/>
        <v>0</v>
      </c>
      <c r="AR356" s="89">
        <f t="shared" si="68"/>
        <v>0</v>
      </c>
      <c r="AT356" s="105">
        <v>15</v>
      </c>
      <c r="AU356" s="82"/>
      <c r="AV356" s="60"/>
      <c r="AW356" s="82"/>
      <c r="AX356" s="60"/>
      <c r="AY356" s="82"/>
      <c r="AZ356" s="60"/>
      <c r="BA356" s="82"/>
      <c r="BB356" s="60"/>
      <c r="BC356" s="82"/>
      <c r="BD356" s="61"/>
      <c r="BE356" s="82"/>
      <c r="BF356" s="60"/>
      <c r="BG356" s="82"/>
      <c r="BH356" s="61"/>
    </row>
    <row r="357" spans="2:60" ht="14.25" customHeight="1" outlineLevel="1" thickTop="1" x14ac:dyDescent="0.2">
      <c r="F357" s="106"/>
      <c r="G357" s="49" t="s">
        <v>27</v>
      </c>
      <c r="H357" s="49">
        <f>SUM(H342:H356)</f>
        <v>0</v>
      </c>
      <c r="I357" s="49"/>
      <c r="J357" s="49">
        <f>SUM(J342:J356)</f>
        <v>0</v>
      </c>
      <c r="K357" s="49"/>
      <c r="L357" s="49">
        <f>SUM(L342:L356)</f>
        <v>0</v>
      </c>
      <c r="M357" s="49"/>
      <c r="N357" s="49">
        <f>SUM(N342:N356)</f>
        <v>0</v>
      </c>
      <c r="O357" s="49"/>
      <c r="P357" s="49">
        <f>SUM(P342:P356)</f>
        <v>0</v>
      </c>
      <c r="Q357" s="49"/>
      <c r="R357" s="49">
        <f>SUM(R342:R356)</f>
        <v>0</v>
      </c>
      <c r="S357" s="49"/>
      <c r="T357" s="49">
        <f>SUM(T342:T356)</f>
        <v>0</v>
      </c>
      <c r="Z357" s="106"/>
      <c r="AA357" s="49" t="s">
        <v>27</v>
      </c>
      <c r="AB357" s="49">
        <f>SUM(AB342:AB356)</f>
        <v>0</v>
      </c>
      <c r="AC357" s="49"/>
      <c r="AD357" s="49">
        <f>SUM(AD342:AD356)</f>
        <v>0</v>
      </c>
      <c r="AE357" s="49"/>
      <c r="AF357" s="49">
        <f>SUM(AF342:AF356)</f>
        <v>0</v>
      </c>
      <c r="AG357" s="49"/>
      <c r="AH357" s="49">
        <f>SUM(AH342:AH356)</f>
        <v>0</v>
      </c>
      <c r="AI357" s="49"/>
      <c r="AJ357" s="49">
        <f>SUM(AJ342:AJ356)</f>
        <v>0</v>
      </c>
      <c r="AK357" s="49"/>
      <c r="AL357" s="49">
        <f>SUM(AL342:AL356)</f>
        <v>0</v>
      </c>
      <c r="AM357" s="49"/>
      <c r="AN357" s="49">
        <f>SUM(AN342:AN356)</f>
        <v>0</v>
      </c>
      <c r="AT357" s="106"/>
      <c r="AU357" s="49" t="s">
        <v>27</v>
      </c>
      <c r="AV357" s="49">
        <f>SUM(AV342:AV356)</f>
        <v>0</v>
      </c>
      <c r="AW357" s="49"/>
      <c r="AX357" s="49">
        <f>SUM(AX342:AX356)</f>
        <v>0</v>
      </c>
      <c r="AY357" s="49"/>
      <c r="AZ357" s="49">
        <f>SUM(AZ342:AZ356)</f>
        <v>0</v>
      </c>
      <c r="BA357" s="49"/>
      <c r="BB357" s="49">
        <f>SUM(BB342:BB356)</f>
        <v>0</v>
      </c>
      <c r="BC357" s="49"/>
      <c r="BD357" s="49">
        <f>SUM(BD342:BD356)</f>
        <v>0</v>
      </c>
      <c r="BE357" s="49"/>
      <c r="BF357" s="49">
        <f>SUM(BF342:BF356)</f>
        <v>0</v>
      </c>
      <c r="BG357" s="49"/>
      <c r="BH357" s="49">
        <f>SUM(BH342:BH356)</f>
        <v>0</v>
      </c>
    </row>
    <row r="358" spans="2:60" ht="1.5" customHeight="1" outlineLevel="1" thickBot="1" x14ac:dyDescent="0.25">
      <c r="F358" s="108">
        <f>INT((N359-LOOKUP(N359,DATE(YEAR(N359)+{-1;0;1},1,3)-WEEKDAY(DATE(YEAR(N359)+{-1;0;1},1,3))+2))/7)+1</f>
        <v>41</v>
      </c>
      <c r="G358" s="50"/>
      <c r="H358" s="50"/>
      <c r="I358" s="50"/>
      <c r="J358" s="50"/>
      <c r="K358" s="50"/>
      <c r="L358" s="50"/>
      <c r="M358" s="50"/>
      <c r="N358" s="50"/>
      <c r="O358" s="50"/>
      <c r="P358" s="50"/>
      <c r="Q358" s="50"/>
      <c r="R358" s="50"/>
      <c r="S358" s="50"/>
      <c r="T358" s="50"/>
      <c r="Z358" s="108">
        <f>INT((AH359-LOOKUP(AH359,DATE(YEAR(AH359)+{-1;0;1},1,3)-WEEKDAY(DATE(YEAR(AH359)+{-1;0;1},1,3))+2))/7)+1</f>
        <v>45</v>
      </c>
      <c r="AA358" s="50"/>
      <c r="AB358" s="50"/>
      <c r="AC358" s="50"/>
      <c r="AD358" s="50"/>
      <c r="AE358" s="50"/>
      <c r="AF358" s="50"/>
      <c r="AG358" s="50"/>
      <c r="AH358" s="50"/>
      <c r="AI358" s="50"/>
      <c r="AJ358" s="50"/>
      <c r="AK358" s="50"/>
      <c r="AL358" s="50"/>
      <c r="AM358" s="50"/>
      <c r="AN358" s="50"/>
      <c r="AT358" s="108">
        <f>INT((BB359-LOOKUP(BB359,DATE(YEAR(BB359)+{-1;0;1},1,3)-WEEKDAY(DATE(YEAR(BB359)+{-1;0;1},1,3))+2))/7)+1</f>
        <v>49</v>
      </c>
      <c r="AU358" s="50"/>
      <c r="AV358" s="50"/>
      <c r="AW358" s="50"/>
      <c r="AX358" s="50"/>
      <c r="AY358" s="50"/>
      <c r="AZ358" s="50"/>
      <c r="BA358" s="50"/>
      <c r="BB358" s="50"/>
      <c r="BC358" s="50"/>
      <c r="BD358" s="50"/>
      <c r="BE358" s="50"/>
      <c r="BF358" s="50"/>
      <c r="BG358" s="50"/>
      <c r="BH358" s="50"/>
    </row>
    <row r="359" spans="2:60" ht="39.950000000000003" customHeight="1" thickBot="1" x14ac:dyDescent="0.25">
      <c r="F359" s="71">
        <f>F358</f>
        <v>41</v>
      </c>
      <c r="G359" s="51" t="str">
        <f>IF(ISNA(VLOOKUP(H359,Tab_feri,2,FALSE)),"",VLOOKUP(H359,Tab_feri,2,FALSE))</f>
        <v/>
      </c>
      <c r="H359" s="52">
        <f>T341+1</f>
        <v>43745</v>
      </c>
      <c r="I359" s="51" t="str">
        <f>IF(ISNA(VLOOKUP(J359,Tab_feri,2,FALSE)),"",VLOOKUP(J359,Tab_feri,2,FALSE))</f>
        <v/>
      </c>
      <c r="J359" s="52">
        <f>H359+1</f>
        <v>43746</v>
      </c>
      <c r="K359" s="51" t="str">
        <f>IF(ISNA(VLOOKUP(L359,Tab_feri,2,FALSE)),"",VLOOKUP(L359,Tab_feri,2,FALSE))</f>
        <v/>
      </c>
      <c r="L359" s="52">
        <f>J359+1</f>
        <v>43747</v>
      </c>
      <c r="M359" s="51" t="str">
        <f>IF(ISNA(VLOOKUP(N359,Tab_feri,2,FALSE)),"",VLOOKUP(N359,Tab_feri,2,FALSE))</f>
        <v/>
      </c>
      <c r="N359" s="52">
        <f>L359+1</f>
        <v>43748</v>
      </c>
      <c r="O359" s="51" t="str">
        <f>IF(ISNA(VLOOKUP(P359,Tab_feri,2,FALSE)),"",VLOOKUP(P359,Tab_feri,2,FALSE))</f>
        <v/>
      </c>
      <c r="P359" s="52">
        <f>N359+1</f>
        <v>43749</v>
      </c>
      <c r="Q359" s="53" t="str">
        <f>IF(ISNA(VLOOKUP(R359,Tab_feri,2,FALSE)),"",VLOOKUP(R359,Tab_feri,2,FALSE))</f>
        <v/>
      </c>
      <c r="R359" s="54">
        <f>P359+1</f>
        <v>43750</v>
      </c>
      <c r="S359" s="53" t="str">
        <f>IF(ISNA(VLOOKUP(T359,Tab_feri,2,FALSE)),"",VLOOKUP(T359,Tab_feri,2,FALSE))</f>
        <v/>
      </c>
      <c r="T359" s="55">
        <f>R359+1</f>
        <v>43751</v>
      </c>
      <c r="Z359" s="71">
        <f>Z358</f>
        <v>45</v>
      </c>
      <c r="AA359" s="51" t="str">
        <f>IF(ISNA(VLOOKUP(AB359,Tab_feri,2,FALSE)),"",VLOOKUP(AB359,Tab_feri,2,FALSE))</f>
        <v/>
      </c>
      <c r="AB359" s="52">
        <f>AN341+1</f>
        <v>43773</v>
      </c>
      <c r="AC359" s="51" t="str">
        <f>IF(ISNA(VLOOKUP(AD359,Tab_feri,2,FALSE)),"",VLOOKUP(AD359,Tab_feri,2,FALSE))</f>
        <v/>
      </c>
      <c r="AD359" s="52">
        <f>AB359+1</f>
        <v>43774</v>
      </c>
      <c r="AE359" s="51" t="str">
        <f>IF(ISNA(VLOOKUP(AF359,Tab_feri,2,FALSE)),"",VLOOKUP(AF359,Tab_feri,2,FALSE))</f>
        <v/>
      </c>
      <c r="AF359" s="52">
        <f>AD359+1</f>
        <v>43775</v>
      </c>
      <c r="AG359" s="51" t="str">
        <f>IF(ISNA(VLOOKUP(AH359,Tab_feri,2,FALSE)),"",VLOOKUP(AH359,Tab_feri,2,FALSE))</f>
        <v/>
      </c>
      <c r="AH359" s="52">
        <f>AF359+1</f>
        <v>43776</v>
      </c>
      <c r="AI359" s="51" t="str">
        <f>IF(ISNA(VLOOKUP(AJ359,Tab_feri,2,FALSE)),"",VLOOKUP(AJ359,Tab_feri,2,FALSE))</f>
        <v/>
      </c>
      <c r="AJ359" s="52">
        <f>AH359+1</f>
        <v>43777</v>
      </c>
      <c r="AK359" s="53" t="str">
        <f>IF(ISNA(VLOOKUP(AL359,Tab_feri,2,FALSE)),"",VLOOKUP(AL359,Tab_feri,2,FALSE))</f>
        <v/>
      </c>
      <c r="AL359" s="54">
        <f>AJ359+1</f>
        <v>43778</v>
      </c>
      <c r="AM359" s="53" t="str">
        <f>IF(ISNA(VLOOKUP(AN359,Tab_feri,2,FALSE)),"",VLOOKUP(AN359,Tab_feri,2,FALSE))</f>
        <v/>
      </c>
      <c r="AN359" s="55">
        <f>AL359+1</f>
        <v>43779</v>
      </c>
      <c r="AT359" s="71">
        <f>AT358</f>
        <v>49</v>
      </c>
      <c r="AU359" s="51" t="str">
        <f>IF(ISNA(VLOOKUP(AV359,Tab_feri,2,FALSE)),"",VLOOKUP(AV359,Tab_feri,2,FALSE))</f>
        <v/>
      </c>
      <c r="AV359" s="52">
        <f>BH341+1</f>
        <v>43801</v>
      </c>
      <c r="AW359" s="51" t="str">
        <f>IF(ISNA(VLOOKUP(AX359,Tab_feri,2,FALSE)),"",VLOOKUP(AX359,Tab_feri,2,FALSE))</f>
        <v/>
      </c>
      <c r="AX359" s="52">
        <f>AV359+1</f>
        <v>43802</v>
      </c>
      <c r="AY359" s="51" t="str">
        <f>IF(ISNA(VLOOKUP(AZ359,Tab_feri,2,FALSE)),"",VLOOKUP(AZ359,Tab_feri,2,FALSE))</f>
        <v/>
      </c>
      <c r="AZ359" s="52">
        <f>AX359+1</f>
        <v>43803</v>
      </c>
      <c r="BA359" s="51" t="str">
        <f>IF(ISNA(VLOOKUP(BB359,Tab_feri,2,FALSE)),"",VLOOKUP(BB359,Tab_feri,2,FALSE))</f>
        <v/>
      </c>
      <c r="BB359" s="52">
        <f>AZ359+1</f>
        <v>43804</v>
      </c>
      <c r="BC359" s="51" t="str">
        <f>IF(ISNA(VLOOKUP(BD359,Tab_feri,2,FALSE)),"",VLOOKUP(BD359,Tab_feri,2,FALSE))</f>
        <v/>
      </c>
      <c r="BD359" s="52">
        <f>BB359+1</f>
        <v>43805</v>
      </c>
      <c r="BE359" s="53" t="str">
        <f>IF(ISNA(VLOOKUP(BF359,Tab_feri,2,FALSE)),"",VLOOKUP(BF359,Tab_feri,2,FALSE))</f>
        <v/>
      </c>
      <c r="BF359" s="54">
        <f>BD359+1</f>
        <v>43806</v>
      </c>
      <c r="BG359" s="53" t="str">
        <f>IF(ISNA(VLOOKUP(BH359,Tab_feri,2,FALSE)),"",VLOOKUP(BH359,Tab_feri,2,FALSE))</f>
        <v/>
      </c>
      <c r="BH359" s="55">
        <f>BF359+1</f>
        <v>43807</v>
      </c>
    </row>
    <row r="360" spans="2:60" ht="15" customHeight="1" outlineLevel="1" thickTop="1" thickBot="1" x14ac:dyDescent="0.25">
      <c r="D360" s="87">
        <f>SUM(H360,J360,L360,N360,P360,R360,T360)</f>
        <v>0</v>
      </c>
      <c r="F360" s="105">
        <v>1</v>
      </c>
      <c r="G360" s="80"/>
      <c r="H360" s="57"/>
      <c r="I360" s="80"/>
      <c r="J360" s="57"/>
      <c r="K360" s="80"/>
      <c r="L360" s="57"/>
      <c r="M360" s="80"/>
      <c r="N360" s="57"/>
      <c r="O360" s="80"/>
      <c r="P360" s="58"/>
      <c r="Q360" s="80"/>
      <c r="R360" s="57"/>
      <c r="S360" s="80"/>
      <c r="T360" s="58"/>
      <c r="X360" s="87">
        <f>SUM(AB360,AD360,AF360,AH360,AJ360,AL360,AN360)</f>
        <v>0</v>
      </c>
      <c r="Z360" s="105">
        <v>1</v>
      </c>
      <c r="AA360" s="80"/>
      <c r="AB360" s="57"/>
      <c r="AC360" s="80"/>
      <c r="AD360" s="57"/>
      <c r="AE360" s="80"/>
      <c r="AF360" s="57"/>
      <c r="AG360" s="80"/>
      <c r="AH360" s="57"/>
      <c r="AI360" s="80"/>
      <c r="AJ360" s="58"/>
      <c r="AK360" s="80"/>
      <c r="AL360" s="57"/>
      <c r="AM360" s="80"/>
      <c r="AN360" s="58"/>
      <c r="AR360" s="87">
        <f>SUM(AV360,AX360,AZ360,BB360,BD360,BF360,BH360)</f>
        <v>0</v>
      </c>
      <c r="AT360" s="105">
        <v>1</v>
      </c>
      <c r="AU360" s="80"/>
      <c r="AV360" s="57"/>
      <c r="AW360" s="80"/>
      <c r="AX360" s="57"/>
      <c r="AY360" s="80"/>
      <c r="AZ360" s="57"/>
      <c r="BA360" s="80"/>
      <c r="BB360" s="57"/>
      <c r="BC360" s="80"/>
      <c r="BD360" s="58"/>
      <c r="BE360" s="80"/>
      <c r="BF360" s="57"/>
      <c r="BG360" s="80"/>
      <c r="BH360" s="58"/>
    </row>
    <row r="361" spans="2:60" ht="15" customHeight="1" outlineLevel="1" thickBot="1" x14ac:dyDescent="0.25">
      <c r="D361" s="88">
        <f t="shared" ref="D361:D374" si="69">SUM(H361,J361,L361,N361,P361,R361,T361)</f>
        <v>0</v>
      </c>
      <c r="F361" s="105">
        <v>2</v>
      </c>
      <c r="G361" s="81"/>
      <c r="H361" s="47"/>
      <c r="I361" s="81"/>
      <c r="J361" s="47"/>
      <c r="K361" s="81"/>
      <c r="L361" s="47"/>
      <c r="M361" s="81"/>
      <c r="N361" s="47"/>
      <c r="O361" s="81"/>
      <c r="P361" s="59"/>
      <c r="Q361" s="81"/>
      <c r="R361" s="47"/>
      <c r="S361" s="81"/>
      <c r="T361" s="59"/>
      <c r="X361" s="88">
        <f t="shared" ref="X361:X374" si="70">SUM(AB361,AD361,AF361,AH361,AJ361,AL361,AN361)</f>
        <v>0</v>
      </c>
      <c r="Z361" s="105">
        <v>2</v>
      </c>
      <c r="AA361" s="81"/>
      <c r="AB361" s="47"/>
      <c r="AC361" s="81"/>
      <c r="AD361" s="47"/>
      <c r="AE361" s="81"/>
      <c r="AF361" s="47"/>
      <c r="AG361" s="81"/>
      <c r="AH361" s="47"/>
      <c r="AI361" s="81"/>
      <c r="AJ361" s="59"/>
      <c r="AK361" s="81"/>
      <c r="AL361" s="47"/>
      <c r="AM361" s="81"/>
      <c r="AN361" s="59"/>
      <c r="AR361" s="88">
        <f t="shared" ref="AR361:AR374" si="71">SUM(AV361,AX361,AZ361,BB361,BD361,BF361,BH361)</f>
        <v>0</v>
      </c>
      <c r="AT361" s="105">
        <v>2</v>
      </c>
      <c r="AU361" s="81"/>
      <c r="AV361" s="47"/>
      <c r="AW361" s="81"/>
      <c r="AX361" s="47"/>
      <c r="AY361" s="81"/>
      <c r="AZ361" s="47"/>
      <c r="BA361" s="81"/>
      <c r="BB361" s="47"/>
      <c r="BC361" s="81"/>
      <c r="BD361" s="59"/>
      <c r="BE361" s="81"/>
      <c r="BF361" s="47"/>
      <c r="BG361" s="81"/>
      <c r="BH361" s="59"/>
    </row>
    <row r="362" spans="2:60" ht="15" customHeight="1" outlineLevel="1" thickBot="1" x14ac:dyDescent="0.25">
      <c r="D362" s="88">
        <f t="shared" si="69"/>
        <v>0</v>
      </c>
      <c r="F362" s="105">
        <v>3</v>
      </c>
      <c r="G362" s="81"/>
      <c r="H362" s="47"/>
      <c r="I362" s="81"/>
      <c r="J362" s="47"/>
      <c r="K362" s="81"/>
      <c r="L362" s="47"/>
      <c r="M362" s="81"/>
      <c r="N362" s="47"/>
      <c r="O362" s="81"/>
      <c r="P362" s="59"/>
      <c r="Q362" s="81"/>
      <c r="R362" s="47"/>
      <c r="S362" s="81"/>
      <c r="T362" s="59"/>
      <c r="X362" s="88">
        <f t="shared" si="70"/>
        <v>0</v>
      </c>
      <c r="Z362" s="105">
        <v>3</v>
      </c>
      <c r="AA362" s="81"/>
      <c r="AB362" s="47"/>
      <c r="AC362" s="81"/>
      <c r="AD362" s="47"/>
      <c r="AE362" s="81"/>
      <c r="AF362" s="47"/>
      <c r="AG362" s="81"/>
      <c r="AH362" s="47"/>
      <c r="AI362" s="81"/>
      <c r="AJ362" s="59"/>
      <c r="AK362" s="81"/>
      <c r="AL362" s="47"/>
      <c r="AM362" s="81"/>
      <c r="AN362" s="59"/>
      <c r="AR362" s="88">
        <f t="shared" si="71"/>
        <v>0</v>
      </c>
      <c r="AT362" s="105">
        <v>3</v>
      </c>
      <c r="AU362" s="81"/>
      <c r="AV362" s="47"/>
      <c r="AW362" s="81"/>
      <c r="AX362" s="47"/>
      <c r="AY362" s="81"/>
      <c r="AZ362" s="47"/>
      <c r="BA362" s="81"/>
      <c r="BB362" s="47"/>
      <c r="BC362" s="81"/>
      <c r="BD362" s="59"/>
      <c r="BE362" s="81"/>
      <c r="BF362" s="47"/>
      <c r="BG362" s="81"/>
      <c r="BH362" s="59"/>
    </row>
    <row r="363" spans="2:60" ht="15" customHeight="1" outlineLevel="1" thickBot="1" x14ac:dyDescent="0.25">
      <c r="D363" s="88">
        <f t="shared" si="69"/>
        <v>0</v>
      </c>
      <c r="F363" s="105">
        <v>4</v>
      </c>
      <c r="G363" s="81"/>
      <c r="H363" s="47"/>
      <c r="I363" s="81"/>
      <c r="J363" s="47"/>
      <c r="K363" s="81"/>
      <c r="L363" s="47"/>
      <c r="M363" s="81"/>
      <c r="N363" s="47"/>
      <c r="O363" s="81"/>
      <c r="P363" s="59"/>
      <c r="Q363" s="81"/>
      <c r="R363" s="47"/>
      <c r="S363" s="81"/>
      <c r="T363" s="59"/>
      <c r="X363" s="88">
        <f t="shared" si="70"/>
        <v>0</v>
      </c>
      <c r="Z363" s="105">
        <v>4</v>
      </c>
      <c r="AA363" s="81"/>
      <c r="AB363" s="47"/>
      <c r="AC363" s="81"/>
      <c r="AD363" s="47"/>
      <c r="AE363" s="81"/>
      <c r="AF363" s="47"/>
      <c r="AG363" s="81"/>
      <c r="AH363" s="47"/>
      <c r="AI363" s="81"/>
      <c r="AJ363" s="59"/>
      <c r="AK363" s="81"/>
      <c r="AL363" s="47"/>
      <c r="AM363" s="81"/>
      <c r="AN363" s="59"/>
      <c r="AR363" s="88">
        <f t="shared" si="71"/>
        <v>0</v>
      </c>
      <c r="AT363" s="105">
        <v>4</v>
      </c>
      <c r="AU363" s="81"/>
      <c r="AV363" s="47"/>
      <c r="AW363" s="81"/>
      <c r="AX363" s="47"/>
      <c r="AY363" s="81"/>
      <c r="AZ363" s="47"/>
      <c r="BA363" s="81"/>
      <c r="BB363" s="47"/>
      <c r="BC363" s="81"/>
      <c r="BD363" s="59"/>
      <c r="BE363" s="81"/>
      <c r="BF363" s="47"/>
      <c r="BG363" s="81"/>
      <c r="BH363" s="59"/>
    </row>
    <row r="364" spans="2:60" ht="15" customHeight="1" outlineLevel="1" thickBot="1" x14ac:dyDescent="0.25">
      <c r="D364" s="88">
        <f t="shared" si="69"/>
        <v>0</v>
      </c>
      <c r="F364" s="105">
        <v>5</v>
      </c>
      <c r="G364" s="81"/>
      <c r="H364" s="47"/>
      <c r="I364" s="81"/>
      <c r="J364" s="47"/>
      <c r="K364" s="81"/>
      <c r="L364" s="47"/>
      <c r="M364" s="81"/>
      <c r="N364" s="47"/>
      <c r="O364" s="81"/>
      <c r="P364" s="59"/>
      <c r="Q364" s="81"/>
      <c r="R364" s="47"/>
      <c r="S364" s="81"/>
      <c r="T364" s="59"/>
      <c r="X364" s="88">
        <f t="shared" si="70"/>
        <v>0</v>
      </c>
      <c r="Z364" s="105">
        <v>5</v>
      </c>
      <c r="AA364" s="81"/>
      <c r="AB364" s="47"/>
      <c r="AC364" s="81"/>
      <c r="AD364" s="47"/>
      <c r="AE364" s="81"/>
      <c r="AF364" s="47"/>
      <c r="AG364" s="81"/>
      <c r="AH364" s="47"/>
      <c r="AI364" s="81"/>
      <c r="AJ364" s="59"/>
      <c r="AK364" s="81"/>
      <c r="AL364" s="47"/>
      <c r="AM364" s="81"/>
      <c r="AN364" s="59"/>
      <c r="AR364" s="88">
        <f t="shared" si="71"/>
        <v>0</v>
      </c>
      <c r="AT364" s="105">
        <v>5</v>
      </c>
      <c r="AU364" s="81"/>
      <c r="AV364" s="47"/>
      <c r="AW364" s="81"/>
      <c r="AX364" s="47"/>
      <c r="AY364" s="81"/>
      <c r="AZ364" s="47"/>
      <c r="BA364" s="81"/>
      <c r="BB364" s="47"/>
      <c r="BC364" s="81"/>
      <c r="BD364" s="59"/>
      <c r="BE364" s="81"/>
      <c r="BF364" s="47"/>
      <c r="BG364" s="81"/>
      <c r="BH364" s="59"/>
    </row>
    <row r="365" spans="2:60" ht="15" customHeight="1" outlineLevel="1" thickBot="1" x14ac:dyDescent="0.25">
      <c r="D365" s="88">
        <f t="shared" si="69"/>
        <v>0</v>
      </c>
      <c r="F365" s="105">
        <v>6</v>
      </c>
      <c r="G365" s="81"/>
      <c r="H365" s="47"/>
      <c r="I365" s="81"/>
      <c r="J365" s="47"/>
      <c r="K365" s="81"/>
      <c r="L365" s="47"/>
      <c r="M365" s="81"/>
      <c r="N365" s="47"/>
      <c r="O365" s="81"/>
      <c r="P365" s="59"/>
      <c r="Q365" s="81"/>
      <c r="R365" s="47"/>
      <c r="S365" s="81"/>
      <c r="T365" s="59"/>
      <c r="X365" s="88">
        <f t="shared" si="70"/>
        <v>0</v>
      </c>
      <c r="Z365" s="105">
        <v>6</v>
      </c>
      <c r="AA365" s="81"/>
      <c r="AB365" s="47"/>
      <c r="AC365" s="81"/>
      <c r="AD365" s="47"/>
      <c r="AE365" s="81"/>
      <c r="AF365" s="47"/>
      <c r="AG365" s="81"/>
      <c r="AH365" s="47"/>
      <c r="AI365" s="81"/>
      <c r="AJ365" s="59"/>
      <c r="AK365" s="81"/>
      <c r="AL365" s="47"/>
      <c r="AM365" s="81"/>
      <c r="AN365" s="59"/>
      <c r="AR365" s="88">
        <f t="shared" si="71"/>
        <v>0</v>
      </c>
      <c r="AT365" s="105">
        <v>6</v>
      </c>
      <c r="AU365" s="81"/>
      <c r="AV365" s="47"/>
      <c r="AW365" s="81"/>
      <c r="AX365" s="47"/>
      <c r="AY365" s="81"/>
      <c r="AZ365" s="47"/>
      <c r="BA365" s="81"/>
      <c r="BB365" s="47"/>
      <c r="BC365" s="81"/>
      <c r="BD365" s="59"/>
      <c r="BE365" s="81"/>
      <c r="BF365" s="47"/>
      <c r="BG365" s="81"/>
      <c r="BH365" s="59"/>
    </row>
    <row r="366" spans="2:60" ht="15" customHeight="1" outlineLevel="1" thickBot="1" x14ac:dyDescent="0.25">
      <c r="D366" s="88">
        <f t="shared" si="69"/>
        <v>0</v>
      </c>
      <c r="F366" s="105">
        <v>7</v>
      </c>
      <c r="G366" s="81"/>
      <c r="H366" s="47"/>
      <c r="I366" s="81"/>
      <c r="J366" s="47"/>
      <c r="K366" s="81"/>
      <c r="L366" s="47"/>
      <c r="M366" s="81"/>
      <c r="N366" s="47"/>
      <c r="O366" s="81"/>
      <c r="P366" s="59"/>
      <c r="Q366" s="81"/>
      <c r="R366" s="47"/>
      <c r="S366" s="81"/>
      <c r="T366" s="59"/>
      <c r="X366" s="88">
        <f t="shared" si="70"/>
        <v>0</v>
      </c>
      <c r="Z366" s="105">
        <v>7</v>
      </c>
      <c r="AA366" s="81"/>
      <c r="AB366" s="47"/>
      <c r="AC366" s="81"/>
      <c r="AD366" s="47"/>
      <c r="AE366" s="81"/>
      <c r="AF366" s="47"/>
      <c r="AG366" s="81"/>
      <c r="AH366" s="47"/>
      <c r="AI366" s="81"/>
      <c r="AJ366" s="59"/>
      <c r="AK366" s="81"/>
      <c r="AL366" s="47"/>
      <c r="AM366" s="81"/>
      <c r="AN366" s="59"/>
      <c r="AR366" s="88">
        <f t="shared" si="71"/>
        <v>0</v>
      </c>
      <c r="AT366" s="105">
        <v>7</v>
      </c>
      <c r="AU366" s="81"/>
      <c r="AV366" s="47"/>
      <c r="AW366" s="81"/>
      <c r="AX366" s="47"/>
      <c r="AY366" s="81"/>
      <c r="AZ366" s="47"/>
      <c r="BA366" s="81"/>
      <c r="BB366" s="47"/>
      <c r="BC366" s="81"/>
      <c r="BD366" s="59"/>
      <c r="BE366" s="81"/>
      <c r="BF366" s="47"/>
      <c r="BG366" s="81"/>
      <c r="BH366" s="59"/>
    </row>
    <row r="367" spans="2:60" ht="15" customHeight="1" outlineLevel="1" thickBot="1" x14ac:dyDescent="0.25">
      <c r="D367" s="88">
        <f t="shared" si="69"/>
        <v>0</v>
      </c>
      <c r="F367" s="105">
        <v>8</v>
      </c>
      <c r="G367" s="81"/>
      <c r="H367" s="47"/>
      <c r="I367" s="81"/>
      <c r="J367" s="47"/>
      <c r="K367" s="81"/>
      <c r="L367" s="47"/>
      <c r="M367" s="81"/>
      <c r="N367" s="47"/>
      <c r="O367" s="81"/>
      <c r="P367" s="59"/>
      <c r="Q367" s="81"/>
      <c r="R367" s="47"/>
      <c r="S367" s="81"/>
      <c r="T367" s="59"/>
      <c r="X367" s="88">
        <f t="shared" si="70"/>
        <v>0</v>
      </c>
      <c r="Z367" s="105">
        <v>8</v>
      </c>
      <c r="AA367" s="81"/>
      <c r="AB367" s="47"/>
      <c r="AC367" s="81"/>
      <c r="AD367" s="47"/>
      <c r="AE367" s="81"/>
      <c r="AF367" s="47"/>
      <c r="AG367" s="81"/>
      <c r="AH367" s="47"/>
      <c r="AI367" s="81"/>
      <c r="AJ367" s="59"/>
      <c r="AK367" s="81"/>
      <c r="AL367" s="47"/>
      <c r="AM367" s="81"/>
      <c r="AN367" s="59"/>
      <c r="AR367" s="88">
        <f t="shared" si="71"/>
        <v>0</v>
      </c>
      <c r="AT367" s="105">
        <v>8</v>
      </c>
      <c r="AU367" s="81"/>
      <c r="AV367" s="47"/>
      <c r="AW367" s="81"/>
      <c r="AX367" s="47"/>
      <c r="AY367" s="81"/>
      <c r="AZ367" s="47"/>
      <c r="BA367" s="81"/>
      <c r="BB367" s="47"/>
      <c r="BC367" s="81"/>
      <c r="BD367" s="59"/>
      <c r="BE367" s="81"/>
      <c r="BF367" s="47"/>
      <c r="BG367" s="81"/>
      <c r="BH367" s="59"/>
    </row>
    <row r="368" spans="2:60" ht="15" customHeight="1" outlineLevel="1" thickBot="1" x14ac:dyDescent="0.25">
      <c r="D368" s="88">
        <f t="shared" si="69"/>
        <v>0</v>
      </c>
      <c r="F368" s="105">
        <v>9</v>
      </c>
      <c r="G368" s="81"/>
      <c r="H368" s="47"/>
      <c r="I368" s="81"/>
      <c r="J368" s="47"/>
      <c r="K368" s="81"/>
      <c r="L368" s="47"/>
      <c r="M368" s="81"/>
      <c r="N368" s="47"/>
      <c r="O368" s="81"/>
      <c r="P368" s="59"/>
      <c r="Q368" s="81"/>
      <c r="R368" s="47"/>
      <c r="S368" s="81"/>
      <c r="T368" s="59"/>
      <c r="X368" s="88">
        <f t="shared" si="70"/>
        <v>0</v>
      </c>
      <c r="Z368" s="105">
        <v>9</v>
      </c>
      <c r="AA368" s="81"/>
      <c r="AB368" s="47"/>
      <c r="AC368" s="81"/>
      <c r="AD368" s="47"/>
      <c r="AE368" s="81"/>
      <c r="AF368" s="47"/>
      <c r="AG368" s="81"/>
      <c r="AH368" s="47"/>
      <c r="AI368" s="81"/>
      <c r="AJ368" s="59"/>
      <c r="AK368" s="81"/>
      <c r="AL368" s="47"/>
      <c r="AM368" s="81"/>
      <c r="AN368" s="59"/>
      <c r="AR368" s="88">
        <f t="shared" si="71"/>
        <v>0</v>
      </c>
      <c r="AT368" s="105">
        <v>9</v>
      </c>
      <c r="AU368" s="81"/>
      <c r="AV368" s="47"/>
      <c r="AW368" s="81"/>
      <c r="AX368" s="47"/>
      <c r="AY368" s="81"/>
      <c r="AZ368" s="47"/>
      <c r="BA368" s="81"/>
      <c r="BB368" s="47"/>
      <c r="BC368" s="81"/>
      <c r="BD368" s="59"/>
      <c r="BE368" s="81"/>
      <c r="BF368" s="47"/>
      <c r="BG368" s="81"/>
      <c r="BH368" s="59"/>
    </row>
    <row r="369" spans="4:60" ht="15" customHeight="1" outlineLevel="1" thickBot="1" x14ac:dyDescent="0.25">
      <c r="D369" s="88">
        <f t="shared" si="69"/>
        <v>0</v>
      </c>
      <c r="F369" s="105">
        <v>10</v>
      </c>
      <c r="G369" s="81"/>
      <c r="H369" s="47"/>
      <c r="I369" s="81"/>
      <c r="J369" s="47"/>
      <c r="K369" s="81"/>
      <c r="L369" s="47"/>
      <c r="M369" s="81"/>
      <c r="N369" s="47"/>
      <c r="O369" s="81"/>
      <c r="P369" s="59"/>
      <c r="Q369" s="81"/>
      <c r="R369" s="47"/>
      <c r="S369" s="81"/>
      <c r="T369" s="59"/>
      <c r="X369" s="88">
        <f t="shared" si="70"/>
        <v>0</v>
      </c>
      <c r="Z369" s="105">
        <v>10</v>
      </c>
      <c r="AA369" s="81"/>
      <c r="AB369" s="47"/>
      <c r="AC369" s="81"/>
      <c r="AD369" s="47"/>
      <c r="AE369" s="81"/>
      <c r="AF369" s="47"/>
      <c r="AG369" s="81"/>
      <c r="AH369" s="47"/>
      <c r="AI369" s="81"/>
      <c r="AJ369" s="59"/>
      <c r="AK369" s="81"/>
      <c r="AL369" s="47"/>
      <c r="AM369" s="81"/>
      <c r="AN369" s="59"/>
      <c r="AR369" s="88">
        <f t="shared" si="71"/>
        <v>0</v>
      </c>
      <c r="AT369" s="105">
        <v>10</v>
      </c>
      <c r="AU369" s="81"/>
      <c r="AV369" s="47"/>
      <c r="AW369" s="81"/>
      <c r="AX369" s="47"/>
      <c r="AY369" s="81"/>
      <c r="AZ369" s="47"/>
      <c r="BA369" s="81"/>
      <c r="BB369" s="47"/>
      <c r="BC369" s="81"/>
      <c r="BD369" s="59"/>
      <c r="BE369" s="81"/>
      <c r="BF369" s="47"/>
      <c r="BG369" s="81"/>
      <c r="BH369" s="59"/>
    </row>
    <row r="370" spans="4:60" ht="15" customHeight="1" outlineLevel="1" thickBot="1" x14ac:dyDescent="0.25">
      <c r="D370" s="88">
        <f t="shared" si="69"/>
        <v>0</v>
      </c>
      <c r="F370" s="105">
        <v>11</v>
      </c>
      <c r="G370" s="81"/>
      <c r="H370" s="47"/>
      <c r="I370" s="81"/>
      <c r="J370" s="47"/>
      <c r="K370" s="81"/>
      <c r="L370" s="47"/>
      <c r="M370" s="81"/>
      <c r="N370" s="47"/>
      <c r="O370" s="81"/>
      <c r="P370" s="59"/>
      <c r="Q370" s="81"/>
      <c r="R370" s="47"/>
      <c r="S370" s="81"/>
      <c r="T370" s="59"/>
      <c r="X370" s="88">
        <f t="shared" si="70"/>
        <v>0</v>
      </c>
      <c r="Z370" s="105">
        <v>11</v>
      </c>
      <c r="AA370" s="81"/>
      <c r="AB370" s="47"/>
      <c r="AC370" s="81"/>
      <c r="AD370" s="47"/>
      <c r="AE370" s="81"/>
      <c r="AF370" s="47"/>
      <c r="AG370" s="81"/>
      <c r="AH370" s="47"/>
      <c r="AI370" s="81"/>
      <c r="AJ370" s="59"/>
      <c r="AK370" s="81"/>
      <c r="AL370" s="47"/>
      <c r="AM370" s="81"/>
      <c r="AN370" s="59"/>
      <c r="AR370" s="88">
        <f t="shared" si="71"/>
        <v>0</v>
      </c>
      <c r="AT370" s="105">
        <v>11</v>
      </c>
      <c r="AU370" s="81"/>
      <c r="AV370" s="47"/>
      <c r="AW370" s="81"/>
      <c r="AX370" s="47"/>
      <c r="AY370" s="81"/>
      <c r="AZ370" s="47"/>
      <c r="BA370" s="81"/>
      <c r="BB370" s="47"/>
      <c r="BC370" s="81"/>
      <c r="BD370" s="59"/>
      <c r="BE370" s="81"/>
      <c r="BF370" s="47"/>
      <c r="BG370" s="81"/>
      <c r="BH370" s="59"/>
    </row>
    <row r="371" spans="4:60" ht="15" customHeight="1" outlineLevel="1" thickBot="1" x14ac:dyDescent="0.25">
      <c r="D371" s="88">
        <f t="shared" si="69"/>
        <v>0</v>
      </c>
      <c r="F371" s="105">
        <v>12</v>
      </c>
      <c r="G371" s="81"/>
      <c r="H371" s="47"/>
      <c r="I371" s="81"/>
      <c r="J371" s="47"/>
      <c r="K371" s="81"/>
      <c r="L371" s="47"/>
      <c r="M371" s="81"/>
      <c r="N371" s="47"/>
      <c r="O371" s="81"/>
      <c r="P371" s="59"/>
      <c r="Q371" s="81"/>
      <c r="R371" s="47"/>
      <c r="S371" s="81"/>
      <c r="T371" s="59"/>
      <c r="X371" s="88">
        <f t="shared" si="70"/>
        <v>0</v>
      </c>
      <c r="Z371" s="105">
        <v>12</v>
      </c>
      <c r="AA371" s="81"/>
      <c r="AB371" s="47"/>
      <c r="AC371" s="81"/>
      <c r="AD371" s="47"/>
      <c r="AE371" s="81"/>
      <c r="AF371" s="47"/>
      <c r="AG371" s="81"/>
      <c r="AH371" s="47"/>
      <c r="AI371" s="81"/>
      <c r="AJ371" s="59"/>
      <c r="AK371" s="81"/>
      <c r="AL371" s="47"/>
      <c r="AM371" s="81"/>
      <c r="AN371" s="59"/>
      <c r="AR371" s="88">
        <f t="shared" si="71"/>
        <v>0</v>
      </c>
      <c r="AT371" s="105">
        <v>12</v>
      </c>
      <c r="AU371" s="81"/>
      <c r="AV371" s="47"/>
      <c r="AW371" s="81"/>
      <c r="AX371" s="47"/>
      <c r="AY371" s="81"/>
      <c r="AZ371" s="47"/>
      <c r="BA371" s="81"/>
      <c r="BB371" s="47"/>
      <c r="BC371" s="81"/>
      <c r="BD371" s="59"/>
      <c r="BE371" s="81"/>
      <c r="BF371" s="47"/>
      <c r="BG371" s="81"/>
      <c r="BH371" s="59"/>
    </row>
    <row r="372" spans="4:60" ht="15" customHeight="1" outlineLevel="1" thickBot="1" x14ac:dyDescent="0.25">
      <c r="D372" s="88">
        <f t="shared" si="69"/>
        <v>0</v>
      </c>
      <c r="F372" s="105">
        <v>13</v>
      </c>
      <c r="G372" s="81"/>
      <c r="H372" s="47"/>
      <c r="I372" s="81"/>
      <c r="J372" s="47"/>
      <c r="K372" s="81"/>
      <c r="L372" s="47"/>
      <c r="M372" s="81"/>
      <c r="N372" s="47"/>
      <c r="O372" s="81"/>
      <c r="P372" s="59"/>
      <c r="Q372" s="81"/>
      <c r="R372" s="47"/>
      <c r="S372" s="81"/>
      <c r="T372" s="59"/>
      <c r="X372" s="88">
        <f t="shared" si="70"/>
        <v>0</v>
      </c>
      <c r="Z372" s="105">
        <v>13</v>
      </c>
      <c r="AA372" s="81"/>
      <c r="AB372" s="47"/>
      <c r="AC372" s="81"/>
      <c r="AD372" s="47"/>
      <c r="AE372" s="81"/>
      <c r="AF372" s="47"/>
      <c r="AG372" s="81"/>
      <c r="AH372" s="47"/>
      <c r="AI372" s="81"/>
      <c r="AJ372" s="59"/>
      <c r="AK372" s="81"/>
      <c r="AL372" s="47"/>
      <c r="AM372" s="81"/>
      <c r="AN372" s="59"/>
      <c r="AR372" s="88">
        <f t="shared" si="71"/>
        <v>0</v>
      </c>
      <c r="AT372" s="105">
        <v>13</v>
      </c>
      <c r="AU372" s="81"/>
      <c r="AV372" s="47"/>
      <c r="AW372" s="81"/>
      <c r="AX372" s="47"/>
      <c r="AY372" s="81"/>
      <c r="AZ372" s="47"/>
      <c r="BA372" s="81"/>
      <c r="BB372" s="47"/>
      <c r="BC372" s="81"/>
      <c r="BD372" s="59"/>
      <c r="BE372" s="81"/>
      <c r="BF372" s="47"/>
      <c r="BG372" s="81"/>
      <c r="BH372" s="59"/>
    </row>
    <row r="373" spans="4:60" ht="15" customHeight="1" outlineLevel="1" thickBot="1" x14ac:dyDescent="0.25">
      <c r="D373" s="88">
        <f t="shared" si="69"/>
        <v>0</v>
      </c>
      <c r="F373" s="105">
        <v>14</v>
      </c>
      <c r="G373" s="81"/>
      <c r="H373" s="78"/>
      <c r="I373" s="81"/>
      <c r="J373" s="47"/>
      <c r="K373" s="81"/>
      <c r="L373" s="47"/>
      <c r="M373" s="81"/>
      <c r="N373" s="47"/>
      <c r="O373" s="81"/>
      <c r="P373" s="59"/>
      <c r="Q373" s="81"/>
      <c r="R373" s="47"/>
      <c r="S373" s="81"/>
      <c r="T373" s="59"/>
      <c r="X373" s="88">
        <f t="shared" si="70"/>
        <v>0</v>
      </c>
      <c r="Z373" s="105">
        <v>14</v>
      </c>
      <c r="AA373" s="81"/>
      <c r="AB373" s="78"/>
      <c r="AC373" s="81"/>
      <c r="AD373" s="47"/>
      <c r="AE373" s="81"/>
      <c r="AF373" s="47"/>
      <c r="AG373" s="81"/>
      <c r="AH373" s="47"/>
      <c r="AI373" s="81"/>
      <c r="AJ373" s="59"/>
      <c r="AK373" s="81"/>
      <c r="AL373" s="47"/>
      <c r="AM373" s="81"/>
      <c r="AN373" s="59"/>
      <c r="AR373" s="88">
        <f t="shared" si="71"/>
        <v>0</v>
      </c>
      <c r="AT373" s="105">
        <v>14</v>
      </c>
      <c r="AU373" s="81"/>
      <c r="AV373" s="78"/>
      <c r="AW373" s="81"/>
      <c r="AX373" s="47"/>
      <c r="AY373" s="81"/>
      <c r="AZ373" s="47"/>
      <c r="BA373" s="81"/>
      <c r="BB373" s="47"/>
      <c r="BC373" s="81"/>
      <c r="BD373" s="59"/>
      <c r="BE373" s="81"/>
      <c r="BF373" s="47"/>
      <c r="BG373" s="81"/>
      <c r="BH373" s="59"/>
    </row>
    <row r="374" spans="4:60" ht="15" customHeight="1" outlineLevel="1" thickBot="1" x14ac:dyDescent="0.25">
      <c r="D374" s="89">
        <f t="shared" si="69"/>
        <v>0</v>
      </c>
      <c r="F374" s="105">
        <v>15</v>
      </c>
      <c r="G374" s="82"/>
      <c r="H374" s="60"/>
      <c r="I374" s="82"/>
      <c r="J374" s="60"/>
      <c r="K374" s="82"/>
      <c r="L374" s="60"/>
      <c r="M374" s="82"/>
      <c r="N374" s="60"/>
      <c r="O374" s="82"/>
      <c r="P374" s="61"/>
      <c r="Q374" s="82"/>
      <c r="R374" s="60"/>
      <c r="S374" s="82"/>
      <c r="T374" s="61"/>
      <c r="X374" s="89">
        <f t="shared" si="70"/>
        <v>0</v>
      </c>
      <c r="Z374" s="105">
        <v>15</v>
      </c>
      <c r="AA374" s="82"/>
      <c r="AB374" s="60"/>
      <c r="AC374" s="82"/>
      <c r="AD374" s="60"/>
      <c r="AE374" s="82"/>
      <c r="AF374" s="60"/>
      <c r="AG374" s="82"/>
      <c r="AH374" s="60"/>
      <c r="AI374" s="82"/>
      <c r="AJ374" s="61"/>
      <c r="AK374" s="82"/>
      <c r="AL374" s="60"/>
      <c r="AM374" s="82"/>
      <c r="AN374" s="61"/>
      <c r="AR374" s="89">
        <f t="shared" si="71"/>
        <v>0</v>
      </c>
      <c r="AT374" s="105">
        <v>15</v>
      </c>
      <c r="AU374" s="82"/>
      <c r="AV374" s="60"/>
      <c r="AW374" s="82"/>
      <c r="AX374" s="60"/>
      <c r="AY374" s="82"/>
      <c r="AZ374" s="60"/>
      <c r="BA374" s="82"/>
      <c r="BB374" s="60"/>
      <c r="BC374" s="82"/>
      <c r="BD374" s="61"/>
      <c r="BE374" s="82"/>
      <c r="BF374" s="60"/>
      <c r="BG374" s="82"/>
      <c r="BH374" s="61"/>
    </row>
    <row r="375" spans="4:60" ht="15" customHeight="1" outlineLevel="1" thickTop="1" thickBot="1" x14ac:dyDescent="0.25">
      <c r="F375" s="106"/>
      <c r="G375" s="49" t="s">
        <v>27</v>
      </c>
      <c r="H375" s="49">
        <f>SUM(H360:H374)</f>
        <v>0</v>
      </c>
      <c r="I375" s="49"/>
      <c r="J375" s="49">
        <f>SUM(J360:J374)</f>
        <v>0</v>
      </c>
      <c r="K375" s="49"/>
      <c r="L375" s="49">
        <f>SUM(L360:L374)</f>
        <v>0</v>
      </c>
      <c r="M375" s="49"/>
      <c r="N375" s="49">
        <f>SUM(N360:N374)</f>
        <v>0</v>
      </c>
      <c r="O375" s="49"/>
      <c r="P375" s="49">
        <f>SUM(P360:P374)</f>
        <v>0</v>
      </c>
      <c r="Q375" s="49"/>
      <c r="R375" s="49">
        <f>SUM(R360:R374)</f>
        <v>0</v>
      </c>
      <c r="S375" s="49"/>
      <c r="T375" s="49">
        <f>SUM(T360:T374)</f>
        <v>0</v>
      </c>
      <c r="Z375" s="106"/>
      <c r="AA375" s="49" t="s">
        <v>27</v>
      </c>
      <c r="AB375" s="49">
        <f>SUM(AB360:AB374)</f>
        <v>0</v>
      </c>
      <c r="AC375" s="49"/>
      <c r="AD375" s="49">
        <f>SUM(AD360:AD374)</f>
        <v>0</v>
      </c>
      <c r="AE375" s="49"/>
      <c r="AF375" s="49">
        <f>SUM(AF360:AF374)</f>
        <v>0</v>
      </c>
      <c r="AG375" s="49"/>
      <c r="AH375" s="49">
        <f>SUM(AH360:AH374)</f>
        <v>0</v>
      </c>
      <c r="AI375" s="49"/>
      <c r="AJ375" s="49">
        <f>SUM(AJ360:AJ374)</f>
        <v>0</v>
      </c>
      <c r="AK375" s="49"/>
      <c r="AL375" s="49">
        <f>SUM(AL360:AL374)</f>
        <v>0</v>
      </c>
      <c r="AM375" s="49"/>
      <c r="AN375" s="49">
        <f>SUM(AN360:AN374)</f>
        <v>0</v>
      </c>
      <c r="AT375" s="106"/>
      <c r="AU375" s="49" t="s">
        <v>27</v>
      </c>
      <c r="AV375" s="49">
        <f>SUM(AV360:AV374)</f>
        <v>0</v>
      </c>
      <c r="AW375" s="49"/>
      <c r="AX375" s="49">
        <f>SUM(AX360:AX374)</f>
        <v>0</v>
      </c>
      <c r="AY375" s="49"/>
      <c r="AZ375" s="49">
        <f>SUM(AZ360:AZ374)</f>
        <v>0</v>
      </c>
      <c r="BA375" s="49"/>
      <c r="BB375" s="49">
        <f>SUM(BB360:BB374)</f>
        <v>0</v>
      </c>
      <c r="BC375" s="49"/>
      <c r="BD375" s="49">
        <f>SUM(BD360:BD374)</f>
        <v>0</v>
      </c>
      <c r="BE375" s="49"/>
      <c r="BF375" s="49">
        <f>SUM(BF360:BF374)</f>
        <v>0</v>
      </c>
      <c r="BG375" s="49"/>
      <c r="BH375" s="49">
        <f>SUM(BH360:BH374)</f>
        <v>0</v>
      </c>
    </row>
    <row r="376" spans="4:60" ht="15" hidden="1" customHeight="1" outlineLevel="1" thickBot="1" x14ac:dyDescent="0.25">
      <c r="F376" s="108">
        <f>INT((N377-LOOKUP(N377,DATE(YEAR(N377)+{-1;0;1},1,3)-WEEKDAY(DATE(YEAR(N377)+{-1;0;1},1,3))+2))/7)+1</f>
        <v>42</v>
      </c>
      <c r="G376" s="50"/>
      <c r="H376" s="50"/>
      <c r="I376" s="50"/>
      <c r="J376" s="50"/>
      <c r="K376" s="50"/>
      <c r="L376" s="50"/>
      <c r="M376" s="50"/>
      <c r="N376" s="50"/>
      <c r="O376" s="50"/>
      <c r="P376" s="50"/>
      <c r="Q376" s="50"/>
      <c r="R376" s="50"/>
      <c r="S376" s="50"/>
      <c r="T376" s="50"/>
      <c r="Z376" s="108">
        <f>INT((AH377-LOOKUP(AH377,DATE(YEAR(AH377)+{-1;0;1},1,3)-WEEKDAY(DATE(YEAR(AH377)+{-1;0;1},1,3))+2))/7)+1</f>
        <v>46</v>
      </c>
      <c r="AA376" s="50"/>
      <c r="AB376" s="50"/>
      <c r="AC376" s="50"/>
      <c r="AD376" s="50"/>
      <c r="AE376" s="50"/>
      <c r="AF376" s="50"/>
      <c r="AG376" s="50"/>
      <c r="AH376" s="50"/>
      <c r="AI376" s="50"/>
      <c r="AJ376" s="50"/>
      <c r="AK376" s="50"/>
      <c r="AL376" s="50"/>
      <c r="AM376" s="50"/>
      <c r="AN376" s="50"/>
      <c r="AT376" s="108">
        <f>INT((BB377-LOOKUP(BB377,DATE(YEAR(BB377)+{-1;0;1},1,3)-WEEKDAY(DATE(YEAR(BB377)+{-1;0;1},1,3))+2))/7)+1</f>
        <v>50</v>
      </c>
      <c r="AU376" s="50"/>
      <c r="AV376" s="50"/>
      <c r="AW376" s="50"/>
      <c r="AX376" s="50"/>
      <c r="AY376" s="50"/>
      <c r="AZ376" s="50"/>
      <c r="BA376" s="50"/>
      <c r="BB376" s="50"/>
      <c r="BC376" s="50"/>
      <c r="BD376" s="50"/>
      <c r="BE376" s="50"/>
      <c r="BF376" s="50"/>
      <c r="BG376" s="50"/>
      <c r="BH376" s="50"/>
    </row>
    <row r="377" spans="4:60" ht="39.950000000000003" customHeight="1" thickBot="1" x14ac:dyDescent="0.25">
      <c r="F377" s="71">
        <f>F376</f>
        <v>42</v>
      </c>
      <c r="G377" s="51" t="str">
        <f>IF(ISNA(VLOOKUP(H377,Tab_feri,2,FALSE)),"",VLOOKUP(H377,Tab_feri,2,FALSE))</f>
        <v/>
      </c>
      <c r="H377" s="52">
        <f>T359+1</f>
        <v>43752</v>
      </c>
      <c r="I377" s="51" t="str">
        <f>IF(ISNA(VLOOKUP(J377,Tab_feri,2,FALSE)),"",VLOOKUP(J377,Tab_feri,2,FALSE))</f>
        <v/>
      </c>
      <c r="J377" s="52">
        <f>H377+1</f>
        <v>43753</v>
      </c>
      <c r="K377" s="51" t="str">
        <f>IF(ISNA(VLOOKUP(L377,Tab_feri,2,FALSE)),"",VLOOKUP(L377,Tab_feri,2,FALSE))</f>
        <v/>
      </c>
      <c r="L377" s="52">
        <f>J377+1</f>
        <v>43754</v>
      </c>
      <c r="M377" s="51" t="str">
        <f>IF(ISNA(VLOOKUP(N377,Tab_feri,2,FALSE)),"",VLOOKUP(N377,Tab_feri,2,FALSE))</f>
        <v/>
      </c>
      <c r="N377" s="52">
        <f>L377+1</f>
        <v>43755</v>
      </c>
      <c r="O377" s="51" t="str">
        <f>IF(ISNA(VLOOKUP(P377,Tab_feri,2,FALSE)),"",VLOOKUP(P377,Tab_feri,2,FALSE))</f>
        <v/>
      </c>
      <c r="P377" s="52">
        <f>N377+1</f>
        <v>43756</v>
      </c>
      <c r="Q377" s="53" t="str">
        <f>IF(ISNA(VLOOKUP(R377,Tab_feri,2,FALSE)),"",VLOOKUP(R377,Tab_feri,2,FALSE))</f>
        <v/>
      </c>
      <c r="R377" s="54">
        <f>P377+1</f>
        <v>43757</v>
      </c>
      <c r="S377" s="53" t="str">
        <f>IF(ISNA(VLOOKUP(T377,Tab_feri,2,FALSE)),"",VLOOKUP(T377,Tab_feri,2,FALSE))</f>
        <v/>
      </c>
      <c r="T377" s="55">
        <f>R377+1</f>
        <v>43758</v>
      </c>
      <c r="Z377" s="71">
        <f>Z376</f>
        <v>46</v>
      </c>
      <c r="AA377" s="101" t="str">
        <f>IF(ISNA(VLOOKUP(AB377,Tab_feri,2,FALSE)),"",VLOOKUP(AB377,Tab_feri,2,FALSE))</f>
        <v/>
      </c>
      <c r="AB377" s="52">
        <f>AN359+1</f>
        <v>43780</v>
      </c>
      <c r="AC377" s="51" t="str">
        <f>IF(ISNA(VLOOKUP(AD377,Tab_feri,2,FALSE)),"",VLOOKUP(AD377,Tab_feri,2,FALSE))</f>
        <v/>
      </c>
      <c r="AD377" s="52">
        <f>AB377+1</f>
        <v>43781</v>
      </c>
      <c r="AE377" s="51" t="str">
        <f>IF(ISNA(VLOOKUP(AF377,Tab_feri,2,FALSE)),"",VLOOKUP(AF377,Tab_feri,2,FALSE))</f>
        <v/>
      </c>
      <c r="AF377" s="52">
        <f>AD377+1</f>
        <v>43782</v>
      </c>
      <c r="AG377" s="51" t="str">
        <f>IF(ISNA(VLOOKUP(AH377,Tab_feri,2,FALSE)),"",VLOOKUP(AH377,Tab_feri,2,FALSE))</f>
        <v/>
      </c>
      <c r="AH377" s="52">
        <f>AF377+1</f>
        <v>43783</v>
      </c>
      <c r="AI377" s="51" t="str">
        <f>IF(ISNA(VLOOKUP(AJ377,Tab_feri,2,FALSE)),"",VLOOKUP(AJ377,Tab_feri,2,FALSE))</f>
        <v/>
      </c>
      <c r="AJ377" s="52">
        <f>AH377+1</f>
        <v>43784</v>
      </c>
      <c r="AK377" s="53" t="str">
        <f>IF(ISNA(VLOOKUP(AL377,Tab_feri,2,FALSE)),"",VLOOKUP(AL377,Tab_feri,2,FALSE))</f>
        <v/>
      </c>
      <c r="AL377" s="54">
        <f>AJ377+1</f>
        <v>43785</v>
      </c>
      <c r="AM377" s="53" t="str">
        <f>IF(ISNA(VLOOKUP(AN377,Tab_feri,2,FALSE)),"",VLOOKUP(AN377,Tab_feri,2,FALSE))</f>
        <v/>
      </c>
      <c r="AN377" s="55">
        <f>AL377+1</f>
        <v>43786</v>
      </c>
      <c r="AT377" s="71">
        <f>AT376</f>
        <v>50</v>
      </c>
      <c r="AU377" s="51" t="str">
        <f>IF(ISNA(VLOOKUP(AV377,Tab_feri,2,FALSE)),"",VLOOKUP(AV377,Tab_feri,2,FALSE))</f>
        <v/>
      </c>
      <c r="AV377" s="52">
        <f>BH359+1</f>
        <v>43808</v>
      </c>
      <c r="AW377" s="51" t="str">
        <f>IF(ISNA(VLOOKUP(AX377,Tab_feri,2,FALSE)),"",VLOOKUP(AX377,Tab_feri,2,FALSE))</f>
        <v/>
      </c>
      <c r="AX377" s="52">
        <f>AV377+1</f>
        <v>43809</v>
      </c>
      <c r="AY377" s="51" t="str">
        <f>IF(ISNA(VLOOKUP(AZ377,Tab_feri,2,FALSE)),"",VLOOKUP(AZ377,Tab_feri,2,FALSE))</f>
        <v/>
      </c>
      <c r="AZ377" s="52">
        <f>AX377+1</f>
        <v>43810</v>
      </c>
      <c r="BA377" s="51" t="str">
        <f>IF(ISNA(VLOOKUP(BB377,Tab_feri,2,FALSE)),"",VLOOKUP(BB377,Tab_feri,2,FALSE))</f>
        <v/>
      </c>
      <c r="BB377" s="52">
        <f>AZ377+1</f>
        <v>43811</v>
      </c>
      <c r="BC377" s="51" t="str">
        <f>IF(ISNA(VLOOKUP(BD377,Tab_feri,2,FALSE)),"",VLOOKUP(BD377,Tab_feri,2,FALSE))</f>
        <v/>
      </c>
      <c r="BD377" s="52">
        <f>BB377+1</f>
        <v>43812</v>
      </c>
      <c r="BE377" s="53" t="str">
        <f>IF(ISNA(VLOOKUP(BF377,Tab_feri,2,FALSE)),"",VLOOKUP(BF377,Tab_feri,2,FALSE))</f>
        <v/>
      </c>
      <c r="BF377" s="54">
        <f>BD377+1</f>
        <v>43813</v>
      </c>
      <c r="BG377" s="53" t="str">
        <f>IF(ISNA(VLOOKUP(BH377,Tab_feri,2,FALSE)),"",VLOOKUP(BH377,Tab_feri,2,FALSE))</f>
        <v/>
      </c>
      <c r="BH377" s="55">
        <f>BF377+1</f>
        <v>43814</v>
      </c>
    </row>
    <row r="378" spans="4:60" ht="15" customHeight="1" outlineLevel="1" thickTop="1" thickBot="1" x14ac:dyDescent="0.25">
      <c r="D378" s="87">
        <f>SUM(H378,J378,L378,N378,P378,R378,T378)</f>
        <v>0</v>
      </c>
      <c r="F378" s="105">
        <v>1</v>
      </c>
      <c r="G378" s="80"/>
      <c r="H378" s="57"/>
      <c r="I378" s="80"/>
      <c r="J378" s="57"/>
      <c r="K378" s="80"/>
      <c r="L378" s="57"/>
      <c r="M378" s="80"/>
      <c r="N378" s="57"/>
      <c r="O378" s="80"/>
      <c r="P378" s="58"/>
      <c r="Q378" s="80"/>
      <c r="R378" s="57"/>
      <c r="S378" s="80"/>
      <c r="T378" s="58"/>
      <c r="X378" s="87">
        <f>SUM(AB378,AD378,AF378,AH378,AJ378,AL378,AN378)</f>
        <v>0</v>
      </c>
      <c r="Z378" s="105">
        <v>1</v>
      </c>
      <c r="AA378" s="80"/>
      <c r="AB378" s="57"/>
      <c r="AC378" s="80"/>
      <c r="AD378" s="57"/>
      <c r="AE378" s="80"/>
      <c r="AF378" s="57"/>
      <c r="AG378" s="80"/>
      <c r="AH378" s="57"/>
      <c r="AI378" s="80"/>
      <c r="AJ378" s="58"/>
      <c r="AK378" s="80"/>
      <c r="AL378" s="57"/>
      <c r="AM378" s="80"/>
      <c r="AN378" s="58"/>
      <c r="AR378" s="87">
        <f>SUM(AV378,AX378,AZ378,BB378,BD378,BF378,BH378)</f>
        <v>0</v>
      </c>
      <c r="AT378" s="105">
        <v>1</v>
      </c>
      <c r="AU378" s="80"/>
      <c r="AV378" s="57"/>
      <c r="AW378" s="80"/>
      <c r="AX378" s="57"/>
      <c r="AY378" s="80"/>
      <c r="AZ378" s="57"/>
      <c r="BA378" s="80"/>
      <c r="BB378" s="57"/>
      <c r="BC378" s="80"/>
      <c r="BD378" s="58"/>
      <c r="BE378" s="80"/>
      <c r="BF378" s="57"/>
      <c r="BG378" s="80"/>
      <c r="BH378" s="58"/>
    </row>
    <row r="379" spans="4:60" ht="15" customHeight="1" outlineLevel="1" thickBot="1" x14ac:dyDescent="0.25">
      <c r="D379" s="88">
        <f t="shared" ref="D379:D392" si="72">SUM(H379,J379,L379,N379,P379,R379,T379)</f>
        <v>0</v>
      </c>
      <c r="F379" s="105">
        <v>2</v>
      </c>
      <c r="G379" s="81"/>
      <c r="H379" s="47"/>
      <c r="I379" s="81"/>
      <c r="J379" s="47"/>
      <c r="K379" s="81"/>
      <c r="L379" s="47"/>
      <c r="M379" s="81"/>
      <c r="N379" s="47"/>
      <c r="O379" s="81"/>
      <c r="P379" s="59"/>
      <c r="Q379" s="81"/>
      <c r="R379" s="47"/>
      <c r="S379" s="81"/>
      <c r="T379" s="59"/>
      <c r="X379" s="88">
        <f t="shared" ref="X379:X392" si="73">SUM(AB379,AD379,AF379,AH379,AJ379,AL379,AN379)</f>
        <v>0</v>
      </c>
      <c r="Z379" s="105">
        <v>2</v>
      </c>
      <c r="AA379" s="81"/>
      <c r="AB379" s="47"/>
      <c r="AC379" s="81"/>
      <c r="AD379" s="47"/>
      <c r="AE379" s="81"/>
      <c r="AF379" s="47"/>
      <c r="AG379" s="81"/>
      <c r="AH379" s="47"/>
      <c r="AI379" s="81"/>
      <c r="AJ379" s="59"/>
      <c r="AK379" s="81"/>
      <c r="AL379" s="47"/>
      <c r="AM379" s="81"/>
      <c r="AN379" s="59"/>
      <c r="AR379" s="88">
        <f t="shared" ref="AR379:AR392" si="74">SUM(AV379,AX379,AZ379,BB379,BD379,BF379,BH379)</f>
        <v>0</v>
      </c>
      <c r="AT379" s="105">
        <v>2</v>
      </c>
      <c r="AU379" s="81"/>
      <c r="AV379" s="47"/>
      <c r="AW379" s="81"/>
      <c r="AX379" s="47"/>
      <c r="AY379" s="81"/>
      <c r="AZ379" s="47"/>
      <c r="BA379" s="81"/>
      <c r="BB379" s="47"/>
      <c r="BC379" s="81"/>
      <c r="BD379" s="59"/>
      <c r="BE379" s="81"/>
      <c r="BF379" s="47"/>
      <c r="BG379" s="81"/>
      <c r="BH379" s="59"/>
    </row>
    <row r="380" spans="4:60" ht="15" customHeight="1" outlineLevel="1" thickBot="1" x14ac:dyDescent="0.25">
      <c r="D380" s="88">
        <f t="shared" si="72"/>
        <v>0</v>
      </c>
      <c r="F380" s="105">
        <v>3</v>
      </c>
      <c r="G380" s="81"/>
      <c r="H380" s="47"/>
      <c r="I380" s="81"/>
      <c r="J380" s="47"/>
      <c r="K380" s="81"/>
      <c r="L380" s="47"/>
      <c r="M380" s="81"/>
      <c r="N380" s="47"/>
      <c r="O380" s="81"/>
      <c r="P380" s="59"/>
      <c r="Q380" s="81"/>
      <c r="R380" s="47"/>
      <c r="S380" s="81"/>
      <c r="T380" s="59"/>
      <c r="X380" s="88">
        <f t="shared" si="73"/>
        <v>0</v>
      </c>
      <c r="Z380" s="105">
        <v>3</v>
      </c>
      <c r="AA380" s="81"/>
      <c r="AB380" s="47"/>
      <c r="AC380" s="81"/>
      <c r="AD380" s="47"/>
      <c r="AE380" s="81"/>
      <c r="AF380" s="47"/>
      <c r="AG380" s="81"/>
      <c r="AH380" s="47"/>
      <c r="AI380" s="81"/>
      <c r="AJ380" s="59"/>
      <c r="AK380" s="81"/>
      <c r="AL380" s="47"/>
      <c r="AM380" s="81"/>
      <c r="AN380" s="59"/>
      <c r="AR380" s="88">
        <f t="shared" si="74"/>
        <v>0</v>
      </c>
      <c r="AT380" s="105">
        <v>3</v>
      </c>
      <c r="AU380" s="81"/>
      <c r="AV380" s="47"/>
      <c r="AW380" s="81"/>
      <c r="AX380" s="47"/>
      <c r="AY380" s="81"/>
      <c r="AZ380" s="47"/>
      <c r="BA380" s="81"/>
      <c r="BB380" s="47"/>
      <c r="BC380" s="81"/>
      <c r="BD380" s="59"/>
      <c r="BE380" s="81"/>
      <c r="BF380" s="47"/>
      <c r="BG380" s="81"/>
      <c r="BH380" s="59"/>
    </row>
    <row r="381" spans="4:60" ht="15" customHeight="1" outlineLevel="1" thickBot="1" x14ac:dyDescent="0.25">
      <c r="D381" s="88">
        <f t="shared" si="72"/>
        <v>0</v>
      </c>
      <c r="F381" s="105">
        <v>4</v>
      </c>
      <c r="G381" s="81"/>
      <c r="H381" s="47"/>
      <c r="I381" s="81"/>
      <c r="J381" s="47"/>
      <c r="K381" s="81"/>
      <c r="L381" s="47"/>
      <c r="M381" s="81"/>
      <c r="N381" s="47"/>
      <c r="O381" s="81"/>
      <c r="P381" s="59"/>
      <c r="Q381" s="81"/>
      <c r="R381" s="47"/>
      <c r="S381" s="81"/>
      <c r="T381" s="59"/>
      <c r="X381" s="88">
        <f t="shared" si="73"/>
        <v>0</v>
      </c>
      <c r="Z381" s="105">
        <v>4</v>
      </c>
      <c r="AA381" s="81"/>
      <c r="AB381" s="47"/>
      <c r="AC381" s="81"/>
      <c r="AD381" s="47"/>
      <c r="AE381" s="81"/>
      <c r="AF381" s="47"/>
      <c r="AG381" s="81"/>
      <c r="AH381" s="47"/>
      <c r="AI381" s="81"/>
      <c r="AJ381" s="59"/>
      <c r="AK381" s="81"/>
      <c r="AL381" s="47"/>
      <c r="AM381" s="81"/>
      <c r="AN381" s="59"/>
      <c r="AR381" s="88">
        <f t="shared" si="74"/>
        <v>0</v>
      </c>
      <c r="AT381" s="105">
        <v>4</v>
      </c>
      <c r="AU381" s="81"/>
      <c r="AV381" s="47"/>
      <c r="AW381" s="81"/>
      <c r="AX381" s="47"/>
      <c r="AY381" s="81"/>
      <c r="AZ381" s="47"/>
      <c r="BA381" s="81"/>
      <c r="BB381" s="47"/>
      <c r="BC381" s="81"/>
      <c r="BD381" s="59"/>
      <c r="BE381" s="81"/>
      <c r="BF381" s="47"/>
      <c r="BG381" s="81"/>
      <c r="BH381" s="59"/>
    </row>
    <row r="382" spans="4:60" ht="15" customHeight="1" outlineLevel="1" thickBot="1" x14ac:dyDescent="0.25">
      <c r="D382" s="88">
        <f t="shared" si="72"/>
        <v>0</v>
      </c>
      <c r="F382" s="105">
        <v>5</v>
      </c>
      <c r="G382" s="81"/>
      <c r="H382" s="47"/>
      <c r="I382" s="81"/>
      <c r="J382" s="47"/>
      <c r="K382" s="81"/>
      <c r="L382" s="47"/>
      <c r="M382" s="81"/>
      <c r="N382" s="47"/>
      <c r="O382" s="81"/>
      <c r="P382" s="59"/>
      <c r="Q382" s="81"/>
      <c r="R382" s="47"/>
      <c r="S382" s="81"/>
      <c r="T382" s="59"/>
      <c r="X382" s="88">
        <f t="shared" si="73"/>
        <v>0</v>
      </c>
      <c r="Z382" s="105">
        <v>5</v>
      </c>
      <c r="AA382" s="81"/>
      <c r="AB382" s="47"/>
      <c r="AC382" s="81"/>
      <c r="AD382" s="47"/>
      <c r="AE382" s="81"/>
      <c r="AF382" s="47"/>
      <c r="AG382" s="81"/>
      <c r="AH382" s="47"/>
      <c r="AI382" s="81"/>
      <c r="AJ382" s="59"/>
      <c r="AK382" s="81"/>
      <c r="AL382" s="47"/>
      <c r="AM382" s="81"/>
      <c r="AN382" s="59"/>
      <c r="AR382" s="88">
        <f t="shared" si="74"/>
        <v>0</v>
      </c>
      <c r="AT382" s="105">
        <v>5</v>
      </c>
      <c r="AU382" s="81"/>
      <c r="AV382" s="47"/>
      <c r="AW382" s="81"/>
      <c r="AX382" s="47"/>
      <c r="AY382" s="81"/>
      <c r="AZ382" s="47"/>
      <c r="BA382" s="81"/>
      <c r="BB382" s="47"/>
      <c r="BC382" s="81"/>
      <c r="BD382" s="59"/>
      <c r="BE382" s="81"/>
      <c r="BF382" s="47"/>
      <c r="BG382" s="81"/>
      <c r="BH382" s="59"/>
    </row>
    <row r="383" spans="4:60" ht="15" customHeight="1" outlineLevel="1" thickBot="1" x14ac:dyDescent="0.25">
      <c r="D383" s="88">
        <f t="shared" si="72"/>
        <v>0</v>
      </c>
      <c r="F383" s="105">
        <v>6</v>
      </c>
      <c r="G383" s="81"/>
      <c r="H383" s="47"/>
      <c r="I383" s="81"/>
      <c r="J383" s="47"/>
      <c r="K383" s="81"/>
      <c r="L383" s="47"/>
      <c r="M383" s="81"/>
      <c r="N383" s="47"/>
      <c r="O383" s="81"/>
      <c r="P383" s="59"/>
      <c r="Q383" s="81"/>
      <c r="R383" s="47"/>
      <c r="S383" s="81"/>
      <c r="T383" s="59"/>
      <c r="X383" s="88">
        <f t="shared" si="73"/>
        <v>0</v>
      </c>
      <c r="Z383" s="105">
        <v>6</v>
      </c>
      <c r="AA383" s="81"/>
      <c r="AB383" s="47"/>
      <c r="AC383" s="81"/>
      <c r="AD383" s="47"/>
      <c r="AE383" s="81"/>
      <c r="AF383" s="47"/>
      <c r="AG383" s="81"/>
      <c r="AH383" s="47"/>
      <c r="AI383" s="81"/>
      <c r="AJ383" s="59"/>
      <c r="AK383" s="81"/>
      <c r="AL383" s="47"/>
      <c r="AM383" s="81"/>
      <c r="AN383" s="59"/>
      <c r="AR383" s="88">
        <f t="shared" si="74"/>
        <v>0</v>
      </c>
      <c r="AT383" s="105">
        <v>6</v>
      </c>
      <c r="AU383" s="81"/>
      <c r="AV383" s="47"/>
      <c r="AW383" s="81"/>
      <c r="AX383" s="47"/>
      <c r="AY383" s="81"/>
      <c r="AZ383" s="47"/>
      <c r="BA383" s="81"/>
      <c r="BB383" s="47"/>
      <c r="BC383" s="81"/>
      <c r="BD383" s="59"/>
      <c r="BE383" s="81"/>
      <c r="BF383" s="47"/>
      <c r="BG383" s="81"/>
      <c r="BH383" s="59"/>
    </row>
    <row r="384" spans="4:60" ht="15" customHeight="1" outlineLevel="1" thickBot="1" x14ac:dyDescent="0.25">
      <c r="D384" s="88">
        <f t="shared" si="72"/>
        <v>0</v>
      </c>
      <c r="F384" s="105">
        <v>7</v>
      </c>
      <c r="G384" s="81"/>
      <c r="H384" s="47"/>
      <c r="I384" s="81"/>
      <c r="J384" s="47"/>
      <c r="K384" s="81"/>
      <c r="L384" s="47"/>
      <c r="M384" s="81"/>
      <c r="N384" s="47"/>
      <c r="O384" s="81"/>
      <c r="P384" s="59"/>
      <c r="Q384" s="81"/>
      <c r="R384" s="47"/>
      <c r="S384" s="81"/>
      <c r="T384" s="59"/>
      <c r="X384" s="88">
        <f t="shared" si="73"/>
        <v>0</v>
      </c>
      <c r="Z384" s="105">
        <v>7</v>
      </c>
      <c r="AA384" s="81"/>
      <c r="AB384" s="47"/>
      <c r="AC384" s="81"/>
      <c r="AD384" s="47"/>
      <c r="AE384" s="81"/>
      <c r="AF384" s="47"/>
      <c r="AG384" s="81"/>
      <c r="AH384" s="47"/>
      <c r="AI384" s="81"/>
      <c r="AJ384" s="59"/>
      <c r="AK384" s="81"/>
      <c r="AL384" s="47"/>
      <c r="AM384" s="81"/>
      <c r="AN384" s="59"/>
      <c r="AR384" s="88">
        <f t="shared" si="74"/>
        <v>0</v>
      </c>
      <c r="AT384" s="105">
        <v>7</v>
      </c>
      <c r="AU384" s="81"/>
      <c r="AV384" s="47"/>
      <c r="AW384" s="81"/>
      <c r="AX384" s="47"/>
      <c r="AY384" s="81"/>
      <c r="AZ384" s="47"/>
      <c r="BA384" s="81"/>
      <c r="BB384" s="47"/>
      <c r="BC384" s="81"/>
      <c r="BD384" s="59"/>
      <c r="BE384" s="81"/>
      <c r="BF384" s="47"/>
      <c r="BG384" s="81"/>
      <c r="BH384" s="59"/>
    </row>
    <row r="385" spans="4:60" ht="15" customHeight="1" outlineLevel="1" thickBot="1" x14ac:dyDescent="0.25">
      <c r="D385" s="88">
        <f t="shared" si="72"/>
        <v>0</v>
      </c>
      <c r="F385" s="105">
        <v>8</v>
      </c>
      <c r="G385" s="81"/>
      <c r="H385" s="47"/>
      <c r="I385" s="81"/>
      <c r="J385" s="47"/>
      <c r="K385" s="81"/>
      <c r="L385" s="47"/>
      <c r="M385" s="81"/>
      <c r="N385" s="47"/>
      <c r="O385" s="81"/>
      <c r="P385" s="59"/>
      <c r="Q385" s="81"/>
      <c r="R385" s="47"/>
      <c r="S385" s="81"/>
      <c r="T385" s="59"/>
      <c r="X385" s="88">
        <f t="shared" si="73"/>
        <v>0</v>
      </c>
      <c r="Z385" s="105">
        <v>8</v>
      </c>
      <c r="AA385" s="81"/>
      <c r="AB385" s="47"/>
      <c r="AC385" s="81"/>
      <c r="AD385" s="47"/>
      <c r="AE385" s="81"/>
      <c r="AF385" s="47"/>
      <c r="AG385" s="81"/>
      <c r="AH385" s="47"/>
      <c r="AI385" s="81"/>
      <c r="AJ385" s="59"/>
      <c r="AK385" s="81"/>
      <c r="AL385" s="47"/>
      <c r="AM385" s="81"/>
      <c r="AN385" s="59"/>
      <c r="AR385" s="88">
        <f t="shared" si="74"/>
        <v>0</v>
      </c>
      <c r="AT385" s="105">
        <v>8</v>
      </c>
      <c r="AU385" s="81"/>
      <c r="AV385" s="47"/>
      <c r="AW385" s="81"/>
      <c r="AX385" s="47"/>
      <c r="AY385" s="81"/>
      <c r="AZ385" s="47"/>
      <c r="BA385" s="81"/>
      <c r="BB385" s="47"/>
      <c r="BC385" s="81"/>
      <c r="BD385" s="59"/>
      <c r="BE385" s="81"/>
      <c r="BF385" s="47"/>
      <c r="BG385" s="81"/>
      <c r="BH385" s="59"/>
    </row>
    <row r="386" spans="4:60" ht="15" customHeight="1" outlineLevel="1" thickBot="1" x14ac:dyDescent="0.25">
      <c r="D386" s="88">
        <f t="shared" si="72"/>
        <v>0</v>
      </c>
      <c r="F386" s="105">
        <v>9</v>
      </c>
      <c r="G386" s="81"/>
      <c r="H386" s="47"/>
      <c r="I386" s="81"/>
      <c r="J386" s="47"/>
      <c r="K386" s="81"/>
      <c r="L386" s="47"/>
      <c r="M386" s="81"/>
      <c r="N386" s="47"/>
      <c r="O386" s="81"/>
      <c r="P386" s="59"/>
      <c r="Q386" s="81"/>
      <c r="R386" s="47"/>
      <c r="S386" s="81"/>
      <c r="T386" s="59"/>
      <c r="X386" s="88">
        <f t="shared" si="73"/>
        <v>0</v>
      </c>
      <c r="Z386" s="105">
        <v>9</v>
      </c>
      <c r="AA386" s="81"/>
      <c r="AB386" s="47"/>
      <c r="AC386" s="81"/>
      <c r="AD386" s="47"/>
      <c r="AE386" s="81"/>
      <c r="AF386" s="47"/>
      <c r="AG386" s="81"/>
      <c r="AH386" s="47"/>
      <c r="AI386" s="81"/>
      <c r="AJ386" s="59"/>
      <c r="AK386" s="81"/>
      <c r="AL386" s="47"/>
      <c r="AM386" s="81"/>
      <c r="AN386" s="59"/>
      <c r="AR386" s="88">
        <f t="shared" si="74"/>
        <v>0</v>
      </c>
      <c r="AT386" s="105">
        <v>9</v>
      </c>
      <c r="AU386" s="81"/>
      <c r="AV386" s="47"/>
      <c r="AW386" s="81"/>
      <c r="AX386" s="47"/>
      <c r="AY386" s="81"/>
      <c r="AZ386" s="47"/>
      <c r="BA386" s="81"/>
      <c r="BB386" s="47"/>
      <c r="BC386" s="81"/>
      <c r="BD386" s="59"/>
      <c r="BE386" s="81"/>
      <c r="BF386" s="47"/>
      <c r="BG386" s="81"/>
      <c r="BH386" s="59"/>
    </row>
    <row r="387" spans="4:60" ht="15" customHeight="1" outlineLevel="1" thickBot="1" x14ac:dyDescent="0.25">
      <c r="D387" s="88">
        <f t="shared" si="72"/>
        <v>0</v>
      </c>
      <c r="F387" s="105">
        <v>10</v>
      </c>
      <c r="G387" s="81"/>
      <c r="H387" s="47"/>
      <c r="I387" s="81"/>
      <c r="J387" s="47"/>
      <c r="K387" s="81"/>
      <c r="L387" s="47"/>
      <c r="M387" s="81"/>
      <c r="N387" s="47"/>
      <c r="O387" s="81"/>
      <c r="P387" s="59"/>
      <c r="Q387" s="81"/>
      <c r="R387" s="47"/>
      <c r="S387" s="81"/>
      <c r="T387" s="59"/>
      <c r="X387" s="88">
        <f t="shared" si="73"/>
        <v>0</v>
      </c>
      <c r="Z387" s="105">
        <v>10</v>
      </c>
      <c r="AA387" s="81"/>
      <c r="AB387" s="47"/>
      <c r="AC387" s="81"/>
      <c r="AD387" s="47"/>
      <c r="AE387" s="81"/>
      <c r="AF387" s="47"/>
      <c r="AG387" s="81"/>
      <c r="AH387" s="47"/>
      <c r="AI387" s="81"/>
      <c r="AJ387" s="59"/>
      <c r="AK387" s="81"/>
      <c r="AL387" s="47"/>
      <c r="AM387" s="81"/>
      <c r="AN387" s="59"/>
      <c r="AR387" s="88">
        <f t="shared" si="74"/>
        <v>0</v>
      </c>
      <c r="AT387" s="105">
        <v>10</v>
      </c>
      <c r="AU387" s="81"/>
      <c r="AV387" s="47"/>
      <c r="AW387" s="81"/>
      <c r="AX387" s="47"/>
      <c r="AY387" s="81"/>
      <c r="AZ387" s="47"/>
      <c r="BA387" s="81"/>
      <c r="BB387" s="47"/>
      <c r="BC387" s="81"/>
      <c r="BD387" s="59"/>
      <c r="BE387" s="81"/>
      <c r="BF387" s="47"/>
      <c r="BG387" s="81"/>
      <c r="BH387" s="59"/>
    </row>
    <row r="388" spans="4:60" ht="15" customHeight="1" outlineLevel="1" thickBot="1" x14ac:dyDescent="0.25">
      <c r="D388" s="88">
        <f t="shared" si="72"/>
        <v>0</v>
      </c>
      <c r="F388" s="105">
        <v>11</v>
      </c>
      <c r="G388" s="81"/>
      <c r="H388" s="47"/>
      <c r="I388" s="81"/>
      <c r="J388" s="47"/>
      <c r="K388" s="81"/>
      <c r="L388" s="47"/>
      <c r="M388" s="81"/>
      <c r="N388" s="47"/>
      <c r="O388" s="81"/>
      <c r="P388" s="59"/>
      <c r="Q388" s="81"/>
      <c r="R388" s="47"/>
      <c r="S388" s="81"/>
      <c r="T388" s="59"/>
      <c r="X388" s="88">
        <f t="shared" si="73"/>
        <v>0</v>
      </c>
      <c r="Z388" s="105">
        <v>11</v>
      </c>
      <c r="AA388" s="81"/>
      <c r="AB388" s="47"/>
      <c r="AC388" s="81"/>
      <c r="AD388" s="47"/>
      <c r="AE388" s="81"/>
      <c r="AF388" s="47"/>
      <c r="AG388" s="81"/>
      <c r="AH388" s="47"/>
      <c r="AI388" s="81"/>
      <c r="AJ388" s="59"/>
      <c r="AK388" s="81"/>
      <c r="AL388" s="47"/>
      <c r="AM388" s="81"/>
      <c r="AN388" s="59"/>
      <c r="AR388" s="88">
        <f t="shared" si="74"/>
        <v>0</v>
      </c>
      <c r="AT388" s="105">
        <v>11</v>
      </c>
      <c r="AU388" s="81"/>
      <c r="AV388" s="47"/>
      <c r="AW388" s="81"/>
      <c r="AX388" s="47"/>
      <c r="AY388" s="81"/>
      <c r="AZ388" s="47"/>
      <c r="BA388" s="81"/>
      <c r="BB388" s="47"/>
      <c r="BC388" s="81"/>
      <c r="BD388" s="59"/>
      <c r="BE388" s="81"/>
      <c r="BF388" s="47"/>
      <c r="BG388" s="81"/>
      <c r="BH388" s="59"/>
    </row>
    <row r="389" spans="4:60" ht="15" customHeight="1" outlineLevel="1" thickBot="1" x14ac:dyDescent="0.25">
      <c r="D389" s="88">
        <f t="shared" si="72"/>
        <v>0</v>
      </c>
      <c r="F389" s="105">
        <v>12</v>
      </c>
      <c r="G389" s="81"/>
      <c r="H389" s="47"/>
      <c r="I389" s="81"/>
      <c r="J389" s="47"/>
      <c r="K389" s="81"/>
      <c r="L389" s="47"/>
      <c r="M389" s="81"/>
      <c r="N389" s="47"/>
      <c r="O389" s="81"/>
      <c r="P389" s="59"/>
      <c r="Q389" s="81"/>
      <c r="R389" s="47"/>
      <c r="S389" s="81"/>
      <c r="T389" s="59"/>
      <c r="X389" s="88">
        <f t="shared" si="73"/>
        <v>0</v>
      </c>
      <c r="Z389" s="105">
        <v>12</v>
      </c>
      <c r="AA389" s="81"/>
      <c r="AB389" s="47"/>
      <c r="AC389" s="81"/>
      <c r="AD389" s="47"/>
      <c r="AE389" s="81"/>
      <c r="AF389" s="47"/>
      <c r="AG389" s="81"/>
      <c r="AH389" s="47"/>
      <c r="AI389" s="81"/>
      <c r="AJ389" s="59"/>
      <c r="AK389" s="81"/>
      <c r="AL389" s="47"/>
      <c r="AM389" s="81"/>
      <c r="AN389" s="59"/>
      <c r="AR389" s="88">
        <f t="shared" si="74"/>
        <v>0</v>
      </c>
      <c r="AT389" s="105">
        <v>12</v>
      </c>
      <c r="AU389" s="81"/>
      <c r="AV389" s="47"/>
      <c r="AW389" s="81"/>
      <c r="AX389" s="47"/>
      <c r="AY389" s="81"/>
      <c r="AZ389" s="47"/>
      <c r="BA389" s="81"/>
      <c r="BB389" s="47"/>
      <c r="BC389" s="81"/>
      <c r="BD389" s="59"/>
      <c r="BE389" s="81"/>
      <c r="BF389" s="47"/>
      <c r="BG389" s="81"/>
      <c r="BH389" s="59"/>
    </row>
    <row r="390" spans="4:60" ht="15" customHeight="1" outlineLevel="1" thickBot="1" x14ac:dyDescent="0.25">
      <c r="D390" s="88">
        <f t="shared" si="72"/>
        <v>0</v>
      </c>
      <c r="F390" s="105">
        <v>13</v>
      </c>
      <c r="G390" s="81"/>
      <c r="H390" s="47"/>
      <c r="I390" s="81"/>
      <c r="J390" s="47"/>
      <c r="K390" s="81"/>
      <c r="L390" s="47"/>
      <c r="M390" s="81"/>
      <c r="N390" s="47"/>
      <c r="O390" s="81"/>
      <c r="P390" s="59"/>
      <c r="Q390" s="81"/>
      <c r="R390" s="47"/>
      <c r="S390" s="81"/>
      <c r="T390" s="59"/>
      <c r="X390" s="88">
        <f t="shared" si="73"/>
        <v>0</v>
      </c>
      <c r="Z390" s="105">
        <v>13</v>
      </c>
      <c r="AA390" s="81"/>
      <c r="AB390" s="47"/>
      <c r="AC390" s="81"/>
      <c r="AD390" s="47"/>
      <c r="AE390" s="81"/>
      <c r="AF390" s="47"/>
      <c r="AG390" s="81"/>
      <c r="AH390" s="47"/>
      <c r="AI390" s="81"/>
      <c r="AJ390" s="59"/>
      <c r="AK390" s="81"/>
      <c r="AL390" s="47"/>
      <c r="AM390" s="81"/>
      <c r="AN390" s="59"/>
      <c r="AR390" s="88">
        <f t="shared" si="74"/>
        <v>0</v>
      </c>
      <c r="AT390" s="105">
        <v>13</v>
      </c>
      <c r="AU390" s="81"/>
      <c r="AV390" s="47"/>
      <c r="AW390" s="81"/>
      <c r="AX390" s="47"/>
      <c r="AY390" s="81"/>
      <c r="AZ390" s="47"/>
      <c r="BA390" s="81"/>
      <c r="BB390" s="47"/>
      <c r="BC390" s="81"/>
      <c r="BD390" s="59"/>
      <c r="BE390" s="81"/>
      <c r="BF390" s="47"/>
      <c r="BG390" s="81"/>
      <c r="BH390" s="59"/>
    </row>
    <row r="391" spans="4:60" ht="15" customHeight="1" outlineLevel="1" thickBot="1" x14ac:dyDescent="0.25">
      <c r="D391" s="88">
        <f t="shared" si="72"/>
        <v>0</v>
      </c>
      <c r="F391" s="105">
        <v>14</v>
      </c>
      <c r="G391" s="81"/>
      <c r="H391" s="78"/>
      <c r="I391" s="81"/>
      <c r="J391" s="47"/>
      <c r="K391" s="81"/>
      <c r="L391" s="47"/>
      <c r="M391" s="81"/>
      <c r="N391" s="47"/>
      <c r="O391" s="81"/>
      <c r="P391" s="59"/>
      <c r="Q391" s="81"/>
      <c r="R391" s="47"/>
      <c r="S391" s="81"/>
      <c r="T391" s="59"/>
      <c r="X391" s="88">
        <f t="shared" si="73"/>
        <v>0</v>
      </c>
      <c r="Z391" s="105">
        <v>14</v>
      </c>
      <c r="AA391" s="81"/>
      <c r="AB391" s="78"/>
      <c r="AC391" s="81"/>
      <c r="AD391" s="47"/>
      <c r="AE391" s="81"/>
      <c r="AF391" s="47"/>
      <c r="AG391" s="81"/>
      <c r="AH391" s="47"/>
      <c r="AI391" s="81"/>
      <c r="AJ391" s="59"/>
      <c r="AK391" s="81"/>
      <c r="AL391" s="47"/>
      <c r="AM391" s="81"/>
      <c r="AN391" s="59"/>
      <c r="AR391" s="88">
        <f t="shared" si="74"/>
        <v>0</v>
      </c>
      <c r="AT391" s="105">
        <v>14</v>
      </c>
      <c r="AU391" s="81"/>
      <c r="AV391" s="78"/>
      <c r="AW391" s="81"/>
      <c r="AX391" s="47"/>
      <c r="AY391" s="81"/>
      <c r="AZ391" s="47"/>
      <c r="BA391" s="81"/>
      <c r="BB391" s="47"/>
      <c r="BC391" s="81"/>
      <c r="BD391" s="59"/>
      <c r="BE391" s="81"/>
      <c r="BF391" s="47"/>
      <c r="BG391" s="81"/>
      <c r="BH391" s="59"/>
    </row>
    <row r="392" spans="4:60" ht="15" customHeight="1" outlineLevel="1" thickBot="1" x14ac:dyDescent="0.25">
      <c r="D392" s="89">
        <f t="shared" si="72"/>
        <v>0</v>
      </c>
      <c r="F392" s="105">
        <v>15</v>
      </c>
      <c r="G392" s="82"/>
      <c r="H392" s="60"/>
      <c r="I392" s="82"/>
      <c r="J392" s="60"/>
      <c r="K392" s="82"/>
      <c r="L392" s="60"/>
      <c r="M392" s="82"/>
      <c r="N392" s="60"/>
      <c r="O392" s="82"/>
      <c r="P392" s="61"/>
      <c r="Q392" s="82"/>
      <c r="R392" s="60"/>
      <c r="S392" s="82"/>
      <c r="T392" s="61"/>
      <c r="X392" s="89">
        <f t="shared" si="73"/>
        <v>0</v>
      </c>
      <c r="Z392" s="105">
        <v>15</v>
      </c>
      <c r="AA392" s="82"/>
      <c r="AB392" s="60"/>
      <c r="AC392" s="82"/>
      <c r="AD392" s="60"/>
      <c r="AE392" s="82"/>
      <c r="AF392" s="60"/>
      <c r="AG392" s="82"/>
      <c r="AH392" s="60"/>
      <c r="AI392" s="82"/>
      <c r="AJ392" s="61"/>
      <c r="AK392" s="82"/>
      <c r="AL392" s="60"/>
      <c r="AM392" s="82"/>
      <c r="AN392" s="61"/>
      <c r="AR392" s="89">
        <f t="shared" si="74"/>
        <v>0</v>
      </c>
      <c r="AT392" s="105">
        <v>15</v>
      </c>
      <c r="AU392" s="82"/>
      <c r="AV392" s="60"/>
      <c r="AW392" s="82"/>
      <c r="AX392" s="60"/>
      <c r="AY392" s="82"/>
      <c r="AZ392" s="60"/>
      <c r="BA392" s="82"/>
      <c r="BB392" s="60"/>
      <c r="BC392" s="82"/>
      <c r="BD392" s="61"/>
      <c r="BE392" s="82"/>
      <c r="BF392" s="60"/>
      <c r="BG392" s="82"/>
      <c r="BH392" s="61"/>
    </row>
    <row r="393" spans="4:60" ht="15" customHeight="1" outlineLevel="1" thickTop="1" x14ac:dyDescent="0.2">
      <c r="F393" s="106"/>
      <c r="G393" s="49" t="s">
        <v>27</v>
      </c>
      <c r="H393" s="49">
        <f>SUM(H378:H392)</f>
        <v>0</v>
      </c>
      <c r="I393" s="49"/>
      <c r="J393" s="49">
        <f>SUM(J378:J392)</f>
        <v>0</v>
      </c>
      <c r="K393" s="49"/>
      <c r="L393" s="49">
        <f>SUM(L378:L392)</f>
        <v>0</v>
      </c>
      <c r="M393" s="49"/>
      <c r="N393" s="49">
        <f>SUM(N378:N392)</f>
        <v>0</v>
      </c>
      <c r="O393" s="49"/>
      <c r="P393" s="49">
        <f>SUM(P378:P392)</f>
        <v>0</v>
      </c>
      <c r="Q393" s="49"/>
      <c r="R393" s="49">
        <f>SUM(R378:R392)</f>
        <v>0</v>
      </c>
      <c r="S393" s="49"/>
      <c r="T393" s="49">
        <f>SUM(T378:T392)</f>
        <v>0</v>
      </c>
      <c r="Z393" s="106"/>
      <c r="AA393" s="49" t="s">
        <v>27</v>
      </c>
      <c r="AB393" s="49">
        <f>SUM(AB378:AB392)</f>
        <v>0</v>
      </c>
      <c r="AC393" s="49"/>
      <c r="AD393" s="49">
        <f>SUM(AD378:AD392)</f>
        <v>0</v>
      </c>
      <c r="AE393" s="49"/>
      <c r="AF393" s="49">
        <f>SUM(AF378:AF392)</f>
        <v>0</v>
      </c>
      <c r="AG393" s="49"/>
      <c r="AH393" s="49">
        <f>SUM(AH378:AH392)</f>
        <v>0</v>
      </c>
      <c r="AI393" s="49"/>
      <c r="AJ393" s="49">
        <f>SUM(AJ378:AJ392)</f>
        <v>0</v>
      </c>
      <c r="AK393" s="49"/>
      <c r="AL393" s="49">
        <f>SUM(AL378:AL392)</f>
        <v>0</v>
      </c>
      <c r="AM393" s="49"/>
      <c r="AN393" s="49">
        <f>SUM(AN378:AN392)</f>
        <v>0</v>
      </c>
      <c r="AT393" s="106"/>
      <c r="AU393" s="49" t="s">
        <v>27</v>
      </c>
      <c r="AV393" s="49">
        <f>SUM(AV378:AV392)</f>
        <v>0</v>
      </c>
      <c r="AW393" s="49"/>
      <c r="AX393" s="49">
        <f>SUM(AX378:AX392)</f>
        <v>0</v>
      </c>
      <c r="AY393" s="49"/>
      <c r="AZ393" s="49">
        <f>SUM(AZ378:AZ392)</f>
        <v>0</v>
      </c>
      <c r="BA393" s="49"/>
      <c r="BB393" s="49">
        <f>SUM(BB378:BB392)</f>
        <v>0</v>
      </c>
      <c r="BC393" s="49"/>
      <c r="BD393" s="49">
        <f>SUM(BD378:BD392)</f>
        <v>0</v>
      </c>
      <c r="BE393" s="49"/>
      <c r="BF393" s="49">
        <f>SUM(BF378:BF392)</f>
        <v>0</v>
      </c>
      <c r="BG393" s="49"/>
      <c r="BH393" s="49">
        <f>SUM(BH378:BH392)</f>
        <v>0</v>
      </c>
    </row>
    <row r="394" spans="4:60" ht="1.5" customHeight="1" outlineLevel="1" thickBot="1" x14ac:dyDescent="0.25">
      <c r="F394" s="108">
        <f>INT((N395-LOOKUP(N395,DATE(YEAR(N395)+{-1;0;1},1,3)-WEEKDAY(DATE(YEAR(N395)+{-1;0;1},1,3))+2))/7)+1</f>
        <v>43</v>
      </c>
      <c r="G394" s="50"/>
      <c r="H394" s="50"/>
      <c r="I394" s="50"/>
      <c r="J394" s="50"/>
      <c r="K394" s="50"/>
      <c r="L394" s="50"/>
      <c r="M394" s="50"/>
      <c r="N394" s="50"/>
      <c r="O394" s="50"/>
      <c r="P394" s="50"/>
      <c r="Q394" s="50"/>
      <c r="R394" s="50"/>
      <c r="S394" s="50"/>
      <c r="T394" s="50"/>
      <c r="Z394" s="108">
        <f>INT((AH395-LOOKUP(AH395,DATE(YEAR(AH395)+{-1;0;1},1,3)-WEEKDAY(DATE(YEAR(AH395)+{-1;0;1},1,3))+2))/7)+1</f>
        <v>47</v>
      </c>
      <c r="AA394" s="50"/>
      <c r="AB394" s="50"/>
      <c r="AC394" s="50"/>
      <c r="AD394" s="50"/>
      <c r="AE394" s="50"/>
      <c r="AF394" s="50"/>
      <c r="AG394" s="50"/>
      <c r="AH394" s="50"/>
      <c r="AI394" s="50"/>
      <c r="AJ394" s="50"/>
      <c r="AK394" s="50"/>
      <c r="AL394" s="50"/>
      <c r="AM394" s="50"/>
      <c r="AN394" s="50"/>
      <c r="AT394" s="108">
        <f>INT((BB395-LOOKUP(BB395,DATE(YEAR(BB395)+{-1;0;1},1,3)-WEEKDAY(DATE(YEAR(BB395)+{-1;0;1},1,3))+2))/7)+1</f>
        <v>51</v>
      </c>
      <c r="AU394" s="50"/>
      <c r="AV394" s="50"/>
      <c r="AW394" s="50"/>
      <c r="AX394" s="50"/>
      <c r="AY394" s="50"/>
      <c r="AZ394" s="50"/>
      <c r="BA394" s="50"/>
      <c r="BB394" s="50"/>
      <c r="BC394" s="50"/>
      <c r="BD394" s="50"/>
      <c r="BE394" s="50"/>
      <c r="BF394" s="50"/>
      <c r="BG394" s="50"/>
      <c r="BH394" s="50"/>
    </row>
    <row r="395" spans="4:60" ht="39.950000000000003" customHeight="1" thickBot="1" x14ac:dyDescent="0.25">
      <c r="F395" s="71">
        <f>F394</f>
        <v>43</v>
      </c>
      <c r="G395" s="51" t="str">
        <f>IF(ISNA(VLOOKUP(H395,Tab_feri,2,FALSE)),"",VLOOKUP(H395,Tab_feri,2,FALSE))</f>
        <v/>
      </c>
      <c r="H395" s="52">
        <f>T377+1</f>
        <v>43759</v>
      </c>
      <c r="I395" s="51" t="str">
        <f>IF(ISNA(VLOOKUP(J395,Tab_feri,2,FALSE)),"",VLOOKUP(J395,Tab_feri,2,FALSE))</f>
        <v/>
      </c>
      <c r="J395" s="52">
        <f>H395+1</f>
        <v>43760</v>
      </c>
      <c r="K395" s="51" t="str">
        <f>IF(ISNA(VLOOKUP(L395,Tab_feri,2,FALSE)),"",VLOOKUP(L395,Tab_feri,2,FALSE))</f>
        <v/>
      </c>
      <c r="L395" s="52">
        <f>J395+1</f>
        <v>43761</v>
      </c>
      <c r="M395" s="51" t="str">
        <f>IF(ISNA(VLOOKUP(N395,Tab_feri,2,FALSE)),"",VLOOKUP(N395,Tab_feri,2,FALSE))</f>
        <v/>
      </c>
      <c r="N395" s="52">
        <f>L395+1</f>
        <v>43762</v>
      </c>
      <c r="O395" s="51" t="str">
        <f>IF(ISNA(VLOOKUP(P395,Tab_feri,2,FALSE)),"",VLOOKUP(P395,Tab_feri,2,FALSE))</f>
        <v/>
      </c>
      <c r="P395" s="52">
        <f>N395+1</f>
        <v>43763</v>
      </c>
      <c r="Q395" s="53" t="str">
        <f>IF(ISNA(VLOOKUP(R395,Tab_feri,2,FALSE)),"",VLOOKUP(R395,Tab_feri,2,FALSE))</f>
        <v/>
      </c>
      <c r="R395" s="54">
        <f>P395+1</f>
        <v>43764</v>
      </c>
      <c r="S395" s="53" t="str">
        <f>IF(ISNA(VLOOKUP(T395,Tab_feri,2,FALSE)),"",VLOOKUP(T395,Tab_feri,2,FALSE))</f>
        <v/>
      </c>
      <c r="T395" s="55">
        <f>R395+1</f>
        <v>43765</v>
      </c>
      <c r="Z395" s="71">
        <f>Z394</f>
        <v>47</v>
      </c>
      <c r="AA395" s="51" t="str">
        <f>IF(ISNA(VLOOKUP(AB395,Tab_feri,2,FALSE)),"",VLOOKUP(AB395,Tab_feri,2,FALSE))</f>
        <v/>
      </c>
      <c r="AB395" s="52">
        <f>AN377+1</f>
        <v>43787</v>
      </c>
      <c r="AC395" s="51" t="str">
        <f>IF(ISNA(VLOOKUP(AD395,Tab_feri,2,FALSE)),"",VLOOKUP(AD395,Tab_feri,2,FALSE))</f>
        <v/>
      </c>
      <c r="AD395" s="52">
        <f>AB395+1</f>
        <v>43788</v>
      </c>
      <c r="AE395" s="51" t="str">
        <f>IF(ISNA(VLOOKUP(AF395,Tab_feri,2,FALSE)),"",VLOOKUP(AF395,Tab_feri,2,FALSE))</f>
        <v/>
      </c>
      <c r="AF395" s="52">
        <f>AD395+1</f>
        <v>43789</v>
      </c>
      <c r="AG395" s="51" t="str">
        <f>IF(ISNA(VLOOKUP(AH395,Tab_feri,2,FALSE)),"",VLOOKUP(AH395,Tab_feri,2,FALSE))</f>
        <v/>
      </c>
      <c r="AH395" s="52">
        <f>AF395+1</f>
        <v>43790</v>
      </c>
      <c r="AI395" s="51" t="str">
        <f>IF(ISNA(VLOOKUP(AJ395,Tab_feri,2,FALSE)),"",VLOOKUP(AJ395,Tab_feri,2,FALSE))</f>
        <v/>
      </c>
      <c r="AJ395" s="52">
        <f>AH395+1</f>
        <v>43791</v>
      </c>
      <c r="AK395" s="53" t="str">
        <f>IF(ISNA(VLOOKUP(AL395,Tab_feri,2,FALSE)),"",VLOOKUP(AL395,Tab_feri,2,FALSE))</f>
        <v/>
      </c>
      <c r="AL395" s="54">
        <f>AJ395+1</f>
        <v>43792</v>
      </c>
      <c r="AM395" s="53" t="str">
        <f>IF(ISNA(VLOOKUP(AN395,Tab_feri,2,FALSE)),"",VLOOKUP(AN395,Tab_feri,2,FALSE))</f>
        <v/>
      </c>
      <c r="AN395" s="55">
        <f>AL395+1</f>
        <v>43793</v>
      </c>
      <c r="AT395" s="71">
        <f>AT394</f>
        <v>51</v>
      </c>
      <c r="AU395" s="51" t="str">
        <f>IF(ISNA(VLOOKUP(AV395,Tab_feri,2,FALSE)),"",VLOOKUP(AV395,Tab_feri,2,FALSE))</f>
        <v/>
      </c>
      <c r="AV395" s="52">
        <f>BH377+1</f>
        <v>43815</v>
      </c>
      <c r="AW395" s="51" t="str">
        <f>IF(ISNA(VLOOKUP(AX395,Tab_feri,2,FALSE)),"",VLOOKUP(AX395,Tab_feri,2,FALSE))</f>
        <v/>
      </c>
      <c r="AX395" s="52">
        <f>AV395+1</f>
        <v>43816</v>
      </c>
      <c r="AY395" s="51" t="str">
        <f>IF(ISNA(VLOOKUP(AZ395,Tab_feri,2,FALSE)),"",VLOOKUP(AZ395,Tab_feri,2,FALSE))</f>
        <v/>
      </c>
      <c r="AZ395" s="52">
        <f>AX395+1</f>
        <v>43817</v>
      </c>
      <c r="BA395" s="51" t="str">
        <f>IF(ISNA(VLOOKUP(BB395,Tab_feri,2,FALSE)),"",VLOOKUP(BB395,Tab_feri,2,FALSE))</f>
        <v/>
      </c>
      <c r="BB395" s="52">
        <f>AZ395+1</f>
        <v>43818</v>
      </c>
      <c r="BC395" s="51" t="str">
        <f>IF(ISNA(VLOOKUP(BD395,Tab_feri,2,FALSE)),"",VLOOKUP(BD395,Tab_feri,2,FALSE))</f>
        <v/>
      </c>
      <c r="BD395" s="52">
        <f>BB395+1</f>
        <v>43819</v>
      </c>
      <c r="BE395" s="53" t="str">
        <f>IF(ISNA(VLOOKUP(BF395,Tab_feri,2,FALSE)),"",VLOOKUP(BF395,Tab_feri,2,FALSE))</f>
        <v/>
      </c>
      <c r="BF395" s="54">
        <f>BD395+1</f>
        <v>43820</v>
      </c>
      <c r="BG395" s="53" t="str">
        <f>IF(ISNA(VLOOKUP(BH395,Tab_feri,2,FALSE)),"",VLOOKUP(BH395,Tab_feri,2,FALSE))</f>
        <v/>
      </c>
      <c r="BH395" s="55">
        <f>BF395+1</f>
        <v>43821</v>
      </c>
    </row>
    <row r="396" spans="4:60" ht="15" customHeight="1" outlineLevel="1" thickTop="1" thickBot="1" x14ac:dyDescent="0.25">
      <c r="D396" s="87">
        <f>SUM(H396,J396,L396,N396,P396,R396,T396)</f>
        <v>0</v>
      </c>
      <c r="F396" s="105">
        <v>1</v>
      </c>
      <c r="G396" s="80"/>
      <c r="H396" s="57"/>
      <c r="I396" s="80"/>
      <c r="J396" s="57"/>
      <c r="K396" s="80"/>
      <c r="L396" s="57"/>
      <c r="M396" s="80"/>
      <c r="N396" s="57"/>
      <c r="O396" s="80"/>
      <c r="P396" s="58"/>
      <c r="Q396" s="80"/>
      <c r="R396" s="57"/>
      <c r="S396" s="80"/>
      <c r="T396" s="58"/>
      <c r="X396" s="87">
        <f>SUM(AB396,AD396,AF396,AH396,AJ396,AL396,AN396)</f>
        <v>0</v>
      </c>
      <c r="Z396" s="105">
        <v>1</v>
      </c>
      <c r="AA396" s="80"/>
      <c r="AB396" s="57"/>
      <c r="AC396" s="80"/>
      <c r="AD396" s="57"/>
      <c r="AE396" s="80"/>
      <c r="AF396" s="57"/>
      <c r="AG396" s="80"/>
      <c r="AH396" s="57"/>
      <c r="AI396" s="80"/>
      <c r="AJ396" s="58"/>
      <c r="AK396" s="80"/>
      <c r="AL396" s="57"/>
      <c r="AM396" s="80"/>
      <c r="AN396" s="58"/>
      <c r="AR396" s="87">
        <f>SUM(AV396,AX396,AZ396,BB396,BD396,BF396,BH396)</f>
        <v>0</v>
      </c>
      <c r="AT396" s="105">
        <v>1</v>
      </c>
      <c r="AU396" s="80"/>
      <c r="AV396" s="57"/>
      <c r="AW396" s="80"/>
      <c r="AX396" s="57"/>
      <c r="AY396" s="80"/>
      <c r="AZ396" s="57"/>
      <c r="BA396" s="80"/>
      <c r="BB396" s="57"/>
      <c r="BC396" s="80"/>
      <c r="BD396" s="58"/>
      <c r="BE396" s="80"/>
      <c r="BF396" s="57"/>
      <c r="BG396" s="80"/>
      <c r="BH396" s="58"/>
    </row>
    <row r="397" spans="4:60" ht="15" customHeight="1" outlineLevel="1" thickBot="1" x14ac:dyDescent="0.25">
      <c r="D397" s="88">
        <f t="shared" ref="D397:D410" si="75">SUM(H397,J397,L397,N397,P397,R397,T397)</f>
        <v>0</v>
      </c>
      <c r="F397" s="105">
        <v>2</v>
      </c>
      <c r="G397" s="81"/>
      <c r="H397" s="47"/>
      <c r="I397" s="81"/>
      <c r="J397" s="47"/>
      <c r="K397" s="81"/>
      <c r="L397" s="47"/>
      <c r="M397" s="81"/>
      <c r="N397" s="47"/>
      <c r="O397" s="81"/>
      <c r="P397" s="59"/>
      <c r="Q397" s="81"/>
      <c r="R397" s="47"/>
      <c r="S397" s="81"/>
      <c r="T397" s="59"/>
      <c r="X397" s="88">
        <f t="shared" ref="X397:X410" si="76">SUM(AB397,AD397,AF397,AH397,AJ397,AL397,AN397)</f>
        <v>0</v>
      </c>
      <c r="Z397" s="105">
        <v>2</v>
      </c>
      <c r="AA397" s="81"/>
      <c r="AB397" s="47"/>
      <c r="AC397" s="81"/>
      <c r="AD397" s="47"/>
      <c r="AE397" s="81"/>
      <c r="AF397" s="47"/>
      <c r="AG397" s="81"/>
      <c r="AH397" s="47"/>
      <c r="AI397" s="81"/>
      <c r="AJ397" s="59"/>
      <c r="AK397" s="81"/>
      <c r="AL397" s="47"/>
      <c r="AM397" s="81"/>
      <c r="AN397" s="59"/>
      <c r="AR397" s="88">
        <f t="shared" ref="AR397:AR410" si="77">SUM(AV397,AX397,AZ397,BB397,BD397,BF397,BH397)</f>
        <v>0</v>
      </c>
      <c r="AT397" s="105">
        <v>2</v>
      </c>
      <c r="AU397" s="81"/>
      <c r="AV397" s="47"/>
      <c r="AW397" s="81"/>
      <c r="AX397" s="47"/>
      <c r="AY397" s="81"/>
      <c r="AZ397" s="47"/>
      <c r="BA397" s="81"/>
      <c r="BB397" s="47"/>
      <c r="BC397" s="81"/>
      <c r="BD397" s="59"/>
      <c r="BE397" s="81"/>
      <c r="BF397" s="47"/>
      <c r="BG397" s="81"/>
      <c r="BH397" s="59"/>
    </row>
    <row r="398" spans="4:60" ht="15" customHeight="1" outlineLevel="1" thickBot="1" x14ac:dyDescent="0.25">
      <c r="D398" s="88">
        <f t="shared" si="75"/>
        <v>0</v>
      </c>
      <c r="F398" s="105">
        <v>3</v>
      </c>
      <c r="G398" s="81"/>
      <c r="H398" s="47"/>
      <c r="I398" s="81"/>
      <c r="J398" s="47"/>
      <c r="K398" s="81"/>
      <c r="L398" s="47"/>
      <c r="M398" s="81"/>
      <c r="N398" s="47"/>
      <c r="O398" s="81"/>
      <c r="P398" s="59"/>
      <c r="Q398" s="81"/>
      <c r="R398" s="47"/>
      <c r="S398" s="81"/>
      <c r="T398" s="59"/>
      <c r="X398" s="88">
        <f t="shared" si="76"/>
        <v>0</v>
      </c>
      <c r="Z398" s="105">
        <v>3</v>
      </c>
      <c r="AA398" s="81"/>
      <c r="AB398" s="47"/>
      <c r="AC398" s="81"/>
      <c r="AD398" s="47"/>
      <c r="AE398" s="81"/>
      <c r="AF398" s="47"/>
      <c r="AG398" s="81"/>
      <c r="AH398" s="47"/>
      <c r="AI398" s="81"/>
      <c r="AJ398" s="59"/>
      <c r="AK398" s="81"/>
      <c r="AL398" s="47"/>
      <c r="AM398" s="81"/>
      <c r="AN398" s="59"/>
      <c r="AR398" s="88">
        <f t="shared" si="77"/>
        <v>0</v>
      </c>
      <c r="AT398" s="105">
        <v>3</v>
      </c>
      <c r="AU398" s="81"/>
      <c r="AV398" s="47"/>
      <c r="AW398" s="81"/>
      <c r="AX398" s="47"/>
      <c r="AY398" s="81"/>
      <c r="AZ398" s="47"/>
      <c r="BA398" s="81"/>
      <c r="BB398" s="47"/>
      <c r="BC398" s="81"/>
      <c r="BD398" s="59"/>
      <c r="BE398" s="81"/>
      <c r="BF398" s="47"/>
      <c r="BG398" s="81"/>
      <c r="BH398" s="59"/>
    </row>
    <row r="399" spans="4:60" ht="15" customHeight="1" outlineLevel="1" thickBot="1" x14ac:dyDescent="0.25">
      <c r="D399" s="88">
        <f t="shared" si="75"/>
        <v>0</v>
      </c>
      <c r="F399" s="105">
        <v>4</v>
      </c>
      <c r="G399" s="81"/>
      <c r="H399" s="47"/>
      <c r="I399" s="81"/>
      <c r="J399" s="47"/>
      <c r="K399" s="81"/>
      <c r="L399" s="47"/>
      <c r="M399" s="81"/>
      <c r="N399" s="47"/>
      <c r="O399" s="81"/>
      <c r="P399" s="59"/>
      <c r="Q399" s="81"/>
      <c r="R399" s="47"/>
      <c r="S399" s="81"/>
      <c r="T399" s="59"/>
      <c r="X399" s="88">
        <f t="shared" si="76"/>
        <v>0</v>
      </c>
      <c r="Z399" s="105">
        <v>4</v>
      </c>
      <c r="AA399" s="81"/>
      <c r="AB399" s="47"/>
      <c r="AC399" s="81"/>
      <c r="AD399" s="47"/>
      <c r="AE399" s="81"/>
      <c r="AF399" s="47"/>
      <c r="AG399" s="81"/>
      <c r="AH399" s="47"/>
      <c r="AI399" s="81"/>
      <c r="AJ399" s="59"/>
      <c r="AK399" s="81"/>
      <c r="AL399" s="47"/>
      <c r="AM399" s="81"/>
      <c r="AN399" s="59"/>
      <c r="AR399" s="88">
        <f t="shared" si="77"/>
        <v>0</v>
      </c>
      <c r="AT399" s="105">
        <v>4</v>
      </c>
      <c r="AU399" s="81"/>
      <c r="AV399" s="47"/>
      <c r="AW399" s="81"/>
      <c r="AX399" s="47"/>
      <c r="AY399" s="81"/>
      <c r="AZ399" s="47"/>
      <c r="BA399" s="81"/>
      <c r="BB399" s="47"/>
      <c r="BC399" s="81"/>
      <c r="BD399" s="59"/>
      <c r="BE399" s="81"/>
      <c r="BF399" s="47"/>
      <c r="BG399" s="81"/>
      <c r="BH399" s="59"/>
    </row>
    <row r="400" spans="4:60" ht="15" customHeight="1" outlineLevel="1" thickBot="1" x14ac:dyDescent="0.25">
      <c r="D400" s="88">
        <f t="shared" si="75"/>
        <v>0</v>
      </c>
      <c r="F400" s="105">
        <v>5</v>
      </c>
      <c r="G400" s="81"/>
      <c r="H400" s="47"/>
      <c r="I400" s="81"/>
      <c r="J400" s="47"/>
      <c r="K400" s="81"/>
      <c r="L400" s="47"/>
      <c r="M400" s="81"/>
      <c r="N400" s="47"/>
      <c r="O400" s="81"/>
      <c r="P400" s="59"/>
      <c r="Q400" s="81"/>
      <c r="R400" s="47"/>
      <c r="S400" s="81"/>
      <c r="T400" s="59"/>
      <c r="X400" s="88">
        <f t="shared" si="76"/>
        <v>0</v>
      </c>
      <c r="Z400" s="105">
        <v>5</v>
      </c>
      <c r="AA400" s="81"/>
      <c r="AB400" s="47"/>
      <c r="AC400" s="81"/>
      <c r="AD400" s="47"/>
      <c r="AE400" s="81"/>
      <c r="AF400" s="47"/>
      <c r="AG400" s="81"/>
      <c r="AH400" s="47"/>
      <c r="AI400" s="81"/>
      <c r="AJ400" s="59"/>
      <c r="AK400" s="81"/>
      <c r="AL400" s="47"/>
      <c r="AM400" s="81"/>
      <c r="AN400" s="59"/>
      <c r="AR400" s="88">
        <f t="shared" si="77"/>
        <v>0</v>
      </c>
      <c r="AT400" s="105">
        <v>5</v>
      </c>
      <c r="AU400" s="81"/>
      <c r="AV400" s="47"/>
      <c r="AW400" s="81"/>
      <c r="AX400" s="47"/>
      <c r="AY400" s="81"/>
      <c r="AZ400" s="47"/>
      <c r="BA400" s="81"/>
      <c r="BB400" s="47"/>
      <c r="BC400" s="81"/>
      <c r="BD400" s="59"/>
      <c r="BE400" s="81"/>
      <c r="BF400" s="47"/>
      <c r="BG400" s="81"/>
      <c r="BH400" s="59"/>
    </row>
    <row r="401" spans="4:60" ht="15" customHeight="1" outlineLevel="1" thickBot="1" x14ac:dyDescent="0.25">
      <c r="D401" s="88">
        <f t="shared" si="75"/>
        <v>0</v>
      </c>
      <c r="F401" s="105">
        <v>6</v>
      </c>
      <c r="G401" s="81"/>
      <c r="H401" s="47"/>
      <c r="I401" s="81"/>
      <c r="J401" s="47"/>
      <c r="K401" s="81"/>
      <c r="L401" s="47"/>
      <c r="M401" s="81"/>
      <c r="N401" s="47"/>
      <c r="O401" s="81"/>
      <c r="P401" s="59"/>
      <c r="Q401" s="81"/>
      <c r="R401" s="47"/>
      <c r="S401" s="81"/>
      <c r="T401" s="59"/>
      <c r="X401" s="88">
        <f t="shared" si="76"/>
        <v>0</v>
      </c>
      <c r="Z401" s="105">
        <v>6</v>
      </c>
      <c r="AA401" s="81"/>
      <c r="AB401" s="47"/>
      <c r="AC401" s="81"/>
      <c r="AD401" s="47"/>
      <c r="AE401" s="81"/>
      <c r="AF401" s="47"/>
      <c r="AG401" s="81"/>
      <c r="AH401" s="47"/>
      <c r="AI401" s="81"/>
      <c r="AJ401" s="59"/>
      <c r="AK401" s="81"/>
      <c r="AL401" s="47"/>
      <c r="AM401" s="81"/>
      <c r="AN401" s="59"/>
      <c r="AR401" s="88">
        <f t="shared" si="77"/>
        <v>0</v>
      </c>
      <c r="AT401" s="105">
        <v>6</v>
      </c>
      <c r="AU401" s="81"/>
      <c r="AV401" s="47"/>
      <c r="AW401" s="81"/>
      <c r="AX401" s="47"/>
      <c r="AY401" s="81"/>
      <c r="AZ401" s="47"/>
      <c r="BA401" s="81"/>
      <c r="BB401" s="47"/>
      <c r="BC401" s="81"/>
      <c r="BD401" s="59"/>
      <c r="BE401" s="81"/>
      <c r="BF401" s="47"/>
      <c r="BG401" s="81"/>
      <c r="BH401" s="59"/>
    </row>
    <row r="402" spans="4:60" ht="15" customHeight="1" outlineLevel="1" thickBot="1" x14ac:dyDescent="0.25">
      <c r="D402" s="88">
        <f t="shared" si="75"/>
        <v>0</v>
      </c>
      <c r="F402" s="105">
        <v>7</v>
      </c>
      <c r="G402" s="81"/>
      <c r="H402" s="47"/>
      <c r="I402" s="81"/>
      <c r="J402" s="47"/>
      <c r="K402" s="81"/>
      <c r="L402" s="47"/>
      <c r="M402" s="81"/>
      <c r="N402" s="47"/>
      <c r="O402" s="81"/>
      <c r="P402" s="59"/>
      <c r="Q402" s="81"/>
      <c r="R402" s="47"/>
      <c r="S402" s="81"/>
      <c r="T402" s="59"/>
      <c r="X402" s="88">
        <f t="shared" si="76"/>
        <v>0</v>
      </c>
      <c r="Z402" s="105">
        <v>7</v>
      </c>
      <c r="AA402" s="81"/>
      <c r="AB402" s="47"/>
      <c r="AC402" s="81"/>
      <c r="AD402" s="47"/>
      <c r="AE402" s="81"/>
      <c r="AF402" s="47"/>
      <c r="AG402" s="81"/>
      <c r="AH402" s="47"/>
      <c r="AI402" s="81"/>
      <c r="AJ402" s="59"/>
      <c r="AK402" s="81"/>
      <c r="AL402" s="47"/>
      <c r="AM402" s="81"/>
      <c r="AN402" s="59"/>
      <c r="AR402" s="88">
        <f t="shared" si="77"/>
        <v>0</v>
      </c>
      <c r="AT402" s="105">
        <v>7</v>
      </c>
      <c r="AU402" s="81"/>
      <c r="AV402" s="47"/>
      <c r="AW402" s="81"/>
      <c r="AX402" s="47"/>
      <c r="AY402" s="81"/>
      <c r="AZ402" s="47"/>
      <c r="BA402" s="81"/>
      <c r="BB402" s="47"/>
      <c r="BC402" s="81"/>
      <c r="BD402" s="59"/>
      <c r="BE402" s="81"/>
      <c r="BF402" s="47"/>
      <c r="BG402" s="81"/>
      <c r="BH402" s="59"/>
    </row>
    <row r="403" spans="4:60" ht="15" customHeight="1" outlineLevel="1" thickBot="1" x14ac:dyDescent="0.25">
      <c r="D403" s="88">
        <f t="shared" si="75"/>
        <v>0</v>
      </c>
      <c r="F403" s="105">
        <v>8</v>
      </c>
      <c r="G403" s="81"/>
      <c r="H403" s="47"/>
      <c r="I403" s="81"/>
      <c r="J403" s="47"/>
      <c r="K403" s="81"/>
      <c r="L403" s="47"/>
      <c r="M403" s="81"/>
      <c r="N403" s="47"/>
      <c r="O403" s="81"/>
      <c r="P403" s="59"/>
      <c r="Q403" s="81"/>
      <c r="R403" s="47"/>
      <c r="S403" s="81"/>
      <c r="T403" s="59"/>
      <c r="X403" s="88">
        <f t="shared" si="76"/>
        <v>0</v>
      </c>
      <c r="Z403" s="105">
        <v>8</v>
      </c>
      <c r="AA403" s="81"/>
      <c r="AB403" s="47"/>
      <c r="AC403" s="81"/>
      <c r="AD403" s="47"/>
      <c r="AE403" s="81"/>
      <c r="AF403" s="47"/>
      <c r="AG403" s="81"/>
      <c r="AH403" s="47"/>
      <c r="AI403" s="81"/>
      <c r="AJ403" s="59"/>
      <c r="AK403" s="81"/>
      <c r="AL403" s="47"/>
      <c r="AM403" s="81"/>
      <c r="AN403" s="59"/>
      <c r="AR403" s="88">
        <f t="shared" si="77"/>
        <v>0</v>
      </c>
      <c r="AT403" s="105">
        <v>8</v>
      </c>
      <c r="AU403" s="81"/>
      <c r="AV403" s="47"/>
      <c r="AW403" s="81"/>
      <c r="AX403" s="47"/>
      <c r="AY403" s="81"/>
      <c r="AZ403" s="47"/>
      <c r="BA403" s="81"/>
      <c r="BB403" s="47"/>
      <c r="BC403" s="81"/>
      <c r="BD403" s="59"/>
      <c r="BE403" s="81"/>
      <c r="BF403" s="47"/>
      <c r="BG403" s="81"/>
      <c r="BH403" s="59"/>
    </row>
    <row r="404" spans="4:60" ht="15" customHeight="1" outlineLevel="1" thickBot="1" x14ac:dyDescent="0.25">
      <c r="D404" s="88">
        <f t="shared" si="75"/>
        <v>0</v>
      </c>
      <c r="F404" s="105">
        <v>9</v>
      </c>
      <c r="G404" s="81"/>
      <c r="H404" s="47"/>
      <c r="I404" s="81"/>
      <c r="J404" s="47"/>
      <c r="K404" s="81"/>
      <c r="L404" s="47"/>
      <c r="M404" s="81"/>
      <c r="N404" s="47"/>
      <c r="O404" s="81"/>
      <c r="P404" s="59"/>
      <c r="Q404" s="81"/>
      <c r="R404" s="47"/>
      <c r="S404" s="81"/>
      <c r="T404" s="59"/>
      <c r="X404" s="88">
        <f t="shared" si="76"/>
        <v>0</v>
      </c>
      <c r="Z404" s="105">
        <v>9</v>
      </c>
      <c r="AA404" s="81"/>
      <c r="AB404" s="47"/>
      <c r="AC404" s="81"/>
      <c r="AD404" s="47"/>
      <c r="AE404" s="81"/>
      <c r="AF404" s="47"/>
      <c r="AG404" s="81"/>
      <c r="AH404" s="47"/>
      <c r="AI404" s="81"/>
      <c r="AJ404" s="59"/>
      <c r="AK404" s="81"/>
      <c r="AL404" s="47"/>
      <c r="AM404" s="81"/>
      <c r="AN404" s="59"/>
      <c r="AR404" s="88">
        <f t="shared" si="77"/>
        <v>0</v>
      </c>
      <c r="AT404" s="105">
        <v>9</v>
      </c>
      <c r="AU404" s="81"/>
      <c r="AV404" s="47"/>
      <c r="AW404" s="81"/>
      <c r="AX404" s="47"/>
      <c r="AY404" s="81"/>
      <c r="AZ404" s="47"/>
      <c r="BA404" s="81"/>
      <c r="BB404" s="47"/>
      <c r="BC404" s="81"/>
      <c r="BD404" s="59"/>
      <c r="BE404" s="81"/>
      <c r="BF404" s="47"/>
      <c r="BG404" s="81"/>
      <c r="BH404" s="59"/>
    </row>
    <row r="405" spans="4:60" ht="15" customHeight="1" outlineLevel="1" thickBot="1" x14ac:dyDescent="0.25">
      <c r="D405" s="88">
        <f t="shared" si="75"/>
        <v>0</v>
      </c>
      <c r="F405" s="105">
        <v>10</v>
      </c>
      <c r="G405" s="81"/>
      <c r="H405" s="47"/>
      <c r="I405" s="81"/>
      <c r="J405" s="47"/>
      <c r="K405" s="81"/>
      <c r="L405" s="47"/>
      <c r="M405" s="81"/>
      <c r="N405" s="47"/>
      <c r="O405" s="81"/>
      <c r="P405" s="59"/>
      <c r="Q405" s="81"/>
      <c r="R405" s="47"/>
      <c r="S405" s="81"/>
      <c r="T405" s="59"/>
      <c r="X405" s="88">
        <f t="shared" si="76"/>
        <v>0</v>
      </c>
      <c r="Z405" s="105">
        <v>10</v>
      </c>
      <c r="AA405" s="81"/>
      <c r="AB405" s="47"/>
      <c r="AC405" s="81"/>
      <c r="AD405" s="47"/>
      <c r="AE405" s="81"/>
      <c r="AF405" s="47"/>
      <c r="AG405" s="81"/>
      <c r="AH405" s="47"/>
      <c r="AI405" s="81"/>
      <c r="AJ405" s="59"/>
      <c r="AK405" s="81"/>
      <c r="AL405" s="47"/>
      <c r="AM405" s="81"/>
      <c r="AN405" s="59"/>
      <c r="AR405" s="88">
        <f t="shared" si="77"/>
        <v>0</v>
      </c>
      <c r="AT405" s="105">
        <v>10</v>
      </c>
      <c r="AU405" s="81"/>
      <c r="AV405" s="47"/>
      <c r="AW405" s="81"/>
      <c r="AX405" s="47"/>
      <c r="AY405" s="81"/>
      <c r="AZ405" s="47"/>
      <c r="BA405" s="81"/>
      <c r="BB405" s="47"/>
      <c r="BC405" s="81"/>
      <c r="BD405" s="59"/>
      <c r="BE405" s="81"/>
      <c r="BF405" s="47"/>
      <c r="BG405" s="81"/>
      <c r="BH405" s="59"/>
    </row>
    <row r="406" spans="4:60" ht="15" customHeight="1" outlineLevel="1" thickBot="1" x14ac:dyDescent="0.25">
      <c r="D406" s="88">
        <f t="shared" si="75"/>
        <v>0</v>
      </c>
      <c r="F406" s="105">
        <v>11</v>
      </c>
      <c r="G406" s="81"/>
      <c r="H406" s="47"/>
      <c r="I406" s="81"/>
      <c r="J406" s="47"/>
      <c r="K406" s="81"/>
      <c r="L406" s="47"/>
      <c r="M406" s="81"/>
      <c r="N406" s="47"/>
      <c r="O406" s="81"/>
      <c r="P406" s="59"/>
      <c r="Q406" s="81"/>
      <c r="R406" s="47"/>
      <c r="S406" s="81"/>
      <c r="T406" s="59"/>
      <c r="X406" s="88">
        <f t="shared" si="76"/>
        <v>0</v>
      </c>
      <c r="Z406" s="105">
        <v>11</v>
      </c>
      <c r="AA406" s="81"/>
      <c r="AB406" s="47"/>
      <c r="AC406" s="81"/>
      <c r="AD406" s="47"/>
      <c r="AE406" s="81"/>
      <c r="AF406" s="47"/>
      <c r="AG406" s="81"/>
      <c r="AH406" s="47"/>
      <c r="AI406" s="81"/>
      <c r="AJ406" s="59"/>
      <c r="AK406" s="81"/>
      <c r="AL406" s="47"/>
      <c r="AM406" s="81"/>
      <c r="AN406" s="59"/>
      <c r="AR406" s="88">
        <f t="shared" si="77"/>
        <v>0</v>
      </c>
      <c r="AT406" s="105">
        <v>11</v>
      </c>
      <c r="AU406" s="81"/>
      <c r="AV406" s="47"/>
      <c r="AW406" s="81"/>
      <c r="AX406" s="47"/>
      <c r="AY406" s="81"/>
      <c r="AZ406" s="47"/>
      <c r="BA406" s="81"/>
      <c r="BB406" s="47"/>
      <c r="BC406" s="81"/>
      <c r="BD406" s="59"/>
      <c r="BE406" s="81"/>
      <c r="BF406" s="47"/>
      <c r="BG406" s="81"/>
      <c r="BH406" s="59"/>
    </row>
    <row r="407" spans="4:60" ht="15" customHeight="1" outlineLevel="1" thickBot="1" x14ac:dyDescent="0.25">
      <c r="D407" s="88">
        <f t="shared" si="75"/>
        <v>0</v>
      </c>
      <c r="F407" s="105">
        <v>12</v>
      </c>
      <c r="G407" s="81"/>
      <c r="H407" s="47"/>
      <c r="I407" s="81"/>
      <c r="J407" s="47"/>
      <c r="K407" s="81"/>
      <c r="L407" s="47"/>
      <c r="M407" s="81"/>
      <c r="N407" s="47"/>
      <c r="O407" s="81"/>
      <c r="P407" s="59"/>
      <c r="Q407" s="81"/>
      <c r="R407" s="47"/>
      <c r="S407" s="81"/>
      <c r="T407" s="59"/>
      <c r="X407" s="88">
        <f t="shared" si="76"/>
        <v>0</v>
      </c>
      <c r="Z407" s="105">
        <v>12</v>
      </c>
      <c r="AA407" s="81"/>
      <c r="AB407" s="47"/>
      <c r="AC407" s="81"/>
      <c r="AD407" s="47"/>
      <c r="AE407" s="81"/>
      <c r="AF407" s="47"/>
      <c r="AG407" s="81"/>
      <c r="AH407" s="47"/>
      <c r="AI407" s="81"/>
      <c r="AJ407" s="59"/>
      <c r="AK407" s="81"/>
      <c r="AL407" s="47"/>
      <c r="AM407" s="81"/>
      <c r="AN407" s="59"/>
      <c r="AR407" s="88">
        <f t="shared" si="77"/>
        <v>0</v>
      </c>
      <c r="AT407" s="105">
        <v>12</v>
      </c>
      <c r="AU407" s="81"/>
      <c r="AV407" s="47"/>
      <c r="AW407" s="81"/>
      <c r="AX407" s="47"/>
      <c r="AY407" s="81"/>
      <c r="AZ407" s="47"/>
      <c r="BA407" s="81"/>
      <c r="BB407" s="47"/>
      <c r="BC407" s="81"/>
      <c r="BD407" s="59"/>
      <c r="BE407" s="81"/>
      <c r="BF407" s="47"/>
      <c r="BG407" s="81"/>
      <c r="BH407" s="59"/>
    </row>
    <row r="408" spans="4:60" ht="15" customHeight="1" outlineLevel="1" thickBot="1" x14ac:dyDescent="0.25">
      <c r="D408" s="88">
        <f t="shared" si="75"/>
        <v>0</v>
      </c>
      <c r="F408" s="105">
        <v>13</v>
      </c>
      <c r="G408" s="81"/>
      <c r="H408" s="47"/>
      <c r="I408" s="81"/>
      <c r="J408" s="47"/>
      <c r="K408" s="81"/>
      <c r="L408" s="47"/>
      <c r="M408" s="81"/>
      <c r="N408" s="47"/>
      <c r="O408" s="81"/>
      <c r="P408" s="59"/>
      <c r="Q408" s="81"/>
      <c r="R408" s="47"/>
      <c r="S408" s="81"/>
      <c r="T408" s="59"/>
      <c r="X408" s="88">
        <f t="shared" si="76"/>
        <v>0</v>
      </c>
      <c r="Z408" s="105">
        <v>13</v>
      </c>
      <c r="AA408" s="81"/>
      <c r="AB408" s="47"/>
      <c r="AC408" s="81"/>
      <c r="AD408" s="47"/>
      <c r="AE408" s="81"/>
      <c r="AF408" s="47"/>
      <c r="AG408" s="81"/>
      <c r="AH408" s="47"/>
      <c r="AI408" s="81"/>
      <c r="AJ408" s="59"/>
      <c r="AK408" s="81"/>
      <c r="AL408" s="47"/>
      <c r="AM408" s="81"/>
      <c r="AN408" s="59"/>
      <c r="AR408" s="88">
        <f t="shared" si="77"/>
        <v>0</v>
      </c>
      <c r="AT408" s="105">
        <v>13</v>
      </c>
      <c r="AU408" s="81"/>
      <c r="AV408" s="47"/>
      <c r="AW408" s="81"/>
      <c r="AX408" s="47"/>
      <c r="AY408" s="81"/>
      <c r="AZ408" s="47"/>
      <c r="BA408" s="81"/>
      <c r="BB408" s="47"/>
      <c r="BC408" s="81"/>
      <c r="BD408" s="59"/>
      <c r="BE408" s="81"/>
      <c r="BF408" s="47"/>
      <c r="BG408" s="81"/>
      <c r="BH408" s="59"/>
    </row>
    <row r="409" spans="4:60" ht="15" customHeight="1" outlineLevel="1" thickBot="1" x14ac:dyDescent="0.25">
      <c r="D409" s="88">
        <f t="shared" si="75"/>
        <v>0</v>
      </c>
      <c r="F409" s="105">
        <v>14</v>
      </c>
      <c r="G409" s="81"/>
      <c r="H409" s="78"/>
      <c r="I409" s="81"/>
      <c r="J409" s="47"/>
      <c r="K409" s="81"/>
      <c r="L409" s="47"/>
      <c r="M409" s="81"/>
      <c r="N409" s="47"/>
      <c r="O409" s="81"/>
      <c r="P409" s="59"/>
      <c r="Q409" s="81"/>
      <c r="R409" s="47"/>
      <c r="S409" s="81"/>
      <c r="T409" s="59"/>
      <c r="X409" s="88">
        <f t="shared" si="76"/>
        <v>0</v>
      </c>
      <c r="Z409" s="105">
        <v>14</v>
      </c>
      <c r="AA409" s="81"/>
      <c r="AB409" s="78"/>
      <c r="AC409" s="81"/>
      <c r="AD409" s="47"/>
      <c r="AE409" s="81"/>
      <c r="AF409" s="47"/>
      <c r="AG409" s="81"/>
      <c r="AH409" s="47"/>
      <c r="AI409" s="81"/>
      <c r="AJ409" s="59"/>
      <c r="AK409" s="81"/>
      <c r="AL409" s="47"/>
      <c r="AM409" s="81"/>
      <c r="AN409" s="59"/>
      <c r="AR409" s="88">
        <f t="shared" si="77"/>
        <v>0</v>
      </c>
      <c r="AT409" s="105">
        <v>14</v>
      </c>
      <c r="AU409" s="81"/>
      <c r="AV409" s="78"/>
      <c r="AW409" s="81"/>
      <c r="AX409" s="47"/>
      <c r="AY409" s="81"/>
      <c r="AZ409" s="47"/>
      <c r="BA409" s="81"/>
      <c r="BB409" s="47"/>
      <c r="BC409" s="81"/>
      <c r="BD409" s="59"/>
      <c r="BE409" s="81"/>
      <c r="BF409" s="47"/>
      <c r="BG409" s="81"/>
      <c r="BH409" s="59"/>
    </row>
    <row r="410" spans="4:60" ht="15" customHeight="1" outlineLevel="1" thickBot="1" x14ac:dyDescent="0.25">
      <c r="D410" s="89">
        <f t="shared" si="75"/>
        <v>0</v>
      </c>
      <c r="F410" s="105">
        <v>15</v>
      </c>
      <c r="G410" s="82"/>
      <c r="H410" s="60"/>
      <c r="I410" s="82"/>
      <c r="J410" s="60"/>
      <c r="K410" s="82"/>
      <c r="L410" s="60"/>
      <c r="M410" s="82"/>
      <c r="N410" s="60"/>
      <c r="O410" s="82"/>
      <c r="P410" s="61"/>
      <c r="Q410" s="82"/>
      <c r="R410" s="60"/>
      <c r="S410" s="82"/>
      <c r="T410" s="61"/>
      <c r="X410" s="89">
        <f t="shared" si="76"/>
        <v>0</v>
      </c>
      <c r="Z410" s="105">
        <v>15</v>
      </c>
      <c r="AA410" s="82"/>
      <c r="AB410" s="60"/>
      <c r="AC410" s="82"/>
      <c r="AD410" s="60"/>
      <c r="AE410" s="82"/>
      <c r="AF410" s="60"/>
      <c r="AG410" s="82"/>
      <c r="AH410" s="60"/>
      <c r="AI410" s="82"/>
      <c r="AJ410" s="61"/>
      <c r="AK410" s="82"/>
      <c r="AL410" s="60"/>
      <c r="AM410" s="82"/>
      <c r="AN410" s="61"/>
      <c r="AR410" s="89">
        <f t="shared" si="77"/>
        <v>0</v>
      </c>
      <c r="AT410" s="105">
        <v>15</v>
      </c>
      <c r="AU410" s="82"/>
      <c r="AV410" s="60"/>
      <c r="AW410" s="82"/>
      <c r="AX410" s="60"/>
      <c r="AY410" s="82"/>
      <c r="AZ410" s="60"/>
      <c r="BA410" s="82"/>
      <c r="BB410" s="60"/>
      <c r="BC410" s="82"/>
      <c r="BD410" s="61"/>
      <c r="BE410" s="82"/>
      <c r="BF410" s="60"/>
      <c r="BG410" s="82"/>
      <c r="BH410" s="61"/>
    </row>
    <row r="411" spans="4:60" ht="14.25" customHeight="1" outlineLevel="1" thickTop="1" x14ac:dyDescent="0.2">
      <c r="F411" s="117"/>
      <c r="G411" s="49" t="s">
        <v>27</v>
      </c>
      <c r="H411" s="49">
        <f>SUM(H396:H410)</f>
        <v>0</v>
      </c>
      <c r="I411" s="49"/>
      <c r="J411" s="49">
        <f>SUM(J396:J410)</f>
        <v>0</v>
      </c>
      <c r="K411" s="49"/>
      <c r="L411" s="49">
        <f>SUM(L396:L410)</f>
        <v>0</v>
      </c>
      <c r="M411" s="49"/>
      <c r="N411" s="49">
        <f>SUM(N396:N410)</f>
        <v>0</v>
      </c>
      <c r="O411" s="49"/>
      <c r="P411" s="49">
        <f>SUM(P396:P410)</f>
        <v>0</v>
      </c>
      <c r="Q411" s="49"/>
      <c r="R411" s="49">
        <f>SUM(R396:R410)</f>
        <v>0</v>
      </c>
      <c r="S411" s="49"/>
      <c r="T411" s="49">
        <f>SUM(T396:T410)</f>
        <v>0</v>
      </c>
      <c r="Z411" s="106"/>
      <c r="AA411" s="49" t="s">
        <v>27</v>
      </c>
      <c r="AB411" s="49">
        <f>SUM(AB396:AB410)</f>
        <v>0</v>
      </c>
      <c r="AC411" s="49"/>
      <c r="AD411" s="49">
        <f>SUM(AD396:AD410)</f>
        <v>0</v>
      </c>
      <c r="AE411" s="49"/>
      <c r="AF411" s="49">
        <f>SUM(AF396:AF410)</f>
        <v>0</v>
      </c>
      <c r="AG411" s="49"/>
      <c r="AH411" s="49">
        <f>SUM(AH396:AH410)</f>
        <v>0</v>
      </c>
      <c r="AI411" s="49"/>
      <c r="AJ411" s="49">
        <f>SUM(AJ396:AJ410)</f>
        <v>0</v>
      </c>
      <c r="AK411" s="49"/>
      <c r="AL411" s="49">
        <f>SUM(AL396:AL410)</f>
        <v>0</v>
      </c>
      <c r="AM411" s="49"/>
      <c r="AN411" s="49">
        <f>SUM(AN396:AN410)</f>
        <v>0</v>
      </c>
      <c r="AT411" s="106"/>
      <c r="AU411" s="49" t="s">
        <v>27</v>
      </c>
      <c r="AV411" s="49">
        <f>SUM(AV396:AV410)</f>
        <v>0</v>
      </c>
      <c r="AW411" s="49"/>
      <c r="AX411" s="49">
        <f>SUM(AX396:AX410)</f>
        <v>0</v>
      </c>
      <c r="AY411" s="49"/>
      <c r="AZ411" s="49">
        <f>SUM(AZ396:AZ410)</f>
        <v>0</v>
      </c>
      <c r="BA411" s="49"/>
      <c r="BB411" s="49">
        <f>SUM(BB396:BB410)</f>
        <v>0</v>
      </c>
      <c r="BC411" s="49"/>
      <c r="BD411" s="49">
        <f>SUM(BD396:BD410)</f>
        <v>0</v>
      </c>
      <c r="BE411" s="49"/>
      <c r="BF411" s="49">
        <f>SUM(BF396:BF410)</f>
        <v>0</v>
      </c>
      <c r="BG411" s="49"/>
      <c r="BH411" s="49">
        <f>SUM(BH396:BH410)</f>
        <v>0</v>
      </c>
    </row>
    <row r="412" spans="4:60" ht="1.5" customHeight="1" outlineLevel="1" thickBot="1" x14ac:dyDescent="0.25">
      <c r="F412" s="123">
        <f>IF(H413&lt;=EOMONTH(H377,0),INT((N413-LOOKUP(N413,DATE(YEAR(N413)+{-1;0;1},1,3)-WEEKDAY(DATE(YEAR(N413)+{-1;0;1},1,3))+2))/7)+1,"")</f>
        <v>44</v>
      </c>
      <c r="G412" s="47"/>
      <c r="H412" s="47"/>
      <c r="I412" s="47"/>
      <c r="J412" s="47"/>
      <c r="K412" s="47"/>
      <c r="L412" s="47"/>
      <c r="M412" s="47"/>
      <c r="N412" s="47"/>
      <c r="O412" s="47"/>
      <c r="P412" s="47"/>
      <c r="Q412" s="47"/>
      <c r="R412" s="47"/>
      <c r="S412" s="47"/>
      <c r="T412" s="59"/>
      <c r="Z412" s="108">
        <f>IF(AB413&lt;=EOMONTH(AB377,0),INT((AH413-LOOKUP(AH413,DATE(YEAR(AH413)+{-1;0;1},1,3)-WEEKDAY(DATE(YEAR(AH413)+{-1;0;1},1,3))+2))/7)+1,"")</f>
        <v>48</v>
      </c>
      <c r="AA412" s="50"/>
      <c r="AB412" s="50"/>
      <c r="AC412" s="50"/>
      <c r="AD412" s="50"/>
      <c r="AE412" s="50"/>
      <c r="AF412" s="50"/>
      <c r="AG412" s="50"/>
      <c r="AH412" s="50"/>
      <c r="AI412" s="50"/>
      <c r="AJ412" s="50"/>
      <c r="AK412" s="50"/>
      <c r="AL412" s="50"/>
      <c r="AM412" s="50"/>
      <c r="AN412" s="50"/>
      <c r="AT412" s="108">
        <f>IF(AV413&lt;=EOMONTH(AV377,0),INT((BB413-LOOKUP(BB413,DATE(YEAR(BB413)+{-1;0;1},1,3)-WEEKDAY(DATE(YEAR(BB413)+{-1;0;1},1,3))+2))/7)+1,"")</f>
        <v>52</v>
      </c>
      <c r="AU412" s="50"/>
      <c r="AV412" s="50"/>
      <c r="AW412" s="50"/>
      <c r="AX412" s="50"/>
      <c r="AY412" s="50"/>
      <c r="AZ412" s="50"/>
      <c r="BA412" s="50"/>
      <c r="BB412" s="50"/>
      <c r="BC412" s="50"/>
      <c r="BD412" s="50"/>
      <c r="BE412" s="50"/>
      <c r="BF412" s="50"/>
      <c r="BG412" s="50"/>
      <c r="BH412" s="50"/>
    </row>
    <row r="413" spans="4:60" ht="39.950000000000003" customHeight="1" thickBot="1" x14ac:dyDescent="0.25">
      <c r="F413" s="124">
        <f>F412</f>
        <v>44</v>
      </c>
      <c r="G413" s="118" t="str">
        <f>IF(ISNA(VLOOKUP(H413,Tab_feri,2,FALSE)),"",VLOOKUP(H413,Tab_feri,2,FALSE))</f>
        <v/>
      </c>
      <c r="H413" s="119">
        <f>IF(T395&lt;EOMONTH(F338,0),T395+1,"")</f>
        <v>43766</v>
      </c>
      <c r="I413" s="118" t="str">
        <f>IF(ISNA(VLOOKUP(J413,Tab_feri,2,FALSE)),"",VLOOKUP(J413,Tab_feri,2,FALSE))</f>
        <v/>
      </c>
      <c r="J413" s="119">
        <f>IF(H413&lt;EOMONTH(F338,0),H413+1,"")</f>
        <v>43767</v>
      </c>
      <c r="K413" s="118" t="str">
        <f>IF(ISNA(VLOOKUP(L413,Tab_feri,2,FALSE)),"",VLOOKUP(L413,Tab_feri,2,FALSE))</f>
        <v/>
      </c>
      <c r="L413" s="119">
        <f>IF(J413&lt;EOMONTH(F338,0),J413+1,"")</f>
        <v>43768</v>
      </c>
      <c r="M413" s="118" t="str">
        <f>IF(ISNA(VLOOKUP(N413,Tab_feri,2,FALSE)),"",VLOOKUP(N413,Tab_feri,2,FALSE))</f>
        <v/>
      </c>
      <c r="N413" s="119">
        <f>IF(L413&lt;EOMONTH(F338,0),L413+1,"")</f>
        <v>43769</v>
      </c>
      <c r="O413" s="118" t="str">
        <f>IF(ISNA(VLOOKUP(P413,Tab_feri,2,FALSE)),"",VLOOKUP(P413,Tab_feri,2,FALSE))</f>
        <v/>
      </c>
      <c r="P413" s="119" t="str">
        <f>IF(N413&lt;EOMONTH(F338,0),N413+1,"")</f>
        <v/>
      </c>
      <c r="Q413" s="120" t="str">
        <f>IF(ISNA(VLOOKUP(R413,Tab_feri,2,FALSE)),"",VLOOKUP(R413,Tab_feri,2,FALSE))</f>
        <v/>
      </c>
      <c r="R413" s="121" t="str">
        <f>IF(P413&lt;EOMONTH(F338,0),P413+1,"")</f>
        <v/>
      </c>
      <c r="S413" s="120" t="str">
        <f>IF(ISNA(VLOOKUP(T413,Tab_feri,2,FALSE)),"",VLOOKUP(T413,Tab_feri,2,FALSE))</f>
        <v/>
      </c>
      <c r="T413" s="122" t="str">
        <f>IF(R413&lt;EOMONTH(F338,0),R413+1,"")</f>
        <v/>
      </c>
      <c r="Z413" s="71">
        <f>Z412</f>
        <v>48</v>
      </c>
      <c r="AA413" s="51" t="str">
        <f>IF(ISNA(VLOOKUP(AB413,Tab_feri,2,FALSE)),"",VLOOKUP(AB413,Tab_feri,2,FALSE))</f>
        <v/>
      </c>
      <c r="AB413" s="52">
        <f>IF(AN395&lt;EOMONTH(Z338,0),AN395+1,"")</f>
        <v>43794</v>
      </c>
      <c r="AC413" s="51" t="str">
        <f>IF(ISNA(VLOOKUP(AD413,Tab_feri,2,FALSE)),"",VLOOKUP(AD413,Tab_feri,2,FALSE))</f>
        <v/>
      </c>
      <c r="AD413" s="52">
        <f>IF(AB413&lt;EOMONTH(Z338,0),AB413+1,"")</f>
        <v>43795</v>
      </c>
      <c r="AE413" s="51" t="str">
        <f>IF(ISNA(VLOOKUP(AF413,Tab_feri,2,FALSE)),"",VLOOKUP(AF413,Tab_feri,2,FALSE))</f>
        <v/>
      </c>
      <c r="AF413" s="52">
        <f>IF(AD413&lt;EOMONTH(Z338,0),AD413+1,"")</f>
        <v>43796</v>
      </c>
      <c r="AG413" s="51" t="str">
        <f>IF(ISNA(VLOOKUP(AH413,Tab_feri,2,FALSE)),"",VLOOKUP(AH413,Tab_feri,2,FALSE))</f>
        <v/>
      </c>
      <c r="AH413" s="52">
        <f>IF(AF413&lt;EOMONTH(Z338,0),AF413+1,"")</f>
        <v>43797</v>
      </c>
      <c r="AI413" s="51" t="str">
        <f>IF(ISNA(VLOOKUP(AJ413,Tab_feri,2,FALSE)),"",VLOOKUP(AJ413,Tab_feri,2,FALSE))</f>
        <v/>
      </c>
      <c r="AJ413" s="52">
        <f>IF(AH413&lt;EOMONTH(Z338,0),AH413+1,"")</f>
        <v>43798</v>
      </c>
      <c r="AK413" s="53" t="str">
        <f>IF(ISNA(VLOOKUP(AL413,Tab_feri,2,FALSE)),"",VLOOKUP(AL413,Tab_feri,2,FALSE))</f>
        <v/>
      </c>
      <c r="AL413" s="54">
        <f>IF(AJ413&lt;EOMONTH(Z338,0),AJ413+1,"")</f>
        <v>43799</v>
      </c>
      <c r="AM413" s="53" t="str">
        <f>IF(ISNA(VLOOKUP(AN413,Tab_feri,2,FALSE)),"",VLOOKUP(AN413,Tab_feri,2,FALSE))</f>
        <v/>
      </c>
      <c r="AN413" s="55" t="str">
        <f>IF(AL413&lt;EOMONTH(Z338,0),AL413+1,"")</f>
        <v/>
      </c>
      <c r="AT413" s="71">
        <f>AT412</f>
        <v>52</v>
      </c>
      <c r="AU413" s="101" t="str">
        <f>IF(ISNA(VLOOKUP(AV413,Tab_feri,2,FALSE)),"",VLOOKUP(AV413,Tab_feri,2,FALSE))</f>
        <v/>
      </c>
      <c r="AV413" s="52">
        <f>IF(BH395&lt;EOMONTH(AT338,0),BH395+1,"")</f>
        <v>43822</v>
      </c>
      <c r="AW413" s="51" t="str">
        <f>IF(ISNA(VLOOKUP(AX413,Tab_feri,2,FALSE)),"",VLOOKUP(AX413,Tab_feri,2,FALSE))</f>
        <v/>
      </c>
      <c r="AX413" s="52">
        <f>IF(AV413&lt;EOMONTH(AT338,0),AV413+1,"")</f>
        <v>43823</v>
      </c>
      <c r="AY413" s="101" t="str">
        <f>IF(ISNA(VLOOKUP(AZ413,Tab_feri,2,FALSE)),"",VLOOKUP(AZ413,Tab_feri,2,FALSE))</f>
        <v/>
      </c>
      <c r="AZ413" s="52">
        <f>IF(AX413&lt;EOMONTH(AT338,0),AX413+1,"")</f>
        <v>43824</v>
      </c>
      <c r="BA413" s="51" t="str">
        <f>IF(ISNA(VLOOKUP(BB413,Tab_feri,2,FALSE)),"",VLOOKUP(BB413,Tab_feri,2,FALSE))</f>
        <v/>
      </c>
      <c r="BB413" s="52">
        <f>IF(AZ413&lt;EOMONTH(AT338,0),AZ413+1,"")</f>
        <v>43825</v>
      </c>
      <c r="BC413" s="51" t="str">
        <f>IF(ISNA(VLOOKUP(BD413,Tab_feri,2,FALSE)),"",VLOOKUP(BD413,Tab_feri,2,FALSE))</f>
        <v/>
      </c>
      <c r="BD413" s="52">
        <f>IF(BB413&lt;EOMONTH(AT338,0),BB413+1,"")</f>
        <v>43826</v>
      </c>
      <c r="BE413" s="53" t="str">
        <f>IF(ISNA(VLOOKUP(BF413,Tab_feri,2,FALSE)),"",VLOOKUP(BF413,Tab_feri,2,FALSE))</f>
        <v/>
      </c>
      <c r="BF413" s="54">
        <f>IF(BD413&lt;EOMONTH(AT338,0),BD413+1,"")</f>
        <v>43827</v>
      </c>
      <c r="BG413" s="53" t="str">
        <f>IF(ISNA(VLOOKUP(BH413,Tab_feri,2,FALSE)),"",VLOOKUP(BH413,Tab_feri,2,FALSE))</f>
        <v/>
      </c>
      <c r="BH413" s="55">
        <f>IF(BF413&lt;EOMONTH(AT338,0),BF413+1,"")</f>
        <v>43828</v>
      </c>
    </row>
    <row r="414" spans="4:60" ht="15" customHeight="1" outlineLevel="1" thickTop="1" thickBot="1" x14ac:dyDescent="0.25">
      <c r="D414" s="87">
        <f>SUM(H414,J414,L414,N414,P414,R414,T414)</f>
        <v>0</v>
      </c>
      <c r="F414" s="105">
        <v>1</v>
      </c>
      <c r="G414" s="80"/>
      <c r="H414" s="57"/>
      <c r="I414" s="80"/>
      <c r="J414" s="57"/>
      <c r="K414" s="80"/>
      <c r="L414" s="57"/>
      <c r="M414" s="80"/>
      <c r="N414" s="57"/>
      <c r="O414" s="80"/>
      <c r="P414" s="58"/>
      <c r="Q414" s="80"/>
      <c r="R414" s="57"/>
      <c r="S414" s="80"/>
      <c r="T414" s="58"/>
      <c r="X414" s="87">
        <f>SUM(AB414,AD414,AF414,AH414,AJ414,AL414,AN414)</f>
        <v>0</v>
      </c>
      <c r="Z414" s="105">
        <v>1</v>
      </c>
      <c r="AA414" s="80"/>
      <c r="AB414" s="57"/>
      <c r="AC414" s="80"/>
      <c r="AD414" s="57"/>
      <c r="AE414" s="80"/>
      <c r="AF414" s="57"/>
      <c r="AG414" s="80"/>
      <c r="AH414" s="57"/>
      <c r="AI414" s="80"/>
      <c r="AJ414" s="58"/>
      <c r="AK414" s="80"/>
      <c r="AL414" s="57"/>
      <c r="AM414" s="80"/>
      <c r="AN414" s="58"/>
      <c r="AR414" s="87">
        <f>SUM(AV414,AX414,AZ414,BB414,BD414,BF414,BH414)</f>
        <v>0</v>
      </c>
      <c r="AT414" s="105">
        <v>1</v>
      </c>
      <c r="AU414" s="80"/>
      <c r="AV414" s="57"/>
      <c r="AW414" s="80"/>
      <c r="AX414" s="57"/>
      <c r="AY414" s="80"/>
      <c r="AZ414" s="57"/>
      <c r="BA414" s="80"/>
      <c r="BB414" s="57"/>
      <c r="BC414" s="80"/>
      <c r="BD414" s="58"/>
      <c r="BE414" s="80"/>
      <c r="BF414" s="57"/>
      <c r="BG414" s="80"/>
      <c r="BH414" s="58"/>
    </row>
    <row r="415" spans="4:60" ht="15" customHeight="1" outlineLevel="1" thickBot="1" x14ac:dyDescent="0.25">
      <c r="D415" s="88">
        <f t="shared" ref="D415:D428" si="78">SUM(H415,J415,L415,N415,P415,R415,T415)</f>
        <v>0</v>
      </c>
      <c r="F415" s="105">
        <v>2</v>
      </c>
      <c r="G415" s="81"/>
      <c r="H415" s="47"/>
      <c r="I415" s="81"/>
      <c r="J415" s="47"/>
      <c r="K415" s="81"/>
      <c r="L415" s="47"/>
      <c r="M415" s="81"/>
      <c r="N415" s="47"/>
      <c r="O415" s="81"/>
      <c r="P415" s="59"/>
      <c r="Q415" s="81"/>
      <c r="R415" s="47"/>
      <c r="S415" s="81"/>
      <c r="T415" s="59"/>
      <c r="X415" s="88">
        <f t="shared" ref="X415:X428" si="79">SUM(AB415,AD415,AF415,AH415,AJ415,AL415,AN415)</f>
        <v>0</v>
      </c>
      <c r="Z415" s="105">
        <v>2</v>
      </c>
      <c r="AA415" s="81"/>
      <c r="AB415" s="47"/>
      <c r="AC415" s="81"/>
      <c r="AD415" s="47"/>
      <c r="AE415" s="81"/>
      <c r="AF415" s="47"/>
      <c r="AG415" s="81"/>
      <c r="AH415" s="47"/>
      <c r="AI415" s="81"/>
      <c r="AJ415" s="59"/>
      <c r="AK415" s="81"/>
      <c r="AL415" s="47"/>
      <c r="AM415" s="81"/>
      <c r="AN415" s="59"/>
      <c r="AR415" s="88">
        <f t="shared" ref="AR415:AR428" si="80">SUM(AV415,AX415,AZ415,BB415,BD415,BF415,BH415)</f>
        <v>0</v>
      </c>
      <c r="AT415" s="105">
        <v>2</v>
      </c>
      <c r="AU415" s="81"/>
      <c r="AV415" s="47"/>
      <c r="AW415" s="81"/>
      <c r="AX415" s="47"/>
      <c r="AY415" s="81"/>
      <c r="AZ415" s="47"/>
      <c r="BA415" s="81"/>
      <c r="BB415" s="47"/>
      <c r="BC415" s="81"/>
      <c r="BD415" s="59"/>
      <c r="BE415" s="81"/>
      <c r="BF415" s="47"/>
      <c r="BG415" s="81"/>
      <c r="BH415" s="59"/>
    </row>
    <row r="416" spans="4:60" ht="15" customHeight="1" outlineLevel="1" thickBot="1" x14ac:dyDescent="0.25">
      <c r="D416" s="88">
        <f t="shared" si="78"/>
        <v>0</v>
      </c>
      <c r="F416" s="105">
        <v>3</v>
      </c>
      <c r="G416" s="81"/>
      <c r="H416" s="47"/>
      <c r="I416" s="81"/>
      <c r="J416" s="47"/>
      <c r="K416" s="81"/>
      <c r="L416" s="47"/>
      <c r="M416" s="81"/>
      <c r="N416" s="47"/>
      <c r="O416" s="81"/>
      <c r="P416" s="59"/>
      <c r="Q416" s="81"/>
      <c r="R416" s="47"/>
      <c r="S416" s="81"/>
      <c r="T416" s="59"/>
      <c r="X416" s="88">
        <f t="shared" si="79"/>
        <v>0</v>
      </c>
      <c r="Z416" s="105">
        <v>3</v>
      </c>
      <c r="AA416" s="81"/>
      <c r="AB416" s="47"/>
      <c r="AC416" s="81"/>
      <c r="AD416" s="47"/>
      <c r="AE416" s="81"/>
      <c r="AF416" s="47"/>
      <c r="AG416" s="81"/>
      <c r="AH416" s="47"/>
      <c r="AI416" s="81"/>
      <c r="AJ416" s="59"/>
      <c r="AK416" s="81"/>
      <c r="AL416" s="47"/>
      <c r="AM416" s="81"/>
      <c r="AN416" s="59"/>
      <c r="AR416" s="88">
        <f t="shared" si="80"/>
        <v>0</v>
      </c>
      <c r="AT416" s="105">
        <v>3</v>
      </c>
      <c r="AU416" s="81"/>
      <c r="AV416" s="47"/>
      <c r="AW416" s="81"/>
      <c r="AX416" s="47"/>
      <c r="AY416" s="81"/>
      <c r="AZ416" s="47"/>
      <c r="BA416" s="81"/>
      <c r="BB416" s="47"/>
      <c r="BC416" s="81"/>
      <c r="BD416" s="59"/>
      <c r="BE416" s="81"/>
      <c r="BF416" s="47"/>
      <c r="BG416" s="81"/>
      <c r="BH416" s="59"/>
    </row>
    <row r="417" spans="4:60" ht="15" customHeight="1" outlineLevel="1" thickBot="1" x14ac:dyDescent="0.25">
      <c r="D417" s="88">
        <f t="shared" si="78"/>
        <v>0</v>
      </c>
      <c r="F417" s="105">
        <v>4</v>
      </c>
      <c r="G417" s="81"/>
      <c r="H417" s="47"/>
      <c r="I417" s="81"/>
      <c r="J417" s="47"/>
      <c r="K417" s="81"/>
      <c r="L417" s="47"/>
      <c r="M417" s="81"/>
      <c r="N417" s="47"/>
      <c r="O417" s="81"/>
      <c r="P417" s="59"/>
      <c r="Q417" s="81"/>
      <c r="R417" s="47"/>
      <c r="S417" s="81"/>
      <c r="T417" s="59"/>
      <c r="X417" s="88">
        <f t="shared" si="79"/>
        <v>0</v>
      </c>
      <c r="Z417" s="105">
        <v>4</v>
      </c>
      <c r="AA417" s="81"/>
      <c r="AB417" s="47"/>
      <c r="AC417" s="81"/>
      <c r="AD417" s="47"/>
      <c r="AE417" s="81"/>
      <c r="AF417" s="47"/>
      <c r="AG417" s="81"/>
      <c r="AH417" s="47"/>
      <c r="AI417" s="81"/>
      <c r="AJ417" s="59"/>
      <c r="AK417" s="81"/>
      <c r="AL417" s="47"/>
      <c r="AM417" s="81"/>
      <c r="AN417" s="59"/>
      <c r="AR417" s="88">
        <f t="shared" si="80"/>
        <v>0</v>
      </c>
      <c r="AT417" s="105">
        <v>4</v>
      </c>
      <c r="AU417" s="81"/>
      <c r="AV417" s="47"/>
      <c r="AW417" s="81"/>
      <c r="AX417" s="47"/>
      <c r="AY417" s="81"/>
      <c r="AZ417" s="47"/>
      <c r="BA417" s="81"/>
      <c r="BB417" s="47"/>
      <c r="BC417" s="81"/>
      <c r="BD417" s="59"/>
      <c r="BE417" s="81"/>
      <c r="BF417" s="47"/>
      <c r="BG417" s="81"/>
      <c r="BH417" s="59"/>
    </row>
    <row r="418" spans="4:60" ht="15" customHeight="1" outlineLevel="1" thickBot="1" x14ac:dyDescent="0.25">
      <c r="D418" s="88">
        <f t="shared" si="78"/>
        <v>0</v>
      </c>
      <c r="F418" s="105">
        <v>5</v>
      </c>
      <c r="G418" s="81"/>
      <c r="H418" s="47"/>
      <c r="I418" s="81"/>
      <c r="J418" s="47"/>
      <c r="K418" s="81"/>
      <c r="L418" s="47"/>
      <c r="M418" s="81"/>
      <c r="N418" s="47"/>
      <c r="O418" s="81"/>
      <c r="P418" s="59"/>
      <c r="Q418" s="81"/>
      <c r="R418" s="47"/>
      <c r="S418" s="81"/>
      <c r="T418" s="59"/>
      <c r="X418" s="88">
        <f t="shared" si="79"/>
        <v>0</v>
      </c>
      <c r="Z418" s="105">
        <v>5</v>
      </c>
      <c r="AA418" s="81"/>
      <c r="AB418" s="47"/>
      <c r="AC418" s="81"/>
      <c r="AD418" s="47"/>
      <c r="AE418" s="81"/>
      <c r="AF418" s="47"/>
      <c r="AG418" s="81"/>
      <c r="AH418" s="47"/>
      <c r="AI418" s="81"/>
      <c r="AJ418" s="59"/>
      <c r="AK418" s="81"/>
      <c r="AL418" s="47"/>
      <c r="AM418" s="81"/>
      <c r="AN418" s="59"/>
      <c r="AR418" s="88">
        <f t="shared" si="80"/>
        <v>0</v>
      </c>
      <c r="AT418" s="105">
        <v>5</v>
      </c>
      <c r="AU418" s="81"/>
      <c r="AV418" s="47"/>
      <c r="AW418" s="81"/>
      <c r="AX418" s="47"/>
      <c r="AY418" s="81"/>
      <c r="AZ418" s="47"/>
      <c r="BA418" s="81"/>
      <c r="BB418" s="47"/>
      <c r="BC418" s="81"/>
      <c r="BD418" s="59"/>
      <c r="BE418" s="81"/>
      <c r="BF418" s="47"/>
      <c r="BG418" s="81"/>
      <c r="BH418" s="59"/>
    </row>
    <row r="419" spans="4:60" ht="15" customHeight="1" outlineLevel="1" thickBot="1" x14ac:dyDescent="0.25">
      <c r="D419" s="88">
        <f t="shared" si="78"/>
        <v>0</v>
      </c>
      <c r="F419" s="105">
        <v>6</v>
      </c>
      <c r="G419" s="81"/>
      <c r="H419" s="47"/>
      <c r="I419" s="81"/>
      <c r="J419" s="47"/>
      <c r="K419" s="81"/>
      <c r="L419" s="47"/>
      <c r="M419" s="81"/>
      <c r="N419" s="47"/>
      <c r="O419" s="81"/>
      <c r="P419" s="59"/>
      <c r="Q419" s="81"/>
      <c r="R419" s="47"/>
      <c r="S419" s="81"/>
      <c r="T419" s="59"/>
      <c r="X419" s="88">
        <f t="shared" si="79"/>
        <v>0</v>
      </c>
      <c r="Z419" s="105">
        <v>6</v>
      </c>
      <c r="AA419" s="81"/>
      <c r="AB419" s="47"/>
      <c r="AC419" s="81"/>
      <c r="AD419" s="47"/>
      <c r="AE419" s="81"/>
      <c r="AF419" s="47"/>
      <c r="AG419" s="81"/>
      <c r="AH419" s="47"/>
      <c r="AI419" s="81"/>
      <c r="AJ419" s="59"/>
      <c r="AK419" s="81"/>
      <c r="AL419" s="47"/>
      <c r="AM419" s="81"/>
      <c r="AN419" s="59"/>
      <c r="AR419" s="88">
        <f t="shared" si="80"/>
        <v>0</v>
      </c>
      <c r="AT419" s="105">
        <v>6</v>
      </c>
      <c r="AU419" s="81"/>
      <c r="AV419" s="47"/>
      <c r="AW419" s="81"/>
      <c r="AX419" s="47"/>
      <c r="AY419" s="81"/>
      <c r="AZ419" s="47"/>
      <c r="BA419" s="81"/>
      <c r="BB419" s="47"/>
      <c r="BC419" s="81"/>
      <c r="BD419" s="59"/>
      <c r="BE419" s="81"/>
      <c r="BF419" s="47"/>
      <c r="BG419" s="81"/>
      <c r="BH419" s="59"/>
    </row>
    <row r="420" spans="4:60" ht="15" customHeight="1" outlineLevel="1" thickBot="1" x14ac:dyDescent="0.25">
      <c r="D420" s="88">
        <f t="shared" si="78"/>
        <v>0</v>
      </c>
      <c r="F420" s="105">
        <v>7</v>
      </c>
      <c r="G420" s="81"/>
      <c r="H420" s="47"/>
      <c r="I420" s="81"/>
      <c r="J420" s="47"/>
      <c r="K420" s="81"/>
      <c r="L420" s="47"/>
      <c r="M420" s="81"/>
      <c r="N420" s="47"/>
      <c r="O420" s="81"/>
      <c r="P420" s="59"/>
      <c r="Q420" s="81"/>
      <c r="R420" s="47"/>
      <c r="S420" s="81"/>
      <c r="T420" s="59"/>
      <c r="X420" s="88">
        <f t="shared" si="79"/>
        <v>0</v>
      </c>
      <c r="Z420" s="105">
        <v>7</v>
      </c>
      <c r="AA420" s="81"/>
      <c r="AB420" s="47"/>
      <c r="AC420" s="81"/>
      <c r="AD420" s="47"/>
      <c r="AE420" s="81"/>
      <c r="AF420" s="47"/>
      <c r="AG420" s="81"/>
      <c r="AH420" s="47"/>
      <c r="AI420" s="81"/>
      <c r="AJ420" s="59"/>
      <c r="AK420" s="81"/>
      <c r="AL420" s="47"/>
      <c r="AM420" s="81"/>
      <c r="AN420" s="59"/>
      <c r="AR420" s="88">
        <f t="shared" si="80"/>
        <v>0</v>
      </c>
      <c r="AT420" s="105">
        <v>7</v>
      </c>
      <c r="AU420" s="81"/>
      <c r="AV420" s="47"/>
      <c r="AW420" s="81"/>
      <c r="AX420" s="47"/>
      <c r="AY420" s="81"/>
      <c r="AZ420" s="47"/>
      <c r="BA420" s="81"/>
      <c r="BB420" s="47"/>
      <c r="BC420" s="81"/>
      <c r="BD420" s="59"/>
      <c r="BE420" s="81"/>
      <c r="BF420" s="47"/>
      <c r="BG420" s="81"/>
      <c r="BH420" s="59"/>
    </row>
    <row r="421" spans="4:60" ht="15" customHeight="1" outlineLevel="1" thickBot="1" x14ac:dyDescent="0.25">
      <c r="D421" s="88">
        <f t="shared" si="78"/>
        <v>0</v>
      </c>
      <c r="F421" s="105">
        <v>8</v>
      </c>
      <c r="G421" s="81"/>
      <c r="H421" s="47"/>
      <c r="I421" s="81"/>
      <c r="J421" s="47"/>
      <c r="K421" s="81"/>
      <c r="L421" s="47"/>
      <c r="M421" s="81"/>
      <c r="N421" s="47"/>
      <c r="O421" s="81"/>
      <c r="P421" s="59"/>
      <c r="Q421" s="81"/>
      <c r="R421" s="47"/>
      <c r="S421" s="81"/>
      <c r="T421" s="59"/>
      <c r="X421" s="88">
        <f t="shared" si="79"/>
        <v>0</v>
      </c>
      <c r="Z421" s="105">
        <v>8</v>
      </c>
      <c r="AA421" s="81"/>
      <c r="AB421" s="47"/>
      <c r="AC421" s="81"/>
      <c r="AD421" s="47"/>
      <c r="AE421" s="81"/>
      <c r="AF421" s="47"/>
      <c r="AG421" s="81"/>
      <c r="AH421" s="47"/>
      <c r="AI421" s="81"/>
      <c r="AJ421" s="59"/>
      <c r="AK421" s="81"/>
      <c r="AL421" s="47"/>
      <c r="AM421" s="81"/>
      <c r="AN421" s="59"/>
      <c r="AR421" s="88">
        <f t="shared" si="80"/>
        <v>0</v>
      </c>
      <c r="AT421" s="105">
        <v>8</v>
      </c>
      <c r="AU421" s="81"/>
      <c r="AV421" s="47"/>
      <c r="AW421" s="81"/>
      <c r="AX421" s="47"/>
      <c r="AY421" s="81"/>
      <c r="AZ421" s="47"/>
      <c r="BA421" s="81"/>
      <c r="BB421" s="47"/>
      <c r="BC421" s="81"/>
      <c r="BD421" s="59"/>
      <c r="BE421" s="81"/>
      <c r="BF421" s="47"/>
      <c r="BG421" s="81"/>
      <c r="BH421" s="59"/>
    </row>
    <row r="422" spans="4:60" ht="15" customHeight="1" outlineLevel="1" thickBot="1" x14ac:dyDescent="0.25">
      <c r="D422" s="88">
        <f t="shared" si="78"/>
        <v>0</v>
      </c>
      <c r="F422" s="105">
        <v>9</v>
      </c>
      <c r="G422" s="81"/>
      <c r="H422" s="47"/>
      <c r="I422" s="81"/>
      <c r="J422" s="47"/>
      <c r="K422" s="81"/>
      <c r="L422" s="47"/>
      <c r="M422" s="81"/>
      <c r="N422" s="47"/>
      <c r="O422" s="81"/>
      <c r="P422" s="59"/>
      <c r="Q422" s="81"/>
      <c r="R422" s="47"/>
      <c r="S422" s="81"/>
      <c r="T422" s="59"/>
      <c r="X422" s="88">
        <f t="shared" si="79"/>
        <v>0</v>
      </c>
      <c r="Z422" s="105">
        <v>9</v>
      </c>
      <c r="AA422" s="81"/>
      <c r="AB422" s="47"/>
      <c r="AC422" s="81"/>
      <c r="AD422" s="47"/>
      <c r="AE422" s="81"/>
      <c r="AF422" s="47"/>
      <c r="AG422" s="81"/>
      <c r="AH422" s="47"/>
      <c r="AI422" s="81"/>
      <c r="AJ422" s="59"/>
      <c r="AK422" s="81"/>
      <c r="AL422" s="47"/>
      <c r="AM422" s="81"/>
      <c r="AN422" s="59"/>
      <c r="AR422" s="88">
        <f t="shared" si="80"/>
        <v>0</v>
      </c>
      <c r="AT422" s="105">
        <v>9</v>
      </c>
      <c r="AU422" s="81"/>
      <c r="AV422" s="47"/>
      <c r="AW422" s="81"/>
      <c r="AX422" s="47"/>
      <c r="AY422" s="81"/>
      <c r="AZ422" s="47"/>
      <c r="BA422" s="81"/>
      <c r="BB422" s="47"/>
      <c r="BC422" s="81"/>
      <c r="BD422" s="59"/>
      <c r="BE422" s="81"/>
      <c r="BF422" s="47"/>
      <c r="BG422" s="81"/>
      <c r="BH422" s="59"/>
    </row>
    <row r="423" spans="4:60" ht="15" customHeight="1" outlineLevel="1" thickBot="1" x14ac:dyDescent="0.25">
      <c r="D423" s="88">
        <f t="shared" si="78"/>
        <v>0</v>
      </c>
      <c r="F423" s="105">
        <v>10</v>
      </c>
      <c r="G423" s="81"/>
      <c r="H423" s="47"/>
      <c r="I423" s="81"/>
      <c r="J423" s="47"/>
      <c r="K423" s="81"/>
      <c r="L423" s="47"/>
      <c r="M423" s="81"/>
      <c r="N423" s="47"/>
      <c r="O423" s="81"/>
      <c r="P423" s="59"/>
      <c r="Q423" s="81"/>
      <c r="R423" s="47"/>
      <c r="S423" s="81"/>
      <c r="T423" s="59"/>
      <c r="X423" s="88">
        <f t="shared" si="79"/>
        <v>0</v>
      </c>
      <c r="Z423" s="105">
        <v>10</v>
      </c>
      <c r="AA423" s="81"/>
      <c r="AB423" s="47"/>
      <c r="AC423" s="81"/>
      <c r="AD423" s="47"/>
      <c r="AE423" s="81"/>
      <c r="AF423" s="47"/>
      <c r="AG423" s="81"/>
      <c r="AH423" s="47"/>
      <c r="AI423" s="81"/>
      <c r="AJ423" s="59"/>
      <c r="AK423" s="81"/>
      <c r="AL423" s="47"/>
      <c r="AM423" s="81"/>
      <c r="AN423" s="59"/>
      <c r="AR423" s="88">
        <f t="shared" si="80"/>
        <v>0</v>
      </c>
      <c r="AT423" s="105">
        <v>10</v>
      </c>
      <c r="AU423" s="81"/>
      <c r="AV423" s="47"/>
      <c r="AW423" s="81"/>
      <c r="AX423" s="47"/>
      <c r="AY423" s="81"/>
      <c r="AZ423" s="47"/>
      <c r="BA423" s="81"/>
      <c r="BB423" s="47"/>
      <c r="BC423" s="81"/>
      <c r="BD423" s="59"/>
      <c r="BE423" s="81"/>
      <c r="BF423" s="47"/>
      <c r="BG423" s="81"/>
      <c r="BH423" s="59"/>
    </row>
    <row r="424" spans="4:60" ht="15" customHeight="1" outlineLevel="1" thickBot="1" x14ac:dyDescent="0.25">
      <c r="D424" s="88">
        <f t="shared" si="78"/>
        <v>0</v>
      </c>
      <c r="F424" s="105">
        <v>11</v>
      </c>
      <c r="G424" s="81"/>
      <c r="H424" s="47"/>
      <c r="I424" s="81"/>
      <c r="J424" s="47"/>
      <c r="K424" s="81"/>
      <c r="L424" s="47"/>
      <c r="M424" s="81"/>
      <c r="N424" s="47"/>
      <c r="O424" s="81"/>
      <c r="P424" s="59"/>
      <c r="Q424" s="81"/>
      <c r="R424" s="47"/>
      <c r="S424" s="81"/>
      <c r="T424" s="59"/>
      <c r="X424" s="88">
        <f t="shared" si="79"/>
        <v>0</v>
      </c>
      <c r="Z424" s="105">
        <v>11</v>
      </c>
      <c r="AA424" s="81"/>
      <c r="AB424" s="47"/>
      <c r="AC424" s="81"/>
      <c r="AD424" s="47"/>
      <c r="AE424" s="81"/>
      <c r="AF424" s="47"/>
      <c r="AG424" s="81"/>
      <c r="AH424" s="47"/>
      <c r="AI424" s="81"/>
      <c r="AJ424" s="59"/>
      <c r="AK424" s="81"/>
      <c r="AL424" s="47"/>
      <c r="AM424" s="81"/>
      <c r="AN424" s="59"/>
      <c r="AR424" s="88">
        <f t="shared" si="80"/>
        <v>0</v>
      </c>
      <c r="AT424" s="105">
        <v>11</v>
      </c>
      <c r="AU424" s="81"/>
      <c r="AV424" s="47"/>
      <c r="AW424" s="81"/>
      <c r="AX424" s="47"/>
      <c r="AY424" s="81"/>
      <c r="AZ424" s="47"/>
      <c r="BA424" s="81"/>
      <c r="BB424" s="47"/>
      <c r="BC424" s="81"/>
      <c r="BD424" s="59"/>
      <c r="BE424" s="81"/>
      <c r="BF424" s="47"/>
      <c r="BG424" s="81"/>
      <c r="BH424" s="59"/>
    </row>
    <row r="425" spans="4:60" ht="15" customHeight="1" outlineLevel="1" thickBot="1" x14ac:dyDescent="0.25">
      <c r="D425" s="88">
        <f t="shared" si="78"/>
        <v>0</v>
      </c>
      <c r="F425" s="105">
        <v>12</v>
      </c>
      <c r="G425" s="81"/>
      <c r="H425" s="47"/>
      <c r="I425" s="81"/>
      <c r="J425" s="47"/>
      <c r="K425" s="81"/>
      <c r="L425" s="47"/>
      <c r="M425" s="81"/>
      <c r="N425" s="47"/>
      <c r="O425" s="81"/>
      <c r="P425" s="59"/>
      <c r="Q425" s="81"/>
      <c r="R425" s="47"/>
      <c r="S425" s="81"/>
      <c r="T425" s="59"/>
      <c r="X425" s="88">
        <f t="shared" si="79"/>
        <v>0</v>
      </c>
      <c r="Z425" s="105">
        <v>12</v>
      </c>
      <c r="AA425" s="81"/>
      <c r="AB425" s="47"/>
      <c r="AC425" s="81"/>
      <c r="AD425" s="47"/>
      <c r="AE425" s="81"/>
      <c r="AF425" s="47"/>
      <c r="AG425" s="81"/>
      <c r="AH425" s="47"/>
      <c r="AI425" s="81"/>
      <c r="AJ425" s="59"/>
      <c r="AK425" s="81"/>
      <c r="AL425" s="47"/>
      <c r="AM425" s="81"/>
      <c r="AN425" s="59"/>
      <c r="AR425" s="88">
        <f t="shared" si="80"/>
        <v>0</v>
      </c>
      <c r="AT425" s="105">
        <v>12</v>
      </c>
      <c r="AU425" s="81"/>
      <c r="AV425" s="47"/>
      <c r="AW425" s="81"/>
      <c r="AX425" s="47"/>
      <c r="AY425" s="81"/>
      <c r="AZ425" s="47"/>
      <c r="BA425" s="81"/>
      <c r="BB425" s="47"/>
      <c r="BC425" s="81"/>
      <c r="BD425" s="59"/>
      <c r="BE425" s="81"/>
      <c r="BF425" s="47"/>
      <c r="BG425" s="81"/>
      <c r="BH425" s="59"/>
    </row>
    <row r="426" spans="4:60" ht="15" customHeight="1" outlineLevel="1" thickBot="1" x14ac:dyDescent="0.25">
      <c r="D426" s="88">
        <f t="shared" si="78"/>
        <v>0</v>
      </c>
      <c r="F426" s="105">
        <v>13</v>
      </c>
      <c r="G426" s="81"/>
      <c r="H426" s="47"/>
      <c r="I426" s="81"/>
      <c r="J426" s="47"/>
      <c r="K426" s="81"/>
      <c r="L426" s="47"/>
      <c r="M426" s="81"/>
      <c r="N426" s="47"/>
      <c r="O426" s="81"/>
      <c r="P426" s="59"/>
      <c r="Q426" s="81"/>
      <c r="R426" s="47"/>
      <c r="S426" s="81"/>
      <c r="T426" s="59"/>
      <c r="X426" s="88">
        <f t="shared" si="79"/>
        <v>0</v>
      </c>
      <c r="Z426" s="105">
        <v>13</v>
      </c>
      <c r="AA426" s="81"/>
      <c r="AB426" s="47"/>
      <c r="AC426" s="81"/>
      <c r="AD426" s="47"/>
      <c r="AE426" s="81"/>
      <c r="AF426" s="47"/>
      <c r="AG426" s="81"/>
      <c r="AH426" s="47"/>
      <c r="AI426" s="81"/>
      <c r="AJ426" s="59"/>
      <c r="AK426" s="81"/>
      <c r="AL426" s="47"/>
      <c r="AM426" s="81"/>
      <c r="AN426" s="59"/>
      <c r="AR426" s="88">
        <f t="shared" si="80"/>
        <v>0</v>
      </c>
      <c r="AT426" s="105">
        <v>13</v>
      </c>
      <c r="AU426" s="81"/>
      <c r="AV426" s="47"/>
      <c r="AW426" s="81"/>
      <c r="AX426" s="47"/>
      <c r="AY426" s="81"/>
      <c r="AZ426" s="47"/>
      <c r="BA426" s="81"/>
      <c r="BB426" s="47"/>
      <c r="BC426" s="81"/>
      <c r="BD426" s="59"/>
      <c r="BE426" s="81"/>
      <c r="BF426" s="47"/>
      <c r="BG426" s="81"/>
      <c r="BH426" s="59"/>
    </row>
    <row r="427" spans="4:60" ht="15" customHeight="1" outlineLevel="1" thickBot="1" x14ac:dyDescent="0.25">
      <c r="D427" s="88">
        <f t="shared" si="78"/>
        <v>0</v>
      </c>
      <c r="F427" s="105">
        <v>14</v>
      </c>
      <c r="G427" s="81"/>
      <c r="H427" s="78"/>
      <c r="I427" s="81"/>
      <c r="J427" s="47"/>
      <c r="K427" s="81"/>
      <c r="L427" s="47"/>
      <c r="M427" s="81"/>
      <c r="N427" s="47"/>
      <c r="O427" s="81"/>
      <c r="P427" s="59"/>
      <c r="Q427" s="81"/>
      <c r="R427" s="47"/>
      <c r="S427" s="81"/>
      <c r="T427" s="59"/>
      <c r="X427" s="88">
        <f t="shared" si="79"/>
        <v>0</v>
      </c>
      <c r="Z427" s="105">
        <v>14</v>
      </c>
      <c r="AA427" s="81"/>
      <c r="AB427" s="78"/>
      <c r="AC427" s="81"/>
      <c r="AD427" s="47"/>
      <c r="AE427" s="81"/>
      <c r="AF427" s="47"/>
      <c r="AG427" s="81"/>
      <c r="AH427" s="47"/>
      <c r="AI427" s="81"/>
      <c r="AJ427" s="59"/>
      <c r="AK427" s="81"/>
      <c r="AL427" s="47"/>
      <c r="AM427" s="81"/>
      <c r="AN427" s="59"/>
      <c r="AR427" s="88">
        <f t="shared" si="80"/>
        <v>0</v>
      </c>
      <c r="AT427" s="105">
        <v>14</v>
      </c>
      <c r="AU427" s="81"/>
      <c r="AV427" s="78"/>
      <c r="AW427" s="81"/>
      <c r="AX427" s="47"/>
      <c r="AY427" s="81"/>
      <c r="AZ427" s="47"/>
      <c r="BA427" s="81"/>
      <c r="BB427" s="47"/>
      <c r="BC427" s="81"/>
      <c r="BD427" s="59"/>
      <c r="BE427" s="81"/>
      <c r="BF427" s="47"/>
      <c r="BG427" s="81"/>
      <c r="BH427" s="59"/>
    </row>
    <row r="428" spans="4:60" ht="15" customHeight="1" outlineLevel="1" thickBot="1" x14ac:dyDescent="0.25">
      <c r="D428" s="89">
        <f t="shared" si="78"/>
        <v>0</v>
      </c>
      <c r="F428" s="105">
        <v>15</v>
      </c>
      <c r="G428" s="82"/>
      <c r="H428" s="60"/>
      <c r="I428" s="82"/>
      <c r="J428" s="60"/>
      <c r="K428" s="82"/>
      <c r="L428" s="60"/>
      <c r="M428" s="82"/>
      <c r="N428" s="60"/>
      <c r="O428" s="82"/>
      <c r="P428" s="61"/>
      <c r="Q428" s="82"/>
      <c r="R428" s="60"/>
      <c r="S428" s="82"/>
      <c r="T428" s="61"/>
      <c r="X428" s="89">
        <f t="shared" si="79"/>
        <v>0</v>
      </c>
      <c r="Z428" s="105">
        <v>15</v>
      </c>
      <c r="AA428" s="82"/>
      <c r="AB428" s="60"/>
      <c r="AC428" s="82"/>
      <c r="AD428" s="60"/>
      <c r="AE428" s="82"/>
      <c r="AF428" s="60"/>
      <c r="AG428" s="82"/>
      <c r="AH428" s="60"/>
      <c r="AI428" s="82"/>
      <c r="AJ428" s="61"/>
      <c r="AK428" s="82"/>
      <c r="AL428" s="60"/>
      <c r="AM428" s="82"/>
      <c r="AN428" s="61"/>
      <c r="AR428" s="89">
        <f t="shared" si="80"/>
        <v>0</v>
      </c>
      <c r="AT428" s="105">
        <v>15</v>
      </c>
      <c r="AU428" s="82"/>
      <c r="AV428" s="60"/>
      <c r="AW428" s="82"/>
      <c r="AX428" s="60"/>
      <c r="AY428" s="82"/>
      <c r="AZ428" s="60"/>
      <c r="BA428" s="82"/>
      <c r="BB428" s="60"/>
      <c r="BC428" s="82"/>
      <c r="BD428" s="61"/>
      <c r="BE428" s="82"/>
      <c r="BF428" s="60"/>
      <c r="BG428" s="82"/>
      <c r="BH428" s="61"/>
    </row>
    <row r="429" spans="4:60" ht="15" customHeight="1" outlineLevel="1" thickTop="1" x14ac:dyDescent="0.2">
      <c r="F429" s="106"/>
      <c r="G429" s="49" t="s">
        <v>27</v>
      </c>
      <c r="H429" s="49">
        <f>SUM(H414:H428)</f>
        <v>0</v>
      </c>
      <c r="I429" s="49"/>
      <c r="J429" s="49">
        <f>SUM(J414:J428)</f>
        <v>0</v>
      </c>
      <c r="K429" s="49"/>
      <c r="L429" s="49">
        <f>SUM(L414:L428)</f>
        <v>0</v>
      </c>
      <c r="M429" s="49"/>
      <c r="N429" s="49">
        <f>SUM(N414:N428)</f>
        <v>0</v>
      </c>
      <c r="O429" s="49"/>
      <c r="P429" s="49">
        <f>SUM(P414:P428)</f>
        <v>0</v>
      </c>
      <c r="Q429" s="49"/>
      <c r="R429" s="49">
        <f>SUM(R414:R428)</f>
        <v>0</v>
      </c>
      <c r="S429" s="49"/>
      <c r="T429" s="49">
        <f>SUM(T414:T428)</f>
        <v>0</v>
      </c>
      <c r="Z429" s="106"/>
      <c r="AA429" s="49" t="s">
        <v>27</v>
      </c>
      <c r="AB429" s="49">
        <f>SUM(AB414:AB428)</f>
        <v>0</v>
      </c>
      <c r="AC429" s="49"/>
      <c r="AD429" s="49">
        <f>SUM(AD414:AD428)</f>
        <v>0</v>
      </c>
      <c r="AE429" s="49"/>
      <c r="AF429" s="49">
        <f>SUM(AF414:AF428)</f>
        <v>0</v>
      </c>
      <c r="AG429" s="49"/>
      <c r="AH429" s="49">
        <f>SUM(AH414:AH428)</f>
        <v>0</v>
      </c>
      <c r="AI429" s="49"/>
      <c r="AJ429" s="49">
        <f>SUM(AJ414:AJ428)</f>
        <v>0</v>
      </c>
      <c r="AK429" s="49"/>
      <c r="AL429" s="49">
        <f>SUM(AL414:AL428)</f>
        <v>0</v>
      </c>
      <c r="AM429" s="49"/>
      <c r="AN429" s="49">
        <f>SUM(AN414:AN428)</f>
        <v>0</v>
      </c>
      <c r="AT429" s="106"/>
      <c r="AU429" s="49" t="s">
        <v>27</v>
      </c>
      <c r="AV429" s="49">
        <f>SUM(AV414:AV428)</f>
        <v>0</v>
      </c>
      <c r="AW429" s="49"/>
      <c r="AX429" s="49">
        <f>SUM(AX414:AX428)</f>
        <v>0</v>
      </c>
      <c r="AY429" s="49"/>
      <c r="AZ429" s="49">
        <f>SUM(AZ414:AZ428)</f>
        <v>0</v>
      </c>
      <c r="BA429" s="49"/>
      <c r="BB429" s="49">
        <f>SUM(BB414:BB428)</f>
        <v>0</v>
      </c>
      <c r="BC429" s="49"/>
      <c r="BD429" s="49">
        <f>SUM(BD414:BD428)</f>
        <v>0</v>
      </c>
      <c r="BE429" s="49"/>
      <c r="BF429" s="49">
        <f>SUM(BF414:BF428)</f>
        <v>0</v>
      </c>
      <c r="BG429" s="49"/>
      <c r="BH429" s="49">
        <f>SUM(BH414:BH428)</f>
        <v>0</v>
      </c>
    </row>
    <row r="430" spans="4:60" ht="0.75" customHeight="1" outlineLevel="1" thickBot="1" x14ac:dyDescent="0.25">
      <c r="F430" s="108" t="str">
        <f>IF(H431&lt;=EOMONTH(H395,0),INT((N431-LOOKUP(N431,DATE(YEAR(N431)+{-1;0;1},1,3)-WEEKDAY(DATE(YEAR(N431)+{-1;0;1},1,3))+2))/7)+1,"")</f>
        <v/>
      </c>
      <c r="G430" s="50"/>
      <c r="H430" s="50"/>
      <c r="I430" s="50"/>
      <c r="J430" s="50"/>
      <c r="K430" s="50"/>
      <c r="L430" s="50"/>
      <c r="M430" s="50"/>
      <c r="N430" s="50"/>
      <c r="O430" s="50"/>
      <c r="P430" s="50"/>
      <c r="Q430" s="50"/>
      <c r="R430" s="50"/>
      <c r="S430" s="50"/>
      <c r="T430" s="50"/>
      <c r="Z430" s="108" t="str">
        <f>IF(AB431&lt;=EOMONTH(AB395,0),INT((AH431-LOOKUP(AH431,DATE(YEAR(AH431)+{-1;0;1},1,3)-WEEKDAY(DATE(YEAR(AH431)+{-1;0;1},1,3))+2))/7)+1,"")</f>
        <v/>
      </c>
      <c r="AA430" s="50"/>
      <c r="AB430" s="50"/>
      <c r="AC430" s="50"/>
      <c r="AD430" s="50"/>
      <c r="AE430" s="50"/>
      <c r="AF430" s="50"/>
      <c r="AG430" s="50"/>
      <c r="AH430" s="50"/>
      <c r="AI430" s="50"/>
      <c r="AJ430" s="50"/>
      <c r="AK430" s="50"/>
      <c r="AL430" s="50"/>
      <c r="AM430" s="50"/>
      <c r="AN430" s="50"/>
      <c r="AT430" s="108" t="e">
        <f>IF(AV431&lt;=EOMONTH(AV395,0),INT((BB431-LOOKUP(BB431,DATE(YEAR(BB431)+{-1;0;1},1,3)-WEEKDAY(DATE(YEAR(BB431)+{-1;0;1},1,3))+2))/7)+1,"")</f>
        <v>#VALUE!</v>
      </c>
      <c r="AU430" s="50"/>
      <c r="AV430" s="50"/>
      <c r="AW430" s="50"/>
      <c r="AX430" s="50"/>
      <c r="AY430" s="50"/>
      <c r="AZ430" s="50"/>
      <c r="BA430" s="50"/>
      <c r="BB430" s="50"/>
      <c r="BC430" s="50"/>
      <c r="BD430" s="50"/>
      <c r="BE430" s="50"/>
      <c r="BF430" s="50"/>
      <c r="BG430" s="50"/>
      <c r="BH430" s="50"/>
    </row>
    <row r="431" spans="4:60" ht="39.950000000000003" customHeight="1" thickBot="1" x14ac:dyDescent="0.25">
      <c r="F431" s="71" t="str">
        <f>F430</f>
        <v/>
      </c>
      <c r="G431" s="51" t="str">
        <f>IF(ISNA(VLOOKUP(H431,Tab_feri,2,FALSE)),"",VLOOKUP(H431,Tab_feri,2,FALSE))</f>
        <v/>
      </c>
      <c r="H431" s="52" t="str">
        <f>IF(T413&lt;EOMONTH(F338,0),T413+1,"")</f>
        <v/>
      </c>
      <c r="I431" s="51" t="str">
        <f>IF(ISNA(VLOOKUP(J431,Tab_feri,2,FALSE)),"",VLOOKUP(J431,Tab_feri,2,FALSE))</f>
        <v/>
      </c>
      <c r="J431" s="52" t="str">
        <f>IF(H431&lt;EOMONTH(F338,0),H431+1,"")</f>
        <v/>
      </c>
      <c r="K431" s="51" t="str">
        <f>IF(ISNA(VLOOKUP(L431,Tab_feri,2,FALSE)),"",VLOOKUP(L431,Tab_feri,2,FALSE))</f>
        <v/>
      </c>
      <c r="L431" s="52" t="str">
        <f>IF(J431&lt;EOMONTH(F338,0),J431+1,"")</f>
        <v/>
      </c>
      <c r="M431" s="51" t="str">
        <f>IF(ISNA(VLOOKUP(N431,Tab_feri,2,FALSE)),"",VLOOKUP(N431,Tab_feri,2,FALSE))</f>
        <v/>
      </c>
      <c r="N431" s="52" t="str">
        <f>IF(L431&lt;EOMONTH(F338,0),L431+1,"")</f>
        <v/>
      </c>
      <c r="O431" s="51" t="str">
        <f>IF(ISNA(VLOOKUP(P431,Tab_feri,2,FALSE)),"",VLOOKUP(P431,Tab_feri,2,FALSE))</f>
        <v/>
      </c>
      <c r="P431" s="52" t="str">
        <f>IF(N431&lt;EOMONTH(F338,0),N431+1,"")</f>
        <v/>
      </c>
      <c r="Q431" s="53" t="str">
        <f>IF(ISNA(VLOOKUP(R431,Tab_feri,2,FALSE)),"",VLOOKUP(R431,Tab_feri,2,FALSE))</f>
        <v/>
      </c>
      <c r="R431" s="54" t="str">
        <f>IF(P431&lt;EOMONTH(F338,0),P431+1,"")</f>
        <v/>
      </c>
      <c r="S431" s="53" t="str">
        <f>IF(ISNA(VLOOKUP(T431,Tab_feri,2,FALSE)),"",VLOOKUP(T431,Tab_feri,2,FALSE))</f>
        <v/>
      </c>
      <c r="T431" s="55" t="str">
        <f>IF(R431&lt;EOMONTH(F338,0),R431+1,"")</f>
        <v/>
      </c>
      <c r="Z431" s="71" t="str">
        <f>Z430</f>
        <v/>
      </c>
      <c r="AA431" s="51" t="str">
        <f>IF(ISNA(VLOOKUP(AB431,Tab_feri,2,FALSE)),"",VLOOKUP(AB431,Tab_feri,2,FALSE))</f>
        <v/>
      </c>
      <c r="AB431" s="52" t="str">
        <f>IF(AN413&lt;EOMONTH(Z338,0),AN413+1,"")</f>
        <v/>
      </c>
      <c r="AC431" s="51" t="str">
        <f>IF(ISNA(VLOOKUP(AD431,Tab_feri,2,FALSE)),"",VLOOKUP(AD431,Tab_feri,2,FALSE))</f>
        <v/>
      </c>
      <c r="AD431" s="52" t="str">
        <f>IF(AB431&lt;EOMONTH(Z338,0),AB431+1,"")</f>
        <v/>
      </c>
      <c r="AE431" s="51" t="str">
        <f>IF(ISNA(VLOOKUP(AF431,Tab_feri,2,FALSE)),"",VLOOKUP(AF431,Tab_feri,2,FALSE))</f>
        <v/>
      </c>
      <c r="AF431" s="52" t="str">
        <f>IF(AD431&lt;EOMONTH(Z338,0),AD431+1,"")</f>
        <v/>
      </c>
      <c r="AG431" s="51" t="str">
        <f>IF(ISNA(VLOOKUP(AH431,Tab_feri,2,FALSE)),"",VLOOKUP(AH431,Tab_feri,2,FALSE))</f>
        <v/>
      </c>
      <c r="AH431" s="52" t="str">
        <f>IF(AF431&lt;EOMONTH(Z338,0),AF431+1,"")</f>
        <v/>
      </c>
      <c r="AI431" s="51" t="str">
        <f>IF(ISNA(VLOOKUP(AJ431,Tab_feri,2,FALSE)),"",VLOOKUP(AJ431,Tab_feri,2,FALSE))</f>
        <v/>
      </c>
      <c r="AJ431" s="52" t="str">
        <f>IF(AH431&lt;EOMONTH(Z338,0),AH431+1,"")</f>
        <v/>
      </c>
      <c r="AK431" s="53" t="str">
        <f>IF(ISNA(VLOOKUP(AL431,Tab_feri,2,FALSE)),"",VLOOKUP(AL431,Tab_feri,2,FALSE))</f>
        <v/>
      </c>
      <c r="AL431" s="54" t="str">
        <f>IF(AJ431&lt;EOMONTH(Z338,0),AJ431+1,"")</f>
        <v/>
      </c>
      <c r="AM431" s="53" t="str">
        <f>IF(ISNA(VLOOKUP(AN431,Tab_feri,2,FALSE)),"",VLOOKUP(AN431,Tab_feri,2,FALSE))</f>
        <v/>
      </c>
      <c r="AN431" s="55" t="str">
        <f>IF(AL431&lt;EOMONTH(Z338,0),AL431+1,"")</f>
        <v/>
      </c>
      <c r="AT431" s="71" t="e">
        <f>AT430</f>
        <v>#VALUE!</v>
      </c>
      <c r="AU431" s="51" t="str">
        <f>IF(ISNA(VLOOKUP(AV431,Tab_feri,2,FALSE)),"",VLOOKUP(AV431,Tab_feri,2,FALSE))</f>
        <v/>
      </c>
      <c r="AV431" s="52">
        <f>IF(BH413&lt;EOMONTH(AT338,0),BH413+1,"")</f>
        <v>43829</v>
      </c>
      <c r="AW431" s="51" t="str">
        <f>IF(ISNA(VLOOKUP(AX431,Tab_feri,2,FALSE)),"",VLOOKUP(AX431,Tab_feri,2,FALSE))</f>
        <v/>
      </c>
      <c r="AX431" s="52">
        <f>IF(AV431&lt;EOMONTH(AT338,0),AV431+1,"")</f>
        <v>43830</v>
      </c>
      <c r="AY431" s="51" t="str">
        <f>IF(ISNA(VLOOKUP(AZ431,Tab_feri,2,FALSE)),"",VLOOKUP(AZ431,Tab_feri,2,FALSE))</f>
        <v/>
      </c>
      <c r="AZ431" s="52" t="str">
        <f>IF(AX431&lt;EOMONTH(AT338,0),AX431+1,"")</f>
        <v/>
      </c>
      <c r="BA431" s="51" t="str">
        <f>IF(ISNA(VLOOKUP(BB431,Tab_feri,2,FALSE)),"",VLOOKUP(BB431,Tab_feri,2,FALSE))</f>
        <v/>
      </c>
      <c r="BB431" s="52" t="str">
        <f>IF(AZ431&lt;EOMONTH(AT338,0),AZ431+1,"")</f>
        <v/>
      </c>
      <c r="BC431" s="51" t="str">
        <f>IF(ISNA(VLOOKUP(BD431,Tab_feri,2,FALSE)),"",VLOOKUP(BD431,Tab_feri,2,FALSE))</f>
        <v/>
      </c>
      <c r="BD431" s="52" t="str">
        <f>IF(BB431&lt;EOMONTH(AT338,0),BB431+1,"")</f>
        <v/>
      </c>
      <c r="BE431" s="53" t="str">
        <f>IF(ISNA(VLOOKUP(BF431,Tab_feri,2,FALSE)),"",VLOOKUP(BF431,Tab_feri,2,FALSE))</f>
        <v/>
      </c>
      <c r="BF431" s="54" t="str">
        <f>IF(BD431&lt;EOMONTH(AT338,0),BD431+1,"")</f>
        <v/>
      </c>
      <c r="BG431" s="53" t="str">
        <f>IF(ISNA(VLOOKUP(BH431,Tab_feri,2,FALSE)),"",VLOOKUP(BH431,Tab_feri,2,FALSE))</f>
        <v/>
      </c>
      <c r="BH431" s="55" t="str">
        <f>IF(BF431&lt;EOMONTH(AT338,0),BF431+1,"")</f>
        <v/>
      </c>
    </row>
    <row r="432" spans="4:60" ht="15" customHeight="1" outlineLevel="1" thickTop="1" thickBot="1" x14ac:dyDescent="0.25">
      <c r="D432" s="87">
        <f>SUM(H432,J432,L432,N432,P432,R432,T432)</f>
        <v>0</v>
      </c>
      <c r="F432" s="105">
        <v>1</v>
      </c>
      <c r="G432" s="80"/>
      <c r="H432" s="57"/>
      <c r="I432" s="80"/>
      <c r="J432" s="57"/>
      <c r="K432" s="80"/>
      <c r="L432" s="57"/>
      <c r="M432" s="80"/>
      <c r="N432" s="57"/>
      <c r="O432" s="80"/>
      <c r="P432" s="58"/>
      <c r="Q432" s="80"/>
      <c r="R432" s="57"/>
      <c r="S432" s="80"/>
      <c r="T432" s="58"/>
      <c r="X432" s="87">
        <f>SUM(AB432,AD432,AF432,AH432,AJ432,AL432,AN432)</f>
        <v>0</v>
      </c>
      <c r="Z432" s="105">
        <v>1</v>
      </c>
      <c r="AA432" s="80"/>
      <c r="AB432" s="57"/>
      <c r="AC432" s="80"/>
      <c r="AD432" s="57"/>
      <c r="AE432" s="80"/>
      <c r="AF432" s="57"/>
      <c r="AG432" s="80"/>
      <c r="AH432" s="57"/>
      <c r="AI432" s="80"/>
      <c r="AJ432" s="58"/>
      <c r="AK432" s="80"/>
      <c r="AL432" s="57"/>
      <c r="AM432" s="80"/>
      <c r="AN432" s="58"/>
      <c r="AR432" s="87">
        <f>SUM(AV432,AX432,AZ432,BB432,BD432,BF432,BH432)</f>
        <v>0</v>
      </c>
      <c r="AT432" s="105">
        <v>1</v>
      </c>
      <c r="AU432" s="80"/>
      <c r="AV432" s="57"/>
      <c r="AW432" s="80"/>
      <c r="AX432" s="57"/>
      <c r="AY432" s="80"/>
      <c r="AZ432" s="57"/>
      <c r="BA432" s="80"/>
      <c r="BB432" s="57"/>
      <c r="BC432" s="80"/>
      <c r="BD432" s="58"/>
      <c r="BE432" s="80"/>
      <c r="BF432" s="57"/>
      <c r="BG432" s="80"/>
      <c r="BH432" s="58"/>
    </row>
    <row r="433" spans="4:60" ht="15" customHeight="1" outlineLevel="1" thickBot="1" x14ac:dyDescent="0.25">
      <c r="D433" s="88">
        <f t="shared" ref="D433:D446" si="81">SUM(H433,J433,L433,N433,P433,R433,T433)</f>
        <v>0</v>
      </c>
      <c r="F433" s="105">
        <v>2</v>
      </c>
      <c r="G433" s="81"/>
      <c r="H433" s="47"/>
      <c r="I433" s="81"/>
      <c r="J433" s="47"/>
      <c r="K433" s="81"/>
      <c r="L433" s="47"/>
      <c r="M433" s="81"/>
      <c r="N433" s="47"/>
      <c r="O433" s="81"/>
      <c r="P433" s="59"/>
      <c r="Q433" s="81"/>
      <c r="R433" s="47"/>
      <c r="S433" s="81"/>
      <c r="T433" s="59"/>
      <c r="X433" s="88">
        <f t="shared" ref="X433:X446" si="82">SUM(AB433,AD433,AF433,AH433,AJ433,AL433,AN433)</f>
        <v>0</v>
      </c>
      <c r="Z433" s="105">
        <v>2</v>
      </c>
      <c r="AA433" s="81"/>
      <c r="AB433" s="47"/>
      <c r="AC433" s="81"/>
      <c r="AD433" s="47"/>
      <c r="AE433" s="81"/>
      <c r="AF433" s="47"/>
      <c r="AG433" s="81"/>
      <c r="AH433" s="47"/>
      <c r="AI433" s="81"/>
      <c r="AJ433" s="59"/>
      <c r="AK433" s="81"/>
      <c r="AL433" s="47"/>
      <c r="AM433" s="81"/>
      <c r="AN433" s="59"/>
      <c r="AR433" s="88">
        <f t="shared" ref="AR433:AR446" si="83">SUM(AV433,AX433,AZ433,BB433,BD433,BF433,BH433)</f>
        <v>0</v>
      </c>
      <c r="AT433" s="105">
        <v>2</v>
      </c>
      <c r="AU433" s="81"/>
      <c r="AV433" s="47"/>
      <c r="AW433" s="81"/>
      <c r="AX433" s="47"/>
      <c r="AY433" s="81"/>
      <c r="AZ433" s="47"/>
      <c r="BA433" s="81"/>
      <c r="BB433" s="47"/>
      <c r="BC433" s="81"/>
      <c r="BD433" s="59"/>
      <c r="BE433" s="81"/>
      <c r="BF433" s="47"/>
      <c r="BG433" s="81"/>
      <c r="BH433" s="59"/>
    </row>
    <row r="434" spans="4:60" ht="15" customHeight="1" outlineLevel="1" thickBot="1" x14ac:dyDescent="0.25">
      <c r="D434" s="88">
        <f t="shared" si="81"/>
        <v>0</v>
      </c>
      <c r="F434" s="105">
        <v>3</v>
      </c>
      <c r="G434" s="81"/>
      <c r="H434" s="47"/>
      <c r="I434" s="81"/>
      <c r="J434" s="47"/>
      <c r="K434" s="81"/>
      <c r="L434" s="47"/>
      <c r="M434" s="81"/>
      <c r="N434" s="47"/>
      <c r="O434" s="81"/>
      <c r="P434" s="59"/>
      <c r="Q434" s="81"/>
      <c r="R434" s="47"/>
      <c r="S434" s="81"/>
      <c r="T434" s="59"/>
      <c r="X434" s="88">
        <f t="shared" si="82"/>
        <v>0</v>
      </c>
      <c r="Z434" s="105">
        <v>3</v>
      </c>
      <c r="AA434" s="81"/>
      <c r="AB434" s="47"/>
      <c r="AC434" s="81"/>
      <c r="AD434" s="47"/>
      <c r="AE434" s="81"/>
      <c r="AF434" s="47"/>
      <c r="AG434" s="81"/>
      <c r="AH434" s="47"/>
      <c r="AI434" s="81"/>
      <c r="AJ434" s="59"/>
      <c r="AK434" s="81"/>
      <c r="AL434" s="47"/>
      <c r="AM434" s="81"/>
      <c r="AN434" s="59"/>
      <c r="AR434" s="88">
        <f t="shared" si="83"/>
        <v>0</v>
      </c>
      <c r="AT434" s="105">
        <v>3</v>
      </c>
      <c r="AU434" s="81"/>
      <c r="AV434" s="47"/>
      <c r="AW434" s="81"/>
      <c r="AX434" s="47"/>
      <c r="AY434" s="81"/>
      <c r="AZ434" s="47"/>
      <c r="BA434" s="81"/>
      <c r="BB434" s="47"/>
      <c r="BC434" s="81"/>
      <c r="BD434" s="59"/>
      <c r="BE434" s="81"/>
      <c r="BF434" s="47"/>
      <c r="BG434" s="81"/>
      <c r="BH434" s="59"/>
    </row>
    <row r="435" spans="4:60" ht="15" customHeight="1" outlineLevel="1" thickBot="1" x14ac:dyDescent="0.25">
      <c r="D435" s="88">
        <f t="shared" si="81"/>
        <v>0</v>
      </c>
      <c r="F435" s="105">
        <v>4</v>
      </c>
      <c r="G435" s="81"/>
      <c r="H435" s="47"/>
      <c r="I435" s="81"/>
      <c r="J435" s="47"/>
      <c r="K435" s="81"/>
      <c r="L435" s="47"/>
      <c r="M435" s="81"/>
      <c r="N435" s="47"/>
      <c r="O435" s="81"/>
      <c r="P435" s="59"/>
      <c r="Q435" s="81"/>
      <c r="R435" s="47"/>
      <c r="S435" s="81"/>
      <c r="T435" s="59"/>
      <c r="X435" s="88">
        <f t="shared" si="82"/>
        <v>0</v>
      </c>
      <c r="Z435" s="105">
        <v>4</v>
      </c>
      <c r="AA435" s="81"/>
      <c r="AB435" s="47"/>
      <c r="AC435" s="81"/>
      <c r="AD435" s="47"/>
      <c r="AE435" s="81"/>
      <c r="AF435" s="47"/>
      <c r="AG435" s="81"/>
      <c r="AH435" s="47"/>
      <c r="AI435" s="81"/>
      <c r="AJ435" s="59"/>
      <c r="AK435" s="81"/>
      <c r="AL435" s="47"/>
      <c r="AM435" s="81"/>
      <c r="AN435" s="59"/>
      <c r="AR435" s="88">
        <f t="shared" si="83"/>
        <v>0</v>
      </c>
      <c r="AT435" s="105">
        <v>4</v>
      </c>
      <c r="AU435" s="81"/>
      <c r="AV435" s="47"/>
      <c r="AW435" s="81"/>
      <c r="AX435" s="47"/>
      <c r="AY435" s="81"/>
      <c r="AZ435" s="47"/>
      <c r="BA435" s="81"/>
      <c r="BB435" s="47"/>
      <c r="BC435" s="81"/>
      <c r="BD435" s="59"/>
      <c r="BE435" s="81"/>
      <c r="BF435" s="47"/>
      <c r="BG435" s="81"/>
      <c r="BH435" s="59"/>
    </row>
    <row r="436" spans="4:60" ht="15" customHeight="1" outlineLevel="1" thickBot="1" x14ac:dyDescent="0.25">
      <c r="D436" s="88">
        <f t="shared" si="81"/>
        <v>0</v>
      </c>
      <c r="F436" s="105">
        <v>5</v>
      </c>
      <c r="G436" s="81"/>
      <c r="H436" s="47"/>
      <c r="I436" s="81"/>
      <c r="J436" s="47"/>
      <c r="K436" s="81"/>
      <c r="L436" s="47"/>
      <c r="M436" s="81"/>
      <c r="N436" s="47"/>
      <c r="O436" s="81"/>
      <c r="P436" s="59"/>
      <c r="Q436" s="81"/>
      <c r="R436" s="47"/>
      <c r="S436" s="81"/>
      <c r="T436" s="59"/>
      <c r="X436" s="88">
        <f t="shared" si="82"/>
        <v>0</v>
      </c>
      <c r="Z436" s="105">
        <v>5</v>
      </c>
      <c r="AA436" s="81"/>
      <c r="AB436" s="47"/>
      <c r="AC436" s="81"/>
      <c r="AD436" s="47"/>
      <c r="AE436" s="81"/>
      <c r="AF436" s="47"/>
      <c r="AG436" s="81"/>
      <c r="AH436" s="47"/>
      <c r="AI436" s="81"/>
      <c r="AJ436" s="59"/>
      <c r="AK436" s="81"/>
      <c r="AL436" s="47"/>
      <c r="AM436" s="81"/>
      <c r="AN436" s="59"/>
      <c r="AR436" s="88">
        <f t="shared" si="83"/>
        <v>0</v>
      </c>
      <c r="AT436" s="105">
        <v>5</v>
      </c>
      <c r="AU436" s="81"/>
      <c r="AV436" s="47"/>
      <c r="AW436" s="81"/>
      <c r="AX436" s="47"/>
      <c r="AY436" s="81"/>
      <c r="AZ436" s="47"/>
      <c r="BA436" s="81"/>
      <c r="BB436" s="47"/>
      <c r="BC436" s="81"/>
      <c r="BD436" s="59"/>
      <c r="BE436" s="81"/>
      <c r="BF436" s="47"/>
      <c r="BG436" s="81"/>
      <c r="BH436" s="59"/>
    </row>
    <row r="437" spans="4:60" ht="15" customHeight="1" outlineLevel="1" thickBot="1" x14ac:dyDescent="0.25">
      <c r="D437" s="88">
        <f t="shared" si="81"/>
        <v>0</v>
      </c>
      <c r="F437" s="105">
        <v>6</v>
      </c>
      <c r="G437" s="81"/>
      <c r="H437" s="47"/>
      <c r="I437" s="81"/>
      <c r="J437" s="47"/>
      <c r="K437" s="81"/>
      <c r="L437" s="47"/>
      <c r="M437" s="81"/>
      <c r="N437" s="47"/>
      <c r="O437" s="81"/>
      <c r="P437" s="59"/>
      <c r="Q437" s="81"/>
      <c r="R437" s="47"/>
      <c r="S437" s="81"/>
      <c r="T437" s="59"/>
      <c r="X437" s="88">
        <f t="shared" si="82"/>
        <v>0</v>
      </c>
      <c r="Z437" s="105">
        <v>6</v>
      </c>
      <c r="AA437" s="81"/>
      <c r="AB437" s="47"/>
      <c r="AC437" s="81"/>
      <c r="AD437" s="47"/>
      <c r="AE437" s="81"/>
      <c r="AF437" s="47"/>
      <c r="AG437" s="81"/>
      <c r="AH437" s="47"/>
      <c r="AI437" s="81"/>
      <c r="AJ437" s="59"/>
      <c r="AK437" s="81"/>
      <c r="AL437" s="47"/>
      <c r="AM437" s="81"/>
      <c r="AN437" s="59"/>
      <c r="AR437" s="88">
        <f t="shared" si="83"/>
        <v>0</v>
      </c>
      <c r="AT437" s="105">
        <v>6</v>
      </c>
      <c r="AU437" s="81"/>
      <c r="AV437" s="47"/>
      <c r="AW437" s="81"/>
      <c r="AX437" s="47"/>
      <c r="AY437" s="81"/>
      <c r="AZ437" s="47"/>
      <c r="BA437" s="81"/>
      <c r="BB437" s="47"/>
      <c r="BC437" s="81"/>
      <c r="BD437" s="59"/>
      <c r="BE437" s="81"/>
      <c r="BF437" s="47"/>
      <c r="BG437" s="81"/>
      <c r="BH437" s="59"/>
    </row>
    <row r="438" spans="4:60" ht="15" customHeight="1" outlineLevel="1" thickBot="1" x14ac:dyDescent="0.25">
      <c r="D438" s="88">
        <f t="shared" si="81"/>
        <v>0</v>
      </c>
      <c r="F438" s="105">
        <v>7</v>
      </c>
      <c r="G438" s="81"/>
      <c r="H438" s="47"/>
      <c r="I438" s="81"/>
      <c r="J438" s="47"/>
      <c r="K438" s="81"/>
      <c r="L438" s="47"/>
      <c r="M438" s="81"/>
      <c r="N438" s="47"/>
      <c r="O438" s="81"/>
      <c r="P438" s="59"/>
      <c r="Q438" s="81"/>
      <c r="R438" s="47"/>
      <c r="S438" s="81"/>
      <c r="T438" s="59"/>
      <c r="X438" s="88">
        <f t="shared" si="82"/>
        <v>0</v>
      </c>
      <c r="Z438" s="105">
        <v>7</v>
      </c>
      <c r="AA438" s="81"/>
      <c r="AB438" s="47"/>
      <c r="AC438" s="81"/>
      <c r="AD438" s="47"/>
      <c r="AE438" s="81"/>
      <c r="AF438" s="47"/>
      <c r="AG438" s="81"/>
      <c r="AH438" s="47"/>
      <c r="AI438" s="81"/>
      <c r="AJ438" s="59"/>
      <c r="AK438" s="81"/>
      <c r="AL438" s="47"/>
      <c r="AM438" s="81"/>
      <c r="AN438" s="59"/>
      <c r="AR438" s="88">
        <f t="shared" si="83"/>
        <v>0</v>
      </c>
      <c r="AT438" s="105">
        <v>7</v>
      </c>
      <c r="AU438" s="81"/>
      <c r="AV438" s="47"/>
      <c r="AW438" s="81"/>
      <c r="AX438" s="47"/>
      <c r="AY438" s="81"/>
      <c r="AZ438" s="47"/>
      <c r="BA438" s="81"/>
      <c r="BB438" s="47"/>
      <c r="BC438" s="81"/>
      <c r="BD438" s="59"/>
      <c r="BE438" s="81"/>
      <c r="BF438" s="47"/>
      <c r="BG438" s="81"/>
      <c r="BH438" s="59"/>
    </row>
    <row r="439" spans="4:60" ht="15" customHeight="1" outlineLevel="1" thickBot="1" x14ac:dyDescent="0.25">
      <c r="D439" s="88">
        <f t="shared" si="81"/>
        <v>0</v>
      </c>
      <c r="F439" s="105">
        <v>8</v>
      </c>
      <c r="G439" s="81"/>
      <c r="H439" s="47"/>
      <c r="I439" s="81"/>
      <c r="J439" s="47"/>
      <c r="K439" s="81"/>
      <c r="L439" s="47"/>
      <c r="M439" s="81"/>
      <c r="N439" s="47"/>
      <c r="O439" s="81"/>
      <c r="P439" s="59"/>
      <c r="Q439" s="81"/>
      <c r="R439" s="47"/>
      <c r="S439" s="81"/>
      <c r="T439" s="59"/>
      <c r="X439" s="88">
        <f t="shared" si="82"/>
        <v>0</v>
      </c>
      <c r="Z439" s="105">
        <v>8</v>
      </c>
      <c r="AA439" s="81"/>
      <c r="AB439" s="47"/>
      <c r="AC439" s="81"/>
      <c r="AD439" s="47"/>
      <c r="AE439" s="81"/>
      <c r="AF439" s="47"/>
      <c r="AG439" s="81"/>
      <c r="AH439" s="47"/>
      <c r="AI439" s="81"/>
      <c r="AJ439" s="59"/>
      <c r="AK439" s="81"/>
      <c r="AL439" s="47"/>
      <c r="AM439" s="81"/>
      <c r="AN439" s="59"/>
      <c r="AR439" s="88">
        <f t="shared" si="83"/>
        <v>0</v>
      </c>
      <c r="AT439" s="105">
        <v>8</v>
      </c>
      <c r="AU439" s="81"/>
      <c r="AV439" s="47"/>
      <c r="AW439" s="81"/>
      <c r="AX439" s="47"/>
      <c r="AY439" s="81"/>
      <c r="AZ439" s="47"/>
      <c r="BA439" s="81"/>
      <c r="BB439" s="47"/>
      <c r="BC439" s="81"/>
      <c r="BD439" s="59"/>
      <c r="BE439" s="81"/>
      <c r="BF439" s="47"/>
      <c r="BG439" s="81"/>
      <c r="BH439" s="59"/>
    </row>
    <row r="440" spans="4:60" ht="15" customHeight="1" outlineLevel="1" thickBot="1" x14ac:dyDescent="0.25">
      <c r="D440" s="88">
        <f t="shared" si="81"/>
        <v>0</v>
      </c>
      <c r="F440" s="105">
        <v>9</v>
      </c>
      <c r="G440" s="81"/>
      <c r="H440" s="47"/>
      <c r="I440" s="81"/>
      <c r="J440" s="47"/>
      <c r="K440" s="81"/>
      <c r="L440" s="47"/>
      <c r="M440" s="81"/>
      <c r="N440" s="47"/>
      <c r="O440" s="81"/>
      <c r="P440" s="59"/>
      <c r="Q440" s="81"/>
      <c r="R440" s="47"/>
      <c r="S440" s="81"/>
      <c r="T440" s="59"/>
      <c r="X440" s="88">
        <f t="shared" si="82"/>
        <v>0</v>
      </c>
      <c r="Z440" s="105">
        <v>9</v>
      </c>
      <c r="AA440" s="81"/>
      <c r="AB440" s="47"/>
      <c r="AC440" s="81"/>
      <c r="AD440" s="47"/>
      <c r="AE440" s="81"/>
      <c r="AF440" s="47"/>
      <c r="AG440" s="81"/>
      <c r="AH440" s="47"/>
      <c r="AI440" s="81"/>
      <c r="AJ440" s="59"/>
      <c r="AK440" s="81"/>
      <c r="AL440" s="47"/>
      <c r="AM440" s="81"/>
      <c r="AN440" s="59"/>
      <c r="AR440" s="88">
        <f t="shared" si="83"/>
        <v>0</v>
      </c>
      <c r="AT440" s="105">
        <v>9</v>
      </c>
      <c r="AU440" s="81"/>
      <c r="AV440" s="47"/>
      <c r="AW440" s="81"/>
      <c r="AX440" s="47"/>
      <c r="AY440" s="81"/>
      <c r="AZ440" s="47"/>
      <c r="BA440" s="81"/>
      <c r="BB440" s="47"/>
      <c r="BC440" s="81"/>
      <c r="BD440" s="59"/>
      <c r="BE440" s="81"/>
      <c r="BF440" s="47"/>
      <c r="BG440" s="81"/>
      <c r="BH440" s="59"/>
    </row>
    <row r="441" spans="4:60" ht="15" customHeight="1" outlineLevel="1" thickBot="1" x14ac:dyDescent="0.25">
      <c r="D441" s="88">
        <f t="shared" si="81"/>
        <v>0</v>
      </c>
      <c r="F441" s="105">
        <v>10</v>
      </c>
      <c r="G441" s="81"/>
      <c r="H441" s="47"/>
      <c r="I441" s="81"/>
      <c r="J441" s="47"/>
      <c r="K441" s="81"/>
      <c r="L441" s="47"/>
      <c r="M441" s="81"/>
      <c r="N441" s="47"/>
      <c r="O441" s="81"/>
      <c r="P441" s="59"/>
      <c r="Q441" s="81"/>
      <c r="R441" s="47"/>
      <c r="S441" s="81"/>
      <c r="T441" s="59"/>
      <c r="X441" s="88">
        <f t="shared" si="82"/>
        <v>0</v>
      </c>
      <c r="Z441" s="105">
        <v>10</v>
      </c>
      <c r="AA441" s="81"/>
      <c r="AB441" s="47"/>
      <c r="AC441" s="81"/>
      <c r="AD441" s="47"/>
      <c r="AE441" s="81"/>
      <c r="AF441" s="47"/>
      <c r="AG441" s="81"/>
      <c r="AH441" s="47"/>
      <c r="AI441" s="81"/>
      <c r="AJ441" s="59"/>
      <c r="AK441" s="81"/>
      <c r="AL441" s="47"/>
      <c r="AM441" s="81"/>
      <c r="AN441" s="59"/>
      <c r="AR441" s="88">
        <f t="shared" si="83"/>
        <v>0</v>
      </c>
      <c r="AT441" s="105">
        <v>10</v>
      </c>
      <c r="AU441" s="81"/>
      <c r="AV441" s="47"/>
      <c r="AW441" s="81"/>
      <c r="AX441" s="47"/>
      <c r="AY441" s="81"/>
      <c r="AZ441" s="47"/>
      <c r="BA441" s="81"/>
      <c r="BB441" s="47"/>
      <c r="BC441" s="81"/>
      <c r="BD441" s="59"/>
      <c r="BE441" s="81"/>
      <c r="BF441" s="47"/>
      <c r="BG441" s="81"/>
      <c r="BH441" s="59"/>
    </row>
    <row r="442" spans="4:60" ht="15" customHeight="1" outlineLevel="1" thickBot="1" x14ac:dyDescent="0.25">
      <c r="D442" s="88">
        <f t="shared" si="81"/>
        <v>0</v>
      </c>
      <c r="F442" s="105">
        <v>11</v>
      </c>
      <c r="G442" s="81"/>
      <c r="H442" s="47"/>
      <c r="I442" s="81"/>
      <c r="J442" s="47"/>
      <c r="K442" s="81"/>
      <c r="L442" s="47"/>
      <c r="M442" s="81"/>
      <c r="N442" s="47"/>
      <c r="O442" s="81"/>
      <c r="P442" s="59"/>
      <c r="Q442" s="81"/>
      <c r="R442" s="47"/>
      <c r="S442" s="81"/>
      <c r="T442" s="59"/>
      <c r="X442" s="88">
        <f t="shared" si="82"/>
        <v>0</v>
      </c>
      <c r="Z442" s="105">
        <v>11</v>
      </c>
      <c r="AA442" s="81"/>
      <c r="AB442" s="47"/>
      <c r="AC442" s="81"/>
      <c r="AD442" s="47"/>
      <c r="AE442" s="81"/>
      <c r="AF442" s="47"/>
      <c r="AG442" s="81"/>
      <c r="AH442" s="47"/>
      <c r="AI442" s="81"/>
      <c r="AJ442" s="59"/>
      <c r="AK442" s="81"/>
      <c r="AL442" s="47"/>
      <c r="AM442" s="81"/>
      <c r="AN442" s="59"/>
      <c r="AR442" s="88">
        <f t="shared" si="83"/>
        <v>0</v>
      </c>
      <c r="AT442" s="105">
        <v>11</v>
      </c>
      <c r="AU442" s="81"/>
      <c r="AV442" s="47"/>
      <c r="AW442" s="81"/>
      <c r="AX442" s="47"/>
      <c r="AY442" s="81"/>
      <c r="AZ442" s="47"/>
      <c r="BA442" s="81"/>
      <c r="BB442" s="47"/>
      <c r="BC442" s="81"/>
      <c r="BD442" s="59"/>
      <c r="BE442" s="81"/>
      <c r="BF442" s="47"/>
      <c r="BG442" s="81"/>
      <c r="BH442" s="59"/>
    </row>
    <row r="443" spans="4:60" ht="15" customHeight="1" outlineLevel="1" thickBot="1" x14ac:dyDescent="0.25">
      <c r="D443" s="88">
        <f t="shared" si="81"/>
        <v>0</v>
      </c>
      <c r="F443" s="105">
        <v>12</v>
      </c>
      <c r="G443" s="81"/>
      <c r="H443" s="47"/>
      <c r="I443" s="81"/>
      <c r="J443" s="47"/>
      <c r="K443" s="81"/>
      <c r="L443" s="47"/>
      <c r="M443" s="81"/>
      <c r="N443" s="47"/>
      <c r="O443" s="81"/>
      <c r="P443" s="59"/>
      <c r="Q443" s="81"/>
      <c r="R443" s="47"/>
      <c r="S443" s="81"/>
      <c r="T443" s="59"/>
      <c r="X443" s="88">
        <f t="shared" si="82"/>
        <v>0</v>
      </c>
      <c r="Z443" s="105">
        <v>12</v>
      </c>
      <c r="AA443" s="81"/>
      <c r="AB443" s="47"/>
      <c r="AC443" s="81"/>
      <c r="AD443" s="47"/>
      <c r="AE443" s="81"/>
      <c r="AF443" s="47"/>
      <c r="AG443" s="81"/>
      <c r="AH443" s="47"/>
      <c r="AI443" s="81"/>
      <c r="AJ443" s="59"/>
      <c r="AK443" s="81"/>
      <c r="AL443" s="47"/>
      <c r="AM443" s="81"/>
      <c r="AN443" s="59"/>
      <c r="AR443" s="88">
        <f t="shared" si="83"/>
        <v>0</v>
      </c>
      <c r="AT443" s="105">
        <v>12</v>
      </c>
      <c r="AU443" s="81"/>
      <c r="AV443" s="47"/>
      <c r="AW443" s="81"/>
      <c r="AX443" s="47"/>
      <c r="AY443" s="81"/>
      <c r="AZ443" s="47"/>
      <c r="BA443" s="81"/>
      <c r="BB443" s="47"/>
      <c r="BC443" s="81"/>
      <c r="BD443" s="59"/>
      <c r="BE443" s="81"/>
      <c r="BF443" s="47"/>
      <c r="BG443" s="81"/>
      <c r="BH443" s="59"/>
    </row>
    <row r="444" spans="4:60" ht="15" customHeight="1" outlineLevel="1" thickBot="1" x14ac:dyDescent="0.25">
      <c r="D444" s="88">
        <f t="shared" si="81"/>
        <v>0</v>
      </c>
      <c r="F444" s="105">
        <v>13</v>
      </c>
      <c r="G444" s="81"/>
      <c r="H444" s="47"/>
      <c r="I444" s="81"/>
      <c r="J444" s="47"/>
      <c r="K444" s="81"/>
      <c r="L444" s="47"/>
      <c r="M444" s="81"/>
      <c r="N444" s="47"/>
      <c r="O444" s="81"/>
      <c r="P444" s="59"/>
      <c r="Q444" s="81"/>
      <c r="R444" s="47"/>
      <c r="S444" s="81"/>
      <c r="T444" s="59"/>
      <c r="X444" s="88">
        <f t="shared" si="82"/>
        <v>0</v>
      </c>
      <c r="Z444" s="105">
        <v>13</v>
      </c>
      <c r="AA444" s="81"/>
      <c r="AB444" s="47"/>
      <c r="AC444" s="81"/>
      <c r="AD444" s="47"/>
      <c r="AE444" s="81"/>
      <c r="AF444" s="47"/>
      <c r="AG444" s="81"/>
      <c r="AH444" s="47"/>
      <c r="AI444" s="81"/>
      <c r="AJ444" s="59"/>
      <c r="AK444" s="81"/>
      <c r="AL444" s="47"/>
      <c r="AM444" s="81"/>
      <c r="AN444" s="59"/>
      <c r="AR444" s="88">
        <f t="shared" si="83"/>
        <v>0</v>
      </c>
      <c r="AT444" s="105">
        <v>13</v>
      </c>
      <c r="AU444" s="81"/>
      <c r="AV444" s="47"/>
      <c r="AW444" s="81"/>
      <c r="AX444" s="47"/>
      <c r="AY444" s="81"/>
      <c r="AZ444" s="47"/>
      <c r="BA444" s="81"/>
      <c r="BB444" s="47"/>
      <c r="BC444" s="81"/>
      <c r="BD444" s="59"/>
      <c r="BE444" s="81"/>
      <c r="BF444" s="47"/>
      <c r="BG444" s="81"/>
      <c r="BH444" s="59"/>
    </row>
    <row r="445" spans="4:60" ht="15" customHeight="1" outlineLevel="1" thickBot="1" x14ac:dyDescent="0.25">
      <c r="D445" s="88">
        <f t="shared" si="81"/>
        <v>0</v>
      </c>
      <c r="F445" s="105">
        <v>14</v>
      </c>
      <c r="G445" s="81"/>
      <c r="H445" s="78"/>
      <c r="I445" s="81"/>
      <c r="J445" s="47"/>
      <c r="K445" s="81"/>
      <c r="L445" s="47"/>
      <c r="M445" s="81"/>
      <c r="N445" s="47"/>
      <c r="O445" s="81"/>
      <c r="P445" s="59"/>
      <c r="Q445" s="81"/>
      <c r="R445" s="47"/>
      <c r="S445" s="81"/>
      <c r="T445" s="59"/>
      <c r="X445" s="88">
        <f t="shared" si="82"/>
        <v>0</v>
      </c>
      <c r="Z445" s="105">
        <v>14</v>
      </c>
      <c r="AA445" s="81"/>
      <c r="AB445" s="78"/>
      <c r="AC445" s="81"/>
      <c r="AD445" s="47"/>
      <c r="AE445" s="81"/>
      <c r="AF445" s="47"/>
      <c r="AG445" s="81"/>
      <c r="AH445" s="47"/>
      <c r="AI445" s="81"/>
      <c r="AJ445" s="59"/>
      <c r="AK445" s="81"/>
      <c r="AL445" s="47"/>
      <c r="AM445" s="81"/>
      <c r="AN445" s="59"/>
      <c r="AR445" s="88">
        <f t="shared" si="83"/>
        <v>0</v>
      </c>
      <c r="AT445" s="105">
        <v>14</v>
      </c>
      <c r="AU445" s="81"/>
      <c r="AV445" s="78"/>
      <c r="AW445" s="81"/>
      <c r="AX445" s="47"/>
      <c r="AY445" s="81"/>
      <c r="AZ445" s="47"/>
      <c r="BA445" s="81"/>
      <c r="BB445" s="47"/>
      <c r="BC445" s="81"/>
      <c r="BD445" s="59"/>
      <c r="BE445" s="81"/>
      <c r="BF445" s="47"/>
      <c r="BG445" s="81"/>
      <c r="BH445" s="59"/>
    </row>
    <row r="446" spans="4:60" ht="15" customHeight="1" outlineLevel="1" thickBot="1" x14ac:dyDescent="0.25">
      <c r="D446" s="89">
        <f t="shared" si="81"/>
        <v>0</v>
      </c>
      <c r="F446" s="105">
        <v>15</v>
      </c>
      <c r="G446" s="82"/>
      <c r="H446" s="60"/>
      <c r="I446" s="82"/>
      <c r="J446" s="60"/>
      <c r="K446" s="82"/>
      <c r="L446" s="60"/>
      <c r="M446" s="82"/>
      <c r="N446" s="60"/>
      <c r="O446" s="82"/>
      <c r="P446" s="61"/>
      <c r="Q446" s="82"/>
      <c r="R446" s="60"/>
      <c r="S446" s="82"/>
      <c r="T446" s="61"/>
      <c r="X446" s="89">
        <f t="shared" si="82"/>
        <v>0</v>
      </c>
      <c r="Z446" s="105">
        <v>15</v>
      </c>
      <c r="AA446" s="82"/>
      <c r="AB446" s="60"/>
      <c r="AC446" s="82"/>
      <c r="AD446" s="60"/>
      <c r="AE446" s="82"/>
      <c r="AF446" s="60"/>
      <c r="AG446" s="82"/>
      <c r="AH446" s="60"/>
      <c r="AI446" s="82"/>
      <c r="AJ446" s="61"/>
      <c r="AK446" s="82"/>
      <c r="AL446" s="60"/>
      <c r="AM446" s="82"/>
      <c r="AN446" s="61"/>
      <c r="AR446" s="89">
        <f t="shared" si="83"/>
        <v>0</v>
      </c>
      <c r="AT446" s="105">
        <v>15</v>
      </c>
      <c r="AU446" s="82"/>
      <c r="AV446" s="60"/>
      <c r="AW446" s="82"/>
      <c r="AX446" s="60"/>
      <c r="AY446" s="82"/>
      <c r="AZ446" s="60"/>
      <c r="BA446" s="82"/>
      <c r="BB446" s="60"/>
      <c r="BC446" s="82"/>
      <c r="BD446" s="61"/>
      <c r="BE446" s="82"/>
      <c r="BF446" s="60"/>
      <c r="BG446" s="82"/>
      <c r="BH446" s="61"/>
    </row>
    <row r="447" spans="4:60" ht="15" customHeight="1" outlineLevel="1" thickTop="1" x14ac:dyDescent="0.2">
      <c r="F447" s="106"/>
      <c r="G447" s="49" t="s">
        <v>27</v>
      </c>
      <c r="H447" s="49">
        <f>SUM(H432:H446)</f>
        <v>0</v>
      </c>
      <c r="I447" s="49"/>
      <c r="J447" s="49">
        <f>SUM(J432:J446)</f>
        <v>0</v>
      </c>
      <c r="K447" s="49"/>
      <c r="L447" s="49">
        <f>SUM(L432:L446)</f>
        <v>0</v>
      </c>
      <c r="M447" s="49"/>
      <c r="N447" s="49">
        <f>SUM(N432:N446)</f>
        <v>0</v>
      </c>
      <c r="O447" s="49"/>
      <c r="P447" s="49">
        <f>SUM(P432:P446)</f>
        <v>0</v>
      </c>
      <c r="Q447" s="49"/>
      <c r="R447" s="49">
        <f>SUM(R432:R446)</f>
        <v>0</v>
      </c>
      <c r="S447" s="49"/>
      <c r="T447" s="49">
        <f>SUM(T432:T446)</f>
        <v>0</v>
      </c>
      <c r="Z447" s="106"/>
      <c r="AA447" s="49" t="s">
        <v>27</v>
      </c>
      <c r="AB447" s="49">
        <f>SUM(AB432:AB446)</f>
        <v>0</v>
      </c>
      <c r="AC447" s="49"/>
      <c r="AD447" s="49">
        <f>SUM(AD432:AD446)</f>
        <v>0</v>
      </c>
      <c r="AE447" s="49"/>
      <c r="AF447" s="49">
        <f>SUM(AF432:AF446)</f>
        <v>0</v>
      </c>
      <c r="AG447" s="49"/>
      <c r="AH447" s="49">
        <f>SUM(AH432:AH446)</f>
        <v>0</v>
      </c>
      <c r="AI447" s="49"/>
      <c r="AJ447" s="49">
        <f>SUM(AJ432:AJ446)</f>
        <v>0</v>
      </c>
      <c r="AK447" s="49"/>
      <c r="AL447" s="49">
        <f>SUM(AL432:AL446)</f>
        <v>0</v>
      </c>
      <c r="AM447" s="49"/>
      <c r="AN447" s="49">
        <f>SUM(AN432:AN446)</f>
        <v>0</v>
      </c>
      <c r="AT447" s="106"/>
      <c r="AU447" s="49" t="s">
        <v>27</v>
      </c>
      <c r="AV447" s="49">
        <f>SUM(AV432:AV446)</f>
        <v>0</v>
      </c>
      <c r="AW447" s="49"/>
      <c r="AX447" s="49">
        <f>SUM(AX432:AX446)</f>
        <v>0</v>
      </c>
      <c r="AY447" s="49"/>
      <c r="AZ447" s="49">
        <f>SUM(AZ432:AZ446)</f>
        <v>0</v>
      </c>
      <c r="BA447" s="49"/>
      <c r="BB447" s="49">
        <f>SUM(BB432:BB446)</f>
        <v>0</v>
      </c>
      <c r="BC447" s="49"/>
      <c r="BD447" s="49">
        <f>SUM(BD432:BD446)</f>
        <v>0</v>
      </c>
      <c r="BE447" s="49"/>
      <c r="BF447" s="49">
        <f>SUM(BF432:BF446)</f>
        <v>0</v>
      </c>
      <c r="BG447" s="49"/>
      <c r="BH447" s="49">
        <f>SUM(BH432:BH446)</f>
        <v>0</v>
      </c>
    </row>
    <row r="448" spans="4:60" ht="15" customHeight="1" x14ac:dyDescent="0.2">
      <c r="D448" s="110"/>
      <c r="E448" s="110"/>
      <c r="F448" s="102"/>
      <c r="G448" s="111"/>
      <c r="H448" s="111"/>
      <c r="I448" s="111"/>
      <c r="J448" s="111"/>
      <c r="K448" s="111"/>
      <c r="L448" s="111"/>
      <c r="M448" s="111"/>
      <c r="N448" s="111"/>
      <c r="O448" s="111"/>
      <c r="P448" s="111"/>
      <c r="Q448" s="111"/>
      <c r="R448" s="111"/>
      <c r="S448" s="111"/>
      <c r="T448" s="111"/>
      <c r="U448" s="110"/>
      <c r="V448" s="110"/>
      <c r="W448" s="110"/>
      <c r="X448" s="110"/>
      <c r="Y448" s="110"/>
      <c r="Z448" s="102"/>
      <c r="AA448" s="111"/>
      <c r="AB448" s="111"/>
      <c r="AC448" s="111"/>
      <c r="AD448" s="111"/>
      <c r="AE448" s="111"/>
      <c r="AF448" s="111"/>
      <c r="AG448" s="111"/>
      <c r="AH448" s="111"/>
      <c r="AI448" s="111"/>
      <c r="AJ448" s="111"/>
      <c r="AK448" s="111"/>
      <c r="AL448" s="111"/>
      <c r="AM448" s="111"/>
      <c r="AN448" s="111"/>
      <c r="AO448" s="110"/>
      <c r="AP448" s="110"/>
      <c r="AQ448" s="110"/>
      <c r="AR448" s="110"/>
      <c r="AS448" s="110"/>
      <c r="AT448" s="102"/>
      <c r="AU448" s="111"/>
      <c r="AV448" s="111"/>
      <c r="AW448" s="111"/>
      <c r="AX448" s="111"/>
      <c r="AY448" s="111"/>
      <c r="AZ448" s="111"/>
      <c r="BA448" s="111"/>
      <c r="BB448" s="111"/>
      <c r="BC448" s="111"/>
      <c r="BD448" s="111"/>
      <c r="BE448" s="49"/>
      <c r="BF448" s="49"/>
      <c r="BG448" s="49"/>
      <c r="BH448" s="49"/>
    </row>
    <row r="449" spans="4:60" ht="15" customHeight="1" x14ac:dyDescent="0.2">
      <c r="D449" s="110"/>
      <c r="E449" s="110"/>
      <c r="F449" s="102"/>
      <c r="G449" s="111"/>
      <c r="H449" s="111"/>
      <c r="I449" s="111"/>
      <c r="J449" s="111"/>
      <c r="K449" s="111"/>
      <c r="L449" s="111"/>
      <c r="M449" s="111"/>
      <c r="N449" s="111"/>
      <c r="O449" s="111"/>
      <c r="P449" s="111"/>
      <c r="Q449" s="111"/>
      <c r="R449" s="111"/>
      <c r="S449" s="111"/>
      <c r="T449" s="111"/>
      <c r="U449" s="110"/>
      <c r="V449" s="110"/>
      <c r="W449" s="110"/>
      <c r="X449" s="110"/>
      <c r="Y449" s="110"/>
      <c r="Z449" s="102"/>
      <c r="AA449" s="111"/>
      <c r="AB449" s="111"/>
      <c r="AC449" s="111"/>
      <c r="AD449" s="111"/>
      <c r="AE449" s="111"/>
      <c r="AF449" s="111"/>
      <c r="AG449" s="111"/>
      <c r="AH449" s="111"/>
      <c r="AI449" s="111"/>
      <c r="AJ449" s="111"/>
      <c r="AK449" s="111"/>
      <c r="AL449" s="111"/>
      <c r="AM449" s="111"/>
      <c r="AN449" s="111"/>
      <c r="AO449" s="110"/>
      <c r="AP449" s="110"/>
      <c r="AQ449" s="110"/>
      <c r="AR449" s="110"/>
      <c r="AS449" s="110"/>
      <c r="AT449" s="102"/>
      <c r="AU449" s="111"/>
      <c r="AV449" s="111"/>
      <c r="AW449" s="111"/>
      <c r="AX449" s="111"/>
      <c r="AY449" s="111"/>
      <c r="AZ449" s="111"/>
      <c r="BA449" s="111"/>
      <c r="BB449" s="111"/>
      <c r="BC449" s="111"/>
      <c r="BD449" s="111"/>
      <c r="BE449" s="49"/>
      <c r="BF449" s="49"/>
      <c r="BG449" s="49"/>
      <c r="BH449" s="49"/>
    </row>
    <row r="450" spans="4:60" ht="15" customHeight="1" x14ac:dyDescent="0.2">
      <c r="D450" s="110"/>
      <c r="E450" s="110"/>
      <c r="F450" s="102"/>
      <c r="G450" s="111"/>
      <c r="H450" s="111"/>
      <c r="I450" s="111"/>
      <c r="J450" s="111"/>
      <c r="K450" s="111"/>
      <c r="L450" s="111"/>
      <c r="M450" s="111"/>
      <c r="N450" s="111"/>
      <c r="O450" s="111"/>
      <c r="P450" s="111"/>
      <c r="Q450" s="111"/>
      <c r="R450" s="111"/>
      <c r="S450" s="111"/>
      <c r="T450" s="111"/>
      <c r="U450" s="110"/>
      <c r="V450" s="110"/>
      <c r="W450" s="110"/>
      <c r="X450" s="110"/>
      <c r="Y450" s="110"/>
      <c r="Z450" s="102"/>
      <c r="AA450" s="111"/>
      <c r="AB450" s="111"/>
      <c r="AC450" s="111"/>
      <c r="AD450" s="111"/>
      <c r="AE450" s="111"/>
      <c r="AF450" s="111"/>
      <c r="AG450" s="111"/>
      <c r="AH450" s="111"/>
      <c r="AI450" s="111"/>
      <c r="AJ450" s="111"/>
      <c r="AK450" s="111"/>
      <c r="AL450" s="111"/>
      <c r="AM450" s="111"/>
      <c r="AN450" s="111"/>
      <c r="AO450" s="110"/>
      <c r="AP450" s="110"/>
      <c r="AQ450" s="110"/>
      <c r="AR450" s="110"/>
      <c r="AS450" s="110"/>
      <c r="AT450" s="102"/>
      <c r="AU450" s="111"/>
      <c r="AV450" s="111"/>
      <c r="AW450" s="111"/>
      <c r="AX450" s="111"/>
      <c r="AY450" s="111"/>
      <c r="AZ450" s="111"/>
      <c r="BA450" s="111"/>
      <c r="BB450" s="111"/>
      <c r="BC450" s="111"/>
      <c r="BD450" s="111"/>
      <c r="BE450" s="49"/>
      <c r="BF450" s="49"/>
      <c r="BG450" s="49"/>
      <c r="BH450" s="49"/>
    </row>
    <row r="451" spans="4:60" ht="15" customHeight="1" x14ac:dyDescent="0.2">
      <c r="D451" s="110"/>
      <c r="E451" s="110"/>
      <c r="F451" s="102"/>
      <c r="G451" s="111"/>
      <c r="H451" s="111"/>
      <c r="I451" s="111"/>
      <c r="J451" s="111"/>
      <c r="K451" s="111"/>
      <c r="L451" s="111"/>
      <c r="M451" s="111"/>
      <c r="N451" s="111"/>
      <c r="O451" s="111"/>
      <c r="P451" s="111"/>
      <c r="Q451" s="111"/>
      <c r="R451" s="111"/>
      <c r="S451" s="111"/>
      <c r="T451" s="111"/>
      <c r="U451" s="110"/>
      <c r="V451" s="110"/>
      <c r="W451" s="110"/>
      <c r="X451" s="110"/>
      <c r="Y451" s="110"/>
      <c r="Z451" s="102"/>
      <c r="AA451" s="111"/>
      <c r="AB451" s="111"/>
      <c r="AC451" s="111"/>
      <c r="AD451" s="111"/>
      <c r="AE451" s="111"/>
      <c r="AF451" s="111"/>
      <c r="AG451" s="111"/>
      <c r="AH451" s="111"/>
      <c r="AI451" s="111"/>
      <c r="AJ451" s="111"/>
      <c r="AK451" s="111"/>
      <c r="AL451" s="111"/>
      <c r="AM451" s="111"/>
      <c r="AN451" s="111"/>
      <c r="AO451" s="110"/>
      <c r="AP451" s="110"/>
      <c r="AQ451" s="110"/>
      <c r="AR451" s="110"/>
      <c r="AS451" s="110"/>
      <c r="AT451" s="102"/>
      <c r="AU451" s="111"/>
      <c r="AV451" s="111"/>
      <c r="AW451" s="111"/>
      <c r="AX451" s="111"/>
      <c r="AY451" s="111"/>
      <c r="AZ451" s="111"/>
      <c r="BA451" s="111"/>
      <c r="BB451" s="111"/>
      <c r="BC451" s="111"/>
      <c r="BD451" s="111"/>
      <c r="BE451" s="49"/>
      <c r="BF451" s="49"/>
      <c r="BG451" s="49"/>
      <c r="BH451" s="49"/>
    </row>
    <row r="452" spans="4:60" x14ac:dyDescent="0.2">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c r="AA452" s="110"/>
      <c r="AB452" s="110"/>
      <c r="AC452" s="110"/>
      <c r="AD452" s="110"/>
      <c r="AE452" s="110"/>
      <c r="AF452" s="110"/>
      <c r="AG452" s="110"/>
      <c r="AH452" s="110"/>
      <c r="AI452" s="110"/>
      <c r="AJ452" s="110"/>
      <c r="AK452" s="110"/>
      <c r="AL452" s="110"/>
      <c r="AM452" s="110"/>
      <c r="AN452" s="110"/>
      <c r="AO452" s="110"/>
      <c r="AP452" s="110"/>
      <c r="AQ452" s="110"/>
      <c r="AR452" s="110"/>
      <c r="AS452" s="110"/>
      <c r="AT452" s="110"/>
      <c r="AU452" s="110"/>
      <c r="AV452" s="110"/>
      <c r="AW452" s="110"/>
      <c r="AX452" s="110"/>
      <c r="AY452" s="110"/>
      <c r="AZ452" s="110"/>
      <c r="BA452" s="110"/>
      <c r="BB452" s="110"/>
      <c r="BC452" s="110"/>
      <c r="BD452" s="110"/>
    </row>
    <row r="453" spans="4:60" x14ac:dyDescent="0.2">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c r="AA453" s="110"/>
      <c r="AB453" s="110"/>
      <c r="AC453" s="110"/>
      <c r="AD453" s="110"/>
      <c r="AE453" s="110"/>
      <c r="AF453" s="110"/>
      <c r="AG453" s="110"/>
      <c r="AH453" s="110"/>
      <c r="AI453" s="110"/>
      <c r="AJ453" s="110"/>
      <c r="AK453" s="110"/>
      <c r="AL453" s="110"/>
      <c r="AM453" s="110"/>
      <c r="AN453" s="110"/>
      <c r="AO453" s="110"/>
      <c r="AP453" s="110"/>
      <c r="AQ453" s="110"/>
      <c r="AR453" s="110"/>
      <c r="AS453" s="110"/>
      <c r="AT453" s="110"/>
      <c r="AU453" s="110"/>
      <c r="AV453" s="110"/>
      <c r="AW453" s="110"/>
      <c r="AX453" s="110"/>
      <c r="AY453" s="110"/>
      <c r="AZ453" s="110"/>
      <c r="BA453" s="110"/>
      <c r="BB453" s="110"/>
      <c r="BC453" s="110"/>
      <c r="BD453" s="110"/>
    </row>
    <row r="454" spans="4:60" x14ac:dyDescent="0.2">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c r="AA454" s="110"/>
      <c r="AB454" s="110"/>
      <c r="AC454" s="110"/>
      <c r="AD454" s="110"/>
      <c r="AE454" s="110"/>
      <c r="AF454" s="110"/>
      <c r="AG454" s="110"/>
      <c r="AH454" s="110"/>
      <c r="AI454" s="110"/>
      <c r="AJ454" s="110"/>
      <c r="AK454" s="110"/>
      <c r="AL454" s="110"/>
      <c r="AM454" s="110"/>
      <c r="AN454" s="110"/>
      <c r="AO454" s="110"/>
      <c r="AP454" s="110"/>
      <c r="AQ454" s="110"/>
      <c r="AR454" s="110"/>
      <c r="AS454" s="110"/>
      <c r="AT454" s="110"/>
      <c r="AU454" s="110"/>
      <c r="AV454" s="110"/>
      <c r="AW454" s="110"/>
      <c r="AX454" s="110"/>
      <c r="AY454" s="110"/>
      <c r="AZ454" s="110"/>
      <c r="BA454" s="110"/>
      <c r="BB454" s="110"/>
      <c r="BC454" s="110"/>
      <c r="BD454" s="110"/>
    </row>
    <row r="455" spans="4:60" x14ac:dyDescent="0.2">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c r="AA455" s="110"/>
      <c r="AB455" s="110"/>
      <c r="AC455" s="110"/>
      <c r="AD455" s="110"/>
      <c r="AE455" s="110"/>
      <c r="AF455" s="110"/>
      <c r="AG455" s="110"/>
      <c r="AH455" s="110"/>
      <c r="AI455" s="110"/>
      <c r="AJ455" s="110"/>
      <c r="AK455" s="110"/>
      <c r="AL455" s="110"/>
      <c r="AM455" s="110"/>
      <c r="AN455" s="110"/>
      <c r="AO455" s="110"/>
      <c r="AP455" s="110"/>
      <c r="AQ455" s="110"/>
      <c r="AR455" s="110"/>
      <c r="AS455" s="110"/>
      <c r="AT455" s="110"/>
      <c r="AU455" s="110"/>
      <c r="AV455" s="110"/>
      <c r="AW455" s="110"/>
      <c r="AX455" s="110"/>
      <c r="AY455" s="110"/>
      <c r="AZ455" s="110"/>
      <c r="BA455" s="110"/>
      <c r="BB455" s="110"/>
      <c r="BC455" s="110"/>
      <c r="BD455" s="110"/>
    </row>
    <row r="456" spans="4:60" x14ac:dyDescent="0.2">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c r="AA456" s="110"/>
      <c r="AB456" s="110"/>
      <c r="AC456" s="110"/>
      <c r="AD456" s="110"/>
      <c r="AE456" s="110"/>
      <c r="AF456" s="110"/>
      <c r="AG456" s="110"/>
      <c r="AH456" s="110"/>
      <c r="AI456" s="110"/>
      <c r="AJ456" s="110"/>
      <c r="AK456" s="110"/>
      <c r="AL456" s="110"/>
      <c r="AM456" s="110"/>
      <c r="AN456" s="110"/>
      <c r="AO456" s="110"/>
      <c r="AP456" s="110"/>
      <c r="AQ456" s="110"/>
      <c r="AR456" s="110"/>
      <c r="AS456" s="110"/>
      <c r="AT456" s="110"/>
      <c r="AU456" s="110"/>
      <c r="AV456" s="110"/>
      <c r="AW456" s="110"/>
      <c r="AX456" s="110"/>
      <c r="AY456" s="110"/>
      <c r="AZ456" s="110"/>
      <c r="BA456" s="110"/>
      <c r="BB456" s="110"/>
      <c r="BC456" s="110"/>
      <c r="BD456" s="110"/>
    </row>
    <row r="457" spans="4:60" x14ac:dyDescent="0.2">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c r="AA457" s="110"/>
      <c r="AB457" s="110"/>
      <c r="AC457" s="110"/>
      <c r="AD457" s="110"/>
      <c r="AE457" s="110"/>
      <c r="AF457" s="110"/>
      <c r="AG457" s="110"/>
      <c r="AH457" s="110"/>
      <c r="AI457" s="110"/>
      <c r="AJ457" s="110"/>
      <c r="AK457" s="110"/>
      <c r="AL457" s="110"/>
      <c r="AM457" s="110"/>
      <c r="AN457" s="110"/>
      <c r="AO457" s="110"/>
      <c r="AP457" s="110"/>
      <c r="AQ457" s="110"/>
      <c r="AR457" s="110"/>
      <c r="AS457" s="110"/>
      <c r="AT457" s="110"/>
      <c r="AU457" s="110"/>
      <c r="AV457" s="110"/>
      <c r="AW457" s="110"/>
      <c r="AX457" s="110"/>
      <c r="AY457" s="110"/>
      <c r="AZ457" s="110"/>
      <c r="BA457" s="110"/>
      <c r="BB457" s="110"/>
      <c r="BC457" s="110"/>
      <c r="BD457" s="110"/>
    </row>
    <row r="458" spans="4:60" x14ac:dyDescent="0.2">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c r="AA458" s="110"/>
      <c r="AB458" s="110"/>
      <c r="AC458" s="110"/>
      <c r="AD458" s="110"/>
      <c r="AE458" s="110"/>
      <c r="AF458" s="110"/>
      <c r="AG458" s="110"/>
      <c r="AH458" s="110"/>
      <c r="AI458" s="110"/>
      <c r="AJ458" s="110"/>
      <c r="AK458" s="110"/>
      <c r="AL458" s="110"/>
      <c r="AM458" s="110"/>
      <c r="AN458" s="110"/>
      <c r="AO458" s="110"/>
      <c r="AP458" s="110"/>
      <c r="AQ458" s="110"/>
      <c r="AR458" s="110"/>
      <c r="AS458" s="110"/>
      <c r="AT458" s="110"/>
      <c r="AU458" s="110"/>
      <c r="AV458" s="110"/>
      <c r="AW458" s="110"/>
      <c r="AX458" s="110"/>
      <c r="AY458" s="110"/>
      <c r="AZ458" s="110"/>
      <c r="BA458" s="110"/>
      <c r="BB458" s="110"/>
      <c r="BC458" s="110"/>
      <c r="BD458" s="110"/>
    </row>
  </sheetData>
  <mergeCells count="100">
    <mergeCell ref="BC339:BD339"/>
    <mergeCell ref="BE339:BF339"/>
    <mergeCell ref="BG339:BH339"/>
    <mergeCell ref="AK339:AL339"/>
    <mergeCell ref="AM339:AN339"/>
    <mergeCell ref="AU339:AV339"/>
    <mergeCell ref="AW339:AX339"/>
    <mergeCell ref="AY339:AZ339"/>
    <mergeCell ref="BA339:BB339"/>
    <mergeCell ref="AI339:AJ339"/>
    <mergeCell ref="G339:H339"/>
    <mergeCell ref="I339:J339"/>
    <mergeCell ref="K339:L339"/>
    <mergeCell ref="M339:N339"/>
    <mergeCell ref="O339:P339"/>
    <mergeCell ref="Q339:R339"/>
    <mergeCell ref="S339:T339"/>
    <mergeCell ref="AA339:AB339"/>
    <mergeCell ref="AC339:AD339"/>
    <mergeCell ref="AE339:AF339"/>
    <mergeCell ref="AG339:AH339"/>
    <mergeCell ref="BA228:BB228"/>
    <mergeCell ref="BC228:BD228"/>
    <mergeCell ref="BE228:BF228"/>
    <mergeCell ref="BG228:BH228"/>
    <mergeCell ref="F338:J338"/>
    <mergeCell ref="Z338:AD338"/>
    <mergeCell ref="AT338:AX338"/>
    <mergeCell ref="AI228:AJ228"/>
    <mergeCell ref="AK228:AL228"/>
    <mergeCell ref="AM228:AN228"/>
    <mergeCell ref="AU228:AV228"/>
    <mergeCell ref="AW228:AX228"/>
    <mergeCell ref="AY228:AZ228"/>
    <mergeCell ref="Q228:R228"/>
    <mergeCell ref="S228:T228"/>
    <mergeCell ref="AA228:AB228"/>
    <mergeCell ref="BE117:BF117"/>
    <mergeCell ref="BG117:BH117"/>
    <mergeCell ref="AM117:AN117"/>
    <mergeCell ref="AU117:AV117"/>
    <mergeCell ref="AW117:AX117"/>
    <mergeCell ref="AY117:AZ117"/>
    <mergeCell ref="BA117:BB117"/>
    <mergeCell ref="BC117:BD117"/>
    <mergeCell ref="F227:J227"/>
    <mergeCell ref="Z227:AD227"/>
    <mergeCell ref="AT227:AX227"/>
    <mergeCell ref="G228:H228"/>
    <mergeCell ref="I228:J228"/>
    <mergeCell ref="K228:L228"/>
    <mergeCell ref="M228:N228"/>
    <mergeCell ref="O228:P228"/>
    <mergeCell ref="AC228:AD228"/>
    <mergeCell ref="AE228:AF228"/>
    <mergeCell ref="AG228:AH228"/>
    <mergeCell ref="F116:J116"/>
    <mergeCell ref="Z116:AD116"/>
    <mergeCell ref="AT116:AV116"/>
    <mergeCell ref="G117:H117"/>
    <mergeCell ref="I117:J117"/>
    <mergeCell ref="K117:L117"/>
    <mergeCell ref="M117:N117"/>
    <mergeCell ref="O117:P117"/>
    <mergeCell ref="Q117:R117"/>
    <mergeCell ref="S117:T117"/>
    <mergeCell ref="AA117:AB117"/>
    <mergeCell ref="AC117:AD117"/>
    <mergeCell ref="AE117:AF117"/>
    <mergeCell ref="AG117:AH117"/>
    <mergeCell ref="AI117:AJ117"/>
    <mergeCell ref="AK117:AL117"/>
    <mergeCell ref="BG5:BH5"/>
    <mergeCell ref="AG5:AH5"/>
    <mergeCell ref="AI5:AJ5"/>
    <mergeCell ref="AK5:AL5"/>
    <mergeCell ref="AM5:AN5"/>
    <mergeCell ref="AP5:AR5"/>
    <mergeCell ref="AU5:AV5"/>
    <mergeCell ref="AW5:AX5"/>
    <mergeCell ref="AY5:AZ5"/>
    <mergeCell ref="BA5:BB5"/>
    <mergeCell ref="BC5:BD5"/>
    <mergeCell ref="BE5:BF5"/>
    <mergeCell ref="AE5:AF5"/>
    <mergeCell ref="I2:J2"/>
    <mergeCell ref="F4:J4"/>
    <mergeCell ref="Z4:AD4"/>
    <mergeCell ref="AT4:AX4"/>
    <mergeCell ref="O5:P5"/>
    <mergeCell ref="Q5:R5"/>
    <mergeCell ref="S5:T5"/>
    <mergeCell ref="V5:X5"/>
    <mergeCell ref="AA5:AB5"/>
    <mergeCell ref="AC5:AD5"/>
    <mergeCell ref="B5:D5"/>
    <mergeCell ref="G5:H5"/>
    <mergeCell ref="I5:J5"/>
    <mergeCell ref="K5:L5"/>
    <mergeCell ref="M5:N5"/>
  </mergeCells>
  <conditionalFormatting sqref="J7 L7 N7 P7 R7 T7 H25 J25 L25 N25 P25 R25 T25 H43 J43 L43 N43 P43 R43 T43 H61 J61 L61 N61 P61 R61 T61 H79 J79 L79 N79 P79 R79 T79 H97 J97 L97 N97 P97 R97 T97 AB7 AD7 AF7 AH7 AJ7 AL7 AN7 AB25 AD25 AF25 AH25 AJ25 AL25 AN25 AB43 AD43 AF43 AH43 AJ43 AL43 AN43 AB61 AD61 AF61 AH61 AJ61 AL61 AN61 AB79 AD79 AF79 AH79 AJ79 AL79 AN79 AB97 AD97 AF97 AH97 AJ97 AL97 AN97 AV7 AX7 AZ7 BB7 BD7 BF7 BH7 AV25 AX25 AZ25 BB25 BD25 BF25 BH25 AV43 AX43 AZ43 BB43 BD43 BF43 BH43 AV61 AX61 AZ61 BB61 BD61 BF61 BH61 AV79 AX79 AZ79 BB79 BD79 BF79 BH79 AV97 AX97 AZ97 BB97 BD97 BF97 BH97 H119 J119 L119 N119 P119 R119 T119 H137 J137 L137 N137 P137 R137 T137 H155 J155 L155 N155 P155 R155 T155 H173 J173 L173 N173 P173 R173 T173 H191 J191 L191 N191 P191 R191 T191 H208 J208 L208 N208 P208 R208 T208 AB119 AD119 AF119 AH119 AJ119 AL119 AN119 AB137 AD137 AF137 AH137 AJ137 AL137 AN137 AB155 AD155 AF155 AH155 AJ155 AL155 AN155 AB173 AD173 AF173 AH173 AJ173 AL173 AN173 AB191 AD191 AF191 AH191 AJ191 AL191 AN191 AB208 AD208 AF208 AH208 AJ208 AL208 AN208 AV119 AX119 AZ119 BB119 BD119 BF119 BH119 AV137 AX137 AZ137 BB137 BD137 BF137 BH137 AV155 AX155 AZ155 BB155 BD155 BF155 BH155 AV173 AX173 AZ173 BB173 BD173 BF173 BH173 AV191 AX191 AZ191 BB191 BD191 BF191 BH191 AV208 AX208 AZ208 BB208 BD208 BF208 BH208 H230 J230 L230 N230 P230 R230 T230 H248 J248 L248 N248 P248 R248 T248 H266 J266 L266 N266 P266 R266 T266 H284 J284 L284 N284 P284 R284 T284 H302 J302 L302 N302 P302 R302 T302 H320 J320 L320 N320 P320 R320 T320 AB230 AD230 AF230 AH230 AJ230 AL230 AN230 AB248 AD248 AF248 AH248 AJ248 AL248 AN248 AB266 AD266 AF266 AH266 AJ266 AL266 AN266 AB284 AD284 AF284 AH284 AJ284 AL284 AN284 AB302 AD302 AF302 AH302 AJ302 AL302 AN302 AB320 AD320 AF320 AH320 AJ320 AL320 AN320 AV230 AX230 AZ230 BB230 BD230 BF230 BH230 AV248 AX248 AZ248 BB248 BD248 BF248 BH248 AV266 AX266 AZ266 BB266 BD266 BF266 BH266 AV284 AX284 AZ284 BB284 BD284 BF284 BH284 AV302 AX302 AZ302 BB302 BD302 BF302 BH302 AV320 AX320 AZ320 BB320 BD320 BF320 BH320 H341 J341 L341 N341 P341 R341 T341 H359 J359 L359 N359 P359 R359 T359 H377 J377 L377 N377 P377 R377 T377 H395 J395 L395 N395 P395 R395 T395 H413 J413 L413 N413 P413 R413 T413 H431 J431 L431 N431 P431 R431 T431 AB341 AD341 AF341 AH341 AJ341 AL341 AN341 AB359 AD359 AF359 AH359 AJ359 AL359 AN359 AB377 AD377 AF377 AH377 AJ377 AL377 AN377 AB395 AD395 AF395 AH395 AJ395 AL395 AN395 AB413 AD413 AF413 AH413 AJ413 AL413 AN413 AB431 AD431 AF431 AH431 AJ431 AL431 AN431 AV341 AX341 AZ341 BB341 BD341 BF341 BH341 AV359 AX359 AZ359 BB359 BD359 BF359 BH359 AV377 AX377 AZ377 BB377 BD377 BF377 BH377 AV395 AX395 AZ395 BB395 BD395 BF395 BH395 AV413 AX413 AZ413 BB413 BD413 BF413 BH413 AV431 AX431 AZ431 BB431 BD431 BF431 BH431 H7 Z6:Z7 Z340:Z341 AT6:AT7 F118:F119 Z118:Z119 AT118:AT119 F229:F230 Z229:Z230 Z24:Z25">
    <cfRule type="expression" dxfId="18159" priority="6052" stopIfTrue="1">
      <formula>AND(F6=TODAY())</formula>
    </cfRule>
  </conditionalFormatting>
  <conditionalFormatting sqref="G7 I7 K7 M7 O7 Q7 S7 G25 I25 K25 M25 O25 Q25 S25 G43 I43 K43 M43 O43 Q43 S43 G61 I61 K61 M61 O61 Q61 S61 G79 I79 K79 M79 O79 Q79 S79 G97 I97 K97 M97 O97 Q97 S97 AA7 AC7 AE7 AG7 AI7 AK7 AM7 AA25 AC25 AE25 AG25 AI25 AK25 AM25 AA43 AC43 AE43 AG43 AI43 AK43 AM43 AA61 AC61 AE61 AG61 AI61 AK61 AM61 AA79 AC79 AE79 AG79 AI79 AK79 AM79 AA97 AC97 AE97 AG97 AI97 AK97 AM97 AU7 AW7 AY7 BA7 BC7 BE7 BG7 AU25 AW25 AY25 BA25 BC25 BE25 BG25 AU43 AW43 AY43 BA43 BC43 BE43 BG43 AU61 AW61 AY61 BA61 BC61 BE61 BG61 AU79 AW79 AY79 BA79 BC79 BE79 BG79 AU97 AW97 AY97 BA97 BC97 BE97 BG97 G119 I119 K119 M119 O119 Q119 S119 G137 I137 K137 M137 O137 Q137 S137 G155 I155 K155 M155 O155 Q155 S155 G173 I173 K173 M173 O173 Q173 S173 G191 I191 K191 M191 O191 Q191 S191 G208 I208 K208 M208 O208 Q208 S208 AA119 AC119 AE119 AG119 AI119 AK119 AM119 AA137 AC137 AE137 AG137 AI137 AK137 AM137 AA155 AC155 AE155 AG155 AI155 AK155 AM155 AA173 AC173 AE173 AG173 AI173 AK173 AM173 AA191 AC191 AE191 AG191 AI191 AK191 AM191 AA208 AC208 AE208 AG208 AI208 AK208 AM208 AU119 AW119 AY119 BA119 BC119 BE119 BG119 AU137 AW137 AY137 BA137 BC137 BE137 BG137 AU155 AW155 AY155 BA155 BC155 BE155 BG155 AU173 AW173 AY173 BA173 BC173 BE173 BG173 AU191 AW191 AY191 BA191 BC191 BE191 BG191 AU208 AW208 AY208 BA208 BC208 BE208 BG208 G230 I230 K230 M230 O230 Q230 S230 G248 I248 K248 M248 O248 Q248 S248 G266 I266 K266 M266 O266 Q266 S266 G284 I284 K284 M284 O284 Q284 S284 G302 I302 K302 M302 O302 Q302 S302 G320 I320 K320 M320 O320 Q320 S320 AA230 AC230 AE230 AG230 AI230 AK230 AM230 AA248 AC248 AE248 AG248 AI248 AK248 AM248 AA266 AC266 AE266 AG266 AI266 AK266 AM266 AA284 AC284 AE284 AG284 AI284 AK284 AM284 AA302 AC302 AE302 AG302 AI302 AK302 AM302 AA320 AC320 AE320 AG320 AI320 AK320 AM320 AU230 AW230 AY230 BA230 BC230 BE230 BG230 AU248 AW248 AY248 BA248 BC248 BE248 BG248 AU266 AW266 AY266 BA266 BC266 BE266 BG266 AU284 AW284 AY284 BA284 BC284 BE284 BG284 AU302 AW302 AY302 BA302 BC302 BE302 BG302 AU320 AW320 AY320 BA320 BC320 BE320 BG320 G341 I341 K341 M341 O341 Q341 S341 G359 I359 K359 M359 O359 Q359 S359 G377 I377 K377 M377 O377 Q377 S377 G395 I395 K395 M395 O395 Q395 S395 G413 I413 K413 M413 O413 Q413 S413 G431 I431 K431 M431 O431 Q431 S431 AA341 AC341 AE341 AG341 AI341 AK341 AM341 AA359 AC359 AE359 AG359 AI359 AK359 AM359 AA377 AC377 AE377 AG377 AI377 AK377 AM377 AA395 AC395 AE395 AG395 AI395 AK395 AM395 AA413 AC413 AE413 AG413 AI413 AK413 AM413 AA431 AC431 AE431 AG431 AI431 AK431 AM431 AU341 AW341 AY341 BA341 BC341 BE341 BG341 AU359 AW359 AY359 BA359 BC359 BE359 BG359 AU377 AW377 AY377 BA377 BC377 BE377 BG377 AU395 AW395 AY395 BA395 BC395 BE395 BG395 AU413 AW413 AY413 BA413 BC413 BE413 BG413 AU431 AW431 AY431 BA431 BC431 BE431 BG431">
    <cfRule type="expression" dxfId="18158" priority="6053" stopIfTrue="1">
      <formula>OR(H7=Fériés_ref)</formula>
    </cfRule>
  </conditionalFormatting>
  <conditionalFormatting sqref="F136">
    <cfRule type="expression" dxfId="18157" priority="6051" stopIfTrue="1">
      <formula>AND(F136=TODAY())</formula>
    </cfRule>
  </conditionalFormatting>
  <conditionalFormatting sqref="Z136">
    <cfRule type="expression" dxfId="18156" priority="6050" stopIfTrue="1">
      <formula>AND(Z136=TODAY())</formula>
    </cfRule>
  </conditionalFormatting>
  <conditionalFormatting sqref="AT136">
    <cfRule type="expression" dxfId="18155" priority="6049" stopIfTrue="1">
      <formula>AND(AT136=TODAY())</formula>
    </cfRule>
  </conditionalFormatting>
  <conditionalFormatting sqref="H23">
    <cfRule type="cellIs" dxfId="18154" priority="6048" stopIfTrue="1" operator="greaterThan">
      <formula>16</formula>
    </cfRule>
  </conditionalFormatting>
  <conditionalFormatting sqref="J23">
    <cfRule type="cellIs" dxfId="18153" priority="6047" stopIfTrue="1" operator="greaterThan">
      <formula>16</formula>
    </cfRule>
  </conditionalFormatting>
  <conditionalFormatting sqref="L23">
    <cfRule type="cellIs" dxfId="18152" priority="6046" stopIfTrue="1" operator="greaterThan">
      <formula>16</formula>
    </cfRule>
  </conditionalFormatting>
  <conditionalFormatting sqref="N23">
    <cfRule type="cellIs" dxfId="18151" priority="6045" stopIfTrue="1" operator="greaterThan">
      <formula>16</formula>
    </cfRule>
  </conditionalFormatting>
  <conditionalFormatting sqref="P23">
    <cfRule type="cellIs" dxfId="18150" priority="6044" stopIfTrue="1" operator="greaterThan">
      <formula>16</formula>
    </cfRule>
  </conditionalFormatting>
  <conditionalFormatting sqref="R23">
    <cfRule type="cellIs" dxfId="18149" priority="6043" stopIfTrue="1" operator="greaterThan">
      <formula>16</formula>
    </cfRule>
  </conditionalFormatting>
  <conditionalFormatting sqref="T23">
    <cfRule type="cellIs" dxfId="18148" priority="6042" stopIfTrue="1" operator="greaterThan">
      <formula>16</formula>
    </cfRule>
  </conditionalFormatting>
  <conditionalFormatting sqref="G8:G22">
    <cfRule type="endsWith" dxfId="18147" priority="6031" stopIfTrue="1" operator="endsWith" text="TE">
      <formula>RIGHT(G8,LEN("TE"))="TE"</formula>
    </cfRule>
    <cfRule type="endsWith" dxfId="18146" priority="6032" stopIfTrue="1" operator="endsWith" text="MX">
      <formula>RIGHT(G8,LEN("MX"))="MX"</formula>
    </cfRule>
    <cfRule type="endsWith" dxfId="18145" priority="6033" stopIfTrue="1" operator="endsWith" text="MI">
      <formula>RIGHT(G8,LEN("MI"))="MI"</formula>
    </cfRule>
    <cfRule type="endsWith" dxfId="18144" priority="6034" stopIfTrue="1" operator="endsWith" text="PL">
      <formula>RIGHT(G8,LEN("PL"))="PL"</formula>
    </cfRule>
    <cfRule type="endsWith" dxfId="18143" priority="6035" stopIfTrue="1" operator="endsWith" text="FE">
      <formula>RIGHT(G8,LEN("FE"))="FE"</formula>
    </cfRule>
    <cfRule type="endsWith" dxfId="18142" priority="6036" stopIfTrue="1" operator="endsWith" text="PA">
      <formula>RIGHT(G8,LEN("PA"))="PA"</formula>
    </cfRule>
    <cfRule type="endsWith" dxfId="18141" priority="6037" stopIfTrue="1" operator="endsWith" text="PS">
      <formula>RIGHT(G8,LEN("PS"))="PS"</formula>
    </cfRule>
    <cfRule type="endsWith" dxfId="18140" priority="6038" stopIfTrue="1" operator="endsWith" text="OB">
      <formula>RIGHT(G8,LEN("OB"))="OB"</formula>
    </cfRule>
    <cfRule type="endsWith" dxfId="18139" priority="6039" stopIfTrue="1" operator="endsWith" text="BA">
      <formula>RIGHT(G8,LEN("BA"))="BA"</formula>
    </cfRule>
    <cfRule type="endsWith" dxfId="18138" priority="6040" stopIfTrue="1" operator="endsWith" text="CO">
      <formula>RIGHT(G8,LEN("CO"))="CO"</formula>
    </cfRule>
    <cfRule type="endsWith" dxfId="18137" priority="6041" stopIfTrue="1" operator="endsWith" text="CH">
      <formula>RIGHT(G8,LEN("CH"))="CH"</formula>
    </cfRule>
  </conditionalFormatting>
  <conditionalFormatting sqref="I8:I22">
    <cfRule type="endsWith" dxfId="18136" priority="6020" stopIfTrue="1" operator="endsWith" text="TE">
      <formula>RIGHT(I8,LEN("TE"))="TE"</formula>
    </cfRule>
    <cfRule type="endsWith" dxfId="18135" priority="6021" stopIfTrue="1" operator="endsWith" text="MX">
      <formula>RIGHT(I8,LEN("MX"))="MX"</formula>
    </cfRule>
    <cfRule type="endsWith" dxfId="18134" priority="6022" stopIfTrue="1" operator="endsWith" text="MI">
      <formula>RIGHT(I8,LEN("MI"))="MI"</formula>
    </cfRule>
    <cfRule type="endsWith" dxfId="18133" priority="6023" stopIfTrue="1" operator="endsWith" text="PL">
      <formula>RIGHT(I8,LEN("PL"))="PL"</formula>
    </cfRule>
    <cfRule type="endsWith" dxfId="18132" priority="6024" stopIfTrue="1" operator="endsWith" text="FE">
      <formula>RIGHT(I8,LEN("FE"))="FE"</formula>
    </cfRule>
    <cfRule type="endsWith" dxfId="18131" priority="6025" stopIfTrue="1" operator="endsWith" text="PA">
      <formula>RIGHT(I8,LEN("PA"))="PA"</formula>
    </cfRule>
    <cfRule type="endsWith" dxfId="18130" priority="6026" stopIfTrue="1" operator="endsWith" text="PS">
      <formula>RIGHT(I8,LEN("PS"))="PS"</formula>
    </cfRule>
    <cfRule type="endsWith" dxfId="18129" priority="6027" stopIfTrue="1" operator="endsWith" text="OB">
      <formula>RIGHT(I8,LEN("OB"))="OB"</formula>
    </cfRule>
    <cfRule type="endsWith" dxfId="18128" priority="6028" stopIfTrue="1" operator="endsWith" text="BA">
      <formula>RIGHT(I8,LEN("BA"))="BA"</formula>
    </cfRule>
    <cfRule type="endsWith" dxfId="18127" priority="6029" stopIfTrue="1" operator="endsWith" text="CO">
      <formula>RIGHT(I8,LEN("CO"))="CO"</formula>
    </cfRule>
    <cfRule type="endsWith" dxfId="18126" priority="6030" stopIfTrue="1" operator="endsWith" text="CH">
      <formula>RIGHT(I8,LEN("CH"))="CH"</formula>
    </cfRule>
  </conditionalFormatting>
  <conditionalFormatting sqref="K8:K22">
    <cfRule type="endsWith" dxfId="18125" priority="6009" stopIfTrue="1" operator="endsWith" text="TE">
      <formula>RIGHT(K8,LEN("TE"))="TE"</formula>
    </cfRule>
    <cfRule type="endsWith" dxfId="18124" priority="6010" stopIfTrue="1" operator="endsWith" text="MX">
      <formula>RIGHT(K8,LEN("MX"))="MX"</formula>
    </cfRule>
    <cfRule type="endsWith" dxfId="18123" priority="6011" stopIfTrue="1" operator="endsWith" text="MI">
      <formula>RIGHT(K8,LEN("MI"))="MI"</formula>
    </cfRule>
    <cfRule type="endsWith" dxfId="18122" priority="6012" stopIfTrue="1" operator="endsWith" text="PL">
      <formula>RIGHT(K8,LEN("PL"))="PL"</formula>
    </cfRule>
    <cfRule type="endsWith" dxfId="18121" priority="6013" stopIfTrue="1" operator="endsWith" text="FE">
      <formula>RIGHT(K8,LEN("FE"))="FE"</formula>
    </cfRule>
    <cfRule type="endsWith" dxfId="18120" priority="6014" stopIfTrue="1" operator="endsWith" text="PA">
      <formula>RIGHT(K8,LEN("PA"))="PA"</formula>
    </cfRule>
    <cfRule type="endsWith" dxfId="18119" priority="6015" stopIfTrue="1" operator="endsWith" text="PS">
      <formula>RIGHT(K8,LEN("PS"))="PS"</formula>
    </cfRule>
    <cfRule type="endsWith" dxfId="18118" priority="6016" stopIfTrue="1" operator="endsWith" text="OB">
      <formula>RIGHT(K8,LEN("OB"))="OB"</formula>
    </cfRule>
    <cfRule type="endsWith" dxfId="18117" priority="6017" stopIfTrue="1" operator="endsWith" text="BA">
      <formula>RIGHT(K8,LEN("BA"))="BA"</formula>
    </cfRule>
    <cfRule type="endsWith" dxfId="18116" priority="6018" stopIfTrue="1" operator="endsWith" text="CO">
      <formula>RIGHT(K8,LEN("CO"))="CO"</formula>
    </cfRule>
    <cfRule type="endsWith" dxfId="18115" priority="6019" stopIfTrue="1" operator="endsWith" text="CH">
      <formula>RIGHT(K8,LEN("CH"))="CH"</formula>
    </cfRule>
  </conditionalFormatting>
  <conditionalFormatting sqref="M8:M22">
    <cfRule type="endsWith" dxfId="18114" priority="5998" stopIfTrue="1" operator="endsWith" text="TE">
      <formula>RIGHT(M8,LEN("TE"))="TE"</formula>
    </cfRule>
    <cfRule type="endsWith" dxfId="18113" priority="5999" stopIfTrue="1" operator="endsWith" text="MX">
      <formula>RIGHT(M8,LEN("MX"))="MX"</formula>
    </cfRule>
    <cfRule type="endsWith" dxfId="18112" priority="6000" stopIfTrue="1" operator="endsWith" text="MI">
      <formula>RIGHT(M8,LEN("MI"))="MI"</formula>
    </cfRule>
    <cfRule type="endsWith" dxfId="18111" priority="6001" stopIfTrue="1" operator="endsWith" text="PL">
      <formula>RIGHT(M8,LEN("PL"))="PL"</formula>
    </cfRule>
    <cfRule type="endsWith" dxfId="18110" priority="6002" stopIfTrue="1" operator="endsWith" text="FE">
      <formula>RIGHT(M8,LEN("FE"))="FE"</formula>
    </cfRule>
    <cfRule type="endsWith" dxfId="18109" priority="6003" stopIfTrue="1" operator="endsWith" text="PA">
      <formula>RIGHT(M8,LEN("PA"))="PA"</formula>
    </cfRule>
    <cfRule type="endsWith" dxfId="18108" priority="6004" stopIfTrue="1" operator="endsWith" text="PS">
      <formula>RIGHT(M8,LEN("PS"))="PS"</formula>
    </cfRule>
    <cfRule type="endsWith" dxfId="18107" priority="6005" stopIfTrue="1" operator="endsWith" text="OB">
      <formula>RIGHT(M8,LEN("OB"))="OB"</formula>
    </cfRule>
    <cfRule type="endsWith" dxfId="18106" priority="6006" stopIfTrue="1" operator="endsWith" text="BA">
      <formula>RIGHT(M8,LEN("BA"))="BA"</formula>
    </cfRule>
    <cfRule type="endsWith" dxfId="18105" priority="6007" stopIfTrue="1" operator="endsWith" text="CO">
      <formula>RIGHT(M8,LEN("CO"))="CO"</formula>
    </cfRule>
    <cfRule type="endsWith" dxfId="18104" priority="6008" stopIfTrue="1" operator="endsWith" text="CH">
      <formula>RIGHT(M8,LEN("CH"))="CH"</formula>
    </cfRule>
  </conditionalFormatting>
  <conditionalFormatting sqref="O8:O22">
    <cfRule type="endsWith" dxfId="18103" priority="5987" stopIfTrue="1" operator="endsWith" text="TE">
      <formula>RIGHT(O8,LEN("TE"))="TE"</formula>
    </cfRule>
    <cfRule type="endsWith" dxfId="18102" priority="5988" stopIfTrue="1" operator="endsWith" text="MX">
      <formula>RIGHT(O8,LEN("MX"))="MX"</formula>
    </cfRule>
    <cfRule type="endsWith" dxfId="18101" priority="5989" stopIfTrue="1" operator="endsWith" text="MI">
      <formula>RIGHT(O8,LEN("MI"))="MI"</formula>
    </cfRule>
    <cfRule type="endsWith" dxfId="18100" priority="5990" stopIfTrue="1" operator="endsWith" text="PL">
      <formula>RIGHT(O8,LEN("PL"))="PL"</formula>
    </cfRule>
    <cfRule type="endsWith" dxfId="18099" priority="5991" stopIfTrue="1" operator="endsWith" text="FE">
      <formula>RIGHT(O8,LEN("FE"))="FE"</formula>
    </cfRule>
    <cfRule type="endsWith" dxfId="18098" priority="5992" stopIfTrue="1" operator="endsWith" text="PA">
      <formula>RIGHT(O8,LEN("PA"))="PA"</formula>
    </cfRule>
    <cfRule type="endsWith" dxfId="18097" priority="5993" stopIfTrue="1" operator="endsWith" text="PS">
      <formula>RIGHT(O8,LEN("PS"))="PS"</formula>
    </cfRule>
    <cfRule type="endsWith" dxfId="18096" priority="5994" stopIfTrue="1" operator="endsWith" text="OB">
      <formula>RIGHT(O8,LEN("OB"))="OB"</formula>
    </cfRule>
    <cfRule type="endsWith" dxfId="18095" priority="5995" stopIfTrue="1" operator="endsWith" text="BA">
      <formula>RIGHT(O8,LEN("BA"))="BA"</formula>
    </cfRule>
    <cfRule type="endsWith" dxfId="18094" priority="5996" stopIfTrue="1" operator="endsWith" text="CO">
      <formula>RIGHT(O8,LEN("CO"))="CO"</formula>
    </cfRule>
    <cfRule type="endsWith" dxfId="18093" priority="5997" stopIfTrue="1" operator="endsWith" text="CH">
      <formula>RIGHT(O8,LEN("CH"))="CH"</formula>
    </cfRule>
  </conditionalFormatting>
  <conditionalFormatting sqref="Q8:Q22">
    <cfRule type="endsWith" dxfId="18092" priority="5976" stopIfTrue="1" operator="endsWith" text="TE">
      <formula>RIGHT(Q8,LEN("TE"))="TE"</formula>
    </cfRule>
    <cfRule type="endsWith" dxfId="18091" priority="5977" stopIfTrue="1" operator="endsWith" text="MX">
      <formula>RIGHT(Q8,LEN("MX"))="MX"</formula>
    </cfRule>
    <cfRule type="endsWith" dxfId="18090" priority="5978" stopIfTrue="1" operator="endsWith" text="MI">
      <formula>RIGHT(Q8,LEN("MI"))="MI"</formula>
    </cfRule>
    <cfRule type="endsWith" dxfId="18089" priority="5979" stopIfTrue="1" operator="endsWith" text="PL">
      <formula>RIGHT(Q8,LEN("PL"))="PL"</formula>
    </cfRule>
    <cfRule type="endsWith" dxfId="18088" priority="5980" stopIfTrue="1" operator="endsWith" text="FE">
      <formula>RIGHT(Q8,LEN("FE"))="FE"</formula>
    </cfRule>
    <cfRule type="endsWith" dxfId="18087" priority="5981" stopIfTrue="1" operator="endsWith" text="PA">
      <formula>RIGHT(Q8,LEN("PA"))="PA"</formula>
    </cfRule>
    <cfRule type="endsWith" dxfId="18086" priority="5982" stopIfTrue="1" operator="endsWith" text="PS">
      <formula>RIGHT(Q8,LEN("PS"))="PS"</formula>
    </cfRule>
    <cfRule type="endsWith" dxfId="18085" priority="5983" stopIfTrue="1" operator="endsWith" text="OB">
      <formula>RIGHT(Q8,LEN("OB"))="OB"</formula>
    </cfRule>
    <cfRule type="endsWith" dxfId="18084" priority="5984" stopIfTrue="1" operator="endsWith" text="BA">
      <formula>RIGHT(Q8,LEN("BA"))="BA"</formula>
    </cfRule>
    <cfRule type="endsWith" dxfId="18083" priority="5985" stopIfTrue="1" operator="endsWith" text="CO">
      <formula>RIGHT(Q8,LEN("CO"))="CO"</formula>
    </cfRule>
    <cfRule type="endsWith" dxfId="18082" priority="5986" stopIfTrue="1" operator="endsWith" text="CH">
      <formula>RIGHT(Q8,LEN("CH"))="CH"</formula>
    </cfRule>
  </conditionalFormatting>
  <conditionalFormatting sqref="S8:S22">
    <cfRule type="endsWith" dxfId="18081" priority="5965" stopIfTrue="1" operator="endsWith" text="TE">
      <formula>RIGHT(S8,LEN("TE"))="TE"</formula>
    </cfRule>
    <cfRule type="endsWith" dxfId="18080" priority="5966" stopIfTrue="1" operator="endsWith" text="MX">
      <formula>RIGHT(S8,LEN("MX"))="MX"</formula>
    </cfRule>
    <cfRule type="endsWith" dxfId="18079" priority="5967" stopIfTrue="1" operator="endsWith" text="MI">
      <formula>RIGHT(S8,LEN("MI"))="MI"</formula>
    </cfRule>
    <cfRule type="endsWith" dxfId="18078" priority="5968" stopIfTrue="1" operator="endsWith" text="PL">
      <formula>RIGHT(S8,LEN("PL"))="PL"</formula>
    </cfRule>
    <cfRule type="endsWith" dxfId="18077" priority="5969" stopIfTrue="1" operator="endsWith" text="FE">
      <formula>RIGHT(S8,LEN("FE"))="FE"</formula>
    </cfRule>
    <cfRule type="endsWith" dxfId="18076" priority="5970" stopIfTrue="1" operator="endsWith" text="PA">
      <formula>RIGHT(S8,LEN("PA"))="PA"</formula>
    </cfRule>
    <cfRule type="endsWith" dxfId="18075" priority="5971" stopIfTrue="1" operator="endsWith" text="PS">
      <formula>RIGHT(S8,LEN("PS"))="PS"</formula>
    </cfRule>
    <cfRule type="endsWith" dxfId="18074" priority="5972" stopIfTrue="1" operator="endsWith" text="OB">
      <formula>RIGHT(S8,LEN("OB"))="OB"</formula>
    </cfRule>
    <cfRule type="endsWith" dxfId="18073" priority="5973" stopIfTrue="1" operator="endsWith" text="BA">
      <formula>RIGHT(S8,LEN("BA"))="BA"</formula>
    </cfRule>
    <cfRule type="endsWith" dxfId="18072" priority="5974" stopIfTrue="1" operator="endsWith" text="CO">
      <formula>RIGHT(S8,LEN("CO"))="CO"</formula>
    </cfRule>
    <cfRule type="endsWith" dxfId="18071" priority="5975" stopIfTrue="1" operator="endsWith" text="CH">
      <formula>RIGHT(S8,LEN("CH"))="CH"</formula>
    </cfRule>
  </conditionalFormatting>
  <conditionalFormatting sqref="AB23">
    <cfRule type="cellIs" dxfId="18070" priority="5964" stopIfTrue="1" operator="greaterThan">
      <formula>16</formula>
    </cfRule>
  </conditionalFormatting>
  <conditionalFormatting sqref="AD23">
    <cfRule type="cellIs" dxfId="18069" priority="5963" stopIfTrue="1" operator="greaterThan">
      <formula>16</formula>
    </cfRule>
  </conditionalFormatting>
  <conditionalFormatting sqref="AF23">
    <cfRule type="cellIs" dxfId="18068" priority="5962" stopIfTrue="1" operator="greaterThan">
      <formula>16</formula>
    </cfRule>
  </conditionalFormatting>
  <conditionalFormatting sqref="AH23">
    <cfRule type="cellIs" dxfId="18067" priority="5961" stopIfTrue="1" operator="greaterThan">
      <formula>16</formula>
    </cfRule>
  </conditionalFormatting>
  <conditionalFormatting sqref="AJ23">
    <cfRule type="cellIs" dxfId="18066" priority="5960" stopIfTrue="1" operator="greaterThan">
      <formula>16</formula>
    </cfRule>
  </conditionalFormatting>
  <conditionalFormatting sqref="AL23">
    <cfRule type="cellIs" dxfId="18065" priority="5959" stopIfTrue="1" operator="greaterThan">
      <formula>16</formula>
    </cfRule>
  </conditionalFormatting>
  <conditionalFormatting sqref="AN23">
    <cfRule type="cellIs" dxfId="18064" priority="5958" stopIfTrue="1" operator="greaterThan">
      <formula>16</formula>
    </cfRule>
  </conditionalFormatting>
  <conditionalFormatting sqref="AA8:AA22">
    <cfRule type="endsWith" dxfId="18063" priority="5947" stopIfTrue="1" operator="endsWith" text="TE">
      <formula>RIGHT(AA8,LEN("TE"))="TE"</formula>
    </cfRule>
    <cfRule type="endsWith" dxfId="18062" priority="5948" stopIfTrue="1" operator="endsWith" text="MX">
      <formula>RIGHT(AA8,LEN("MX"))="MX"</formula>
    </cfRule>
    <cfRule type="endsWith" dxfId="18061" priority="5949" stopIfTrue="1" operator="endsWith" text="MI">
      <formula>RIGHT(AA8,LEN("MI"))="MI"</formula>
    </cfRule>
    <cfRule type="endsWith" dxfId="18060" priority="5950" stopIfTrue="1" operator="endsWith" text="PL">
      <formula>RIGHT(AA8,LEN("PL"))="PL"</formula>
    </cfRule>
    <cfRule type="endsWith" dxfId="18059" priority="5951" stopIfTrue="1" operator="endsWith" text="FE">
      <formula>RIGHT(AA8,LEN("FE"))="FE"</formula>
    </cfRule>
    <cfRule type="endsWith" dxfId="18058" priority="5952" stopIfTrue="1" operator="endsWith" text="PA">
      <formula>RIGHT(AA8,LEN("PA"))="PA"</formula>
    </cfRule>
    <cfRule type="endsWith" dxfId="18057" priority="5953" stopIfTrue="1" operator="endsWith" text="PS">
      <formula>RIGHT(AA8,LEN("PS"))="PS"</formula>
    </cfRule>
    <cfRule type="endsWith" dxfId="18056" priority="5954" stopIfTrue="1" operator="endsWith" text="OB">
      <formula>RIGHT(AA8,LEN("OB"))="OB"</formula>
    </cfRule>
    <cfRule type="endsWith" dxfId="18055" priority="5955" stopIfTrue="1" operator="endsWith" text="BA">
      <formula>RIGHT(AA8,LEN("BA"))="BA"</formula>
    </cfRule>
    <cfRule type="endsWith" dxfId="18054" priority="5956" stopIfTrue="1" operator="endsWith" text="CO">
      <formula>RIGHT(AA8,LEN("CO"))="CO"</formula>
    </cfRule>
    <cfRule type="endsWith" dxfId="18053" priority="5957" stopIfTrue="1" operator="endsWith" text="CH">
      <formula>RIGHT(AA8,LEN("CH"))="CH"</formula>
    </cfRule>
  </conditionalFormatting>
  <conditionalFormatting sqref="AC8:AC22">
    <cfRule type="endsWith" dxfId="18052" priority="5936" stopIfTrue="1" operator="endsWith" text="TE">
      <formula>RIGHT(AC8,LEN("TE"))="TE"</formula>
    </cfRule>
    <cfRule type="endsWith" dxfId="18051" priority="5937" stopIfTrue="1" operator="endsWith" text="MX">
      <formula>RIGHT(AC8,LEN("MX"))="MX"</formula>
    </cfRule>
    <cfRule type="endsWith" dxfId="18050" priority="5938" stopIfTrue="1" operator="endsWith" text="MI">
      <formula>RIGHT(AC8,LEN("MI"))="MI"</formula>
    </cfRule>
    <cfRule type="endsWith" dxfId="18049" priority="5939" stopIfTrue="1" operator="endsWith" text="PL">
      <formula>RIGHT(AC8,LEN("PL"))="PL"</formula>
    </cfRule>
    <cfRule type="endsWith" dxfId="18048" priority="5940" stopIfTrue="1" operator="endsWith" text="FE">
      <formula>RIGHT(AC8,LEN("FE"))="FE"</formula>
    </cfRule>
    <cfRule type="endsWith" dxfId="18047" priority="5941" stopIfTrue="1" operator="endsWith" text="PA">
      <formula>RIGHT(AC8,LEN("PA"))="PA"</formula>
    </cfRule>
    <cfRule type="endsWith" dxfId="18046" priority="5942" stopIfTrue="1" operator="endsWith" text="PS">
      <formula>RIGHT(AC8,LEN("PS"))="PS"</formula>
    </cfRule>
    <cfRule type="endsWith" dxfId="18045" priority="5943" stopIfTrue="1" operator="endsWith" text="OB">
      <formula>RIGHT(AC8,LEN("OB"))="OB"</formula>
    </cfRule>
    <cfRule type="endsWith" dxfId="18044" priority="5944" stopIfTrue="1" operator="endsWith" text="BA">
      <formula>RIGHT(AC8,LEN("BA"))="BA"</formula>
    </cfRule>
    <cfRule type="endsWith" dxfId="18043" priority="5945" stopIfTrue="1" operator="endsWith" text="CO">
      <formula>RIGHT(AC8,LEN("CO"))="CO"</formula>
    </cfRule>
    <cfRule type="endsWith" dxfId="18042" priority="5946" stopIfTrue="1" operator="endsWith" text="CH">
      <formula>RIGHT(AC8,LEN("CH"))="CH"</formula>
    </cfRule>
  </conditionalFormatting>
  <conditionalFormatting sqref="AE8:AE22">
    <cfRule type="endsWith" dxfId="18041" priority="5925" stopIfTrue="1" operator="endsWith" text="TE">
      <formula>RIGHT(AE8,LEN("TE"))="TE"</formula>
    </cfRule>
    <cfRule type="endsWith" dxfId="18040" priority="5926" stopIfTrue="1" operator="endsWith" text="MX">
      <formula>RIGHT(AE8,LEN("MX"))="MX"</formula>
    </cfRule>
    <cfRule type="endsWith" dxfId="18039" priority="5927" stopIfTrue="1" operator="endsWith" text="MI">
      <formula>RIGHT(AE8,LEN("MI"))="MI"</formula>
    </cfRule>
    <cfRule type="endsWith" dxfId="18038" priority="5928" stopIfTrue="1" operator="endsWith" text="PL">
      <formula>RIGHT(AE8,LEN("PL"))="PL"</formula>
    </cfRule>
    <cfRule type="endsWith" dxfId="18037" priority="5929" stopIfTrue="1" operator="endsWith" text="FE">
      <formula>RIGHT(AE8,LEN("FE"))="FE"</formula>
    </cfRule>
    <cfRule type="endsWith" dxfId="18036" priority="5930" stopIfTrue="1" operator="endsWith" text="PA">
      <formula>RIGHT(AE8,LEN("PA"))="PA"</formula>
    </cfRule>
    <cfRule type="endsWith" dxfId="18035" priority="5931" stopIfTrue="1" operator="endsWith" text="PS">
      <formula>RIGHT(AE8,LEN("PS"))="PS"</formula>
    </cfRule>
    <cfRule type="endsWith" dxfId="18034" priority="5932" stopIfTrue="1" operator="endsWith" text="OB">
      <formula>RIGHT(AE8,LEN("OB"))="OB"</formula>
    </cfRule>
    <cfRule type="endsWith" dxfId="18033" priority="5933" stopIfTrue="1" operator="endsWith" text="BA">
      <formula>RIGHT(AE8,LEN("BA"))="BA"</formula>
    </cfRule>
    <cfRule type="endsWith" dxfId="18032" priority="5934" stopIfTrue="1" operator="endsWith" text="CO">
      <formula>RIGHT(AE8,LEN("CO"))="CO"</formula>
    </cfRule>
    <cfRule type="endsWith" dxfId="18031" priority="5935" stopIfTrue="1" operator="endsWith" text="CH">
      <formula>RIGHT(AE8,LEN("CH"))="CH"</formula>
    </cfRule>
  </conditionalFormatting>
  <conditionalFormatting sqref="AG8:AG22">
    <cfRule type="endsWith" dxfId="18030" priority="5914" stopIfTrue="1" operator="endsWith" text="TE">
      <formula>RIGHT(AG8,LEN("TE"))="TE"</formula>
    </cfRule>
    <cfRule type="endsWith" dxfId="18029" priority="5915" stopIfTrue="1" operator="endsWith" text="MX">
      <formula>RIGHT(AG8,LEN("MX"))="MX"</formula>
    </cfRule>
    <cfRule type="endsWith" dxfId="18028" priority="5916" stopIfTrue="1" operator="endsWith" text="MI">
      <formula>RIGHT(AG8,LEN("MI"))="MI"</formula>
    </cfRule>
    <cfRule type="endsWith" dxfId="18027" priority="5917" stopIfTrue="1" operator="endsWith" text="PL">
      <formula>RIGHT(AG8,LEN("PL"))="PL"</formula>
    </cfRule>
    <cfRule type="endsWith" dxfId="18026" priority="5918" stopIfTrue="1" operator="endsWith" text="FE">
      <formula>RIGHT(AG8,LEN("FE"))="FE"</formula>
    </cfRule>
    <cfRule type="endsWith" dxfId="18025" priority="5919" stopIfTrue="1" operator="endsWith" text="PA">
      <formula>RIGHT(AG8,LEN("PA"))="PA"</formula>
    </cfRule>
    <cfRule type="endsWith" dxfId="18024" priority="5920" stopIfTrue="1" operator="endsWith" text="PS">
      <formula>RIGHT(AG8,LEN("PS"))="PS"</formula>
    </cfRule>
    <cfRule type="endsWith" dxfId="18023" priority="5921" stopIfTrue="1" operator="endsWith" text="OB">
      <formula>RIGHT(AG8,LEN("OB"))="OB"</formula>
    </cfRule>
    <cfRule type="endsWith" dxfId="18022" priority="5922" stopIfTrue="1" operator="endsWith" text="BA">
      <formula>RIGHT(AG8,LEN("BA"))="BA"</formula>
    </cfRule>
    <cfRule type="endsWith" dxfId="18021" priority="5923" stopIfTrue="1" operator="endsWith" text="CO">
      <formula>RIGHT(AG8,LEN("CO"))="CO"</formula>
    </cfRule>
    <cfRule type="endsWith" dxfId="18020" priority="5924" stopIfTrue="1" operator="endsWith" text="CH">
      <formula>RIGHT(AG8,LEN("CH"))="CH"</formula>
    </cfRule>
  </conditionalFormatting>
  <conditionalFormatting sqref="AI8:AI22">
    <cfRule type="endsWith" dxfId="18019" priority="5903" stopIfTrue="1" operator="endsWith" text="TE">
      <formula>RIGHT(AI8,LEN("TE"))="TE"</formula>
    </cfRule>
    <cfRule type="endsWith" dxfId="18018" priority="5904" stopIfTrue="1" operator="endsWith" text="MX">
      <formula>RIGHT(AI8,LEN("MX"))="MX"</formula>
    </cfRule>
    <cfRule type="endsWith" dxfId="18017" priority="5905" stopIfTrue="1" operator="endsWith" text="MI">
      <formula>RIGHT(AI8,LEN("MI"))="MI"</formula>
    </cfRule>
    <cfRule type="endsWith" dxfId="18016" priority="5906" stopIfTrue="1" operator="endsWith" text="PL">
      <formula>RIGHT(AI8,LEN("PL"))="PL"</formula>
    </cfRule>
    <cfRule type="endsWith" dxfId="18015" priority="5907" stopIfTrue="1" operator="endsWith" text="FE">
      <formula>RIGHT(AI8,LEN("FE"))="FE"</formula>
    </cfRule>
    <cfRule type="endsWith" dxfId="18014" priority="5908" stopIfTrue="1" operator="endsWith" text="PA">
      <formula>RIGHT(AI8,LEN("PA"))="PA"</formula>
    </cfRule>
    <cfRule type="endsWith" dxfId="18013" priority="5909" stopIfTrue="1" operator="endsWith" text="PS">
      <formula>RIGHT(AI8,LEN("PS"))="PS"</formula>
    </cfRule>
    <cfRule type="endsWith" dxfId="18012" priority="5910" stopIfTrue="1" operator="endsWith" text="OB">
      <formula>RIGHT(AI8,LEN("OB"))="OB"</formula>
    </cfRule>
    <cfRule type="endsWith" dxfId="18011" priority="5911" stopIfTrue="1" operator="endsWith" text="BA">
      <formula>RIGHT(AI8,LEN("BA"))="BA"</formula>
    </cfRule>
    <cfRule type="endsWith" dxfId="18010" priority="5912" stopIfTrue="1" operator="endsWith" text="CO">
      <formula>RIGHT(AI8,LEN("CO"))="CO"</formula>
    </cfRule>
    <cfRule type="endsWith" dxfId="18009" priority="5913" stopIfTrue="1" operator="endsWith" text="CH">
      <formula>RIGHT(AI8,LEN("CH"))="CH"</formula>
    </cfRule>
  </conditionalFormatting>
  <conditionalFormatting sqref="AK8:AK22">
    <cfRule type="endsWith" dxfId="18008" priority="5892" stopIfTrue="1" operator="endsWith" text="TE">
      <formula>RIGHT(AK8,LEN("TE"))="TE"</formula>
    </cfRule>
    <cfRule type="endsWith" dxfId="18007" priority="5893" stopIfTrue="1" operator="endsWith" text="MX">
      <formula>RIGHT(AK8,LEN("MX"))="MX"</formula>
    </cfRule>
    <cfRule type="endsWith" dxfId="18006" priority="5894" stopIfTrue="1" operator="endsWith" text="MI">
      <formula>RIGHT(AK8,LEN("MI"))="MI"</formula>
    </cfRule>
    <cfRule type="endsWith" dxfId="18005" priority="5895" stopIfTrue="1" operator="endsWith" text="PL">
      <formula>RIGHT(AK8,LEN("PL"))="PL"</formula>
    </cfRule>
    <cfRule type="endsWith" dxfId="18004" priority="5896" stopIfTrue="1" operator="endsWith" text="FE">
      <formula>RIGHT(AK8,LEN("FE"))="FE"</formula>
    </cfRule>
    <cfRule type="endsWith" dxfId="18003" priority="5897" stopIfTrue="1" operator="endsWith" text="PA">
      <formula>RIGHT(AK8,LEN("PA"))="PA"</formula>
    </cfRule>
    <cfRule type="endsWith" dxfId="18002" priority="5898" stopIfTrue="1" operator="endsWith" text="PS">
      <formula>RIGHT(AK8,LEN("PS"))="PS"</formula>
    </cfRule>
    <cfRule type="endsWith" dxfId="18001" priority="5899" stopIfTrue="1" operator="endsWith" text="OB">
      <formula>RIGHT(AK8,LEN("OB"))="OB"</formula>
    </cfRule>
    <cfRule type="endsWith" dxfId="18000" priority="5900" stopIfTrue="1" operator="endsWith" text="BA">
      <formula>RIGHT(AK8,LEN("BA"))="BA"</formula>
    </cfRule>
    <cfRule type="endsWith" dxfId="17999" priority="5901" stopIfTrue="1" operator="endsWith" text="CO">
      <formula>RIGHT(AK8,LEN("CO"))="CO"</formula>
    </cfRule>
    <cfRule type="endsWith" dxfId="17998" priority="5902" stopIfTrue="1" operator="endsWith" text="CH">
      <formula>RIGHT(AK8,LEN("CH"))="CH"</formula>
    </cfRule>
  </conditionalFormatting>
  <conditionalFormatting sqref="AM8:AM22">
    <cfRule type="endsWith" dxfId="17997" priority="5881" stopIfTrue="1" operator="endsWith" text="TE">
      <formula>RIGHT(AM8,LEN("TE"))="TE"</formula>
    </cfRule>
    <cfRule type="endsWith" dxfId="17996" priority="5882" stopIfTrue="1" operator="endsWith" text="MX">
      <formula>RIGHT(AM8,LEN("MX"))="MX"</formula>
    </cfRule>
    <cfRule type="endsWith" dxfId="17995" priority="5883" stopIfTrue="1" operator="endsWith" text="MI">
      <formula>RIGHT(AM8,LEN("MI"))="MI"</formula>
    </cfRule>
    <cfRule type="endsWith" dxfId="17994" priority="5884" stopIfTrue="1" operator="endsWith" text="PL">
      <formula>RIGHT(AM8,LEN("PL"))="PL"</formula>
    </cfRule>
    <cfRule type="endsWith" dxfId="17993" priority="5885" stopIfTrue="1" operator="endsWith" text="FE">
      <formula>RIGHT(AM8,LEN("FE"))="FE"</formula>
    </cfRule>
    <cfRule type="endsWith" dxfId="17992" priority="5886" stopIfTrue="1" operator="endsWith" text="PA">
      <formula>RIGHT(AM8,LEN("PA"))="PA"</formula>
    </cfRule>
    <cfRule type="endsWith" dxfId="17991" priority="5887" stopIfTrue="1" operator="endsWith" text="PS">
      <formula>RIGHT(AM8,LEN("PS"))="PS"</formula>
    </cfRule>
    <cfRule type="endsWith" dxfId="17990" priority="5888" stopIfTrue="1" operator="endsWith" text="OB">
      <formula>RIGHT(AM8,LEN("OB"))="OB"</formula>
    </cfRule>
    <cfRule type="endsWith" dxfId="17989" priority="5889" stopIfTrue="1" operator="endsWith" text="BA">
      <formula>RIGHT(AM8,LEN("BA"))="BA"</formula>
    </cfRule>
    <cfRule type="endsWith" dxfId="17988" priority="5890" stopIfTrue="1" operator="endsWith" text="CO">
      <formula>RIGHT(AM8,LEN("CO"))="CO"</formula>
    </cfRule>
    <cfRule type="endsWith" dxfId="17987" priority="5891" stopIfTrue="1" operator="endsWith" text="CH">
      <formula>RIGHT(AM8,LEN("CH"))="CH"</formula>
    </cfRule>
  </conditionalFormatting>
  <conditionalFormatting sqref="AV23">
    <cfRule type="cellIs" dxfId="17986" priority="5880" stopIfTrue="1" operator="greaterThan">
      <formula>16</formula>
    </cfRule>
  </conditionalFormatting>
  <conditionalFormatting sqref="AX23">
    <cfRule type="cellIs" dxfId="17985" priority="5879" stopIfTrue="1" operator="greaterThan">
      <formula>16</formula>
    </cfRule>
  </conditionalFormatting>
  <conditionalFormatting sqref="AZ23">
    <cfRule type="cellIs" dxfId="17984" priority="5878" stopIfTrue="1" operator="greaterThan">
      <formula>16</formula>
    </cfRule>
  </conditionalFormatting>
  <conditionalFormatting sqref="BB23">
    <cfRule type="cellIs" dxfId="17983" priority="5877" stopIfTrue="1" operator="greaterThan">
      <formula>16</formula>
    </cfRule>
  </conditionalFormatting>
  <conditionalFormatting sqref="BD23">
    <cfRule type="cellIs" dxfId="17982" priority="5876" stopIfTrue="1" operator="greaterThan">
      <formula>16</formula>
    </cfRule>
  </conditionalFormatting>
  <conditionalFormatting sqref="BF23">
    <cfRule type="cellIs" dxfId="17981" priority="5875" stopIfTrue="1" operator="greaterThan">
      <formula>16</formula>
    </cfRule>
  </conditionalFormatting>
  <conditionalFormatting sqref="BH23">
    <cfRule type="cellIs" dxfId="17980" priority="5874" stopIfTrue="1" operator="greaterThan">
      <formula>16</formula>
    </cfRule>
  </conditionalFormatting>
  <conditionalFormatting sqref="AU8:AU22">
    <cfRule type="endsWith" dxfId="17979" priority="5863" stopIfTrue="1" operator="endsWith" text="TE">
      <formula>RIGHT(AU8,LEN("TE"))="TE"</formula>
    </cfRule>
    <cfRule type="endsWith" dxfId="17978" priority="5864" stopIfTrue="1" operator="endsWith" text="MX">
      <formula>RIGHT(AU8,LEN("MX"))="MX"</formula>
    </cfRule>
    <cfRule type="endsWith" dxfId="17977" priority="5865" stopIfTrue="1" operator="endsWith" text="MI">
      <formula>RIGHT(AU8,LEN("MI"))="MI"</formula>
    </cfRule>
    <cfRule type="endsWith" dxfId="17976" priority="5866" stopIfTrue="1" operator="endsWith" text="PL">
      <formula>RIGHT(AU8,LEN("PL"))="PL"</formula>
    </cfRule>
    <cfRule type="endsWith" dxfId="17975" priority="5867" stopIfTrue="1" operator="endsWith" text="FE">
      <formula>RIGHT(AU8,LEN("FE"))="FE"</formula>
    </cfRule>
    <cfRule type="endsWith" dxfId="17974" priority="5868" stopIfTrue="1" operator="endsWith" text="PA">
      <formula>RIGHT(AU8,LEN("PA"))="PA"</formula>
    </cfRule>
    <cfRule type="endsWith" dxfId="17973" priority="5869" stopIfTrue="1" operator="endsWith" text="PS">
      <formula>RIGHT(AU8,LEN("PS"))="PS"</formula>
    </cfRule>
    <cfRule type="endsWith" dxfId="17972" priority="5870" stopIfTrue="1" operator="endsWith" text="OB">
      <formula>RIGHT(AU8,LEN("OB"))="OB"</formula>
    </cfRule>
    <cfRule type="endsWith" dxfId="17971" priority="5871" stopIfTrue="1" operator="endsWith" text="BA">
      <formula>RIGHT(AU8,LEN("BA"))="BA"</formula>
    </cfRule>
    <cfRule type="endsWith" dxfId="17970" priority="5872" stopIfTrue="1" operator="endsWith" text="CO">
      <formula>RIGHT(AU8,LEN("CO"))="CO"</formula>
    </cfRule>
    <cfRule type="endsWith" dxfId="17969" priority="5873" stopIfTrue="1" operator="endsWith" text="CH">
      <formula>RIGHT(AU8,LEN("CH"))="CH"</formula>
    </cfRule>
  </conditionalFormatting>
  <conditionalFormatting sqref="AW8:AW22">
    <cfRule type="endsWith" dxfId="17968" priority="5852" stopIfTrue="1" operator="endsWith" text="TE">
      <formula>RIGHT(AW8,LEN("TE"))="TE"</formula>
    </cfRule>
    <cfRule type="endsWith" dxfId="17967" priority="5853" stopIfTrue="1" operator="endsWith" text="MX">
      <formula>RIGHT(AW8,LEN("MX"))="MX"</formula>
    </cfRule>
    <cfRule type="endsWith" dxfId="17966" priority="5854" stopIfTrue="1" operator="endsWith" text="MI">
      <formula>RIGHT(AW8,LEN("MI"))="MI"</formula>
    </cfRule>
    <cfRule type="endsWith" dxfId="17965" priority="5855" stopIfTrue="1" operator="endsWith" text="PL">
      <formula>RIGHT(AW8,LEN("PL"))="PL"</formula>
    </cfRule>
    <cfRule type="endsWith" dxfId="17964" priority="5856" stopIfTrue="1" operator="endsWith" text="FE">
      <formula>RIGHT(AW8,LEN("FE"))="FE"</formula>
    </cfRule>
    <cfRule type="endsWith" dxfId="17963" priority="5857" stopIfTrue="1" operator="endsWith" text="PA">
      <formula>RIGHT(AW8,LEN("PA"))="PA"</formula>
    </cfRule>
    <cfRule type="endsWith" dxfId="17962" priority="5858" stopIfTrue="1" operator="endsWith" text="PS">
      <formula>RIGHT(AW8,LEN("PS"))="PS"</formula>
    </cfRule>
    <cfRule type="endsWith" dxfId="17961" priority="5859" stopIfTrue="1" operator="endsWith" text="OB">
      <formula>RIGHT(AW8,LEN("OB"))="OB"</formula>
    </cfRule>
    <cfRule type="endsWith" dxfId="17960" priority="5860" stopIfTrue="1" operator="endsWith" text="BA">
      <formula>RIGHT(AW8,LEN("BA"))="BA"</formula>
    </cfRule>
    <cfRule type="endsWith" dxfId="17959" priority="5861" stopIfTrue="1" operator="endsWith" text="CO">
      <formula>RIGHT(AW8,LEN("CO"))="CO"</formula>
    </cfRule>
    <cfRule type="endsWith" dxfId="17958" priority="5862" stopIfTrue="1" operator="endsWith" text="CH">
      <formula>RIGHT(AW8,LEN("CH"))="CH"</formula>
    </cfRule>
  </conditionalFormatting>
  <conditionalFormatting sqref="AY8:AY22">
    <cfRule type="endsWith" dxfId="17957" priority="5841" stopIfTrue="1" operator="endsWith" text="TE">
      <formula>RIGHT(AY8,LEN("TE"))="TE"</formula>
    </cfRule>
    <cfRule type="endsWith" dxfId="17956" priority="5842" stopIfTrue="1" operator="endsWith" text="MX">
      <formula>RIGHT(AY8,LEN("MX"))="MX"</formula>
    </cfRule>
    <cfRule type="endsWith" dxfId="17955" priority="5843" stopIfTrue="1" operator="endsWith" text="MI">
      <formula>RIGHT(AY8,LEN("MI"))="MI"</formula>
    </cfRule>
    <cfRule type="endsWith" dxfId="17954" priority="5844" stopIfTrue="1" operator="endsWith" text="PL">
      <formula>RIGHT(AY8,LEN("PL"))="PL"</formula>
    </cfRule>
    <cfRule type="endsWith" dxfId="17953" priority="5845" stopIfTrue="1" operator="endsWith" text="FE">
      <formula>RIGHT(AY8,LEN("FE"))="FE"</formula>
    </cfRule>
    <cfRule type="endsWith" dxfId="17952" priority="5846" stopIfTrue="1" operator="endsWith" text="PA">
      <formula>RIGHT(AY8,LEN("PA"))="PA"</formula>
    </cfRule>
    <cfRule type="endsWith" dxfId="17951" priority="5847" stopIfTrue="1" operator="endsWith" text="PS">
      <formula>RIGHT(AY8,LEN("PS"))="PS"</formula>
    </cfRule>
    <cfRule type="endsWith" dxfId="17950" priority="5848" stopIfTrue="1" operator="endsWith" text="OB">
      <formula>RIGHT(AY8,LEN("OB"))="OB"</formula>
    </cfRule>
    <cfRule type="endsWith" dxfId="17949" priority="5849" stopIfTrue="1" operator="endsWith" text="BA">
      <formula>RIGHT(AY8,LEN("BA"))="BA"</formula>
    </cfRule>
    <cfRule type="endsWith" dxfId="17948" priority="5850" stopIfTrue="1" operator="endsWith" text="CO">
      <formula>RIGHT(AY8,LEN("CO"))="CO"</formula>
    </cfRule>
    <cfRule type="endsWith" dxfId="17947" priority="5851" stopIfTrue="1" operator="endsWith" text="CH">
      <formula>RIGHT(AY8,LEN("CH"))="CH"</formula>
    </cfRule>
  </conditionalFormatting>
  <conditionalFormatting sqref="BA8:BA22">
    <cfRule type="endsWith" dxfId="17946" priority="5830" stopIfTrue="1" operator="endsWith" text="TE">
      <formula>RIGHT(BA8,LEN("TE"))="TE"</formula>
    </cfRule>
    <cfRule type="endsWith" dxfId="17945" priority="5831" stopIfTrue="1" operator="endsWith" text="MX">
      <formula>RIGHT(BA8,LEN("MX"))="MX"</formula>
    </cfRule>
    <cfRule type="endsWith" dxfId="17944" priority="5832" stopIfTrue="1" operator="endsWith" text="MI">
      <formula>RIGHT(BA8,LEN("MI"))="MI"</formula>
    </cfRule>
    <cfRule type="endsWith" dxfId="17943" priority="5833" stopIfTrue="1" operator="endsWith" text="PL">
      <formula>RIGHT(BA8,LEN("PL"))="PL"</formula>
    </cfRule>
    <cfRule type="endsWith" dxfId="17942" priority="5834" stopIfTrue="1" operator="endsWith" text="FE">
      <formula>RIGHT(BA8,LEN("FE"))="FE"</formula>
    </cfRule>
    <cfRule type="endsWith" dxfId="17941" priority="5835" stopIfTrue="1" operator="endsWith" text="PA">
      <formula>RIGHT(BA8,LEN("PA"))="PA"</formula>
    </cfRule>
    <cfRule type="endsWith" dxfId="17940" priority="5836" stopIfTrue="1" operator="endsWith" text="PS">
      <formula>RIGHT(BA8,LEN("PS"))="PS"</formula>
    </cfRule>
    <cfRule type="endsWith" dxfId="17939" priority="5837" stopIfTrue="1" operator="endsWith" text="OB">
      <formula>RIGHT(BA8,LEN("OB"))="OB"</formula>
    </cfRule>
    <cfRule type="endsWith" dxfId="17938" priority="5838" stopIfTrue="1" operator="endsWith" text="BA">
      <formula>RIGHT(BA8,LEN("BA"))="BA"</formula>
    </cfRule>
    <cfRule type="endsWith" dxfId="17937" priority="5839" stopIfTrue="1" operator="endsWith" text="CO">
      <formula>RIGHT(BA8,LEN("CO"))="CO"</formula>
    </cfRule>
    <cfRule type="endsWith" dxfId="17936" priority="5840" stopIfTrue="1" operator="endsWith" text="CH">
      <formula>RIGHT(BA8,LEN("CH"))="CH"</formula>
    </cfRule>
  </conditionalFormatting>
  <conditionalFormatting sqref="BC8:BC22">
    <cfRule type="endsWith" dxfId="17935" priority="5819" stopIfTrue="1" operator="endsWith" text="TE">
      <formula>RIGHT(BC8,LEN("TE"))="TE"</formula>
    </cfRule>
    <cfRule type="endsWith" dxfId="17934" priority="5820" stopIfTrue="1" operator="endsWith" text="MX">
      <formula>RIGHT(BC8,LEN("MX"))="MX"</formula>
    </cfRule>
    <cfRule type="endsWith" dxfId="17933" priority="5821" stopIfTrue="1" operator="endsWith" text="MI">
      <formula>RIGHT(BC8,LEN("MI"))="MI"</formula>
    </cfRule>
    <cfRule type="endsWith" dxfId="17932" priority="5822" stopIfTrue="1" operator="endsWith" text="PL">
      <formula>RIGHT(BC8,LEN("PL"))="PL"</formula>
    </cfRule>
    <cfRule type="endsWith" dxfId="17931" priority="5823" stopIfTrue="1" operator="endsWith" text="FE">
      <formula>RIGHT(BC8,LEN("FE"))="FE"</formula>
    </cfRule>
    <cfRule type="endsWith" dxfId="17930" priority="5824" stopIfTrue="1" operator="endsWith" text="PA">
      <formula>RIGHT(BC8,LEN("PA"))="PA"</formula>
    </cfRule>
    <cfRule type="endsWith" dxfId="17929" priority="5825" stopIfTrue="1" operator="endsWith" text="PS">
      <formula>RIGHT(BC8,LEN("PS"))="PS"</formula>
    </cfRule>
    <cfRule type="endsWith" dxfId="17928" priority="5826" stopIfTrue="1" operator="endsWith" text="OB">
      <formula>RIGHT(BC8,LEN("OB"))="OB"</formula>
    </cfRule>
    <cfRule type="endsWith" dxfId="17927" priority="5827" stopIfTrue="1" operator="endsWith" text="BA">
      <formula>RIGHT(BC8,LEN("BA"))="BA"</formula>
    </cfRule>
    <cfRule type="endsWith" dxfId="17926" priority="5828" stopIfTrue="1" operator="endsWith" text="CO">
      <formula>RIGHT(BC8,LEN("CO"))="CO"</formula>
    </cfRule>
    <cfRule type="endsWith" dxfId="17925" priority="5829" stopIfTrue="1" operator="endsWith" text="CH">
      <formula>RIGHT(BC8,LEN("CH"))="CH"</formula>
    </cfRule>
  </conditionalFormatting>
  <conditionalFormatting sqref="BE8:BE22">
    <cfRule type="endsWith" dxfId="17924" priority="5808" stopIfTrue="1" operator="endsWith" text="TE">
      <formula>RIGHT(BE8,LEN("TE"))="TE"</formula>
    </cfRule>
    <cfRule type="endsWith" dxfId="17923" priority="5809" stopIfTrue="1" operator="endsWith" text="MX">
      <formula>RIGHT(BE8,LEN("MX"))="MX"</formula>
    </cfRule>
    <cfRule type="endsWith" dxfId="17922" priority="5810" stopIfTrue="1" operator="endsWith" text="MI">
      <formula>RIGHT(BE8,LEN("MI"))="MI"</formula>
    </cfRule>
    <cfRule type="endsWith" dxfId="17921" priority="5811" stopIfTrue="1" operator="endsWith" text="PL">
      <formula>RIGHT(BE8,LEN("PL"))="PL"</formula>
    </cfRule>
    <cfRule type="endsWith" dxfId="17920" priority="5812" stopIfTrue="1" operator="endsWith" text="FE">
      <formula>RIGHT(BE8,LEN("FE"))="FE"</formula>
    </cfRule>
    <cfRule type="endsWith" dxfId="17919" priority="5813" stopIfTrue="1" operator="endsWith" text="PA">
      <formula>RIGHT(BE8,LEN("PA"))="PA"</formula>
    </cfRule>
    <cfRule type="endsWith" dxfId="17918" priority="5814" stopIfTrue="1" operator="endsWith" text="PS">
      <formula>RIGHT(BE8,LEN("PS"))="PS"</formula>
    </cfRule>
    <cfRule type="endsWith" dxfId="17917" priority="5815" stopIfTrue="1" operator="endsWith" text="OB">
      <formula>RIGHT(BE8,LEN("OB"))="OB"</formula>
    </cfRule>
    <cfRule type="endsWith" dxfId="17916" priority="5816" stopIfTrue="1" operator="endsWith" text="BA">
      <formula>RIGHT(BE8,LEN("BA"))="BA"</formula>
    </cfRule>
    <cfRule type="endsWith" dxfId="17915" priority="5817" stopIfTrue="1" operator="endsWith" text="CO">
      <formula>RIGHT(BE8,LEN("CO"))="CO"</formula>
    </cfRule>
    <cfRule type="endsWith" dxfId="17914" priority="5818" stopIfTrue="1" operator="endsWith" text="CH">
      <formula>RIGHT(BE8,LEN("CH"))="CH"</formula>
    </cfRule>
  </conditionalFormatting>
  <conditionalFormatting sqref="BG8:BG22">
    <cfRule type="endsWith" dxfId="17913" priority="5797" stopIfTrue="1" operator="endsWith" text="TE">
      <formula>RIGHT(BG8,LEN("TE"))="TE"</formula>
    </cfRule>
    <cfRule type="endsWith" dxfId="17912" priority="5798" stopIfTrue="1" operator="endsWith" text="MX">
      <formula>RIGHT(BG8,LEN("MX"))="MX"</formula>
    </cfRule>
    <cfRule type="endsWith" dxfId="17911" priority="5799" stopIfTrue="1" operator="endsWith" text="MI">
      <formula>RIGHT(BG8,LEN("MI"))="MI"</formula>
    </cfRule>
    <cfRule type="endsWith" dxfId="17910" priority="5800" stopIfTrue="1" operator="endsWith" text="PL">
      <formula>RIGHT(BG8,LEN("PL"))="PL"</formula>
    </cfRule>
    <cfRule type="endsWith" dxfId="17909" priority="5801" stopIfTrue="1" operator="endsWith" text="FE">
      <formula>RIGHT(BG8,LEN("FE"))="FE"</formula>
    </cfRule>
    <cfRule type="endsWith" dxfId="17908" priority="5802" stopIfTrue="1" operator="endsWith" text="PA">
      <formula>RIGHT(BG8,LEN("PA"))="PA"</formula>
    </cfRule>
    <cfRule type="endsWith" dxfId="17907" priority="5803" stopIfTrue="1" operator="endsWith" text="PS">
      <formula>RIGHT(BG8,LEN("PS"))="PS"</formula>
    </cfRule>
    <cfRule type="endsWith" dxfId="17906" priority="5804" stopIfTrue="1" operator="endsWith" text="OB">
      <formula>RIGHT(BG8,LEN("OB"))="OB"</formula>
    </cfRule>
    <cfRule type="endsWith" dxfId="17905" priority="5805" stopIfTrue="1" operator="endsWith" text="BA">
      <formula>RIGHT(BG8,LEN("BA"))="BA"</formula>
    </cfRule>
    <cfRule type="endsWith" dxfId="17904" priority="5806" stopIfTrue="1" operator="endsWith" text="CO">
      <formula>RIGHT(BG8,LEN("CO"))="CO"</formula>
    </cfRule>
    <cfRule type="endsWith" dxfId="17903" priority="5807" stopIfTrue="1" operator="endsWith" text="CH">
      <formula>RIGHT(BG8,LEN("CH"))="CH"</formula>
    </cfRule>
  </conditionalFormatting>
  <conditionalFormatting sqref="H41">
    <cfRule type="cellIs" dxfId="17902" priority="5796" stopIfTrue="1" operator="greaterThan">
      <formula>16</formula>
    </cfRule>
  </conditionalFormatting>
  <conditionalFormatting sqref="J41">
    <cfRule type="cellIs" dxfId="17901" priority="5795" stopIfTrue="1" operator="greaterThan">
      <formula>16</formula>
    </cfRule>
  </conditionalFormatting>
  <conditionalFormatting sqref="L41">
    <cfRule type="cellIs" dxfId="17900" priority="5794" stopIfTrue="1" operator="greaterThan">
      <formula>16</formula>
    </cfRule>
  </conditionalFormatting>
  <conditionalFormatting sqref="N41">
    <cfRule type="cellIs" dxfId="17899" priority="5793" stopIfTrue="1" operator="greaterThan">
      <formula>16</formula>
    </cfRule>
  </conditionalFormatting>
  <conditionalFormatting sqref="P41">
    <cfRule type="cellIs" dxfId="17898" priority="5792" stopIfTrue="1" operator="greaterThan">
      <formula>16</formula>
    </cfRule>
  </conditionalFormatting>
  <conditionalFormatting sqref="R41">
    <cfRule type="cellIs" dxfId="17897" priority="5791" stopIfTrue="1" operator="greaterThan">
      <formula>16</formula>
    </cfRule>
  </conditionalFormatting>
  <conditionalFormatting sqref="T41">
    <cfRule type="cellIs" dxfId="17896" priority="5790" stopIfTrue="1" operator="greaterThan">
      <formula>16</formula>
    </cfRule>
  </conditionalFormatting>
  <conditionalFormatting sqref="G26:G40">
    <cfRule type="endsWith" dxfId="17895" priority="5779" stopIfTrue="1" operator="endsWith" text="TE">
      <formula>RIGHT(G26,LEN("TE"))="TE"</formula>
    </cfRule>
    <cfRule type="endsWith" dxfId="17894" priority="5780" stopIfTrue="1" operator="endsWith" text="MX">
      <formula>RIGHT(G26,LEN("MX"))="MX"</formula>
    </cfRule>
    <cfRule type="endsWith" dxfId="17893" priority="5781" stopIfTrue="1" operator="endsWith" text="MI">
      <formula>RIGHT(G26,LEN("MI"))="MI"</formula>
    </cfRule>
    <cfRule type="endsWith" dxfId="17892" priority="5782" stopIfTrue="1" operator="endsWith" text="PL">
      <formula>RIGHT(G26,LEN("PL"))="PL"</formula>
    </cfRule>
    <cfRule type="endsWith" dxfId="17891" priority="5783" stopIfTrue="1" operator="endsWith" text="FE">
      <formula>RIGHT(G26,LEN("FE"))="FE"</formula>
    </cfRule>
    <cfRule type="endsWith" dxfId="17890" priority="5784" stopIfTrue="1" operator="endsWith" text="PA">
      <formula>RIGHT(G26,LEN("PA"))="PA"</formula>
    </cfRule>
    <cfRule type="endsWith" dxfId="17889" priority="5785" stopIfTrue="1" operator="endsWith" text="PS">
      <formula>RIGHT(G26,LEN("PS"))="PS"</formula>
    </cfRule>
    <cfRule type="endsWith" dxfId="17888" priority="5786" stopIfTrue="1" operator="endsWith" text="OB">
      <formula>RIGHT(G26,LEN("OB"))="OB"</formula>
    </cfRule>
    <cfRule type="endsWith" dxfId="17887" priority="5787" stopIfTrue="1" operator="endsWith" text="BA">
      <formula>RIGHT(G26,LEN("BA"))="BA"</formula>
    </cfRule>
    <cfRule type="endsWith" dxfId="17886" priority="5788" stopIfTrue="1" operator="endsWith" text="CO">
      <formula>RIGHT(G26,LEN("CO"))="CO"</formula>
    </cfRule>
    <cfRule type="endsWith" dxfId="17885" priority="5789" stopIfTrue="1" operator="endsWith" text="CH">
      <formula>RIGHT(G26,LEN("CH"))="CH"</formula>
    </cfRule>
  </conditionalFormatting>
  <conditionalFormatting sqref="I26:I40">
    <cfRule type="endsWith" dxfId="17884" priority="5768" stopIfTrue="1" operator="endsWith" text="TE">
      <formula>RIGHT(I26,LEN("TE"))="TE"</formula>
    </cfRule>
    <cfRule type="endsWith" dxfId="17883" priority="5769" stopIfTrue="1" operator="endsWith" text="MX">
      <formula>RIGHT(I26,LEN("MX"))="MX"</formula>
    </cfRule>
    <cfRule type="endsWith" dxfId="17882" priority="5770" stopIfTrue="1" operator="endsWith" text="MI">
      <formula>RIGHT(I26,LEN("MI"))="MI"</formula>
    </cfRule>
    <cfRule type="endsWith" dxfId="17881" priority="5771" stopIfTrue="1" operator="endsWith" text="PL">
      <formula>RIGHT(I26,LEN("PL"))="PL"</formula>
    </cfRule>
    <cfRule type="endsWith" dxfId="17880" priority="5772" stopIfTrue="1" operator="endsWith" text="FE">
      <formula>RIGHT(I26,LEN("FE"))="FE"</formula>
    </cfRule>
    <cfRule type="endsWith" dxfId="17879" priority="5773" stopIfTrue="1" operator="endsWith" text="PA">
      <formula>RIGHT(I26,LEN("PA"))="PA"</formula>
    </cfRule>
    <cfRule type="endsWith" dxfId="17878" priority="5774" stopIfTrue="1" operator="endsWith" text="PS">
      <formula>RIGHT(I26,LEN("PS"))="PS"</formula>
    </cfRule>
    <cfRule type="endsWith" dxfId="17877" priority="5775" stopIfTrue="1" operator="endsWith" text="OB">
      <formula>RIGHT(I26,LEN("OB"))="OB"</formula>
    </cfRule>
    <cfRule type="endsWith" dxfId="17876" priority="5776" stopIfTrue="1" operator="endsWith" text="BA">
      <formula>RIGHT(I26,LEN("BA"))="BA"</formula>
    </cfRule>
    <cfRule type="endsWith" dxfId="17875" priority="5777" stopIfTrue="1" operator="endsWith" text="CO">
      <formula>RIGHT(I26,LEN("CO"))="CO"</formula>
    </cfRule>
    <cfRule type="endsWith" dxfId="17874" priority="5778" stopIfTrue="1" operator="endsWith" text="CH">
      <formula>RIGHT(I26,LEN("CH"))="CH"</formula>
    </cfRule>
  </conditionalFormatting>
  <conditionalFormatting sqref="K26:K40">
    <cfRule type="endsWith" dxfId="17873" priority="5757" stopIfTrue="1" operator="endsWith" text="TE">
      <formula>RIGHT(K26,LEN("TE"))="TE"</formula>
    </cfRule>
    <cfRule type="endsWith" dxfId="17872" priority="5758" stopIfTrue="1" operator="endsWith" text="MX">
      <formula>RIGHT(K26,LEN("MX"))="MX"</formula>
    </cfRule>
    <cfRule type="endsWith" dxfId="17871" priority="5759" stopIfTrue="1" operator="endsWith" text="MI">
      <formula>RIGHT(K26,LEN("MI"))="MI"</formula>
    </cfRule>
    <cfRule type="endsWith" dxfId="17870" priority="5760" stopIfTrue="1" operator="endsWith" text="PL">
      <formula>RIGHT(K26,LEN("PL"))="PL"</formula>
    </cfRule>
    <cfRule type="endsWith" dxfId="17869" priority="5761" stopIfTrue="1" operator="endsWith" text="FE">
      <formula>RIGHT(K26,LEN("FE"))="FE"</formula>
    </cfRule>
    <cfRule type="endsWith" dxfId="17868" priority="5762" stopIfTrue="1" operator="endsWith" text="PA">
      <formula>RIGHT(K26,LEN("PA"))="PA"</formula>
    </cfRule>
    <cfRule type="endsWith" dxfId="17867" priority="5763" stopIfTrue="1" operator="endsWith" text="PS">
      <formula>RIGHT(K26,LEN("PS"))="PS"</formula>
    </cfRule>
    <cfRule type="endsWith" dxfId="17866" priority="5764" stopIfTrue="1" operator="endsWith" text="OB">
      <formula>RIGHT(K26,LEN("OB"))="OB"</formula>
    </cfRule>
    <cfRule type="endsWith" dxfId="17865" priority="5765" stopIfTrue="1" operator="endsWith" text="BA">
      <formula>RIGHT(K26,LEN("BA"))="BA"</formula>
    </cfRule>
    <cfRule type="endsWith" dxfId="17864" priority="5766" stopIfTrue="1" operator="endsWith" text="CO">
      <formula>RIGHT(K26,LEN("CO"))="CO"</formula>
    </cfRule>
    <cfRule type="endsWith" dxfId="17863" priority="5767" stopIfTrue="1" operator="endsWith" text="CH">
      <formula>RIGHT(K26,LEN("CH"))="CH"</formula>
    </cfRule>
  </conditionalFormatting>
  <conditionalFormatting sqref="M26:M40">
    <cfRule type="endsWith" dxfId="17862" priority="5746" stopIfTrue="1" operator="endsWith" text="TE">
      <formula>RIGHT(M26,LEN("TE"))="TE"</formula>
    </cfRule>
    <cfRule type="endsWith" dxfId="17861" priority="5747" stopIfTrue="1" operator="endsWith" text="MX">
      <formula>RIGHT(M26,LEN("MX"))="MX"</formula>
    </cfRule>
    <cfRule type="endsWith" dxfId="17860" priority="5748" stopIfTrue="1" operator="endsWith" text="MI">
      <formula>RIGHT(M26,LEN("MI"))="MI"</formula>
    </cfRule>
    <cfRule type="endsWith" dxfId="17859" priority="5749" stopIfTrue="1" operator="endsWith" text="PL">
      <formula>RIGHT(M26,LEN("PL"))="PL"</formula>
    </cfRule>
    <cfRule type="endsWith" dxfId="17858" priority="5750" stopIfTrue="1" operator="endsWith" text="FE">
      <formula>RIGHT(M26,LEN("FE"))="FE"</formula>
    </cfRule>
    <cfRule type="endsWith" dxfId="17857" priority="5751" stopIfTrue="1" operator="endsWith" text="PA">
      <formula>RIGHT(M26,LEN("PA"))="PA"</formula>
    </cfRule>
    <cfRule type="endsWith" dxfId="17856" priority="5752" stopIfTrue="1" operator="endsWith" text="PS">
      <formula>RIGHT(M26,LEN("PS"))="PS"</formula>
    </cfRule>
    <cfRule type="endsWith" dxfId="17855" priority="5753" stopIfTrue="1" operator="endsWith" text="OB">
      <formula>RIGHT(M26,LEN("OB"))="OB"</formula>
    </cfRule>
    <cfRule type="endsWith" dxfId="17854" priority="5754" stopIfTrue="1" operator="endsWith" text="BA">
      <formula>RIGHT(M26,LEN("BA"))="BA"</formula>
    </cfRule>
    <cfRule type="endsWith" dxfId="17853" priority="5755" stopIfTrue="1" operator="endsWith" text="CO">
      <formula>RIGHT(M26,LEN("CO"))="CO"</formula>
    </cfRule>
    <cfRule type="endsWith" dxfId="17852" priority="5756" stopIfTrue="1" operator="endsWith" text="CH">
      <formula>RIGHT(M26,LEN("CH"))="CH"</formula>
    </cfRule>
  </conditionalFormatting>
  <conditionalFormatting sqref="O26:O40">
    <cfRule type="endsWith" dxfId="17851" priority="5735" stopIfTrue="1" operator="endsWith" text="TE">
      <formula>RIGHT(O26,LEN("TE"))="TE"</formula>
    </cfRule>
    <cfRule type="endsWith" dxfId="17850" priority="5736" stopIfTrue="1" operator="endsWith" text="MX">
      <formula>RIGHT(O26,LEN("MX"))="MX"</formula>
    </cfRule>
    <cfRule type="endsWith" dxfId="17849" priority="5737" stopIfTrue="1" operator="endsWith" text="MI">
      <formula>RIGHT(O26,LEN("MI"))="MI"</formula>
    </cfRule>
    <cfRule type="endsWith" dxfId="17848" priority="5738" stopIfTrue="1" operator="endsWith" text="PL">
      <formula>RIGHT(O26,LEN("PL"))="PL"</formula>
    </cfRule>
    <cfRule type="endsWith" dxfId="17847" priority="5739" stopIfTrue="1" operator="endsWith" text="FE">
      <formula>RIGHT(O26,LEN("FE"))="FE"</formula>
    </cfRule>
    <cfRule type="endsWith" dxfId="17846" priority="5740" stopIfTrue="1" operator="endsWith" text="PA">
      <formula>RIGHT(O26,LEN("PA"))="PA"</formula>
    </cfRule>
    <cfRule type="endsWith" dxfId="17845" priority="5741" stopIfTrue="1" operator="endsWith" text="PS">
      <formula>RIGHT(O26,LEN("PS"))="PS"</formula>
    </cfRule>
    <cfRule type="endsWith" dxfId="17844" priority="5742" stopIfTrue="1" operator="endsWith" text="OB">
      <formula>RIGHT(O26,LEN("OB"))="OB"</formula>
    </cfRule>
    <cfRule type="endsWith" dxfId="17843" priority="5743" stopIfTrue="1" operator="endsWith" text="BA">
      <formula>RIGHT(O26,LEN("BA"))="BA"</formula>
    </cfRule>
    <cfRule type="endsWith" dxfId="17842" priority="5744" stopIfTrue="1" operator="endsWith" text="CO">
      <formula>RIGHT(O26,LEN("CO"))="CO"</formula>
    </cfRule>
    <cfRule type="endsWith" dxfId="17841" priority="5745" stopIfTrue="1" operator="endsWith" text="CH">
      <formula>RIGHT(O26,LEN("CH"))="CH"</formula>
    </cfRule>
  </conditionalFormatting>
  <conditionalFormatting sqref="Q26:Q40">
    <cfRule type="endsWith" dxfId="17840" priority="5724" stopIfTrue="1" operator="endsWith" text="TE">
      <formula>RIGHT(Q26,LEN("TE"))="TE"</formula>
    </cfRule>
    <cfRule type="endsWith" dxfId="17839" priority="5725" stopIfTrue="1" operator="endsWith" text="MX">
      <formula>RIGHT(Q26,LEN("MX"))="MX"</formula>
    </cfRule>
    <cfRule type="endsWith" dxfId="17838" priority="5726" stopIfTrue="1" operator="endsWith" text="MI">
      <formula>RIGHT(Q26,LEN("MI"))="MI"</formula>
    </cfRule>
    <cfRule type="endsWith" dxfId="17837" priority="5727" stopIfTrue="1" operator="endsWith" text="PL">
      <formula>RIGHT(Q26,LEN("PL"))="PL"</formula>
    </cfRule>
    <cfRule type="endsWith" dxfId="17836" priority="5728" stopIfTrue="1" operator="endsWith" text="FE">
      <formula>RIGHT(Q26,LEN("FE"))="FE"</formula>
    </cfRule>
    <cfRule type="endsWith" dxfId="17835" priority="5729" stopIfTrue="1" operator="endsWith" text="PA">
      <formula>RIGHT(Q26,LEN("PA"))="PA"</formula>
    </cfRule>
    <cfRule type="endsWith" dxfId="17834" priority="5730" stopIfTrue="1" operator="endsWith" text="PS">
      <formula>RIGHT(Q26,LEN("PS"))="PS"</formula>
    </cfRule>
    <cfRule type="endsWith" dxfId="17833" priority="5731" stopIfTrue="1" operator="endsWith" text="OB">
      <formula>RIGHT(Q26,LEN("OB"))="OB"</formula>
    </cfRule>
    <cfRule type="endsWith" dxfId="17832" priority="5732" stopIfTrue="1" operator="endsWith" text="BA">
      <formula>RIGHT(Q26,LEN("BA"))="BA"</formula>
    </cfRule>
    <cfRule type="endsWith" dxfId="17831" priority="5733" stopIfTrue="1" operator="endsWith" text="CO">
      <formula>RIGHT(Q26,LEN("CO"))="CO"</formula>
    </cfRule>
    <cfRule type="endsWith" dxfId="17830" priority="5734" stopIfTrue="1" operator="endsWith" text="CH">
      <formula>RIGHT(Q26,LEN("CH"))="CH"</formula>
    </cfRule>
  </conditionalFormatting>
  <conditionalFormatting sqref="S26:S40">
    <cfRule type="endsWith" dxfId="17829" priority="5713" stopIfTrue="1" operator="endsWith" text="TE">
      <formula>RIGHT(S26,LEN("TE"))="TE"</formula>
    </cfRule>
    <cfRule type="endsWith" dxfId="17828" priority="5714" stopIfTrue="1" operator="endsWith" text="MX">
      <formula>RIGHT(S26,LEN("MX"))="MX"</formula>
    </cfRule>
    <cfRule type="endsWith" dxfId="17827" priority="5715" stopIfTrue="1" operator="endsWith" text="MI">
      <formula>RIGHT(S26,LEN("MI"))="MI"</formula>
    </cfRule>
    <cfRule type="endsWith" dxfId="17826" priority="5716" stopIfTrue="1" operator="endsWith" text="PL">
      <formula>RIGHT(S26,LEN("PL"))="PL"</formula>
    </cfRule>
    <cfRule type="endsWith" dxfId="17825" priority="5717" stopIfTrue="1" operator="endsWith" text="FE">
      <formula>RIGHT(S26,LEN("FE"))="FE"</formula>
    </cfRule>
    <cfRule type="endsWith" dxfId="17824" priority="5718" stopIfTrue="1" operator="endsWith" text="PA">
      <formula>RIGHT(S26,LEN("PA"))="PA"</formula>
    </cfRule>
    <cfRule type="endsWith" dxfId="17823" priority="5719" stopIfTrue="1" operator="endsWith" text="PS">
      <formula>RIGHT(S26,LEN("PS"))="PS"</formula>
    </cfRule>
    <cfRule type="endsWith" dxfId="17822" priority="5720" stopIfTrue="1" operator="endsWith" text="OB">
      <formula>RIGHT(S26,LEN("OB"))="OB"</formula>
    </cfRule>
    <cfRule type="endsWith" dxfId="17821" priority="5721" stopIfTrue="1" operator="endsWith" text="BA">
      <formula>RIGHT(S26,LEN("BA"))="BA"</formula>
    </cfRule>
    <cfRule type="endsWith" dxfId="17820" priority="5722" stopIfTrue="1" operator="endsWith" text="CO">
      <formula>RIGHT(S26,LEN("CO"))="CO"</formula>
    </cfRule>
    <cfRule type="endsWith" dxfId="17819" priority="5723" stopIfTrue="1" operator="endsWith" text="CH">
      <formula>RIGHT(S26,LEN("CH"))="CH"</formula>
    </cfRule>
  </conditionalFormatting>
  <conditionalFormatting sqref="AB41">
    <cfRule type="cellIs" dxfId="17818" priority="5712" stopIfTrue="1" operator="greaterThan">
      <formula>16</formula>
    </cfRule>
  </conditionalFormatting>
  <conditionalFormatting sqref="AD41">
    <cfRule type="cellIs" dxfId="17817" priority="5711" stopIfTrue="1" operator="greaterThan">
      <formula>16</formula>
    </cfRule>
  </conditionalFormatting>
  <conditionalFormatting sqref="AF41">
    <cfRule type="cellIs" dxfId="17816" priority="5710" stopIfTrue="1" operator="greaterThan">
      <formula>16</formula>
    </cfRule>
  </conditionalFormatting>
  <conditionalFormatting sqref="AH41">
    <cfRule type="cellIs" dxfId="17815" priority="5709" stopIfTrue="1" operator="greaterThan">
      <formula>16</formula>
    </cfRule>
  </conditionalFormatting>
  <conditionalFormatting sqref="AJ41">
    <cfRule type="cellIs" dxfId="17814" priority="5708" stopIfTrue="1" operator="greaterThan">
      <formula>16</formula>
    </cfRule>
  </conditionalFormatting>
  <conditionalFormatting sqref="AL41">
    <cfRule type="cellIs" dxfId="17813" priority="5707" stopIfTrue="1" operator="greaterThan">
      <formula>16</formula>
    </cfRule>
  </conditionalFormatting>
  <conditionalFormatting sqref="AN41">
    <cfRule type="cellIs" dxfId="17812" priority="5706" stopIfTrue="1" operator="greaterThan">
      <formula>16</formula>
    </cfRule>
  </conditionalFormatting>
  <conditionalFormatting sqref="AA26:AA40">
    <cfRule type="endsWith" dxfId="17811" priority="5695" stopIfTrue="1" operator="endsWith" text="TE">
      <formula>RIGHT(AA26,LEN("TE"))="TE"</formula>
    </cfRule>
    <cfRule type="endsWith" dxfId="17810" priority="5696" stopIfTrue="1" operator="endsWith" text="MX">
      <formula>RIGHT(AA26,LEN("MX"))="MX"</formula>
    </cfRule>
    <cfRule type="endsWith" dxfId="17809" priority="5697" stopIfTrue="1" operator="endsWith" text="MI">
      <formula>RIGHT(AA26,LEN("MI"))="MI"</formula>
    </cfRule>
    <cfRule type="endsWith" dxfId="17808" priority="5698" stopIfTrue="1" operator="endsWith" text="PL">
      <formula>RIGHT(AA26,LEN("PL"))="PL"</formula>
    </cfRule>
    <cfRule type="endsWith" dxfId="17807" priority="5699" stopIfTrue="1" operator="endsWith" text="FE">
      <formula>RIGHT(AA26,LEN("FE"))="FE"</formula>
    </cfRule>
    <cfRule type="endsWith" dxfId="17806" priority="5700" stopIfTrue="1" operator="endsWith" text="PA">
      <formula>RIGHT(AA26,LEN("PA"))="PA"</formula>
    </cfRule>
    <cfRule type="endsWith" dxfId="17805" priority="5701" stopIfTrue="1" operator="endsWith" text="PS">
      <formula>RIGHT(AA26,LEN("PS"))="PS"</formula>
    </cfRule>
    <cfRule type="endsWith" dxfId="17804" priority="5702" stopIfTrue="1" operator="endsWith" text="OB">
      <formula>RIGHT(AA26,LEN("OB"))="OB"</formula>
    </cfRule>
    <cfRule type="endsWith" dxfId="17803" priority="5703" stopIfTrue="1" operator="endsWith" text="BA">
      <formula>RIGHT(AA26,LEN("BA"))="BA"</formula>
    </cfRule>
    <cfRule type="endsWith" dxfId="17802" priority="5704" stopIfTrue="1" operator="endsWith" text="CO">
      <formula>RIGHT(AA26,LEN("CO"))="CO"</formula>
    </cfRule>
    <cfRule type="endsWith" dxfId="17801" priority="5705" stopIfTrue="1" operator="endsWith" text="CH">
      <formula>RIGHT(AA26,LEN("CH"))="CH"</formula>
    </cfRule>
  </conditionalFormatting>
  <conditionalFormatting sqref="AC26:AC40">
    <cfRule type="endsWith" dxfId="17800" priority="5684" stopIfTrue="1" operator="endsWith" text="TE">
      <formula>RIGHT(AC26,LEN("TE"))="TE"</formula>
    </cfRule>
    <cfRule type="endsWith" dxfId="17799" priority="5685" stopIfTrue="1" operator="endsWith" text="MX">
      <formula>RIGHT(AC26,LEN("MX"))="MX"</formula>
    </cfRule>
    <cfRule type="endsWith" dxfId="17798" priority="5686" stopIfTrue="1" operator="endsWith" text="MI">
      <formula>RIGHT(AC26,LEN("MI"))="MI"</formula>
    </cfRule>
    <cfRule type="endsWith" dxfId="17797" priority="5687" stopIfTrue="1" operator="endsWith" text="PL">
      <formula>RIGHT(AC26,LEN("PL"))="PL"</formula>
    </cfRule>
    <cfRule type="endsWith" dxfId="17796" priority="5688" stopIfTrue="1" operator="endsWith" text="FE">
      <formula>RIGHT(AC26,LEN("FE"))="FE"</formula>
    </cfRule>
    <cfRule type="endsWith" dxfId="17795" priority="5689" stopIfTrue="1" operator="endsWith" text="PA">
      <formula>RIGHT(AC26,LEN("PA"))="PA"</formula>
    </cfRule>
    <cfRule type="endsWith" dxfId="17794" priority="5690" stopIfTrue="1" operator="endsWith" text="PS">
      <formula>RIGHT(AC26,LEN("PS"))="PS"</formula>
    </cfRule>
    <cfRule type="endsWith" dxfId="17793" priority="5691" stopIfTrue="1" operator="endsWith" text="OB">
      <formula>RIGHT(AC26,LEN("OB"))="OB"</formula>
    </cfRule>
    <cfRule type="endsWith" dxfId="17792" priority="5692" stopIfTrue="1" operator="endsWith" text="BA">
      <formula>RIGHT(AC26,LEN("BA"))="BA"</formula>
    </cfRule>
    <cfRule type="endsWith" dxfId="17791" priority="5693" stopIfTrue="1" operator="endsWith" text="CO">
      <formula>RIGHT(AC26,LEN("CO"))="CO"</formula>
    </cfRule>
    <cfRule type="endsWith" dxfId="17790" priority="5694" stopIfTrue="1" operator="endsWith" text="CH">
      <formula>RIGHT(AC26,LEN("CH"))="CH"</formula>
    </cfRule>
  </conditionalFormatting>
  <conditionalFormatting sqref="AE26:AE40">
    <cfRule type="endsWith" dxfId="17789" priority="5673" stopIfTrue="1" operator="endsWith" text="TE">
      <formula>RIGHT(AE26,LEN("TE"))="TE"</formula>
    </cfRule>
    <cfRule type="endsWith" dxfId="17788" priority="5674" stopIfTrue="1" operator="endsWith" text="MX">
      <formula>RIGHT(AE26,LEN("MX"))="MX"</formula>
    </cfRule>
    <cfRule type="endsWith" dxfId="17787" priority="5675" stopIfTrue="1" operator="endsWith" text="MI">
      <formula>RIGHT(AE26,LEN("MI"))="MI"</formula>
    </cfRule>
    <cfRule type="endsWith" dxfId="17786" priority="5676" stopIfTrue="1" operator="endsWith" text="PL">
      <formula>RIGHT(AE26,LEN("PL"))="PL"</formula>
    </cfRule>
    <cfRule type="endsWith" dxfId="17785" priority="5677" stopIfTrue="1" operator="endsWith" text="FE">
      <formula>RIGHT(AE26,LEN("FE"))="FE"</formula>
    </cfRule>
    <cfRule type="endsWith" dxfId="17784" priority="5678" stopIfTrue="1" operator="endsWith" text="PA">
      <formula>RIGHT(AE26,LEN("PA"))="PA"</formula>
    </cfRule>
    <cfRule type="endsWith" dxfId="17783" priority="5679" stopIfTrue="1" operator="endsWith" text="PS">
      <formula>RIGHT(AE26,LEN("PS"))="PS"</formula>
    </cfRule>
    <cfRule type="endsWith" dxfId="17782" priority="5680" stopIfTrue="1" operator="endsWith" text="OB">
      <formula>RIGHT(AE26,LEN("OB"))="OB"</formula>
    </cfRule>
    <cfRule type="endsWith" dxfId="17781" priority="5681" stopIfTrue="1" operator="endsWith" text="BA">
      <formula>RIGHT(AE26,LEN("BA"))="BA"</formula>
    </cfRule>
    <cfRule type="endsWith" dxfId="17780" priority="5682" stopIfTrue="1" operator="endsWith" text="CO">
      <formula>RIGHT(AE26,LEN("CO"))="CO"</formula>
    </cfRule>
    <cfRule type="endsWith" dxfId="17779" priority="5683" stopIfTrue="1" operator="endsWith" text="CH">
      <formula>RIGHT(AE26,LEN("CH"))="CH"</formula>
    </cfRule>
  </conditionalFormatting>
  <conditionalFormatting sqref="AG26:AG40">
    <cfRule type="endsWith" dxfId="17778" priority="5662" stopIfTrue="1" operator="endsWith" text="TE">
      <formula>RIGHT(AG26,LEN("TE"))="TE"</formula>
    </cfRule>
    <cfRule type="endsWith" dxfId="17777" priority="5663" stopIfTrue="1" operator="endsWith" text="MX">
      <formula>RIGHT(AG26,LEN("MX"))="MX"</formula>
    </cfRule>
    <cfRule type="endsWith" dxfId="17776" priority="5664" stopIfTrue="1" operator="endsWith" text="MI">
      <formula>RIGHT(AG26,LEN("MI"))="MI"</formula>
    </cfRule>
    <cfRule type="endsWith" dxfId="17775" priority="5665" stopIfTrue="1" operator="endsWith" text="PL">
      <formula>RIGHT(AG26,LEN("PL"))="PL"</formula>
    </cfRule>
    <cfRule type="endsWith" dxfId="17774" priority="5666" stopIfTrue="1" operator="endsWith" text="FE">
      <formula>RIGHT(AG26,LEN("FE"))="FE"</formula>
    </cfRule>
    <cfRule type="endsWith" dxfId="17773" priority="5667" stopIfTrue="1" operator="endsWith" text="PA">
      <formula>RIGHT(AG26,LEN("PA"))="PA"</formula>
    </cfRule>
    <cfRule type="endsWith" dxfId="17772" priority="5668" stopIfTrue="1" operator="endsWith" text="PS">
      <formula>RIGHT(AG26,LEN("PS"))="PS"</formula>
    </cfRule>
    <cfRule type="endsWith" dxfId="17771" priority="5669" stopIfTrue="1" operator="endsWith" text="OB">
      <formula>RIGHT(AG26,LEN("OB"))="OB"</formula>
    </cfRule>
    <cfRule type="endsWith" dxfId="17770" priority="5670" stopIfTrue="1" operator="endsWith" text="BA">
      <formula>RIGHT(AG26,LEN("BA"))="BA"</formula>
    </cfRule>
    <cfRule type="endsWith" dxfId="17769" priority="5671" stopIfTrue="1" operator="endsWith" text="CO">
      <formula>RIGHT(AG26,LEN("CO"))="CO"</formula>
    </cfRule>
    <cfRule type="endsWith" dxfId="17768" priority="5672" stopIfTrue="1" operator="endsWith" text="CH">
      <formula>RIGHT(AG26,LEN("CH"))="CH"</formula>
    </cfRule>
  </conditionalFormatting>
  <conditionalFormatting sqref="AI26:AI40">
    <cfRule type="endsWith" dxfId="17767" priority="5651" stopIfTrue="1" operator="endsWith" text="TE">
      <formula>RIGHT(AI26,LEN("TE"))="TE"</formula>
    </cfRule>
    <cfRule type="endsWith" dxfId="17766" priority="5652" stopIfTrue="1" operator="endsWith" text="MX">
      <formula>RIGHT(AI26,LEN("MX"))="MX"</formula>
    </cfRule>
    <cfRule type="endsWith" dxfId="17765" priority="5653" stopIfTrue="1" operator="endsWith" text="MI">
      <formula>RIGHT(AI26,LEN("MI"))="MI"</formula>
    </cfRule>
    <cfRule type="endsWith" dxfId="17764" priority="5654" stopIfTrue="1" operator="endsWith" text="PL">
      <formula>RIGHT(AI26,LEN("PL"))="PL"</formula>
    </cfRule>
    <cfRule type="endsWith" dxfId="17763" priority="5655" stopIfTrue="1" operator="endsWith" text="FE">
      <formula>RIGHT(AI26,LEN("FE"))="FE"</formula>
    </cfRule>
    <cfRule type="endsWith" dxfId="17762" priority="5656" stopIfTrue="1" operator="endsWith" text="PA">
      <formula>RIGHT(AI26,LEN("PA"))="PA"</formula>
    </cfRule>
    <cfRule type="endsWith" dxfId="17761" priority="5657" stopIfTrue="1" operator="endsWith" text="PS">
      <formula>RIGHT(AI26,LEN("PS"))="PS"</formula>
    </cfRule>
    <cfRule type="endsWith" dxfId="17760" priority="5658" stopIfTrue="1" operator="endsWith" text="OB">
      <formula>RIGHT(AI26,LEN("OB"))="OB"</formula>
    </cfRule>
    <cfRule type="endsWith" dxfId="17759" priority="5659" stopIfTrue="1" operator="endsWith" text="BA">
      <formula>RIGHT(AI26,LEN("BA"))="BA"</formula>
    </cfRule>
    <cfRule type="endsWith" dxfId="17758" priority="5660" stopIfTrue="1" operator="endsWith" text="CO">
      <formula>RIGHT(AI26,LEN("CO"))="CO"</formula>
    </cfRule>
    <cfRule type="endsWith" dxfId="17757" priority="5661" stopIfTrue="1" operator="endsWith" text="CH">
      <formula>RIGHT(AI26,LEN("CH"))="CH"</formula>
    </cfRule>
  </conditionalFormatting>
  <conditionalFormatting sqref="AK26:AK40">
    <cfRule type="endsWith" dxfId="17756" priority="5640" stopIfTrue="1" operator="endsWith" text="TE">
      <formula>RIGHT(AK26,LEN("TE"))="TE"</formula>
    </cfRule>
    <cfRule type="endsWith" dxfId="17755" priority="5641" stopIfTrue="1" operator="endsWith" text="MX">
      <formula>RIGHT(AK26,LEN("MX"))="MX"</formula>
    </cfRule>
    <cfRule type="endsWith" dxfId="17754" priority="5642" stopIfTrue="1" operator="endsWith" text="MI">
      <formula>RIGHT(AK26,LEN("MI"))="MI"</formula>
    </cfRule>
    <cfRule type="endsWith" dxfId="17753" priority="5643" stopIfTrue="1" operator="endsWith" text="PL">
      <formula>RIGHT(AK26,LEN("PL"))="PL"</formula>
    </cfRule>
    <cfRule type="endsWith" dxfId="17752" priority="5644" stopIfTrue="1" operator="endsWith" text="FE">
      <formula>RIGHT(AK26,LEN("FE"))="FE"</formula>
    </cfRule>
    <cfRule type="endsWith" dxfId="17751" priority="5645" stopIfTrue="1" operator="endsWith" text="PA">
      <formula>RIGHT(AK26,LEN("PA"))="PA"</formula>
    </cfRule>
    <cfRule type="endsWith" dxfId="17750" priority="5646" stopIfTrue="1" operator="endsWith" text="PS">
      <formula>RIGHT(AK26,LEN("PS"))="PS"</formula>
    </cfRule>
    <cfRule type="endsWith" dxfId="17749" priority="5647" stopIfTrue="1" operator="endsWith" text="OB">
      <formula>RIGHT(AK26,LEN("OB"))="OB"</formula>
    </cfRule>
    <cfRule type="endsWith" dxfId="17748" priority="5648" stopIfTrue="1" operator="endsWith" text="BA">
      <formula>RIGHT(AK26,LEN("BA"))="BA"</formula>
    </cfRule>
    <cfRule type="endsWith" dxfId="17747" priority="5649" stopIfTrue="1" operator="endsWith" text="CO">
      <formula>RIGHT(AK26,LEN("CO"))="CO"</formula>
    </cfRule>
    <cfRule type="endsWith" dxfId="17746" priority="5650" stopIfTrue="1" operator="endsWith" text="CH">
      <formula>RIGHT(AK26,LEN("CH"))="CH"</formula>
    </cfRule>
  </conditionalFormatting>
  <conditionalFormatting sqref="AM26:AM40">
    <cfRule type="endsWith" dxfId="17745" priority="5629" stopIfTrue="1" operator="endsWith" text="TE">
      <formula>RIGHT(AM26,LEN("TE"))="TE"</formula>
    </cfRule>
    <cfRule type="endsWith" dxfId="17744" priority="5630" stopIfTrue="1" operator="endsWith" text="MX">
      <formula>RIGHT(AM26,LEN("MX"))="MX"</formula>
    </cfRule>
    <cfRule type="endsWith" dxfId="17743" priority="5631" stopIfTrue="1" operator="endsWith" text="MI">
      <formula>RIGHT(AM26,LEN("MI"))="MI"</formula>
    </cfRule>
    <cfRule type="endsWith" dxfId="17742" priority="5632" stopIfTrue="1" operator="endsWith" text="PL">
      <formula>RIGHT(AM26,LEN("PL"))="PL"</formula>
    </cfRule>
    <cfRule type="endsWith" dxfId="17741" priority="5633" stopIfTrue="1" operator="endsWith" text="FE">
      <formula>RIGHT(AM26,LEN("FE"))="FE"</formula>
    </cfRule>
    <cfRule type="endsWith" dxfId="17740" priority="5634" stopIfTrue="1" operator="endsWith" text="PA">
      <formula>RIGHT(AM26,LEN("PA"))="PA"</formula>
    </cfRule>
    <cfRule type="endsWith" dxfId="17739" priority="5635" stopIfTrue="1" operator="endsWith" text="PS">
      <formula>RIGHT(AM26,LEN("PS"))="PS"</formula>
    </cfRule>
    <cfRule type="endsWith" dxfId="17738" priority="5636" stopIfTrue="1" operator="endsWith" text="OB">
      <formula>RIGHT(AM26,LEN("OB"))="OB"</formula>
    </cfRule>
    <cfRule type="endsWith" dxfId="17737" priority="5637" stopIfTrue="1" operator="endsWith" text="BA">
      <formula>RIGHT(AM26,LEN("BA"))="BA"</formula>
    </cfRule>
    <cfRule type="endsWith" dxfId="17736" priority="5638" stopIfTrue="1" operator="endsWith" text="CO">
      <formula>RIGHT(AM26,LEN("CO"))="CO"</formula>
    </cfRule>
    <cfRule type="endsWith" dxfId="17735" priority="5639" stopIfTrue="1" operator="endsWith" text="CH">
      <formula>RIGHT(AM26,LEN("CH"))="CH"</formula>
    </cfRule>
  </conditionalFormatting>
  <conditionalFormatting sqref="AV41">
    <cfRule type="cellIs" dxfId="17734" priority="5628" stopIfTrue="1" operator="greaterThan">
      <formula>16</formula>
    </cfRule>
  </conditionalFormatting>
  <conditionalFormatting sqref="AX41">
    <cfRule type="cellIs" dxfId="17733" priority="5627" stopIfTrue="1" operator="greaterThan">
      <formula>16</formula>
    </cfRule>
  </conditionalFormatting>
  <conditionalFormatting sqref="AZ41">
    <cfRule type="cellIs" dxfId="17732" priority="5626" stopIfTrue="1" operator="greaterThan">
      <formula>16</formula>
    </cfRule>
  </conditionalFormatting>
  <conditionalFormatting sqref="BB41">
    <cfRule type="cellIs" dxfId="17731" priority="5625" stopIfTrue="1" operator="greaterThan">
      <formula>16</formula>
    </cfRule>
  </conditionalFormatting>
  <conditionalFormatting sqref="BD41">
    <cfRule type="cellIs" dxfId="17730" priority="5624" stopIfTrue="1" operator="greaterThan">
      <formula>16</formula>
    </cfRule>
  </conditionalFormatting>
  <conditionalFormatting sqref="BF41">
    <cfRule type="cellIs" dxfId="17729" priority="5623" stopIfTrue="1" operator="greaterThan">
      <formula>16</formula>
    </cfRule>
  </conditionalFormatting>
  <conditionalFormatting sqref="BH41">
    <cfRule type="cellIs" dxfId="17728" priority="5622" stopIfTrue="1" operator="greaterThan">
      <formula>16</formula>
    </cfRule>
  </conditionalFormatting>
  <conditionalFormatting sqref="AU26:AU40">
    <cfRule type="endsWith" dxfId="17727" priority="5611" stopIfTrue="1" operator="endsWith" text="TE">
      <formula>RIGHT(AU26,LEN("TE"))="TE"</formula>
    </cfRule>
    <cfRule type="endsWith" dxfId="17726" priority="5612" stopIfTrue="1" operator="endsWith" text="MX">
      <formula>RIGHT(AU26,LEN("MX"))="MX"</formula>
    </cfRule>
    <cfRule type="endsWith" dxfId="17725" priority="5613" stopIfTrue="1" operator="endsWith" text="MI">
      <formula>RIGHT(AU26,LEN("MI"))="MI"</formula>
    </cfRule>
    <cfRule type="endsWith" dxfId="17724" priority="5614" stopIfTrue="1" operator="endsWith" text="PL">
      <formula>RIGHT(AU26,LEN("PL"))="PL"</formula>
    </cfRule>
    <cfRule type="endsWith" dxfId="17723" priority="5615" stopIfTrue="1" operator="endsWith" text="FE">
      <formula>RIGHT(AU26,LEN("FE"))="FE"</formula>
    </cfRule>
    <cfRule type="endsWith" dxfId="17722" priority="5616" stopIfTrue="1" operator="endsWith" text="PA">
      <formula>RIGHT(AU26,LEN("PA"))="PA"</formula>
    </cfRule>
    <cfRule type="endsWith" dxfId="17721" priority="5617" stopIfTrue="1" operator="endsWith" text="PS">
      <formula>RIGHT(AU26,LEN("PS"))="PS"</formula>
    </cfRule>
    <cfRule type="endsWith" dxfId="17720" priority="5618" stopIfTrue="1" operator="endsWith" text="OB">
      <formula>RIGHT(AU26,LEN("OB"))="OB"</formula>
    </cfRule>
    <cfRule type="endsWith" dxfId="17719" priority="5619" stopIfTrue="1" operator="endsWith" text="BA">
      <formula>RIGHT(AU26,LEN("BA"))="BA"</formula>
    </cfRule>
    <cfRule type="endsWith" dxfId="17718" priority="5620" stopIfTrue="1" operator="endsWith" text="CO">
      <formula>RIGHT(AU26,LEN("CO"))="CO"</formula>
    </cfRule>
    <cfRule type="endsWith" dxfId="17717" priority="5621" stopIfTrue="1" operator="endsWith" text="CH">
      <formula>RIGHT(AU26,LEN("CH"))="CH"</formula>
    </cfRule>
  </conditionalFormatting>
  <conditionalFormatting sqref="AW26:AW40">
    <cfRule type="endsWith" dxfId="17716" priority="5600" stopIfTrue="1" operator="endsWith" text="TE">
      <formula>RIGHT(AW26,LEN("TE"))="TE"</formula>
    </cfRule>
    <cfRule type="endsWith" dxfId="17715" priority="5601" stopIfTrue="1" operator="endsWith" text="MX">
      <formula>RIGHT(AW26,LEN("MX"))="MX"</formula>
    </cfRule>
    <cfRule type="endsWith" dxfId="17714" priority="5602" stopIfTrue="1" operator="endsWith" text="MI">
      <formula>RIGHT(AW26,LEN("MI"))="MI"</formula>
    </cfRule>
    <cfRule type="endsWith" dxfId="17713" priority="5603" stopIfTrue="1" operator="endsWith" text="PL">
      <formula>RIGHT(AW26,LEN("PL"))="PL"</formula>
    </cfRule>
    <cfRule type="endsWith" dxfId="17712" priority="5604" stopIfTrue="1" operator="endsWith" text="FE">
      <formula>RIGHT(AW26,LEN("FE"))="FE"</formula>
    </cfRule>
    <cfRule type="endsWith" dxfId="17711" priority="5605" stopIfTrue="1" operator="endsWith" text="PA">
      <formula>RIGHT(AW26,LEN("PA"))="PA"</formula>
    </cfRule>
    <cfRule type="endsWith" dxfId="17710" priority="5606" stopIfTrue="1" operator="endsWith" text="PS">
      <formula>RIGHT(AW26,LEN("PS"))="PS"</formula>
    </cfRule>
    <cfRule type="endsWith" dxfId="17709" priority="5607" stopIfTrue="1" operator="endsWith" text="OB">
      <formula>RIGHT(AW26,LEN("OB"))="OB"</formula>
    </cfRule>
    <cfRule type="endsWith" dxfId="17708" priority="5608" stopIfTrue="1" operator="endsWith" text="BA">
      <formula>RIGHT(AW26,LEN("BA"))="BA"</formula>
    </cfRule>
    <cfRule type="endsWith" dxfId="17707" priority="5609" stopIfTrue="1" operator="endsWith" text="CO">
      <formula>RIGHT(AW26,LEN("CO"))="CO"</formula>
    </cfRule>
    <cfRule type="endsWith" dxfId="17706" priority="5610" stopIfTrue="1" operator="endsWith" text="CH">
      <formula>RIGHT(AW26,LEN("CH"))="CH"</formula>
    </cfRule>
  </conditionalFormatting>
  <conditionalFormatting sqref="AY26:AY40">
    <cfRule type="endsWith" dxfId="17705" priority="5589" stopIfTrue="1" operator="endsWith" text="TE">
      <formula>RIGHT(AY26,LEN("TE"))="TE"</formula>
    </cfRule>
    <cfRule type="endsWith" dxfId="17704" priority="5590" stopIfTrue="1" operator="endsWith" text="MX">
      <formula>RIGHT(AY26,LEN("MX"))="MX"</formula>
    </cfRule>
    <cfRule type="endsWith" dxfId="17703" priority="5591" stopIfTrue="1" operator="endsWith" text="MI">
      <formula>RIGHT(AY26,LEN("MI"))="MI"</formula>
    </cfRule>
    <cfRule type="endsWith" dxfId="17702" priority="5592" stopIfTrue="1" operator="endsWith" text="PL">
      <formula>RIGHT(AY26,LEN("PL"))="PL"</formula>
    </cfRule>
    <cfRule type="endsWith" dxfId="17701" priority="5593" stopIfTrue="1" operator="endsWith" text="FE">
      <formula>RIGHT(AY26,LEN("FE"))="FE"</formula>
    </cfRule>
    <cfRule type="endsWith" dxfId="17700" priority="5594" stopIfTrue="1" operator="endsWith" text="PA">
      <formula>RIGHT(AY26,LEN("PA"))="PA"</formula>
    </cfRule>
    <cfRule type="endsWith" dxfId="17699" priority="5595" stopIfTrue="1" operator="endsWith" text="PS">
      <formula>RIGHT(AY26,LEN("PS"))="PS"</formula>
    </cfRule>
    <cfRule type="endsWith" dxfId="17698" priority="5596" stopIfTrue="1" operator="endsWith" text="OB">
      <formula>RIGHT(AY26,LEN("OB"))="OB"</formula>
    </cfRule>
    <cfRule type="endsWith" dxfId="17697" priority="5597" stopIfTrue="1" operator="endsWith" text="BA">
      <formula>RIGHT(AY26,LEN("BA"))="BA"</formula>
    </cfRule>
    <cfRule type="endsWith" dxfId="17696" priority="5598" stopIfTrue="1" operator="endsWith" text="CO">
      <formula>RIGHT(AY26,LEN("CO"))="CO"</formula>
    </cfRule>
    <cfRule type="endsWith" dxfId="17695" priority="5599" stopIfTrue="1" operator="endsWith" text="CH">
      <formula>RIGHT(AY26,LEN("CH"))="CH"</formula>
    </cfRule>
  </conditionalFormatting>
  <conditionalFormatting sqref="BA26:BA40">
    <cfRule type="endsWith" dxfId="17694" priority="5578" stopIfTrue="1" operator="endsWith" text="TE">
      <formula>RIGHT(BA26,LEN("TE"))="TE"</formula>
    </cfRule>
    <cfRule type="endsWith" dxfId="17693" priority="5579" stopIfTrue="1" operator="endsWith" text="MX">
      <formula>RIGHT(BA26,LEN("MX"))="MX"</formula>
    </cfRule>
    <cfRule type="endsWith" dxfId="17692" priority="5580" stopIfTrue="1" operator="endsWith" text="MI">
      <formula>RIGHT(BA26,LEN("MI"))="MI"</formula>
    </cfRule>
    <cfRule type="endsWith" dxfId="17691" priority="5581" stopIfTrue="1" operator="endsWith" text="PL">
      <formula>RIGHT(BA26,LEN("PL"))="PL"</formula>
    </cfRule>
    <cfRule type="endsWith" dxfId="17690" priority="5582" stopIfTrue="1" operator="endsWith" text="FE">
      <formula>RIGHT(BA26,LEN("FE"))="FE"</formula>
    </cfRule>
    <cfRule type="endsWith" dxfId="17689" priority="5583" stopIfTrue="1" operator="endsWith" text="PA">
      <formula>RIGHT(BA26,LEN("PA"))="PA"</formula>
    </cfRule>
    <cfRule type="endsWith" dxfId="17688" priority="5584" stopIfTrue="1" operator="endsWith" text="PS">
      <formula>RIGHT(BA26,LEN("PS"))="PS"</formula>
    </cfRule>
    <cfRule type="endsWith" dxfId="17687" priority="5585" stopIfTrue="1" operator="endsWith" text="OB">
      <formula>RIGHT(BA26,LEN("OB"))="OB"</formula>
    </cfRule>
    <cfRule type="endsWith" dxfId="17686" priority="5586" stopIfTrue="1" operator="endsWith" text="BA">
      <formula>RIGHT(BA26,LEN("BA"))="BA"</formula>
    </cfRule>
    <cfRule type="endsWith" dxfId="17685" priority="5587" stopIfTrue="1" operator="endsWith" text="CO">
      <formula>RIGHT(BA26,LEN("CO"))="CO"</formula>
    </cfRule>
    <cfRule type="endsWith" dxfId="17684" priority="5588" stopIfTrue="1" operator="endsWith" text="CH">
      <formula>RIGHT(BA26,LEN("CH"))="CH"</formula>
    </cfRule>
  </conditionalFormatting>
  <conditionalFormatting sqref="BC26:BC40">
    <cfRule type="endsWith" dxfId="17683" priority="5567" stopIfTrue="1" operator="endsWith" text="TE">
      <formula>RIGHT(BC26,LEN("TE"))="TE"</formula>
    </cfRule>
    <cfRule type="endsWith" dxfId="17682" priority="5568" stopIfTrue="1" operator="endsWith" text="MX">
      <formula>RIGHT(BC26,LEN("MX"))="MX"</formula>
    </cfRule>
    <cfRule type="endsWith" dxfId="17681" priority="5569" stopIfTrue="1" operator="endsWith" text="MI">
      <formula>RIGHT(BC26,LEN("MI"))="MI"</formula>
    </cfRule>
    <cfRule type="endsWith" dxfId="17680" priority="5570" stopIfTrue="1" operator="endsWith" text="PL">
      <formula>RIGHT(BC26,LEN("PL"))="PL"</formula>
    </cfRule>
    <cfRule type="endsWith" dxfId="17679" priority="5571" stopIfTrue="1" operator="endsWith" text="FE">
      <formula>RIGHT(BC26,LEN("FE"))="FE"</formula>
    </cfRule>
    <cfRule type="endsWith" dxfId="17678" priority="5572" stopIfTrue="1" operator="endsWith" text="PA">
      <formula>RIGHT(BC26,LEN("PA"))="PA"</formula>
    </cfRule>
    <cfRule type="endsWith" dxfId="17677" priority="5573" stopIfTrue="1" operator="endsWith" text="PS">
      <formula>RIGHT(BC26,LEN("PS"))="PS"</formula>
    </cfRule>
    <cfRule type="endsWith" dxfId="17676" priority="5574" stopIfTrue="1" operator="endsWith" text="OB">
      <formula>RIGHT(BC26,LEN("OB"))="OB"</formula>
    </cfRule>
    <cfRule type="endsWith" dxfId="17675" priority="5575" stopIfTrue="1" operator="endsWith" text="BA">
      <formula>RIGHT(BC26,LEN("BA"))="BA"</formula>
    </cfRule>
    <cfRule type="endsWith" dxfId="17674" priority="5576" stopIfTrue="1" operator="endsWith" text="CO">
      <formula>RIGHT(BC26,LEN("CO"))="CO"</formula>
    </cfRule>
    <cfRule type="endsWith" dxfId="17673" priority="5577" stopIfTrue="1" operator="endsWith" text="CH">
      <formula>RIGHT(BC26,LEN("CH"))="CH"</formula>
    </cfRule>
  </conditionalFormatting>
  <conditionalFormatting sqref="BE26:BE40">
    <cfRule type="endsWith" dxfId="17672" priority="5556" stopIfTrue="1" operator="endsWith" text="TE">
      <formula>RIGHT(BE26,LEN("TE"))="TE"</formula>
    </cfRule>
    <cfRule type="endsWith" dxfId="17671" priority="5557" stopIfTrue="1" operator="endsWith" text="MX">
      <formula>RIGHT(BE26,LEN("MX"))="MX"</formula>
    </cfRule>
    <cfRule type="endsWith" dxfId="17670" priority="5558" stopIfTrue="1" operator="endsWith" text="MI">
      <formula>RIGHT(BE26,LEN("MI"))="MI"</formula>
    </cfRule>
    <cfRule type="endsWith" dxfId="17669" priority="5559" stopIfTrue="1" operator="endsWith" text="PL">
      <formula>RIGHT(BE26,LEN("PL"))="PL"</formula>
    </cfRule>
    <cfRule type="endsWith" dxfId="17668" priority="5560" stopIfTrue="1" operator="endsWith" text="FE">
      <formula>RIGHT(BE26,LEN("FE"))="FE"</formula>
    </cfRule>
    <cfRule type="endsWith" dxfId="17667" priority="5561" stopIfTrue="1" operator="endsWith" text="PA">
      <formula>RIGHT(BE26,LEN("PA"))="PA"</formula>
    </cfRule>
    <cfRule type="endsWith" dxfId="17666" priority="5562" stopIfTrue="1" operator="endsWith" text="PS">
      <formula>RIGHT(BE26,LEN("PS"))="PS"</formula>
    </cfRule>
    <cfRule type="endsWith" dxfId="17665" priority="5563" stopIfTrue="1" operator="endsWith" text="OB">
      <formula>RIGHT(BE26,LEN("OB"))="OB"</formula>
    </cfRule>
    <cfRule type="endsWith" dxfId="17664" priority="5564" stopIfTrue="1" operator="endsWith" text="BA">
      <formula>RIGHT(BE26,LEN("BA"))="BA"</formula>
    </cfRule>
    <cfRule type="endsWith" dxfId="17663" priority="5565" stopIfTrue="1" operator="endsWith" text="CO">
      <formula>RIGHT(BE26,LEN("CO"))="CO"</formula>
    </cfRule>
    <cfRule type="endsWith" dxfId="17662" priority="5566" stopIfTrue="1" operator="endsWith" text="CH">
      <formula>RIGHT(BE26,LEN("CH"))="CH"</formula>
    </cfRule>
  </conditionalFormatting>
  <conditionalFormatting sqref="BG26:BG40">
    <cfRule type="endsWith" dxfId="17661" priority="5545" stopIfTrue="1" operator="endsWith" text="TE">
      <formula>RIGHT(BG26,LEN("TE"))="TE"</formula>
    </cfRule>
    <cfRule type="endsWith" dxfId="17660" priority="5546" stopIfTrue="1" operator="endsWith" text="MX">
      <formula>RIGHT(BG26,LEN("MX"))="MX"</formula>
    </cfRule>
    <cfRule type="endsWith" dxfId="17659" priority="5547" stopIfTrue="1" operator="endsWith" text="MI">
      <formula>RIGHT(BG26,LEN("MI"))="MI"</formula>
    </cfRule>
    <cfRule type="endsWith" dxfId="17658" priority="5548" stopIfTrue="1" operator="endsWith" text="PL">
      <formula>RIGHT(BG26,LEN("PL"))="PL"</formula>
    </cfRule>
    <cfRule type="endsWith" dxfId="17657" priority="5549" stopIfTrue="1" operator="endsWith" text="FE">
      <formula>RIGHT(BG26,LEN("FE"))="FE"</formula>
    </cfRule>
    <cfRule type="endsWith" dxfId="17656" priority="5550" stopIfTrue="1" operator="endsWith" text="PA">
      <formula>RIGHT(BG26,LEN("PA"))="PA"</formula>
    </cfRule>
    <cfRule type="endsWith" dxfId="17655" priority="5551" stopIfTrue="1" operator="endsWith" text="PS">
      <formula>RIGHT(BG26,LEN("PS"))="PS"</formula>
    </cfRule>
    <cfRule type="endsWith" dxfId="17654" priority="5552" stopIfTrue="1" operator="endsWith" text="OB">
      <formula>RIGHT(BG26,LEN("OB"))="OB"</formula>
    </cfRule>
    <cfRule type="endsWith" dxfId="17653" priority="5553" stopIfTrue="1" operator="endsWith" text="BA">
      <formula>RIGHT(BG26,LEN("BA"))="BA"</formula>
    </cfRule>
    <cfRule type="endsWith" dxfId="17652" priority="5554" stopIfTrue="1" operator="endsWith" text="CO">
      <formula>RIGHT(BG26,LEN("CO"))="CO"</formula>
    </cfRule>
    <cfRule type="endsWith" dxfId="17651" priority="5555" stopIfTrue="1" operator="endsWith" text="CH">
      <formula>RIGHT(BG26,LEN("CH"))="CH"</formula>
    </cfRule>
  </conditionalFormatting>
  <conditionalFormatting sqref="H59">
    <cfRule type="cellIs" dxfId="17650" priority="5544" stopIfTrue="1" operator="greaterThan">
      <formula>16</formula>
    </cfRule>
  </conditionalFormatting>
  <conditionalFormatting sqref="J59">
    <cfRule type="cellIs" dxfId="17649" priority="5543" stopIfTrue="1" operator="greaterThan">
      <formula>16</formula>
    </cfRule>
  </conditionalFormatting>
  <conditionalFormatting sqref="L59">
    <cfRule type="cellIs" dxfId="17648" priority="5542" stopIfTrue="1" operator="greaterThan">
      <formula>16</formula>
    </cfRule>
  </conditionalFormatting>
  <conditionalFormatting sqref="N59">
    <cfRule type="cellIs" dxfId="17647" priority="5541" stopIfTrue="1" operator="greaterThan">
      <formula>16</formula>
    </cfRule>
  </conditionalFormatting>
  <conditionalFormatting sqref="P59">
    <cfRule type="cellIs" dxfId="17646" priority="5540" stopIfTrue="1" operator="greaterThan">
      <formula>16</formula>
    </cfRule>
  </conditionalFormatting>
  <conditionalFormatting sqref="R59">
    <cfRule type="cellIs" dxfId="17645" priority="5539" stopIfTrue="1" operator="greaterThan">
      <formula>16</formula>
    </cfRule>
  </conditionalFormatting>
  <conditionalFormatting sqref="T59">
    <cfRule type="cellIs" dxfId="17644" priority="5538" stopIfTrue="1" operator="greaterThan">
      <formula>16</formula>
    </cfRule>
  </conditionalFormatting>
  <conditionalFormatting sqref="G44:G58">
    <cfRule type="endsWith" dxfId="17643" priority="5527" stopIfTrue="1" operator="endsWith" text="TE">
      <formula>RIGHT(G44,LEN("TE"))="TE"</formula>
    </cfRule>
    <cfRule type="endsWith" dxfId="17642" priority="5528" stopIfTrue="1" operator="endsWith" text="MX">
      <formula>RIGHT(G44,LEN("MX"))="MX"</formula>
    </cfRule>
    <cfRule type="endsWith" dxfId="17641" priority="5529" stopIfTrue="1" operator="endsWith" text="MI">
      <formula>RIGHT(G44,LEN("MI"))="MI"</formula>
    </cfRule>
    <cfRule type="endsWith" dxfId="17640" priority="5530" stopIfTrue="1" operator="endsWith" text="PL">
      <formula>RIGHT(G44,LEN("PL"))="PL"</formula>
    </cfRule>
    <cfRule type="endsWith" dxfId="17639" priority="5531" stopIfTrue="1" operator="endsWith" text="FE">
      <formula>RIGHT(G44,LEN("FE"))="FE"</formula>
    </cfRule>
    <cfRule type="endsWith" dxfId="17638" priority="5532" stopIfTrue="1" operator="endsWith" text="PA">
      <formula>RIGHT(G44,LEN("PA"))="PA"</formula>
    </cfRule>
    <cfRule type="endsWith" dxfId="17637" priority="5533" stopIfTrue="1" operator="endsWith" text="PS">
      <formula>RIGHT(G44,LEN("PS"))="PS"</formula>
    </cfRule>
    <cfRule type="endsWith" dxfId="17636" priority="5534" stopIfTrue="1" operator="endsWith" text="OB">
      <formula>RIGHT(G44,LEN("OB"))="OB"</formula>
    </cfRule>
    <cfRule type="endsWith" dxfId="17635" priority="5535" stopIfTrue="1" operator="endsWith" text="BA">
      <formula>RIGHT(G44,LEN("BA"))="BA"</formula>
    </cfRule>
    <cfRule type="endsWith" dxfId="17634" priority="5536" stopIfTrue="1" operator="endsWith" text="CO">
      <formula>RIGHT(G44,LEN("CO"))="CO"</formula>
    </cfRule>
    <cfRule type="endsWith" dxfId="17633" priority="5537" stopIfTrue="1" operator="endsWith" text="CH">
      <formula>RIGHT(G44,LEN("CH"))="CH"</formula>
    </cfRule>
  </conditionalFormatting>
  <conditionalFormatting sqref="I44:I58">
    <cfRule type="endsWith" dxfId="17632" priority="5516" stopIfTrue="1" operator="endsWith" text="TE">
      <formula>RIGHT(I44,LEN("TE"))="TE"</formula>
    </cfRule>
    <cfRule type="endsWith" dxfId="17631" priority="5517" stopIfTrue="1" operator="endsWith" text="MX">
      <formula>RIGHT(I44,LEN("MX"))="MX"</formula>
    </cfRule>
    <cfRule type="endsWith" dxfId="17630" priority="5518" stopIfTrue="1" operator="endsWith" text="MI">
      <formula>RIGHT(I44,LEN("MI"))="MI"</formula>
    </cfRule>
    <cfRule type="endsWith" dxfId="17629" priority="5519" stopIfTrue="1" operator="endsWith" text="PL">
      <formula>RIGHT(I44,LEN("PL"))="PL"</formula>
    </cfRule>
    <cfRule type="endsWith" dxfId="17628" priority="5520" stopIfTrue="1" operator="endsWith" text="FE">
      <formula>RIGHT(I44,LEN("FE"))="FE"</formula>
    </cfRule>
    <cfRule type="endsWith" dxfId="17627" priority="5521" stopIfTrue="1" operator="endsWith" text="PA">
      <formula>RIGHT(I44,LEN("PA"))="PA"</formula>
    </cfRule>
    <cfRule type="endsWith" dxfId="17626" priority="5522" stopIfTrue="1" operator="endsWith" text="PS">
      <formula>RIGHT(I44,LEN("PS"))="PS"</formula>
    </cfRule>
    <cfRule type="endsWith" dxfId="17625" priority="5523" stopIfTrue="1" operator="endsWith" text="OB">
      <formula>RIGHT(I44,LEN("OB"))="OB"</formula>
    </cfRule>
    <cfRule type="endsWith" dxfId="17624" priority="5524" stopIfTrue="1" operator="endsWith" text="BA">
      <formula>RIGHT(I44,LEN("BA"))="BA"</formula>
    </cfRule>
    <cfRule type="endsWith" dxfId="17623" priority="5525" stopIfTrue="1" operator="endsWith" text="CO">
      <formula>RIGHT(I44,LEN("CO"))="CO"</formula>
    </cfRule>
    <cfRule type="endsWith" dxfId="17622" priority="5526" stopIfTrue="1" operator="endsWith" text="CH">
      <formula>RIGHT(I44,LEN("CH"))="CH"</formula>
    </cfRule>
  </conditionalFormatting>
  <conditionalFormatting sqref="K44:K58">
    <cfRule type="endsWith" dxfId="17621" priority="5505" stopIfTrue="1" operator="endsWith" text="TE">
      <formula>RIGHT(K44,LEN("TE"))="TE"</formula>
    </cfRule>
    <cfRule type="endsWith" dxfId="17620" priority="5506" stopIfTrue="1" operator="endsWith" text="MX">
      <formula>RIGHT(K44,LEN("MX"))="MX"</formula>
    </cfRule>
    <cfRule type="endsWith" dxfId="17619" priority="5507" stopIfTrue="1" operator="endsWith" text="MI">
      <formula>RIGHT(K44,LEN("MI"))="MI"</formula>
    </cfRule>
    <cfRule type="endsWith" dxfId="17618" priority="5508" stopIfTrue="1" operator="endsWith" text="PL">
      <formula>RIGHT(K44,LEN("PL"))="PL"</formula>
    </cfRule>
    <cfRule type="endsWith" dxfId="17617" priority="5509" stopIfTrue="1" operator="endsWith" text="FE">
      <formula>RIGHT(K44,LEN("FE"))="FE"</formula>
    </cfRule>
    <cfRule type="endsWith" dxfId="17616" priority="5510" stopIfTrue="1" operator="endsWith" text="PA">
      <formula>RIGHT(K44,LEN("PA"))="PA"</formula>
    </cfRule>
    <cfRule type="endsWith" dxfId="17615" priority="5511" stopIfTrue="1" operator="endsWith" text="PS">
      <formula>RIGHT(K44,LEN("PS"))="PS"</formula>
    </cfRule>
    <cfRule type="endsWith" dxfId="17614" priority="5512" stopIfTrue="1" operator="endsWith" text="OB">
      <formula>RIGHT(K44,LEN("OB"))="OB"</formula>
    </cfRule>
    <cfRule type="endsWith" dxfId="17613" priority="5513" stopIfTrue="1" operator="endsWith" text="BA">
      <formula>RIGHT(K44,LEN("BA"))="BA"</formula>
    </cfRule>
    <cfRule type="endsWith" dxfId="17612" priority="5514" stopIfTrue="1" operator="endsWith" text="CO">
      <formula>RIGHT(K44,LEN("CO"))="CO"</formula>
    </cfRule>
    <cfRule type="endsWith" dxfId="17611" priority="5515" stopIfTrue="1" operator="endsWith" text="CH">
      <formula>RIGHT(K44,LEN("CH"))="CH"</formula>
    </cfRule>
  </conditionalFormatting>
  <conditionalFormatting sqref="M44:M58">
    <cfRule type="endsWith" dxfId="17610" priority="5494" stopIfTrue="1" operator="endsWith" text="TE">
      <formula>RIGHT(M44,LEN("TE"))="TE"</formula>
    </cfRule>
    <cfRule type="endsWith" dxfId="17609" priority="5495" stopIfTrue="1" operator="endsWith" text="MX">
      <formula>RIGHT(M44,LEN("MX"))="MX"</formula>
    </cfRule>
    <cfRule type="endsWith" dxfId="17608" priority="5496" stopIfTrue="1" operator="endsWith" text="MI">
      <formula>RIGHT(M44,LEN("MI"))="MI"</formula>
    </cfRule>
    <cfRule type="endsWith" dxfId="17607" priority="5497" stopIfTrue="1" operator="endsWith" text="PL">
      <formula>RIGHT(M44,LEN("PL"))="PL"</formula>
    </cfRule>
    <cfRule type="endsWith" dxfId="17606" priority="5498" stopIfTrue="1" operator="endsWith" text="FE">
      <formula>RIGHT(M44,LEN("FE"))="FE"</formula>
    </cfRule>
    <cfRule type="endsWith" dxfId="17605" priority="5499" stopIfTrue="1" operator="endsWith" text="PA">
      <formula>RIGHT(M44,LEN("PA"))="PA"</formula>
    </cfRule>
    <cfRule type="endsWith" dxfId="17604" priority="5500" stopIfTrue="1" operator="endsWith" text="PS">
      <formula>RIGHT(M44,LEN("PS"))="PS"</formula>
    </cfRule>
    <cfRule type="endsWith" dxfId="17603" priority="5501" stopIfTrue="1" operator="endsWith" text="OB">
      <formula>RIGHT(M44,LEN("OB"))="OB"</formula>
    </cfRule>
    <cfRule type="endsWith" dxfId="17602" priority="5502" stopIfTrue="1" operator="endsWith" text="BA">
      <formula>RIGHT(M44,LEN("BA"))="BA"</formula>
    </cfRule>
    <cfRule type="endsWith" dxfId="17601" priority="5503" stopIfTrue="1" operator="endsWith" text="CO">
      <formula>RIGHT(M44,LEN("CO"))="CO"</formula>
    </cfRule>
    <cfRule type="endsWith" dxfId="17600" priority="5504" stopIfTrue="1" operator="endsWith" text="CH">
      <formula>RIGHT(M44,LEN("CH"))="CH"</formula>
    </cfRule>
  </conditionalFormatting>
  <conditionalFormatting sqref="O44:O58">
    <cfRule type="endsWith" dxfId="17599" priority="5483" stopIfTrue="1" operator="endsWith" text="TE">
      <formula>RIGHT(O44,LEN("TE"))="TE"</formula>
    </cfRule>
    <cfRule type="endsWith" dxfId="17598" priority="5484" stopIfTrue="1" operator="endsWith" text="MX">
      <formula>RIGHT(O44,LEN("MX"))="MX"</formula>
    </cfRule>
    <cfRule type="endsWith" dxfId="17597" priority="5485" stopIfTrue="1" operator="endsWith" text="MI">
      <formula>RIGHT(O44,LEN("MI"))="MI"</formula>
    </cfRule>
    <cfRule type="endsWith" dxfId="17596" priority="5486" stopIfTrue="1" operator="endsWith" text="PL">
      <formula>RIGHT(O44,LEN("PL"))="PL"</formula>
    </cfRule>
    <cfRule type="endsWith" dxfId="17595" priority="5487" stopIfTrue="1" operator="endsWith" text="FE">
      <formula>RIGHT(O44,LEN("FE"))="FE"</formula>
    </cfRule>
    <cfRule type="endsWith" dxfId="17594" priority="5488" stopIfTrue="1" operator="endsWith" text="PA">
      <formula>RIGHT(O44,LEN("PA"))="PA"</formula>
    </cfRule>
    <cfRule type="endsWith" dxfId="17593" priority="5489" stopIfTrue="1" operator="endsWith" text="PS">
      <formula>RIGHT(O44,LEN("PS"))="PS"</formula>
    </cfRule>
    <cfRule type="endsWith" dxfId="17592" priority="5490" stopIfTrue="1" operator="endsWith" text="OB">
      <formula>RIGHT(O44,LEN("OB"))="OB"</formula>
    </cfRule>
    <cfRule type="endsWith" dxfId="17591" priority="5491" stopIfTrue="1" operator="endsWith" text="BA">
      <formula>RIGHT(O44,LEN("BA"))="BA"</formula>
    </cfRule>
    <cfRule type="endsWith" dxfId="17590" priority="5492" stopIfTrue="1" operator="endsWith" text="CO">
      <formula>RIGHT(O44,LEN("CO"))="CO"</formula>
    </cfRule>
    <cfRule type="endsWith" dxfId="17589" priority="5493" stopIfTrue="1" operator="endsWith" text="CH">
      <formula>RIGHT(O44,LEN("CH"))="CH"</formula>
    </cfRule>
  </conditionalFormatting>
  <conditionalFormatting sqref="Q44:Q58">
    <cfRule type="endsWith" dxfId="17588" priority="5472" stopIfTrue="1" operator="endsWith" text="TE">
      <formula>RIGHT(Q44,LEN("TE"))="TE"</formula>
    </cfRule>
    <cfRule type="endsWith" dxfId="17587" priority="5473" stopIfTrue="1" operator="endsWith" text="MX">
      <formula>RIGHT(Q44,LEN("MX"))="MX"</formula>
    </cfRule>
    <cfRule type="endsWith" dxfId="17586" priority="5474" stopIfTrue="1" operator="endsWith" text="MI">
      <formula>RIGHT(Q44,LEN("MI"))="MI"</formula>
    </cfRule>
    <cfRule type="endsWith" dxfId="17585" priority="5475" stopIfTrue="1" operator="endsWith" text="PL">
      <formula>RIGHT(Q44,LEN("PL"))="PL"</formula>
    </cfRule>
    <cfRule type="endsWith" dxfId="17584" priority="5476" stopIfTrue="1" operator="endsWith" text="FE">
      <formula>RIGHT(Q44,LEN("FE"))="FE"</formula>
    </cfRule>
    <cfRule type="endsWith" dxfId="17583" priority="5477" stopIfTrue="1" operator="endsWith" text="PA">
      <formula>RIGHT(Q44,LEN("PA"))="PA"</formula>
    </cfRule>
    <cfRule type="endsWith" dxfId="17582" priority="5478" stopIfTrue="1" operator="endsWith" text="PS">
      <formula>RIGHT(Q44,LEN("PS"))="PS"</formula>
    </cfRule>
    <cfRule type="endsWith" dxfId="17581" priority="5479" stopIfTrue="1" operator="endsWith" text="OB">
      <formula>RIGHT(Q44,LEN("OB"))="OB"</formula>
    </cfRule>
    <cfRule type="endsWith" dxfId="17580" priority="5480" stopIfTrue="1" operator="endsWith" text="BA">
      <formula>RIGHT(Q44,LEN("BA"))="BA"</formula>
    </cfRule>
    <cfRule type="endsWith" dxfId="17579" priority="5481" stopIfTrue="1" operator="endsWith" text="CO">
      <formula>RIGHT(Q44,LEN("CO"))="CO"</formula>
    </cfRule>
    <cfRule type="endsWith" dxfId="17578" priority="5482" stopIfTrue="1" operator="endsWith" text="CH">
      <formula>RIGHT(Q44,LEN("CH"))="CH"</formula>
    </cfRule>
  </conditionalFormatting>
  <conditionalFormatting sqref="S44:S58">
    <cfRule type="endsWith" dxfId="17577" priority="5461" stopIfTrue="1" operator="endsWith" text="TE">
      <formula>RIGHT(S44,LEN("TE"))="TE"</formula>
    </cfRule>
    <cfRule type="endsWith" dxfId="17576" priority="5462" stopIfTrue="1" operator="endsWith" text="MX">
      <formula>RIGHT(S44,LEN("MX"))="MX"</formula>
    </cfRule>
    <cfRule type="endsWith" dxfId="17575" priority="5463" stopIfTrue="1" operator="endsWith" text="MI">
      <formula>RIGHT(S44,LEN("MI"))="MI"</formula>
    </cfRule>
    <cfRule type="endsWith" dxfId="17574" priority="5464" stopIfTrue="1" operator="endsWith" text="PL">
      <formula>RIGHT(S44,LEN("PL"))="PL"</formula>
    </cfRule>
    <cfRule type="endsWith" dxfId="17573" priority="5465" stopIfTrue="1" operator="endsWith" text="FE">
      <formula>RIGHT(S44,LEN("FE"))="FE"</formula>
    </cfRule>
    <cfRule type="endsWith" dxfId="17572" priority="5466" stopIfTrue="1" operator="endsWith" text="PA">
      <formula>RIGHT(S44,LEN("PA"))="PA"</formula>
    </cfRule>
    <cfRule type="endsWith" dxfId="17571" priority="5467" stopIfTrue="1" operator="endsWith" text="PS">
      <formula>RIGHT(S44,LEN("PS"))="PS"</formula>
    </cfRule>
    <cfRule type="endsWith" dxfId="17570" priority="5468" stopIfTrue="1" operator="endsWith" text="OB">
      <formula>RIGHT(S44,LEN("OB"))="OB"</formula>
    </cfRule>
    <cfRule type="endsWith" dxfId="17569" priority="5469" stopIfTrue="1" operator="endsWith" text="BA">
      <formula>RIGHT(S44,LEN("BA"))="BA"</formula>
    </cfRule>
    <cfRule type="endsWith" dxfId="17568" priority="5470" stopIfTrue="1" operator="endsWith" text="CO">
      <formula>RIGHT(S44,LEN("CO"))="CO"</formula>
    </cfRule>
    <cfRule type="endsWith" dxfId="17567" priority="5471" stopIfTrue="1" operator="endsWith" text="CH">
      <formula>RIGHT(S44,LEN("CH"))="CH"</formula>
    </cfRule>
  </conditionalFormatting>
  <conditionalFormatting sqref="AB59">
    <cfRule type="cellIs" dxfId="17566" priority="5460" stopIfTrue="1" operator="greaterThan">
      <formula>16</formula>
    </cfRule>
  </conditionalFormatting>
  <conditionalFormatting sqref="AD59">
    <cfRule type="cellIs" dxfId="17565" priority="5459" stopIfTrue="1" operator="greaterThan">
      <formula>16</formula>
    </cfRule>
  </conditionalFormatting>
  <conditionalFormatting sqref="AF59">
    <cfRule type="cellIs" dxfId="17564" priority="5458" stopIfTrue="1" operator="greaterThan">
      <formula>16</formula>
    </cfRule>
  </conditionalFormatting>
  <conditionalFormatting sqref="AH59">
    <cfRule type="cellIs" dxfId="17563" priority="5457" stopIfTrue="1" operator="greaterThan">
      <formula>16</formula>
    </cfRule>
  </conditionalFormatting>
  <conditionalFormatting sqref="AJ59">
    <cfRule type="cellIs" dxfId="17562" priority="5456" stopIfTrue="1" operator="greaterThan">
      <formula>16</formula>
    </cfRule>
  </conditionalFormatting>
  <conditionalFormatting sqref="AL59">
    <cfRule type="cellIs" dxfId="17561" priority="5455" stopIfTrue="1" operator="greaterThan">
      <formula>16</formula>
    </cfRule>
  </conditionalFormatting>
  <conditionalFormatting sqref="AN59">
    <cfRule type="cellIs" dxfId="17560" priority="5454" stopIfTrue="1" operator="greaterThan">
      <formula>16</formula>
    </cfRule>
  </conditionalFormatting>
  <conditionalFormatting sqref="AA44:AA58">
    <cfRule type="endsWith" dxfId="17559" priority="5443" stopIfTrue="1" operator="endsWith" text="TE">
      <formula>RIGHT(AA44,LEN("TE"))="TE"</formula>
    </cfRule>
    <cfRule type="endsWith" dxfId="17558" priority="5444" stopIfTrue="1" operator="endsWith" text="MX">
      <formula>RIGHT(AA44,LEN("MX"))="MX"</formula>
    </cfRule>
    <cfRule type="endsWith" dxfId="17557" priority="5445" stopIfTrue="1" operator="endsWith" text="MI">
      <formula>RIGHT(AA44,LEN("MI"))="MI"</formula>
    </cfRule>
    <cfRule type="endsWith" dxfId="17556" priority="5446" stopIfTrue="1" operator="endsWith" text="PL">
      <formula>RIGHT(AA44,LEN("PL"))="PL"</formula>
    </cfRule>
    <cfRule type="endsWith" dxfId="17555" priority="5447" stopIfTrue="1" operator="endsWith" text="FE">
      <formula>RIGHT(AA44,LEN("FE"))="FE"</formula>
    </cfRule>
    <cfRule type="endsWith" dxfId="17554" priority="5448" stopIfTrue="1" operator="endsWith" text="PA">
      <formula>RIGHT(AA44,LEN("PA"))="PA"</formula>
    </cfRule>
    <cfRule type="endsWith" dxfId="17553" priority="5449" stopIfTrue="1" operator="endsWith" text="PS">
      <formula>RIGHT(AA44,LEN("PS"))="PS"</formula>
    </cfRule>
    <cfRule type="endsWith" dxfId="17552" priority="5450" stopIfTrue="1" operator="endsWith" text="OB">
      <formula>RIGHT(AA44,LEN("OB"))="OB"</formula>
    </cfRule>
    <cfRule type="endsWith" dxfId="17551" priority="5451" stopIfTrue="1" operator="endsWith" text="BA">
      <formula>RIGHT(AA44,LEN("BA"))="BA"</formula>
    </cfRule>
    <cfRule type="endsWith" dxfId="17550" priority="5452" stopIfTrue="1" operator="endsWith" text="CO">
      <formula>RIGHT(AA44,LEN("CO"))="CO"</formula>
    </cfRule>
    <cfRule type="endsWith" dxfId="17549" priority="5453" stopIfTrue="1" operator="endsWith" text="CH">
      <formula>RIGHT(AA44,LEN("CH"))="CH"</formula>
    </cfRule>
  </conditionalFormatting>
  <conditionalFormatting sqref="AC44:AC58">
    <cfRule type="endsWith" dxfId="17548" priority="5432" stopIfTrue="1" operator="endsWith" text="TE">
      <formula>RIGHT(AC44,LEN("TE"))="TE"</formula>
    </cfRule>
    <cfRule type="endsWith" dxfId="17547" priority="5433" stopIfTrue="1" operator="endsWith" text="MX">
      <formula>RIGHT(AC44,LEN("MX"))="MX"</formula>
    </cfRule>
    <cfRule type="endsWith" dxfId="17546" priority="5434" stopIfTrue="1" operator="endsWith" text="MI">
      <formula>RIGHT(AC44,LEN("MI"))="MI"</formula>
    </cfRule>
    <cfRule type="endsWith" dxfId="17545" priority="5435" stopIfTrue="1" operator="endsWith" text="PL">
      <formula>RIGHT(AC44,LEN("PL"))="PL"</formula>
    </cfRule>
    <cfRule type="endsWith" dxfId="17544" priority="5436" stopIfTrue="1" operator="endsWith" text="FE">
      <formula>RIGHT(AC44,LEN("FE"))="FE"</formula>
    </cfRule>
    <cfRule type="endsWith" dxfId="17543" priority="5437" stopIfTrue="1" operator="endsWith" text="PA">
      <formula>RIGHT(AC44,LEN("PA"))="PA"</formula>
    </cfRule>
    <cfRule type="endsWith" dxfId="17542" priority="5438" stopIfTrue="1" operator="endsWith" text="PS">
      <formula>RIGHT(AC44,LEN("PS"))="PS"</formula>
    </cfRule>
    <cfRule type="endsWith" dxfId="17541" priority="5439" stopIfTrue="1" operator="endsWith" text="OB">
      <formula>RIGHT(AC44,LEN("OB"))="OB"</formula>
    </cfRule>
    <cfRule type="endsWith" dxfId="17540" priority="5440" stopIfTrue="1" operator="endsWith" text="BA">
      <formula>RIGHT(AC44,LEN("BA"))="BA"</formula>
    </cfRule>
    <cfRule type="endsWith" dxfId="17539" priority="5441" stopIfTrue="1" operator="endsWith" text="CO">
      <formula>RIGHT(AC44,LEN("CO"))="CO"</formula>
    </cfRule>
    <cfRule type="endsWith" dxfId="17538" priority="5442" stopIfTrue="1" operator="endsWith" text="CH">
      <formula>RIGHT(AC44,LEN("CH"))="CH"</formula>
    </cfRule>
  </conditionalFormatting>
  <conditionalFormatting sqref="AE44:AE58">
    <cfRule type="endsWith" dxfId="17537" priority="5421" stopIfTrue="1" operator="endsWith" text="TE">
      <formula>RIGHT(AE44,LEN("TE"))="TE"</formula>
    </cfRule>
    <cfRule type="endsWith" dxfId="17536" priority="5422" stopIfTrue="1" operator="endsWith" text="MX">
      <formula>RIGHT(AE44,LEN("MX"))="MX"</formula>
    </cfRule>
    <cfRule type="endsWith" dxfId="17535" priority="5423" stopIfTrue="1" operator="endsWith" text="MI">
      <formula>RIGHT(AE44,LEN("MI"))="MI"</formula>
    </cfRule>
    <cfRule type="endsWith" dxfId="17534" priority="5424" stopIfTrue="1" operator="endsWith" text="PL">
      <formula>RIGHT(AE44,LEN("PL"))="PL"</formula>
    </cfRule>
    <cfRule type="endsWith" dxfId="17533" priority="5425" stopIfTrue="1" operator="endsWith" text="FE">
      <formula>RIGHT(AE44,LEN("FE"))="FE"</formula>
    </cfRule>
    <cfRule type="endsWith" dxfId="17532" priority="5426" stopIfTrue="1" operator="endsWith" text="PA">
      <formula>RIGHT(AE44,LEN("PA"))="PA"</formula>
    </cfRule>
    <cfRule type="endsWith" dxfId="17531" priority="5427" stopIfTrue="1" operator="endsWith" text="PS">
      <formula>RIGHT(AE44,LEN("PS"))="PS"</formula>
    </cfRule>
    <cfRule type="endsWith" dxfId="17530" priority="5428" stopIfTrue="1" operator="endsWith" text="OB">
      <formula>RIGHT(AE44,LEN("OB"))="OB"</formula>
    </cfRule>
    <cfRule type="endsWith" dxfId="17529" priority="5429" stopIfTrue="1" operator="endsWith" text="BA">
      <formula>RIGHT(AE44,LEN("BA"))="BA"</formula>
    </cfRule>
    <cfRule type="endsWith" dxfId="17528" priority="5430" stopIfTrue="1" operator="endsWith" text="CO">
      <formula>RIGHT(AE44,LEN("CO"))="CO"</formula>
    </cfRule>
    <cfRule type="endsWith" dxfId="17527" priority="5431" stopIfTrue="1" operator="endsWith" text="CH">
      <formula>RIGHT(AE44,LEN("CH"))="CH"</formula>
    </cfRule>
  </conditionalFormatting>
  <conditionalFormatting sqref="AG44:AG58">
    <cfRule type="endsWith" dxfId="17526" priority="5410" stopIfTrue="1" operator="endsWith" text="TE">
      <formula>RIGHT(AG44,LEN("TE"))="TE"</formula>
    </cfRule>
    <cfRule type="endsWith" dxfId="17525" priority="5411" stopIfTrue="1" operator="endsWith" text="MX">
      <formula>RIGHT(AG44,LEN("MX"))="MX"</formula>
    </cfRule>
    <cfRule type="endsWith" dxfId="17524" priority="5412" stopIfTrue="1" operator="endsWith" text="MI">
      <formula>RIGHT(AG44,LEN("MI"))="MI"</formula>
    </cfRule>
    <cfRule type="endsWith" dxfId="17523" priority="5413" stopIfTrue="1" operator="endsWith" text="PL">
      <formula>RIGHT(AG44,LEN("PL"))="PL"</formula>
    </cfRule>
    <cfRule type="endsWith" dxfId="17522" priority="5414" stopIfTrue="1" operator="endsWith" text="FE">
      <formula>RIGHT(AG44,LEN("FE"))="FE"</formula>
    </cfRule>
    <cfRule type="endsWith" dxfId="17521" priority="5415" stopIfTrue="1" operator="endsWith" text="PA">
      <formula>RIGHT(AG44,LEN("PA"))="PA"</formula>
    </cfRule>
    <cfRule type="endsWith" dxfId="17520" priority="5416" stopIfTrue="1" operator="endsWith" text="PS">
      <formula>RIGHT(AG44,LEN("PS"))="PS"</formula>
    </cfRule>
    <cfRule type="endsWith" dxfId="17519" priority="5417" stopIfTrue="1" operator="endsWith" text="OB">
      <formula>RIGHT(AG44,LEN("OB"))="OB"</formula>
    </cfRule>
    <cfRule type="endsWith" dxfId="17518" priority="5418" stopIfTrue="1" operator="endsWith" text="BA">
      <formula>RIGHT(AG44,LEN("BA"))="BA"</formula>
    </cfRule>
    <cfRule type="endsWith" dxfId="17517" priority="5419" stopIfTrue="1" operator="endsWith" text="CO">
      <formula>RIGHT(AG44,LEN("CO"))="CO"</formula>
    </cfRule>
    <cfRule type="endsWith" dxfId="17516" priority="5420" stopIfTrue="1" operator="endsWith" text="CH">
      <formula>RIGHT(AG44,LEN("CH"))="CH"</formula>
    </cfRule>
  </conditionalFormatting>
  <conditionalFormatting sqref="AI44:AI58">
    <cfRule type="endsWith" dxfId="17515" priority="5399" stopIfTrue="1" operator="endsWith" text="TE">
      <formula>RIGHT(AI44,LEN("TE"))="TE"</formula>
    </cfRule>
    <cfRule type="endsWith" dxfId="17514" priority="5400" stopIfTrue="1" operator="endsWith" text="MX">
      <formula>RIGHT(AI44,LEN("MX"))="MX"</formula>
    </cfRule>
    <cfRule type="endsWith" dxfId="17513" priority="5401" stopIfTrue="1" operator="endsWith" text="MI">
      <formula>RIGHT(AI44,LEN("MI"))="MI"</formula>
    </cfRule>
    <cfRule type="endsWith" dxfId="17512" priority="5402" stopIfTrue="1" operator="endsWith" text="PL">
      <formula>RIGHT(AI44,LEN("PL"))="PL"</formula>
    </cfRule>
    <cfRule type="endsWith" dxfId="17511" priority="5403" stopIfTrue="1" operator="endsWith" text="FE">
      <formula>RIGHT(AI44,LEN("FE"))="FE"</formula>
    </cfRule>
    <cfRule type="endsWith" dxfId="17510" priority="5404" stopIfTrue="1" operator="endsWith" text="PA">
      <formula>RIGHT(AI44,LEN("PA"))="PA"</formula>
    </cfRule>
    <cfRule type="endsWith" dxfId="17509" priority="5405" stopIfTrue="1" operator="endsWith" text="PS">
      <formula>RIGHT(AI44,LEN("PS"))="PS"</formula>
    </cfRule>
    <cfRule type="endsWith" dxfId="17508" priority="5406" stopIfTrue="1" operator="endsWith" text="OB">
      <formula>RIGHT(AI44,LEN("OB"))="OB"</formula>
    </cfRule>
    <cfRule type="endsWith" dxfId="17507" priority="5407" stopIfTrue="1" operator="endsWith" text="BA">
      <formula>RIGHT(AI44,LEN("BA"))="BA"</formula>
    </cfRule>
    <cfRule type="endsWith" dxfId="17506" priority="5408" stopIfTrue="1" operator="endsWith" text="CO">
      <formula>RIGHT(AI44,LEN("CO"))="CO"</formula>
    </cfRule>
    <cfRule type="endsWith" dxfId="17505" priority="5409" stopIfTrue="1" operator="endsWith" text="CH">
      <formula>RIGHT(AI44,LEN("CH"))="CH"</formula>
    </cfRule>
  </conditionalFormatting>
  <conditionalFormatting sqref="AK44:AK58">
    <cfRule type="endsWith" dxfId="17504" priority="5388" stopIfTrue="1" operator="endsWith" text="TE">
      <formula>RIGHT(AK44,LEN("TE"))="TE"</formula>
    </cfRule>
    <cfRule type="endsWith" dxfId="17503" priority="5389" stopIfTrue="1" operator="endsWith" text="MX">
      <formula>RIGHT(AK44,LEN("MX"))="MX"</formula>
    </cfRule>
    <cfRule type="endsWith" dxfId="17502" priority="5390" stopIfTrue="1" operator="endsWith" text="MI">
      <formula>RIGHT(AK44,LEN("MI"))="MI"</formula>
    </cfRule>
    <cfRule type="endsWith" dxfId="17501" priority="5391" stopIfTrue="1" operator="endsWith" text="PL">
      <formula>RIGHT(AK44,LEN("PL"))="PL"</formula>
    </cfRule>
    <cfRule type="endsWith" dxfId="17500" priority="5392" stopIfTrue="1" operator="endsWith" text="FE">
      <formula>RIGHT(AK44,LEN("FE"))="FE"</formula>
    </cfRule>
    <cfRule type="endsWith" dxfId="17499" priority="5393" stopIfTrue="1" operator="endsWith" text="PA">
      <formula>RIGHT(AK44,LEN("PA"))="PA"</formula>
    </cfRule>
    <cfRule type="endsWith" dxfId="17498" priority="5394" stopIfTrue="1" operator="endsWith" text="PS">
      <formula>RIGHT(AK44,LEN("PS"))="PS"</formula>
    </cfRule>
    <cfRule type="endsWith" dxfId="17497" priority="5395" stopIfTrue="1" operator="endsWith" text="OB">
      <formula>RIGHT(AK44,LEN("OB"))="OB"</formula>
    </cfRule>
    <cfRule type="endsWith" dxfId="17496" priority="5396" stopIfTrue="1" operator="endsWith" text="BA">
      <formula>RIGHT(AK44,LEN("BA"))="BA"</formula>
    </cfRule>
    <cfRule type="endsWith" dxfId="17495" priority="5397" stopIfTrue="1" operator="endsWith" text="CO">
      <formula>RIGHT(AK44,LEN("CO"))="CO"</formula>
    </cfRule>
    <cfRule type="endsWith" dxfId="17494" priority="5398" stopIfTrue="1" operator="endsWith" text="CH">
      <formula>RIGHT(AK44,LEN("CH"))="CH"</formula>
    </cfRule>
  </conditionalFormatting>
  <conditionalFormatting sqref="AM44:AM58">
    <cfRule type="endsWith" dxfId="17493" priority="5377" stopIfTrue="1" operator="endsWith" text="TE">
      <formula>RIGHT(AM44,LEN("TE"))="TE"</formula>
    </cfRule>
    <cfRule type="endsWith" dxfId="17492" priority="5378" stopIfTrue="1" operator="endsWith" text="MX">
      <formula>RIGHT(AM44,LEN("MX"))="MX"</formula>
    </cfRule>
    <cfRule type="endsWith" dxfId="17491" priority="5379" stopIfTrue="1" operator="endsWith" text="MI">
      <formula>RIGHT(AM44,LEN("MI"))="MI"</formula>
    </cfRule>
    <cfRule type="endsWith" dxfId="17490" priority="5380" stopIfTrue="1" operator="endsWith" text="PL">
      <formula>RIGHT(AM44,LEN("PL"))="PL"</formula>
    </cfRule>
    <cfRule type="endsWith" dxfId="17489" priority="5381" stopIfTrue="1" operator="endsWith" text="FE">
      <formula>RIGHT(AM44,LEN("FE"))="FE"</formula>
    </cfRule>
    <cfRule type="endsWith" dxfId="17488" priority="5382" stopIfTrue="1" operator="endsWith" text="PA">
      <formula>RIGHT(AM44,LEN("PA"))="PA"</formula>
    </cfRule>
    <cfRule type="endsWith" dxfId="17487" priority="5383" stopIfTrue="1" operator="endsWith" text="PS">
      <formula>RIGHT(AM44,LEN("PS"))="PS"</formula>
    </cfRule>
    <cfRule type="endsWith" dxfId="17486" priority="5384" stopIfTrue="1" operator="endsWith" text="OB">
      <formula>RIGHT(AM44,LEN("OB"))="OB"</formula>
    </cfRule>
    <cfRule type="endsWith" dxfId="17485" priority="5385" stopIfTrue="1" operator="endsWith" text="BA">
      <formula>RIGHT(AM44,LEN("BA"))="BA"</formula>
    </cfRule>
    <cfRule type="endsWith" dxfId="17484" priority="5386" stopIfTrue="1" operator="endsWith" text="CO">
      <formula>RIGHT(AM44,LEN("CO"))="CO"</formula>
    </cfRule>
    <cfRule type="endsWith" dxfId="17483" priority="5387" stopIfTrue="1" operator="endsWith" text="CH">
      <formula>RIGHT(AM44,LEN("CH"))="CH"</formula>
    </cfRule>
  </conditionalFormatting>
  <conditionalFormatting sqref="AV59">
    <cfRule type="cellIs" dxfId="17482" priority="5376" stopIfTrue="1" operator="greaterThan">
      <formula>16</formula>
    </cfRule>
  </conditionalFormatting>
  <conditionalFormatting sqref="AX59">
    <cfRule type="cellIs" dxfId="17481" priority="5375" stopIfTrue="1" operator="greaterThan">
      <formula>16</formula>
    </cfRule>
  </conditionalFormatting>
  <conditionalFormatting sqref="AZ59">
    <cfRule type="cellIs" dxfId="17480" priority="5374" stopIfTrue="1" operator="greaterThan">
      <formula>16</formula>
    </cfRule>
  </conditionalFormatting>
  <conditionalFormatting sqref="BB59">
    <cfRule type="cellIs" dxfId="17479" priority="5373" stopIfTrue="1" operator="greaterThan">
      <formula>16</formula>
    </cfRule>
  </conditionalFormatting>
  <conditionalFormatting sqref="BD59">
    <cfRule type="cellIs" dxfId="17478" priority="5372" stopIfTrue="1" operator="greaterThan">
      <formula>16</formula>
    </cfRule>
  </conditionalFormatting>
  <conditionalFormatting sqref="BF59">
    <cfRule type="cellIs" dxfId="17477" priority="5371" stopIfTrue="1" operator="greaterThan">
      <formula>16</formula>
    </cfRule>
  </conditionalFormatting>
  <conditionalFormatting sqref="BH59">
    <cfRule type="cellIs" dxfId="17476" priority="5370" stopIfTrue="1" operator="greaterThan">
      <formula>16</formula>
    </cfRule>
  </conditionalFormatting>
  <conditionalFormatting sqref="AU44:AU58">
    <cfRule type="endsWith" dxfId="17475" priority="5359" stopIfTrue="1" operator="endsWith" text="TE">
      <formula>RIGHT(AU44,LEN("TE"))="TE"</formula>
    </cfRule>
    <cfRule type="endsWith" dxfId="17474" priority="5360" stopIfTrue="1" operator="endsWith" text="MX">
      <formula>RIGHT(AU44,LEN("MX"))="MX"</formula>
    </cfRule>
    <cfRule type="endsWith" dxfId="17473" priority="5361" stopIfTrue="1" operator="endsWith" text="MI">
      <formula>RIGHT(AU44,LEN("MI"))="MI"</formula>
    </cfRule>
    <cfRule type="endsWith" dxfId="17472" priority="5362" stopIfTrue="1" operator="endsWith" text="PL">
      <formula>RIGHT(AU44,LEN("PL"))="PL"</formula>
    </cfRule>
    <cfRule type="endsWith" dxfId="17471" priority="5363" stopIfTrue="1" operator="endsWith" text="FE">
      <formula>RIGHT(AU44,LEN("FE"))="FE"</formula>
    </cfRule>
    <cfRule type="endsWith" dxfId="17470" priority="5364" stopIfTrue="1" operator="endsWith" text="PA">
      <formula>RIGHT(AU44,LEN("PA"))="PA"</formula>
    </cfRule>
    <cfRule type="endsWith" dxfId="17469" priority="5365" stopIfTrue="1" operator="endsWith" text="PS">
      <formula>RIGHT(AU44,LEN("PS"))="PS"</formula>
    </cfRule>
    <cfRule type="endsWith" dxfId="17468" priority="5366" stopIfTrue="1" operator="endsWith" text="OB">
      <formula>RIGHT(AU44,LEN("OB"))="OB"</formula>
    </cfRule>
    <cfRule type="endsWith" dxfId="17467" priority="5367" stopIfTrue="1" operator="endsWith" text="BA">
      <formula>RIGHT(AU44,LEN("BA"))="BA"</formula>
    </cfRule>
    <cfRule type="endsWith" dxfId="17466" priority="5368" stopIfTrue="1" operator="endsWith" text="CO">
      <formula>RIGHT(AU44,LEN("CO"))="CO"</formula>
    </cfRule>
    <cfRule type="endsWith" dxfId="17465" priority="5369" stopIfTrue="1" operator="endsWith" text="CH">
      <formula>RIGHT(AU44,LEN("CH"))="CH"</formula>
    </cfRule>
  </conditionalFormatting>
  <conditionalFormatting sqref="AW44:AW58">
    <cfRule type="endsWith" dxfId="17464" priority="5348" stopIfTrue="1" operator="endsWith" text="TE">
      <formula>RIGHT(AW44,LEN("TE"))="TE"</formula>
    </cfRule>
    <cfRule type="endsWith" dxfId="17463" priority="5349" stopIfTrue="1" operator="endsWith" text="MX">
      <formula>RIGHT(AW44,LEN("MX"))="MX"</formula>
    </cfRule>
    <cfRule type="endsWith" dxfId="17462" priority="5350" stopIfTrue="1" operator="endsWith" text="MI">
      <formula>RIGHT(AW44,LEN("MI"))="MI"</formula>
    </cfRule>
    <cfRule type="endsWith" dxfId="17461" priority="5351" stopIfTrue="1" operator="endsWith" text="PL">
      <formula>RIGHT(AW44,LEN("PL"))="PL"</formula>
    </cfRule>
    <cfRule type="endsWith" dxfId="17460" priority="5352" stopIfTrue="1" operator="endsWith" text="FE">
      <formula>RIGHT(AW44,LEN("FE"))="FE"</formula>
    </cfRule>
    <cfRule type="endsWith" dxfId="17459" priority="5353" stopIfTrue="1" operator="endsWith" text="PA">
      <formula>RIGHT(AW44,LEN("PA"))="PA"</formula>
    </cfRule>
    <cfRule type="endsWith" dxfId="17458" priority="5354" stopIfTrue="1" operator="endsWith" text="PS">
      <formula>RIGHT(AW44,LEN("PS"))="PS"</formula>
    </cfRule>
    <cfRule type="endsWith" dxfId="17457" priority="5355" stopIfTrue="1" operator="endsWith" text="OB">
      <formula>RIGHT(AW44,LEN("OB"))="OB"</formula>
    </cfRule>
    <cfRule type="endsWith" dxfId="17456" priority="5356" stopIfTrue="1" operator="endsWith" text="BA">
      <formula>RIGHT(AW44,LEN("BA"))="BA"</formula>
    </cfRule>
    <cfRule type="endsWith" dxfId="17455" priority="5357" stopIfTrue="1" operator="endsWith" text="CO">
      <formula>RIGHT(AW44,LEN("CO"))="CO"</formula>
    </cfRule>
    <cfRule type="endsWith" dxfId="17454" priority="5358" stopIfTrue="1" operator="endsWith" text="CH">
      <formula>RIGHT(AW44,LEN("CH"))="CH"</formula>
    </cfRule>
  </conditionalFormatting>
  <conditionalFormatting sqref="AY44:AY58">
    <cfRule type="endsWith" dxfId="17453" priority="5337" stopIfTrue="1" operator="endsWith" text="TE">
      <formula>RIGHT(AY44,LEN("TE"))="TE"</formula>
    </cfRule>
    <cfRule type="endsWith" dxfId="17452" priority="5338" stopIfTrue="1" operator="endsWith" text="MX">
      <formula>RIGHT(AY44,LEN("MX"))="MX"</formula>
    </cfRule>
    <cfRule type="endsWith" dxfId="17451" priority="5339" stopIfTrue="1" operator="endsWith" text="MI">
      <formula>RIGHT(AY44,LEN("MI"))="MI"</formula>
    </cfRule>
    <cfRule type="endsWith" dxfId="17450" priority="5340" stopIfTrue="1" operator="endsWith" text="PL">
      <formula>RIGHT(AY44,LEN("PL"))="PL"</formula>
    </cfRule>
    <cfRule type="endsWith" dxfId="17449" priority="5341" stopIfTrue="1" operator="endsWith" text="FE">
      <formula>RIGHT(AY44,LEN("FE"))="FE"</formula>
    </cfRule>
    <cfRule type="endsWith" dxfId="17448" priority="5342" stopIfTrue="1" operator="endsWith" text="PA">
      <formula>RIGHT(AY44,LEN("PA"))="PA"</formula>
    </cfRule>
    <cfRule type="endsWith" dxfId="17447" priority="5343" stopIfTrue="1" operator="endsWith" text="PS">
      <formula>RIGHT(AY44,LEN("PS"))="PS"</formula>
    </cfRule>
    <cfRule type="endsWith" dxfId="17446" priority="5344" stopIfTrue="1" operator="endsWith" text="OB">
      <formula>RIGHT(AY44,LEN("OB"))="OB"</formula>
    </cfRule>
    <cfRule type="endsWith" dxfId="17445" priority="5345" stopIfTrue="1" operator="endsWith" text="BA">
      <formula>RIGHT(AY44,LEN("BA"))="BA"</formula>
    </cfRule>
    <cfRule type="endsWith" dxfId="17444" priority="5346" stopIfTrue="1" operator="endsWith" text="CO">
      <formula>RIGHT(AY44,LEN("CO"))="CO"</formula>
    </cfRule>
    <cfRule type="endsWith" dxfId="17443" priority="5347" stopIfTrue="1" operator="endsWith" text="CH">
      <formula>RIGHT(AY44,LEN("CH"))="CH"</formula>
    </cfRule>
  </conditionalFormatting>
  <conditionalFormatting sqref="BA44:BA58">
    <cfRule type="endsWith" dxfId="17442" priority="5326" stopIfTrue="1" operator="endsWith" text="TE">
      <formula>RIGHT(BA44,LEN("TE"))="TE"</formula>
    </cfRule>
    <cfRule type="endsWith" dxfId="17441" priority="5327" stopIfTrue="1" operator="endsWith" text="MX">
      <formula>RIGHT(BA44,LEN("MX"))="MX"</formula>
    </cfRule>
    <cfRule type="endsWith" dxfId="17440" priority="5328" stopIfTrue="1" operator="endsWith" text="MI">
      <formula>RIGHT(BA44,LEN("MI"))="MI"</formula>
    </cfRule>
    <cfRule type="endsWith" dxfId="17439" priority="5329" stopIfTrue="1" operator="endsWith" text="PL">
      <formula>RIGHT(BA44,LEN("PL"))="PL"</formula>
    </cfRule>
    <cfRule type="endsWith" dxfId="17438" priority="5330" stopIfTrue="1" operator="endsWith" text="FE">
      <formula>RIGHT(BA44,LEN("FE"))="FE"</formula>
    </cfRule>
    <cfRule type="endsWith" dxfId="17437" priority="5331" stopIfTrue="1" operator="endsWith" text="PA">
      <formula>RIGHT(BA44,LEN("PA"))="PA"</formula>
    </cfRule>
    <cfRule type="endsWith" dxfId="17436" priority="5332" stopIfTrue="1" operator="endsWith" text="PS">
      <formula>RIGHT(BA44,LEN("PS"))="PS"</formula>
    </cfRule>
    <cfRule type="endsWith" dxfId="17435" priority="5333" stopIfTrue="1" operator="endsWith" text="OB">
      <formula>RIGHT(BA44,LEN("OB"))="OB"</formula>
    </cfRule>
    <cfRule type="endsWith" dxfId="17434" priority="5334" stopIfTrue="1" operator="endsWith" text="BA">
      <formula>RIGHT(BA44,LEN("BA"))="BA"</formula>
    </cfRule>
    <cfRule type="endsWith" dxfId="17433" priority="5335" stopIfTrue="1" operator="endsWith" text="CO">
      <formula>RIGHT(BA44,LEN("CO"))="CO"</formula>
    </cfRule>
    <cfRule type="endsWith" dxfId="17432" priority="5336" stopIfTrue="1" operator="endsWith" text="CH">
      <formula>RIGHT(BA44,LEN("CH"))="CH"</formula>
    </cfRule>
  </conditionalFormatting>
  <conditionalFormatting sqref="BC44:BC58">
    <cfRule type="endsWith" dxfId="17431" priority="5315" stopIfTrue="1" operator="endsWith" text="TE">
      <formula>RIGHT(BC44,LEN("TE"))="TE"</formula>
    </cfRule>
    <cfRule type="endsWith" dxfId="17430" priority="5316" stopIfTrue="1" operator="endsWith" text="MX">
      <formula>RIGHT(BC44,LEN("MX"))="MX"</formula>
    </cfRule>
    <cfRule type="endsWith" dxfId="17429" priority="5317" stopIfTrue="1" operator="endsWith" text="MI">
      <formula>RIGHT(BC44,LEN("MI"))="MI"</formula>
    </cfRule>
    <cfRule type="endsWith" dxfId="17428" priority="5318" stopIfTrue="1" operator="endsWith" text="PL">
      <formula>RIGHT(BC44,LEN("PL"))="PL"</formula>
    </cfRule>
    <cfRule type="endsWith" dxfId="17427" priority="5319" stopIfTrue="1" operator="endsWith" text="FE">
      <formula>RIGHT(BC44,LEN("FE"))="FE"</formula>
    </cfRule>
    <cfRule type="endsWith" dxfId="17426" priority="5320" stopIfTrue="1" operator="endsWith" text="PA">
      <formula>RIGHT(BC44,LEN("PA"))="PA"</formula>
    </cfRule>
    <cfRule type="endsWith" dxfId="17425" priority="5321" stopIfTrue="1" operator="endsWith" text="PS">
      <formula>RIGHT(BC44,LEN("PS"))="PS"</formula>
    </cfRule>
    <cfRule type="endsWith" dxfId="17424" priority="5322" stopIfTrue="1" operator="endsWith" text="OB">
      <formula>RIGHT(BC44,LEN("OB"))="OB"</formula>
    </cfRule>
    <cfRule type="endsWith" dxfId="17423" priority="5323" stopIfTrue="1" operator="endsWith" text="BA">
      <formula>RIGHT(BC44,LEN("BA"))="BA"</formula>
    </cfRule>
    <cfRule type="endsWith" dxfId="17422" priority="5324" stopIfTrue="1" operator="endsWith" text="CO">
      <formula>RIGHT(BC44,LEN("CO"))="CO"</formula>
    </cfRule>
    <cfRule type="endsWith" dxfId="17421" priority="5325" stopIfTrue="1" operator="endsWith" text="CH">
      <formula>RIGHT(BC44,LEN("CH"))="CH"</formula>
    </cfRule>
  </conditionalFormatting>
  <conditionalFormatting sqref="BE44:BE58">
    <cfRule type="endsWith" dxfId="17420" priority="5304" stopIfTrue="1" operator="endsWith" text="TE">
      <formula>RIGHT(BE44,LEN("TE"))="TE"</formula>
    </cfRule>
    <cfRule type="endsWith" dxfId="17419" priority="5305" stopIfTrue="1" operator="endsWith" text="MX">
      <formula>RIGHT(BE44,LEN("MX"))="MX"</formula>
    </cfRule>
    <cfRule type="endsWith" dxfId="17418" priority="5306" stopIfTrue="1" operator="endsWith" text="MI">
      <formula>RIGHT(BE44,LEN("MI"))="MI"</formula>
    </cfRule>
    <cfRule type="endsWith" dxfId="17417" priority="5307" stopIfTrue="1" operator="endsWith" text="PL">
      <formula>RIGHT(BE44,LEN("PL"))="PL"</formula>
    </cfRule>
    <cfRule type="endsWith" dxfId="17416" priority="5308" stopIfTrue="1" operator="endsWith" text="FE">
      <formula>RIGHT(BE44,LEN("FE"))="FE"</formula>
    </cfRule>
    <cfRule type="endsWith" dxfId="17415" priority="5309" stopIfTrue="1" operator="endsWith" text="PA">
      <formula>RIGHT(BE44,LEN("PA"))="PA"</formula>
    </cfRule>
    <cfRule type="endsWith" dxfId="17414" priority="5310" stopIfTrue="1" operator="endsWith" text="PS">
      <formula>RIGHT(BE44,LEN("PS"))="PS"</formula>
    </cfRule>
    <cfRule type="endsWith" dxfId="17413" priority="5311" stopIfTrue="1" operator="endsWith" text="OB">
      <formula>RIGHT(BE44,LEN("OB"))="OB"</formula>
    </cfRule>
    <cfRule type="endsWith" dxfId="17412" priority="5312" stopIfTrue="1" operator="endsWith" text="BA">
      <formula>RIGHT(BE44,LEN("BA"))="BA"</formula>
    </cfRule>
    <cfRule type="endsWith" dxfId="17411" priority="5313" stopIfTrue="1" operator="endsWith" text="CO">
      <formula>RIGHT(BE44,LEN("CO"))="CO"</formula>
    </cfRule>
    <cfRule type="endsWith" dxfId="17410" priority="5314" stopIfTrue="1" operator="endsWith" text="CH">
      <formula>RIGHT(BE44,LEN("CH"))="CH"</formula>
    </cfRule>
  </conditionalFormatting>
  <conditionalFormatting sqref="BG44:BG58">
    <cfRule type="endsWith" dxfId="17409" priority="5293" stopIfTrue="1" operator="endsWith" text="TE">
      <formula>RIGHT(BG44,LEN("TE"))="TE"</formula>
    </cfRule>
    <cfRule type="endsWith" dxfId="17408" priority="5294" stopIfTrue="1" operator="endsWith" text="MX">
      <formula>RIGHT(BG44,LEN("MX"))="MX"</formula>
    </cfRule>
    <cfRule type="endsWith" dxfId="17407" priority="5295" stopIfTrue="1" operator="endsWith" text="MI">
      <formula>RIGHT(BG44,LEN("MI"))="MI"</formula>
    </cfRule>
    <cfRule type="endsWith" dxfId="17406" priority="5296" stopIfTrue="1" operator="endsWith" text="PL">
      <formula>RIGHT(BG44,LEN("PL"))="PL"</formula>
    </cfRule>
    <cfRule type="endsWith" dxfId="17405" priority="5297" stopIfTrue="1" operator="endsWith" text="FE">
      <formula>RIGHT(BG44,LEN("FE"))="FE"</formula>
    </cfRule>
    <cfRule type="endsWith" dxfId="17404" priority="5298" stopIfTrue="1" operator="endsWith" text="PA">
      <formula>RIGHT(BG44,LEN("PA"))="PA"</formula>
    </cfRule>
    <cfRule type="endsWith" dxfId="17403" priority="5299" stopIfTrue="1" operator="endsWith" text="PS">
      <formula>RIGHT(BG44,LEN("PS"))="PS"</formula>
    </cfRule>
    <cfRule type="endsWith" dxfId="17402" priority="5300" stopIfTrue="1" operator="endsWith" text="OB">
      <formula>RIGHT(BG44,LEN("OB"))="OB"</formula>
    </cfRule>
    <cfRule type="endsWith" dxfId="17401" priority="5301" stopIfTrue="1" operator="endsWith" text="BA">
      <formula>RIGHT(BG44,LEN("BA"))="BA"</formula>
    </cfRule>
    <cfRule type="endsWith" dxfId="17400" priority="5302" stopIfTrue="1" operator="endsWith" text="CO">
      <formula>RIGHT(BG44,LEN("CO"))="CO"</formula>
    </cfRule>
    <cfRule type="endsWith" dxfId="17399" priority="5303" stopIfTrue="1" operator="endsWith" text="CH">
      <formula>RIGHT(BG44,LEN("CH"))="CH"</formula>
    </cfRule>
  </conditionalFormatting>
  <conditionalFormatting sqref="H77">
    <cfRule type="cellIs" dxfId="17398" priority="5292" stopIfTrue="1" operator="greaterThan">
      <formula>16</formula>
    </cfRule>
  </conditionalFormatting>
  <conditionalFormatting sqref="J77">
    <cfRule type="cellIs" dxfId="17397" priority="5291" stopIfTrue="1" operator="greaterThan">
      <formula>16</formula>
    </cfRule>
  </conditionalFormatting>
  <conditionalFormatting sqref="L77">
    <cfRule type="cellIs" dxfId="17396" priority="5290" stopIfTrue="1" operator="greaterThan">
      <formula>16</formula>
    </cfRule>
  </conditionalFormatting>
  <conditionalFormatting sqref="N77">
    <cfRule type="cellIs" dxfId="17395" priority="5289" stopIfTrue="1" operator="greaterThan">
      <formula>16</formula>
    </cfRule>
  </conditionalFormatting>
  <conditionalFormatting sqref="P77">
    <cfRule type="cellIs" dxfId="17394" priority="5288" stopIfTrue="1" operator="greaterThan">
      <formula>16</formula>
    </cfRule>
  </conditionalFormatting>
  <conditionalFormatting sqref="R77">
    <cfRule type="cellIs" dxfId="17393" priority="5287" stopIfTrue="1" operator="greaterThan">
      <formula>16</formula>
    </cfRule>
  </conditionalFormatting>
  <conditionalFormatting sqref="T77">
    <cfRule type="cellIs" dxfId="17392" priority="5286" stopIfTrue="1" operator="greaterThan">
      <formula>16</formula>
    </cfRule>
  </conditionalFormatting>
  <conditionalFormatting sqref="G62:G76">
    <cfRule type="endsWith" dxfId="17391" priority="5275" stopIfTrue="1" operator="endsWith" text="TE">
      <formula>RIGHT(G62,LEN("TE"))="TE"</formula>
    </cfRule>
    <cfRule type="endsWith" dxfId="17390" priority="5276" stopIfTrue="1" operator="endsWith" text="MX">
      <formula>RIGHT(G62,LEN("MX"))="MX"</formula>
    </cfRule>
    <cfRule type="endsWith" dxfId="17389" priority="5277" stopIfTrue="1" operator="endsWith" text="MI">
      <formula>RIGHT(G62,LEN("MI"))="MI"</formula>
    </cfRule>
    <cfRule type="endsWith" dxfId="17388" priority="5278" stopIfTrue="1" operator="endsWith" text="PL">
      <formula>RIGHT(G62,LEN("PL"))="PL"</formula>
    </cfRule>
    <cfRule type="endsWith" dxfId="17387" priority="5279" stopIfTrue="1" operator="endsWith" text="FE">
      <formula>RIGHT(G62,LEN("FE"))="FE"</formula>
    </cfRule>
    <cfRule type="endsWith" dxfId="17386" priority="5280" stopIfTrue="1" operator="endsWith" text="PA">
      <formula>RIGHT(G62,LEN("PA"))="PA"</formula>
    </cfRule>
    <cfRule type="endsWith" dxfId="17385" priority="5281" stopIfTrue="1" operator="endsWith" text="PS">
      <formula>RIGHT(G62,LEN("PS"))="PS"</formula>
    </cfRule>
    <cfRule type="endsWith" dxfId="17384" priority="5282" stopIfTrue="1" operator="endsWith" text="OB">
      <formula>RIGHT(G62,LEN("OB"))="OB"</formula>
    </cfRule>
    <cfRule type="endsWith" dxfId="17383" priority="5283" stopIfTrue="1" operator="endsWith" text="BA">
      <formula>RIGHT(G62,LEN("BA"))="BA"</formula>
    </cfRule>
    <cfRule type="endsWith" dxfId="17382" priority="5284" stopIfTrue="1" operator="endsWith" text="CO">
      <formula>RIGHT(G62,LEN("CO"))="CO"</formula>
    </cfRule>
    <cfRule type="endsWith" dxfId="17381" priority="5285" stopIfTrue="1" operator="endsWith" text="CH">
      <formula>RIGHT(G62,LEN("CH"))="CH"</formula>
    </cfRule>
  </conditionalFormatting>
  <conditionalFormatting sqref="I62:I76">
    <cfRule type="endsWith" dxfId="17380" priority="5264" stopIfTrue="1" operator="endsWith" text="TE">
      <formula>RIGHT(I62,LEN("TE"))="TE"</formula>
    </cfRule>
    <cfRule type="endsWith" dxfId="17379" priority="5265" stopIfTrue="1" operator="endsWith" text="MX">
      <formula>RIGHT(I62,LEN("MX"))="MX"</formula>
    </cfRule>
    <cfRule type="endsWith" dxfId="17378" priority="5266" stopIfTrue="1" operator="endsWith" text="MI">
      <formula>RIGHT(I62,LEN("MI"))="MI"</formula>
    </cfRule>
    <cfRule type="endsWith" dxfId="17377" priority="5267" stopIfTrue="1" operator="endsWith" text="PL">
      <formula>RIGHT(I62,LEN("PL"))="PL"</formula>
    </cfRule>
    <cfRule type="endsWith" dxfId="17376" priority="5268" stopIfTrue="1" operator="endsWith" text="FE">
      <formula>RIGHT(I62,LEN("FE"))="FE"</formula>
    </cfRule>
    <cfRule type="endsWith" dxfId="17375" priority="5269" stopIfTrue="1" operator="endsWith" text="PA">
      <formula>RIGHT(I62,LEN("PA"))="PA"</formula>
    </cfRule>
    <cfRule type="endsWith" dxfId="17374" priority="5270" stopIfTrue="1" operator="endsWith" text="PS">
      <formula>RIGHT(I62,LEN("PS"))="PS"</formula>
    </cfRule>
    <cfRule type="endsWith" dxfId="17373" priority="5271" stopIfTrue="1" operator="endsWith" text="OB">
      <formula>RIGHT(I62,LEN("OB"))="OB"</formula>
    </cfRule>
    <cfRule type="endsWith" dxfId="17372" priority="5272" stopIfTrue="1" operator="endsWith" text="BA">
      <formula>RIGHT(I62,LEN("BA"))="BA"</formula>
    </cfRule>
    <cfRule type="endsWith" dxfId="17371" priority="5273" stopIfTrue="1" operator="endsWith" text="CO">
      <formula>RIGHT(I62,LEN("CO"))="CO"</formula>
    </cfRule>
    <cfRule type="endsWith" dxfId="17370" priority="5274" stopIfTrue="1" operator="endsWith" text="CH">
      <formula>RIGHT(I62,LEN("CH"))="CH"</formula>
    </cfRule>
  </conditionalFormatting>
  <conditionalFormatting sqref="K62:K76">
    <cfRule type="endsWith" dxfId="17369" priority="5253" stopIfTrue="1" operator="endsWith" text="TE">
      <formula>RIGHT(K62,LEN("TE"))="TE"</formula>
    </cfRule>
    <cfRule type="endsWith" dxfId="17368" priority="5254" stopIfTrue="1" operator="endsWith" text="MX">
      <formula>RIGHT(K62,LEN("MX"))="MX"</formula>
    </cfRule>
    <cfRule type="endsWith" dxfId="17367" priority="5255" stopIfTrue="1" operator="endsWith" text="MI">
      <formula>RIGHT(K62,LEN("MI"))="MI"</formula>
    </cfRule>
    <cfRule type="endsWith" dxfId="17366" priority="5256" stopIfTrue="1" operator="endsWith" text="PL">
      <formula>RIGHT(K62,LEN("PL"))="PL"</formula>
    </cfRule>
    <cfRule type="endsWith" dxfId="17365" priority="5257" stopIfTrue="1" operator="endsWith" text="FE">
      <formula>RIGHT(K62,LEN("FE"))="FE"</formula>
    </cfRule>
    <cfRule type="endsWith" dxfId="17364" priority="5258" stopIfTrue="1" operator="endsWith" text="PA">
      <formula>RIGHT(K62,LEN("PA"))="PA"</formula>
    </cfRule>
    <cfRule type="endsWith" dxfId="17363" priority="5259" stopIfTrue="1" operator="endsWith" text="PS">
      <formula>RIGHT(K62,LEN("PS"))="PS"</formula>
    </cfRule>
    <cfRule type="endsWith" dxfId="17362" priority="5260" stopIfTrue="1" operator="endsWith" text="OB">
      <formula>RIGHT(K62,LEN("OB"))="OB"</formula>
    </cfRule>
    <cfRule type="endsWith" dxfId="17361" priority="5261" stopIfTrue="1" operator="endsWith" text="BA">
      <formula>RIGHT(K62,LEN("BA"))="BA"</formula>
    </cfRule>
    <cfRule type="endsWith" dxfId="17360" priority="5262" stopIfTrue="1" operator="endsWith" text="CO">
      <formula>RIGHT(K62,LEN("CO"))="CO"</formula>
    </cfRule>
    <cfRule type="endsWith" dxfId="17359" priority="5263" stopIfTrue="1" operator="endsWith" text="CH">
      <formula>RIGHT(K62,LEN("CH"))="CH"</formula>
    </cfRule>
  </conditionalFormatting>
  <conditionalFormatting sqref="M62:M76">
    <cfRule type="endsWith" dxfId="17358" priority="5242" stopIfTrue="1" operator="endsWith" text="TE">
      <formula>RIGHT(M62,LEN("TE"))="TE"</formula>
    </cfRule>
    <cfRule type="endsWith" dxfId="17357" priority="5243" stopIfTrue="1" operator="endsWith" text="MX">
      <formula>RIGHT(M62,LEN("MX"))="MX"</formula>
    </cfRule>
    <cfRule type="endsWith" dxfId="17356" priority="5244" stopIfTrue="1" operator="endsWith" text="MI">
      <formula>RIGHT(M62,LEN("MI"))="MI"</formula>
    </cfRule>
    <cfRule type="endsWith" dxfId="17355" priority="5245" stopIfTrue="1" operator="endsWith" text="PL">
      <formula>RIGHT(M62,LEN("PL"))="PL"</formula>
    </cfRule>
    <cfRule type="endsWith" dxfId="17354" priority="5246" stopIfTrue="1" operator="endsWith" text="FE">
      <formula>RIGHT(M62,LEN("FE"))="FE"</formula>
    </cfRule>
    <cfRule type="endsWith" dxfId="17353" priority="5247" stopIfTrue="1" operator="endsWith" text="PA">
      <formula>RIGHT(M62,LEN("PA"))="PA"</formula>
    </cfRule>
    <cfRule type="endsWith" dxfId="17352" priority="5248" stopIfTrue="1" operator="endsWith" text="PS">
      <formula>RIGHT(M62,LEN("PS"))="PS"</formula>
    </cfRule>
    <cfRule type="endsWith" dxfId="17351" priority="5249" stopIfTrue="1" operator="endsWith" text="OB">
      <formula>RIGHT(M62,LEN("OB"))="OB"</formula>
    </cfRule>
    <cfRule type="endsWith" dxfId="17350" priority="5250" stopIfTrue="1" operator="endsWith" text="BA">
      <formula>RIGHT(M62,LEN("BA"))="BA"</formula>
    </cfRule>
    <cfRule type="endsWith" dxfId="17349" priority="5251" stopIfTrue="1" operator="endsWith" text="CO">
      <formula>RIGHT(M62,LEN("CO"))="CO"</formula>
    </cfRule>
    <cfRule type="endsWith" dxfId="17348" priority="5252" stopIfTrue="1" operator="endsWith" text="CH">
      <formula>RIGHT(M62,LEN("CH"))="CH"</formula>
    </cfRule>
  </conditionalFormatting>
  <conditionalFormatting sqref="O62:O76">
    <cfRule type="endsWith" dxfId="17347" priority="5231" stopIfTrue="1" operator="endsWith" text="TE">
      <formula>RIGHT(O62,LEN("TE"))="TE"</formula>
    </cfRule>
    <cfRule type="endsWith" dxfId="17346" priority="5232" stopIfTrue="1" operator="endsWith" text="MX">
      <formula>RIGHT(O62,LEN("MX"))="MX"</formula>
    </cfRule>
    <cfRule type="endsWith" dxfId="17345" priority="5233" stopIfTrue="1" operator="endsWith" text="MI">
      <formula>RIGHT(O62,LEN("MI"))="MI"</formula>
    </cfRule>
    <cfRule type="endsWith" dxfId="17344" priority="5234" stopIfTrue="1" operator="endsWith" text="PL">
      <formula>RIGHT(O62,LEN("PL"))="PL"</formula>
    </cfRule>
    <cfRule type="endsWith" dxfId="17343" priority="5235" stopIfTrue="1" operator="endsWith" text="FE">
      <formula>RIGHT(O62,LEN("FE"))="FE"</formula>
    </cfRule>
    <cfRule type="endsWith" dxfId="17342" priority="5236" stopIfTrue="1" operator="endsWith" text="PA">
      <formula>RIGHT(O62,LEN("PA"))="PA"</formula>
    </cfRule>
    <cfRule type="endsWith" dxfId="17341" priority="5237" stopIfTrue="1" operator="endsWith" text="PS">
      <formula>RIGHT(O62,LEN("PS"))="PS"</formula>
    </cfRule>
    <cfRule type="endsWith" dxfId="17340" priority="5238" stopIfTrue="1" operator="endsWith" text="OB">
      <formula>RIGHT(O62,LEN("OB"))="OB"</formula>
    </cfRule>
    <cfRule type="endsWith" dxfId="17339" priority="5239" stopIfTrue="1" operator="endsWith" text="BA">
      <formula>RIGHT(O62,LEN("BA"))="BA"</formula>
    </cfRule>
    <cfRule type="endsWith" dxfId="17338" priority="5240" stopIfTrue="1" operator="endsWith" text="CO">
      <formula>RIGHT(O62,LEN("CO"))="CO"</formula>
    </cfRule>
    <cfRule type="endsWith" dxfId="17337" priority="5241" stopIfTrue="1" operator="endsWith" text="CH">
      <formula>RIGHT(O62,LEN("CH"))="CH"</formula>
    </cfRule>
  </conditionalFormatting>
  <conditionalFormatting sqref="Q62:Q76">
    <cfRule type="endsWith" dxfId="17336" priority="5220" stopIfTrue="1" operator="endsWith" text="TE">
      <formula>RIGHT(Q62,LEN("TE"))="TE"</formula>
    </cfRule>
    <cfRule type="endsWith" dxfId="17335" priority="5221" stopIfTrue="1" operator="endsWith" text="MX">
      <formula>RIGHT(Q62,LEN("MX"))="MX"</formula>
    </cfRule>
    <cfRule type="endsWith" dxfId="17334" priority="5222" stopIfTrue="1" operator="endsWith" text="MI">
      <formula>RIGHT(Q62,LEN("MI"))="MI"</formula>
    </cfRule>
    <cfRule type="endsWith" dxfId="17333" priority="5223" stopIfTrue="1" operator="endsWith" text="PL">
      <formula>RIGHT(Q62,LEN("PL"))="PL"</formula>
    </cfRule>
    <cfRule type="endsWith" dxfId="17332" priority="5224" stopIfTrue="1" operator="endsWith" text="FE">
      <formula>RIGHT(Q62,LEN("FE"))="FE"</formula>
    </cfRule>
    <cfRule type="endsWith" dxfId="17331" priority="5225" stopIfTrue="1" operator="endsWith" text="PA">
      <formula>RIGHT(Q62,LEN("PA"))="PA"</formula>
    </cfRule>
    <cfRule type="endsWith" dxfId="17330" priority="5226" stopIfTrue="1" operator="endsWith" text="PS">
      <formula>RIGHT(Q62,LEN("PS"))="PS"</formula>
    </cfRule>
    <cfRule type="endsWith" dxfId="17329" priority="5227" stopIfTrue="1" operator="endsWith" text="OB">
      <formula>RIGHT(Q62,LEN("OB"))="OB"</formula>
    </cfRule>
    <cfRule type="endsWith" dxfId="17328" priority="5228" stopIfTrue="1" operator="endsWith" text="BA">
      <formula>RIGHT(Q62,LEN("BA"))="BA"</formula>
    </cfRule>
    <cfRule type="endsWith" dxfId="17327" priority="5229" stopIfTrue="1" operator="endsWith" text="CO">
      <formula>RIGHT(Q62,LEN("CO"))="CO"</formula>
    </cfRule>
    <cfRule type="endsWith" dxfId="17326" priority="5230" stopIfTrue="1" operator="endsWith" text="CH">
      <formula>RIGHT(Q62,LEN("CH"))="CH"</formula>
    </cfRule>
  </conditionalFormatting>
  <conditionalFormatting sqref="S62:S76">
    <cfRule type="endsWith" dxfId="17325" priority="5209" stopIfTrue="1" operator="endsWith" text="TE">
      <formula>RIGHT(S62,LEN("TE"))="TE"</formula>
    </cfRule>
    <cfRule type="endsWith" dxfId="17324" priority="5210" stopIfTrue="1" operator="endsWith" text="MX">
      <formula>RIGHT(S62,LEN("MX"))="MX"</formula>
    </cfRule>
    <cfRule type="endsWith" dxfId="17323" priority="5211" stopIfTrue="1" operator="endsWith" text="MI">
      <formula>RIGHT(S62,LEN("MI"))="MI"</formula>
    </cfRule>
    <cfRule type="endsWith" dxfId="17322" priority="5212" stopIfTrue="1" operator="endsWith" text="PL">
      <formula>RIGHT(S62,LEN("PL"))="PL"</formula>
    </cfRule>
    <cfRule type="endsWith" dxfId="17321" priority="5213" stopIfTrue="1" operator="endsWith" text="FE">
      <formula>RIGHT(S62,LEN("FE"))="FE"</formula>
    </cfRule>
    <cfRule type="endsWith" dxfId="17320" priority="5214" stopIfTrue="1" operator="endsWith" text="PA">
      <formula>RIGHT(S62,LEN("PA"))="PA"</formula>
    </cfRule>
    <cfRule type="endsWith" dxfId="17319" priority="5215" stopIfTrue="1" operator="endsWith" text="PS">
      <formula>RIGHT(S62,LEN("PS"))="PS"</formula>
    </cfRule>
    <cfRule type="endsWith" dxfId="17318" priority="5216" stopIfTrue="1" operator="endsWith" text="OB">
      <formula>RIGHT(S62,LEN("OB"))="OB"</formula>
    </cfRule>
    <cfRule type="endsWith" dxfId="17317" priority="5217" stopIfTrue="1" operator="endsWith" text="BA">
      <formula>RIGHT(S62,LEN("BA"))="BA"</formula>
    </cfRule>
    <cfRule type="endsWith" dxfId="17316" priority="5218" stopIfTrue="1" operator="endsWith" text="CO">
      <formula>RIGHT(S62,LEN("CO"))="CO"</formula>
    </cfRule>
    <cfRule type="endsWith" dxfId="17315" priority="5219" stopIfTrue="1" operator="endsWith" text="CH">
      <formula>RIGHT(S62,LEN("CH"))="CH"</formula>
    </cfRule>
  </conditionalFormatting>
  <conditionalFormatting sqref="AB77">
    <cfRule type="cellIs" dxfId="17314" priority="5208" stopIfTrue="1" operator="greaterThan">
      <formula>16</formula>
    </cfRule>
  </conditionalFormatting>
  <conditionalFormatting sqref="AD77">
    <cfRule type="cellIs" dxfId="17313" priority="5207" stopIfTrue="1" operator="greaterThan">
      <formula>16</formula>
    </cfRule>
  </conditionalFormatting>
  <conditionalFormatting sqref="AF77">
    <cfRule type="cellIs" dxfId="17312" priority="5206" stopIfTrue="1" operator="greaterThan">
      <formula>16</formula>
    </cfRule>
  </conditionalFormatting>
  <conditionalFormatting sqref="AH77">
    <cfRule type="cellIs" dxfId="17311" priority="5205" stopIfTrue="1" operator="greaterThan">
      <formula>16</formula>
    </cfRule>
  </conditionalFormatting>
  <conditionalFormatting sqref="AJ77">
    <cfRule type="cellIs" dxfId="17310" priority="5204" stopIfTrue="1" operator="greaterThan">
      <formula>16</formula>
    </cfRule>
  </conditionalFormatting>
  <conditionalFormatting sqref="AL77">
    <cfRule type="cellIs" dxfId="17309" priority="5203" stopIfTrue="1" operator="greaterThan">
      <formula>16</formula>
    </cfRule>
  </conditionalFormatting>
  <conditionalFormatting sqref="AN77">
    <cfRule type="cellIs" dxfId="17308" priority="5202" stopIfTrue="1" operator="greaterThan">
      <formula>16</formula>
    </cfRule>
  </conditionalFormatting>
  <conditionalFormatting sqref="AA62:AA76">
    <cfRule type="endsWith" dxfId="17307" priority="5191" stopIfTrue="1" operator="endsWith" text="TE">
      <formula>RIGHT(AA62,LEN("TE"))="TE"</formula>
    </cfRule>
    <cfRule type="endsWith" dxfId="17306" priority="5192" stopIfTrue="1" operator="endsWith" text="MX">
      <formula>RIGHT(AA62,LEN("MX"))="MX"</formula>
    </cfRule>
    <cfRule type="endsWith" dxfId="17305" priority="5193" stopIfTrue="1" operator="endsWith" text="MI">
      <formula>RIGHT(AA62,LEN("MI"))="MI"</formula>
    </cfRule>
    <cfRule type="endsWith" dxfId="17304" priority="5194" stopIfTrue="1" operator="endsWith" text="PL">
      <formula>RIGHT(AA62,LEN("PL"))="PL"</formula>
    </cfRule>
    <cfRule type="endsWith" dxfId="17303" priority="5195" stopIfTrue="1" operator="endsWith" text="FE">
      <formula>RIGHT(AA62,LEN("FE"))="FE"</formula>
    </cfRule>
    <cfRule type="endsWith" dxfId="17302" priority="5196" stopIfTrue="1" operator="endsWith" text="PA">
      <formula>RIGHT(AA62,LEN("PA"))="PA"</formula>
    </cfRule>
    <cfRule type="endsWith" dxfId="17301" priority="5197" stopIfTrue="1" operator="endsWith" text="PS">
      <formula>RIGHT(AA62,LEN("PS"))="PS"</formula>
    </cfRule>
    <cfRule type="endsWith" dxfId="17300" priority="5198" stopIfTrue="1" operator="endsWith" text="OB">
      <formula>RIGHT(AA62,LEN("OB"))="OB"</formula>
    </cfRule>
    <cfRule type="endsWith" dxfId="17299" priority="5199" stopIfTrue="1" operator="endsWith" text="BA">
      <formula>RIGHT(AA62,LEN("BA"))="BA"</formula>
    </cfRule>
    <cfRule type="endsWith" dxfId="17298" priority="5200" stopIfTrue="1" operator="endsWith" text="CO">
      <formula>RIGHT(AA62,LEN("CO"))="CO"</formula>
    </cfRule>
    <cfRule type="endsWith" dxfId="17297" priority="5201" stopIfTrue="1" operator="endsWith" text="CH">
      <formula>RIGHT(AA62,LEN("CH"))="CH"</formula>
    </cfRule>
  </conditionalFormatting>
  <conditionalFormatting sqref="AC62:AC76">
    <cfRule type="endsWith" dxfId="17296" priority="5180" stopIfTrue="1" operator="endsWith" text="TE">
      <formula>RIGHT(AC62,LEN("TE"))="TE"</formula>
    </cfRule>
    <cfRule type="endsWith" dxfId="17295" priority="5181" stopIfTrue="1" operator="endsWith" text="MX">
      <formula>RIGHT(AC62,LEN("MX"))="MX"</formula>
    </cfRule>
    <cfRule type="endsWith" dxfId="17294" priority="5182" stopIfTrue="1" operator="endsWith" text="MI">
      <formula>RIGHT(AC62,LEN("MI"))="MI"</formula>
    </cfRule>
    <cfRule type="endsWith" dxfId="17293" priority="5183" stopIfTrue="1" operator="endsWith" text="PL">
      <formula>RIGHT(AC62,LEN("PL"))="PL"</formula>
    </cfRule>
    <cfRule type="endsWith" dxfId="17292" priority="5184" stopIfTrue="1" operator="endsWith" text="FE">
      <formula>RIGHT(AC62,LEN("FE"))="FE"</formula>
    </cfRule>
    <cfRule type="endsWith" dxfId="17291" priority="5185" stopIfTrue="1" operator="endsWith" text="PA">
      <formula>RIGHT(AC62,LEN("PA"))="PA"</formula>
    </cfRule>
    <cfRule type="endsWith" dxfId="17290" priority="5186" stopIfTrue="1" operator="endsWith" text="PS">
      <formula>RIGHT(AC62,LEN("PS"))="PS"</formula>
    </cfRule>
    <cfRule type="endsWith" dxfId="17289" priority="5187" stopIfTrue="1" operator="endsWith" text="OB">
      <formula>RIGHT(AC62,LEN("OB"))="OB"</formula>
    </cfRule>
    <cfRule type="endsWith" dxfId="17288" priority="5188" stopIfTrue="1" operator="endsWith" text="BA">
      <formula>RIGHT(AC62,LEN("BA"))="BA"</formula>
    </cfRule>
    <cfRule type="endsWith" dxfId="17287" priority="5189" stopIfTrue="1" operator="endsWith" text="CO">
      <formula>RIGHT(AC62,LEN("CO"))="CO"</formula>
    </cfRule>
    <cfRule type="endsWith" dxfId="17286" priority="5190" stopIfTrue="1" operator="endsWith" text="CH">
      <formula>RIGHT(AC62,LEN("CH"))="CH"</formula>
    </cfRule>
  </conditionalFormatting>
  <conditionalFormatting sqref="AE62:AE76">
    <cfRule type="endsWith" dxfId="17285" priority="5169" stopIfTrue="1" operator="endsWith" text="TE">
      <formula>RIGHT(AE62,LEN("TE"))="TE"</formula>
    </cfRule>
    <cfRule type="endsWith" dxfId="17284" priority="5170" stopIfTrue="1" operator="endsWith" text="MX">
      <formula>RIGHT(AE62,LEN("MX"))="MX"</formula>
    </cfRule>
    <cfRule type="endsWith" dxfId="17283" priority="5171" stopIfTrue="1" operator="endsWith" text="MI">
      <formula>RIGHT(AE62,LEN("MI"))="MI"</formula>
    </cfRule>
    <cfRule type="endsWith" dxfId="17282" priority="5172" stopIfTrue="1" operator="endsWith" text="PL">
      <formula>RIGHT(AE62,LEN("PL"))="PL"</formula>
    </cfRule>
    <cfRule type="endsWith" dxfId="17281" priority="5173" stopIfTrue="1" operator="endsWith" text="FE">
      <formula>RIGHT(AE62,LEN("FE"))="FE"</formula>
    </cfRule>
    <cfRule type="endsWith" dxfId="17280" priority="5174" stopIfTrue="1" operator="endsWith" text="PA">
      <formula>RIGHT(AE62,LEN("PA"))="PA"</formula>
    </cfRule>
    <cfRule type="endsWith" dxfId="17279" priority="5175" stopIfTrue="1" operator="endsWith" text="PS">
      <formula>RIGHT(AE62,LEN("PS"))="PS"</formula>
    </cfRule>
    <cfRule type="endsWith" dxfId="17278" priority="5176" stopIfTrue="1" operator="endsWith" text="OB">
      <formula>RIGHT(AE62,LEN("OB"))="OB"</formula>
    </cfRule>
    <cfRule type="endsWith" dxfId="17277" priority="5177" stopIfTrue="1" operator="endsWith" text="BA">
      <formula>RIGHT(AE62,LEN("BA"))="BA"</formula>
    </cfRule>
    <cfRule type="endsWith" dxfId="17276" priority="5178" stopIfTrue="1" operator="endsWith" text="CO">
      <formula>RIGHT(AE62,LEN("CO"))="CO"</formula>
    </cfRule>
    <cfRule type="endsWith" dxfId="17275" priority="5179" stopIfTrue="1" operator="endsWith" text="CH">
      <formula>RIGHT(AE62,LEN("CH"))="CH"</formula>
    </cfRule>
  </conditionalFormatting>
  <conditionalFormatting sqref="AG62:AG76">
    <cfRule type="endsWith" dxfId="17274" priority="5158" stopIfTrue="1" operator="endsWith" text="TE">
      <formula>RIGHT(AG62,LEN("TE"))="TE"</formula>
    </cfRule>
    <cfRule type="endsWith" dxfId="17273" priority="5159" stopIfTrue="1" operator="endsWith" text="MX">
      <formula>RIGHT(AG62,LEN("MX"))="MX"</formula>
    </cfRule>
    <cfRule type="endsWith" dxfId="17272" priority="5160" stopIfTrue="1" operator="endsWith" text="MI">
      <formula>RIGHT(AG62,LEN("MI"))="MI"</formula>
    </cfRule>
    <cfRule type="endsWith" dxfId="17271" priority="5161" stopIfTrue="1" operator="endsWith" text="PL">
      <formula>RIGHT(AG62,LEN("PL"))="PL"</formula>
    </cfRule>
    <cfRule type="endsWith" dxfId="17270" priority="5162" stopIfTrue="1" operator="endsWith" text="FE">
      <formula>RIGHT(AG62,LEN("FE"))="FE"</formula>
    </cfRule>
    <cfRule type="endsWith" dxfId="17269" priority="5163" stopIfTrue="1" operator="endsWith" text="PA">
      <formula>RIGHT(AG62,LEN("PA"))="PA"</formula>
    </cfRule>
    <cfRule type="endsWith" dxfId="17268" priority="5164" stopIfTrue="1" operator="endsWith" text="PS">
      <formula>RIGHT(AG62,LEN("PS"))="PS"</formula>
    </cfRule>
    <cfRule type="endsWith" dxfId="17267" priority="5165" stopIfTrue="1" operator="endsWith" text="OB">
      <formula>RIGHT(AG62,LEN("OB"))="OB"</formula>
    </cfRule>
    <cfRule type="endsWith" dxfId="17266" priority="5166" stopIfTrue="1" operator="endsWith" text="BA">
      <formula>RIGHT(AG62,LEN("BA"))="BA"</formula>
    </cfRule>
    <cfRule type="endsWith" dxfId="17265" priority="5167" stopIfTrue="1" operator="endsWith" text="CO">
      <formula>RIGHT(AG62,LEN("CO"))="CO"</formula>
    </cfRule>
    <cfRule type="endsWith" dxfId="17264" priority="5168" stopIfTrue="1" operator="endsWith" text="CH">
      <formula>RIGHT(AG62,LEN("CH"))="CH"</formula>
    </cfRule>
  </conditionalFormatting>
  <conditionalFormatting sqref="AI62:AI76">
    <cfRule type="endsWith" dxfId="17263" priority="5147" stopIfTrue="1" operator="endsWith" text="TE">
      <formula>RIGHT(AI62,LEN("TE"))="TE"</formula>
    </cfRule>
    <cfRule type="endsWith" dxfId="17262" priority="5148" stopIfTrue="1" operator="endsWith" text="MX">
      <formula>RIGHT(AI62,LEN("MX"))="MX"</formula>
    </cfRule>
    <cfRule type="endsWith" dxfId="17261" priority="5149" stopIfTrue="1" operator="endsWith" text="MI">
      <formula>RIGHT(AI62,LEN("MI"))="MI"</formula>
    </cfRule>
    <cfRule type="endsWith" dxfId="17260" priority="5150" stopIfTrue="1" operator="endsWith" text="PL">
      <formula>RIGHT(AI62,LEN("PL"))="PL"</formula>
    </cfRule>
    <cfRule type="endsWith" dxfId="17259" priority="5151" stopIfTrue="1" operator="endsWith" text="FE">
      <formula>RIGHT(AI62,LEN("FE"))="FE"</formula>
    </cfRule>
    <cfRule type="endsWith" dxfId="17258" priority="5152" stopIfTrue="1" operator="endsWith" text="PA">
      <formula>RIGHT(AI62,LEN("PA"))="PA"</formula>
    </cfRule>
    <cfRule type="endsWith" dxfId="17257" priority="5153" stopIfTrue="1" operator="endsWith" text="PS">
      <formula>RIGHT(AI62,LEN("PS"))="PS"</formula>
    </cfRule>
    <cfRule type="endsWith" dxfId="17256" priority="5154" stopIfTrue="1" operator="endsWith" text="OB">
      <formula>RIGHT(AI62,LEN("OB"))="OB"</formula>
    </cfRule>
    <cfRule type="endsWith" dxfId="17255" priority="5155" stopIfTrue="1" operator="endsWith" text="BA">
      <formula>RIGHT(AI62,LEN("BA"))="BA"</formula>
    </cfRule>
    <cfRule type="endsWith" dxfId="17254" priority="5156" stopIfTrue="1" operator="endsWith" text="CO">
      <formula>RIGHT(AI62,LEN("CO"))="CO"</formula>
    </cfRule>
    <cfRule type="endsWith" dxfId="17253" priority="5157" stopIfTrue="1" operator="endsWith" text="CH">
      <formula>RIGHT(AI62,LEN("CH"))="CH"</formula>
    </cfRule>
  </conditionalFormatting>
  <conditionalFormatting sqref="AK62:AK76">
    <cfRule type="endsWith" dxfId="17252" priority="5136" stopIfTrue="1" operator="endsWith" text="TE">
      <formula>RIGHT(AK62,LEN("TE"))="TE"</formula>
    </cfRule>
    <cfRule type="endsWith" dxfId="17251" priority="5137" stopIfTrue="1" operator="endsWith" text="MX">
      <formula>RIGHT(AK62,LEN("MX"))="MX"</formula>
    </cfRule>
    <cfRule type="endsWith" dxfId="17250" priority="5138" stopIfTrue="1" operator="endsWith" text="MI">
      <formula>RIGHT(AK62,LEN("MI"))="MI"</formula>
    </cfRule>
    <cfRule type="endsWith" dxfId="17249" priority="5139" stopIfTrue="1" operator="endsWith" text="PL">
      <formula>RIGHT(AK62,LEN("PL"))="PL"</formula>
    </cfRule>
    <cfRule type="endsWith" dxfId="17248" priority="5140" stopIfTrue="1" operator="endsWith" text="FE">
      <formula>RIGHT(AK62,LEN("FE"))="FE"</formula>
    </cfRule>
    <cfRule type="endsWith" dxfId="17247" priority="5141" stopIfTrue="1" operator="endsWith" text="PA">
      <formula>RIGHT(AK62,LEN("PA"))="PA"</formula>
    </cfRule>
    <cfRule type="endsWith" dxfId="17246" priority="5142" stopIfTrue="1" operator="endsWith" text="PS">
      <formula>RIGHT(AK62,LEN("PS"))="PS"</formula>
    </cfRule>
    <cfRule type="endsWith" dxfId="17245" priority="5143" stopIfTrue="1" operator="endsWith" text="OB">
      <formula>RIGHT(AK62,LEN("OB"))="OB"</formula>
    </cfRule>
    <cfRule type="endsWith" dxfId="17244" priority="5144" stopIfTrue="1" operator="endsWith" text="BA">
      <formula>RIGHT(AK62,LEN("BA"))="BA"</formula>
    </cfRule>
    <cfRule type="endsWith" dxfId="17243" priority="5145" stopIfTrue="1" operator="endsWith" text="CO">
      <formula>RIGHT(AK62,LEN("CO"))="CO"</formula>
    </cfRule>
    <cfRule type="endsWith" dxfId="17242" priority="5146" stopIfTrue="1" operator="endsWith" text="CH">
      <formula>RIGHT(AK62,LEN("CH"))="CH"</formula>
    </cfRule>
  </conditionalFormatting>
  <conditionalFormatting sqref="AM62:AM76">
    <cfRule type="endsWith" dxfId="17241" priority="5125" stopIfTrue="1" operator="endsWith" text="TE">
      <formula>RIGHT(AM62,LEN("TE"))="TE"</formula>
    </cfRule>
    <cfRule type="endsWith" dxfId="17240" priority="5126" stopIfTrue="1" operator="endsWith" text="MX">
      <formula>RIGHT(AM62,LEN("MX"))="MX"</formula>
    </cfRule>
    <cfRule type="endsWith" dxfId="17239" priority="5127" stopIfTrue="1" operator="endsWith" text="MI">
      <formula>RIGHT(AM62,LEN("MI"))="MI"</formula>
    </cfRule>
    <cfRule type="endsWith" dxfId="17238" priority="5128" stopIfTrue="1" operator="endsWith" text="PL">
      <formula>RIGHT(AM62,LEN("PL"))="PL"</formula>
    </cfRule>
    <cfRule type="endsWith" dxfId="17237" priority="5129" stopIfTrue="1" operator="endsWith" text="FE">
      <formula>RIGHT(AM62,LEN("FE"))="FE"</formula>
    </cfRule>
    <cfRule type="endsWith" dxfId="17236" priority="5130" stopIfTrue="1" operator="endsWith" text="PA">
      <formula>RIGHT(AM62,LEN("PA"))="PA"</formula>
    </cfRule>
    <cfRule type="endsWith" dxfId="17235" priority="5131" stopIfTrue="1" operator="endsWith" text="PS">
      <formula>RIGHT(AM62,LEN("PS"))="PS"</formula>
    </cfRule>
    <cfRule type="endsWith" dxfId="17234" priority="5132" stopIfTrue="1" operator="endsWith" text="OB">
      <formula>RIGHT(AM62,LEN("OB"))="OB"</formula>
    </cfRule>
    <cfRule type="endsWith" dxfId="17233" priority="5133" stopIfTrue="1" operator="endsWith" text="BA">
      <formula>RIGHT(AM62,LEN("BA"))="BA"</formula>
    </cfRule>
    <cfRule type="endsWith" dxfId="17232" priority="5134" stopIfTrue="1" operator="endsWith" text="CO">
      <formula>RIGHT(AM62,LEN("CO"))="CO"</formula>
    </cfRule>
    <cfRule type="endsWith" dxfId="17231" priority="5135" stopIfTrue="1" operator="endsWith" text="CH">
      <formula>RIGHT(AM62,LEN("CH"))="CH"</formula>
    </cfRule>
  </conditionalFormatting>
  <conditionalFormatting sqref="AV77">
    <cfRule type="cellIs" dxfId="17230" priority="5124" stopIfTrue="1" operator="greaterThan">
      <formula>16</formula>
    </cfRule>
  </conditionalFormatting>
  <conditionalFormatting sqref="AX77">
    <cfRule type="cellIs" dxfId="17229" priority="5123" stopIfTrue="1" operator="greaterThan">
      <formula>16</formula>
    </cfRule>
  </conditionalFormatting>
  <conditionalFormatting sqref="AZ77">
    <cfRule type="cellIs" dxfId="17228" priority="5122" stopIfTrue="1" operator="greaterThan">
      <formula>16</formula>
    </cfRule>
  </conditionalFormatting>
  <conditionalFormatting sqref="BB77">
    <cfRule type="cellIs" dxfId="17227" priority="5121" stopIfTrue="1" operator="greaterThan">
      <formula>16</formula>
    </cfRule>
  </conditionalFormatting>
  <conditionalFormatting sqref="BD77">
    <cfRule type="cellIs" dxfId="17226" priority="5120" stopIfTrue="1" operator="greaterThan">
      <formula>16</formula>
    </cfRule>
  </conditionalFormatting>
  <conditionalFormatting sqref="BF77">
    <cfRule type="cellIs" dxfId="17225" priority="5119" stopIfTrue="1" operator="greaterThan">
      <formula>16</formula>
    </cfRule>
  </conditionalFormatting>
  <conditionalFormatting sqref="BH77">
    <cfRule type="cellIs" dxfId="17224" priority="5118" stopIfTrue="1" operator="greaterThan">
      <formula>16</formula>
    </cfRule>
  </conditionalFormatting>
  <conditionalFormatting sqref="AU62:AU76">
    <cfRule type="endsWith" dxfId="17223" priority="5107" stopIfTrue="1" operator="endsWith" text="TE">
      <formula>RIGHT(AU62,LEN("TE"))="TE"</formula>
    </cfRule>
    <cfRule type="endsWith" dxfId="17222" priority="5108" stopIfTrue="1" operator="endsWith" text="MX">
      <formula>RIGHT(AU62,LEN("MX"))="MX"</formula>
    </cfRule>
    <cfRule type="endsWith" dxfId="17221" priority="5109" stopIfTrue="1" operator="endsWith" text="MI">
      <formula>RIGHT(AU62,LEN("MI"))="MI"</formula>
    </cfRule>
    <cfRule type="endsWith" dxfId="17220" priority="5110" stopIfTrue="1" operator="endsWith" text="PL">
      <formula>RIGHT(AU62,LEN("PL"))="PL"</formula>
    </cfRule>
    <cfRule type="endsWith" dxfId="17219" priority="5111" stopIfTrue="1" operator="endsWith" text="FE">
      <formula>RIGHT(AU62,LEN("FE"))="FE"</formula>
    </cfRule>
    <cfRule type="endsWith" dxfId="17218" priority="5112" stopIfTrue="1" operator="endsWith" text="PA">
      <formula>RIGHT(AU62,LEN("PA"))="PA"</formula>
    </cfRule>
    <cfRule type="endsWith" dxfId="17217" priority="5113" stopIfTrue="1" operator="endsWith" text="PS">
      <formula>RIGHT(AU62,LEN("PS"))="PS"</formula>
    </cfRule>
    <cfRule type="endsWith" dxfId="17216" priority="5114" stopIfTrue="1" operator="endsWith" text="OB">
      <formula>RIGHT(AU62,LEN("OB"))="OB"</formula>
    </cfRule>
    <cfRule type="endsWith" dxfId="17215" priority="5115" stopIfTrue="1" operator="endsWith" text="BA">
      <formula>RIGHT(AU62,LEN("BA"))="BA"</formula>
    </cfRule>
    <cfRule type="endsWith" dxfId="17214" priority="5116" stopIfTrue="1" operator="endsWith" text="CO">
      <formula>RIGHT(AU62,LEN("CO"))="CO"</formula>
    </cfRule>
    <cfRule type="endsWith" dxfId="17213" priority="5117" stopIfTrue="1" operator="endsWith" text="CH">
      <formula>RIGHT(AU62,LEN("CH"))="CH"</formula>
    </cfRule>
  </conditionalFormatting>
  <conditionalFormatting sqref="AW62:AW76">
    <cfRule type="endsWith" dxfId="17212" priority="5096" stopIfTrue="1" operator="endsWith" text="TE">
      <formula>RIGHT(AW62,LEN("TE"))="TE"</formula>
    </cfRule>
    <cfRule type="endsWith" dxfId="17211" priority="5097" stopIfTrue="1" operator="endsWith" text="MX">
      <formula>RIGHT(AW62,LEN("MX"))="MX"</formula>
    </cfRule>
    <cfRule type="endsWith" dxfId="17210" priority="5098" stopIfTrue="1" operator="endsWith" text="MI">
      <formula>RIGHT(AW62,LEN("MI"))="MI"</formula>
    </cfRule>
    <cfRule type="endsWith" dxfId="17209" priority="5099" stopIfTrue="1" operator="endsWith" text="PL">
      <formula>RIGHT(AW62,LEN("PL"))="PL"</formula>
    </cfRule>
    <cfRule type="endsWith" dxfId="17208" priority="5100" stopIfTrue="1" operator="endsWith" text="FE">
      <formula>RIGHT(AW62,LEN("FE"))="FE"</formula>
    </cfRule>
    <cfRule type="endsWith" dxfId="17207" priority="5101" stopIfTrue="1" operator="endsWith" text="PA">
      <formula>RIGHT(AW62,LEN("PA"))="PA"</formula>
    </cfRule>
    <cfRule type="endsWith" dxfId="17206" priority="5102" stopIfTrue="1" operator="endsWith" text="PS">
      <formula>RIGHT(AW62,LEN("PS"))="PS"</formula>
    </cfRule>
    <cfRule type="endsWith" dxfId="17205" priority="5103" stopIfTrue="1" operator="endsWith" text="OB">
      <formula>RIGHT(AW62,LEN("OB"))="OB"</formula>
    </cfRule>
    <cfRule type="endsWith" dxfId="17204" priority="5104" stopIfTrue="1" operator="endsWith" text="BA">
      <formula>RIGHT(AW62,LEN("BA"))="BA"</formula>
    </cfRule>
    <cfRule type="endsWith" dxfId="17203" priority="5105" stopIfTrue="1" operator="endsWith" text="CO">
      <formula>RIGHT(AW62,LEN("CO"))="CO"</formula>
    </cfRule>
    <cfRule type="endsWith" dxfId="17202" priority="5106" stopIfTrue="1" operator="endsWith" text="CH">
      <formula>RIGHT(AW62,LEN("CH"))="CH"</formula>
    </cfRule>
  </conditionalFormatting>
  <conditionalFormatting sqref="AY62:AY76">
    <cfRule type="endsWith" dxfId="17201" priority="5085" stopIfTrue="1" operator="endsWith" text="TE">
      <formula>RIGHT(AY62,LEN("TE"))="TE"</formula>
    </cfRule>
    <cfRule type="endsWith" dxfId="17200" priority="5086" stopIfTrue="1" operator="endsWith" text="MX">
      <formula>RIGHT(AY62,LEN("MX"))="MX"</formula>
    </cfRule>
    <cfRule type="endsWith" dxfId="17199" priority="5087" stopIfTrue="1" operator="endsWith" text="MI">
      <formula>RIGHT(AY62,LEN("MI"))="MI"</formula>
    </cfRule>
    <cfRule type="endsWith" dxfId="17198" priority="5088" stopIfTrue="1" operator="endsWith" text="PL">
      <formula>RIGHT(AY62,LEN("PL"))="PL"</formula>
    </cfRule>
    <cfRule type="endsWith" dxfId="17197" priority="5089" stopIfTrue="1" operator="endsWith" text="FE">
      <formula>RIGHT(AY62,LEN("FE"))="FE"</formula>
    </cfRule>
    <cfRule type="endsWith" dxfId="17196" priority="5090" stopIfTrue="1" operator="endsWith" text="PA">
      <formula>RIGHT(AY62,LEN("PA"))="PA"</formula>
    </cfRule>
    <cfRule type="endsWith" dxfId="17195" priority="5091" stopIfTrue="1" operator="endsWith" text="PS">
      <formula>RIGHT(AY62,LEN("PS"))="PS"</formula>
    </cfRule>
    <cfRule type="endsWith" dxfId="17194" priority="5092" stopIfTrue="1" operator="endsWith" text="OB">
      <formula>RIGHT(AY62,LEN("OB"))="OB"</formula>
    </cfRule>
    <cfRule type="endsWith" dxfId="17193" priority="5093" stopIfTrue="1" operator="endsWith" text="BA">
      <formula>RIGHT(AY62,LEN("BA"))="BA"</formula>
    </cfRule>
    <cfRule type="endsWith" dxfId="17192" priority="5094" stopIfTrue="1" operator="endsWith" text="CO">
      <formula>RIGHT(AY62,LEN("CO"))="CO"</formula>
    </cfRule>
    <cfRule type="endsWith" dxfId="17191" priority="5095" stopIfTrue="1" operator="endsWith" text="CH">
      <formula>RIGHT(AY62,LEN("CH"))="CH"</formula>
    </cfRule>
  </conditionalFormatting>
  <conditionalFormatting sqref="BA62:BA76">
    <cfRule type="endsWith" dxfId="17190" priority="5074" stopIfTrue="1" operator="endsWith" text="TE">
      <formula>RIGHT(BA62,LEN("TE"))="TE"</formula>
    </cfRule>
    <cfRule type="endsWith" dxfId="17189" priority="5075" stopIfTrue="1" operator="endsWith" text="MX">
      <formula>RIGHT(BA62,LEN("MX"))="MX"</formula>
    </cfRule>
    <cfRule type="endsWith" dxfId="17188" priority="5076" stopIfTrue="1" operator="endsWith" text="MI">
      <formula>RIGHT(BA62,LEN("MI"))="MI"</formula>
    </cfRule>
    <cfRule type="endsWith" dxfId="17187" priority="5077" stopIfTrue="1" operator="endsWith" text="PL">
      <formula>RIGHT(BA62,LEN("PL"))="PL"</formula>
    </cfRule>
    <cfRule type="endsWith" dxfId="17186" priority="5078" stopIfTrue="1" operator="endsWith" text="FE">
      <formula>RIGHT(BA62,LEN("FE"))="FE"</formula>
    </cfRule>
    <cfRule type="endsWith" dxfId="17185" priority="5079" stopIfTrue="1" operator="endsWith" text="PA">
      <formula>RIGHT(BA62,LEN("PA"))="PA"</formula>
    </cfRule>
    <cfRule type="endsWith" dxfId="17184" priority="5080" stopIfTrue="1" operator="endsWith" text="PS">
      <formula>RIGHT(BA62,LEN("PS"))="PS"</formula>
    </cfRule>
    <cfRule type="endsWith" dxfId="17183" priority="5081" stopIfTrue="1" operator="endsWith" text="OB">
      <formula>RIGHT(BA62,LEN("OB"))="OB"</formula>
    </cfRule>
    <cfRule type="endsWith" dxfId="17182" priority="5082" stopIfTrue="1" operator="endsWith" text="BA">
      <formula>RIGHT(BA62,LEN("BA"))="BA"</formula>
    </cfRule>
    <cfRule type="endsWith" dxfId="17181" priority="5083" stopIfTrue="1" operator="endsWith" text="CO">
      <formula>RIGHT(BA62,LEN("CO"))="CO"</formula>
    </cfRule>
    <cfRule type="endsWith" dxfId="17180" priority="5084" stopIfTrue="1" operator="endsWith" text="CH">
      <formula>RIGHT(BA62,LEN("CH"))="CH"</formula>
    </cfRule>
  </conditionalFormatting>
  <conditionalFormatting sqref="BC62:BC76">
    <cfRule type="endsWith" dxfId="17179" priority="5063" stopIfTrue="1" operator="endsWith" text="TE">
      <formula>RIGHT(BC62,LEN("TE"))="TE"</formula>
    </cfRule>
    <cfRule type="endsWith" dxfId="17178" priority="5064" stopIfTrue="1" operator="endsWith" text="MX">
      <formula>RIGHT(BC62,LEN("MX"))="MX"</formula>
    </cfRule>
    <cfRule type="endsWith" dxfId="17177" priority="5065" stopIfTrue="1" operator="endsWith" text="MI">
      <formula>RIGHT(BC62,LEN("MI"))="MI"</formula>
    </cfRule>
    <cfRule type="endsWith" dxfId="17176" priority="5066" stopIfTrue="1" operator="endsWith" text="PL">
      <formula>RIGHT(BC62,LEN("PL"))="PL"</formula>
    </cfRule>
    <cfRule type="endsWith" dxfId="17175" priority="5067" stopIfTrue="1" operator="endsWith" text="FE">
      <formula>RIGHT(BC62,LEN("FE"))="FE"</formula>
    </cfRule>
    <cfRule type="endsWith" dxfId="17174" priority="5068" stopIfTrue="1" operator="endsWith" text="PA">
      <formula>RIGHT(BC62,LEN("PA"))="PA"</formula>
    </cfRule>
    <cfRule type="endsWith" dxfId="17173" priority="5069" stopIfTrue="1" operator="endsWith" text="PS">
      <formula>RIGHT(BC62,LEN("PS"))="PS"</formula>
    </cfRule>
    <cfRule type="endsWith" dxfId="17172" priority="5070" stopIfTrue="1" operator="endsWith" text="OB">
      <formula>RIGHT(BC62,LEN("OB"))="OB"</formula>
    </cfRule>
    <cfRule type="endsWith" dxfId="17171" priority="5071" stopIfTrue="1" operator="endsWith" text="BA">
      <formula>RIGHT(BC62,LEN("BA"))="BA"</formula>
    </cfRule>
    <cfRule type="endsWith" dxfId="17170" priority="5072" stopIfTrue="1" operator="endsWith" text="CO">
      <formula>RIGHT(BC62,LEN("CO"))="CO"</formula>
    </cfRule>
    <cfRule type="endsWith" dxfId="17169" priority="5073" stopIfTrue="1" operator="endsWith" text="CH">
      <formula>RIGHT(BC62,LEN("CH"))="CH"</formula>
    </cfRule>
  </conditionalFormatting>
  <conditionalFormatting sqref="BE62:BE76">
    <cfRule type="endsWith" dxfId="17168" priority="5052" stopIfTrue="1" operator="endsWith" text="TE">
      <formula>RIGHT(BE62,LEN("TE"))="TE"</formula>
    </cfRule>
    <cfRule type="endsWith" dxfId="17167" priority="5053" stopIfTrue="1" operator="endsWith" text="MX">
      <formula>RIGHT(BE62,LEN("MX"))="MX"</formula>
    </cfRule>
    <cfRule type="endsWith" dxfId="17166" priority="5054" stopIfTrue="1" operator="endsWith" text="MI">
      <formula>RIGHT(BE62,LEN("MI"))="MI"</formula>
    </cfRule>
    <cfRule type="endsWith" dxfId="17165" priority="5055" stopIfTrue="1" operator="endsWith" text="PL">
      <formula>RIGHT(BE62,LEN("PL"))="PL"</formula>
    </cfRule>
    <cfRule type="endsWith" dxfId="17164" priority="5056" stopIfTrue="1" operator="endsWith" text="FE">
      <formula>RIGHT(BE62,LEN("FE"))="FE"</formula>
    </cfRule>
    <cfRule type="endsWith" dxfId="17163" priority="5057" stopIfTrue="1" operator="endsWith" text="PA">
      <formula>RIGHT(BE62,LEN("PA"))="PA"</formula>
    </cfRule>
    <cfRule type="endsWith" dxfId="17162" priority="5058" stopIfTrue="1" operator="endsWith" text="PS">
      <formula>RIGHT(BE62,LEN("PS"))="PS"</formula>
    </cfRule>
    <cfRule type="endsWith" dxfId="17161" priority="5059" stopIfTrue="1" operator="endsWith" text="OB">
      <formula>RIGHT(BE62,LEN("OB"))="OB"</formula>
    </cfRule>
    <cfRule type="endsWith" dxfId="17160" priority="5060" stopIfTrue="1" operator="endsWith" text="BA">
      <formula>RIGHT(BE62,LEN("BA"))="BA"</formula>
    </cfRule>
    <cfRule type="endsWith" dxfId="17159" priority="5061" stopIfTrue="1" operator="endsWith" text="CO">
      <formula>RIGHT(BE62,LEN("CO"))="CO"</formula>
    </cfRule>
    <cfRule type="endsWith" dxfId="17158" priority="5062" stopIfTrue="1" operator="endsWith" text="CH">
      <formula>RIGHT(BE62,LEN("CH"))="CH"</formula>
    </cfRule>
  </conditionalFormatting>
  <conditionalFormatting sqref="BG62:BG76">
    <cfRule type="endsWith" dxfId="17157" priority="5041" stopIfTrue="1" operator="endsWith" text="TE">
      <formula>RIGHT(BG62,LEN("TE"))="TE"</formula>
    </cfRule>
    <cfRule type="endsWith" dxfId="17156" priority="5042" stopIfTrue="1" operator="endsWith" text="MX">
      <formula>RIGHT(BG62,LEN("MX"))="MX"</formula>
    </cfRule>
    <cfRule type="endsWith" dxfId="17155" priority="5043" stopIfTrue="1" operator="endsWith" text="MI">
      <formula>RIGHT(BG62,LEN("MI"))="MI"</formula>
    </cfRule>
    <cfRule type="endsWith" dxfId="17154" priority="5044" stopIfTrue="1" operator="endsWith" text="PL">
      <formula>RIGHT(BG62,LEN("PL"))="PL"</formula>
    </cfRule>
    <cfRule type="endsWith" dxfId="17153" priority="5045" stopIfTrue="1" operator="endsWith" text="FE">
      <formula>RIGHT(BG62,LEN("FE"))="FE"</formula>
    </cfRule>
    <cfRule type="endsWith" dxfId="17152" priority="5046" stopIfTrue="1" operator="endsWith" text="PA">
      <formula>RIGHT(BG62,LEN("PA"))="PA"</formula>
    </cfRule>
    <cfRule type="endsWith" dxfId="17151" priority="5047" stopIfTrue="1" operator="endsWith" text="PS">
      <formula>RIGHT(BG62,LEN("PS"))="PS"</formula>
    </cfRule>
    <cfRule type="endsWith" dxfId="17150" priority="5048" stopIfTrue="1" operator="endsWith" text="OB">
      <formula>RIGHT(BG62,LEN("OB"))="OB"</formula>
    </cfRule>
    <cfRule type="endsWith" dxfId="17149" priority="5049" stopIfTrue="1" operator="endsWith" text="BA">
      <formula>RIGHT(BG62,LEN("BA"))="BA"</formula>
    </cfRule>
    <cfRule type="endsWith" dxfId="17148" priority="5050" stopIfTrue="1" operator="endsWith" text="CO">
      <formula>RIGHT(BG62,LEN("CO"))="CO"</formula>
    </cfRule>
    <cfRule type="endsWith" dxfId="17147" priority="5051" stopIfTrue="1" operator="endsWith" text="CH">
      <formula>RIGHT(BG62,LEN("CH"))="CH"</formula>
    </cfRule>
  </conditionalFormatting>
  <conditionalFormatting sqref="H95">
    <cfRule type="cellIs" dxfId="17146" priority="5040" stopIfTrue="1" operator="greaterThan">
      <formula>16</formula>
    </cfRule>
  </conditionalFormatting>
  <conditionalFormatting sqref="J95">
    <cfRule type="cellIs" dxfId="17145" priority="5039" stopIfTrue="1" operator="greaterThan">
      <formula>16</formula>
    </cfRule>
  </conditionalFormatting>
  <conditionalFormatting sqref="L95">
    <cfRule type="cellIs" dxfId="17144" priority="5038" stopIfTrue="1" operator="greaterThan">
      <formula>16</formula>
    </cfRule>
  </conditionalFormatting>
  <conditionalFormatting sqref="N95">
    <cfRule type="cellIs" dxfId="17143" priority="5037" stopIfTrue="1" operator="greaterThan">
      <formula>16</formula>
    </cfRule>
  </conditionalFormatting>
  <conditionalFormatting sqref="P95">
    <cfRule type="cellIs" dxfId="17142" priority="5036" stopIfTrue="1" operator="greaterThan">
      <formula>16</formula>
    </cfRule>
  </conditionalFormatting>
  <conditionalFormatting sqref="R95">
    <cfRule type="cellIs" dxfId="17141" priority="5035" stopIfTrue="1" operator="greaterThan">
      <formula>16</formula>
    </cfRule>
  </conditionalFormatting>
  <conditionalFormatting sqref="T95">
    <cfRule type="cellIs" dxfId="17140" priority="5034" stopIfTrue="1" operator="greaterThan">
      <formula>16</formula>
    </cfRule>
  </conditionalFormatting>
  <conditionalFormatting sqref="G80:G94">
    <cfRule type="endsWith" dxfId="17139" priority="5023" stopIfTrue="1" operator="endsWith" text="TE">
      <formula>RIGHT(G80,LEN("TE"))="TE"</formula>
    </cfRule>
    <cfRule type="endsWith" dxfId="17138" priority="5024" stopIfTrue="1" operator="endsWith" text="MX">
      <formula>RIGHT(G80,LEN("MX"))="MX"</formula>
    </cfRule>
    <cfRule type="endsWith" dxfId="17137" priority="5025" stopIfTrue="1" operator="endsWith" text="MI">
      <formula>RIGHT(G80,LEN("MI"))="MI"</formula>
    </cfRule>
    <cfRule type="endsWith" dxfId="17136" priority="5026" stopIfTrue="1" operator="endsWith" text="PL">
      <formula>RIGHT(G80,LEN("PL"))="PL"</formula>
    </cfRule>
    <cfRule type="endsWith" dxfId="17135" priority="5027" stopIfTrue="1" operator="endsWith" text="FE">
      <formula>RIGHT(G80,LEN("FE"))="FE"</formula>
    </cfRule>
    <cfRule type="endsWith" dxfId="17134" priority="5028" stopIfTrue="1" operator="endsWith" text="PA">
      <formula>RIGHT(G80,LEN("PA"))="PA"</formula>
    </cfRule>
    <cfRule type="endsWith" dxfId="17133" priority="5029" stopIfTrue="1" operator="endsWith" text="PS">
      <formula>RIGHT(G80,LEN("PS"))="PS"</formula>
    </cfRule>
    <cfRule type="endsWith" dxfId="17132" priority="5030" stopIfTrue="1" operator="endsWith" text="OB">
      <formula>RIGHT(G80,LEN("OB"))="OB"</formula>
    </cfRule>
    <cfRule type="endsWith" dxfId="17131" priority="5031" stopIfTrue="1" operator="endsWith" text="BA">
      <formula>RIGHT(G80,LEN("BA"))="BA"</formula>
    </cfRule>
    <cfRule type="endsWith" dxfId="17130" priority="5032" stopIfTrue="1" operator="endsWith" text="CO">
      <formula>RIGHT(G80,LEN("CO"))="CO"</formula>
    </cfRule>
    <cfRule type="endsWith" dxfId="17129" priority="5033" stopIfTrue="1" operator="endsWith" text="CH">
      <formula>RIGHT(G80,LEN("CH"))="CH"</formula>
    </cfRule>
  </conditionalFormatting>
  <conditionalFormatting sqref="I80:I94">
    <cfRule type="endsWith" dxfId="17128" priority="5012" stopIfTrue="1" operator="endsWith" text="TE">
      <formula>RIGHT(I80,LEN("TE"))="TE"</formula>
    </cfRule>
    <cfRule type="endsWith" dxfId="17127" priority="5013" stopIfTrue="1" operator="endsWith" text="MX">
      <formula>RIGHT(I80,LEN("MX"))="MX"</formula>
    </cfRule>
    <cfRule type="endsWith" dxfId="17126" priority="5014" stopIfTrue="1" operator="endsWith" text="MI">
      <formula>RIGHT(I80,LEN("MI"))="MI"</formula>
    </cfRule>
    <cfRule type="endsWith" dxfId="17125" priority="5015" stopIfTrue="1" operator="endsWith" text="PL">
      <formula>RIGHT(I80,LEN("PL"))="PL"</formula>
    </cfRule>
    <cfRule type="endsWith" dxfId="17124" priority="5016" stopIfTrue="1" operator="endsWith" text="FE">
      <formula>RIGHT(I80,LEN("FE"))="FE"</formula>
    </cfRule>
    <cfRule type="endsWith" dxfId="17123" priority="5017" stopIfTrue="1" operator="endsWith" text="PA">
      <formula>RIGHT(I80,LEN("PA"))="PA"</formula>
    </cfRule>
    <cfRule type="endsWith" dxfId="17122" priority="5018" stopIfTrue="1" operator="endsWith" text="PS">
      <formula>RIGHT(I80,LEN("PS"))="PS"</formula>
    </cfRule>
    <cfRule type="endsWith" dxfId="17121" priority="5019" stopIfTrue="1" operator="endsWith" text="OB">
      <formula>RIGHT(I80,LEN("OB"))="OB"</formula>
    </cfRule>
    <cfRule type="endsWith" dxfId="17120" priority="5020" stopIfTrue="1" operator="endsWith" text="BA">
      <formula>RIGHT(I80,LEN("BA"))="BA"</formula>
    </cfRule>
    <cfRule type="endsWith" dxfId="17119" priority="5021" stopIfTrue="1" operator="endsWith" text="CO">
      <formula>RIGHT(I80,LEN("CO"))="CO"</formula>
    </cfRule>
    <cfRule type="endsWith" dxfId="17118" priority="5022" stopIfTrue="1" operator="endsWith" text="CH">
      <formula>RIGHT(I80,LEN("CH"))="CH"</formula>
    </cfRule>
  </conditionalFormatting>
  <conditionalFormatting sqref="K80:K94">
    <cfRule type="endsWith" dxfId="17117" priority="5001" stopIfTrue="1" operator="endsWith" text="TE">
      <formula>RIGHT(K80,LEN("TE"))="TE"</formula>
    </cfRule>
    <cfRule type="endsWith" dxfId="17116" priority="5002" stopIfTrue="1" operator="endsWith" text="MX">
      <formula>RIGHT(K80,LEN("MX"))="MX"</formula>
    </cfRule>
    <cfRule type="endsWith" dxfId="17115" priority="5003" stopIfTrue="1" operator="endsWith" text="MI">
      <formula>RIGHT(K80,LEN("MI"))="MI"</formula>
    </cfRule>
    <cfRule type="endsWith" dxfId="17114" priority="5004" stopIfTrue="1" operator="endsWith" text="PL">
      <formula>RIGHT(K80,LEN("PL"))="PL"</formula>
    </cfRule>
    <cfRule type="endsWith" dxfId="17113" priority="5005" stopIfTrue="1" operator="endsWith" text="FE">
      <formula>RIGHT(K80,LEN("FE"))="FE"</formula>
    </cfRule>
    <cfRule type="endsWith" dxfId="17112" priority="5006" stopIfTrue="1" operator="endsWith" text="PA">
      <formula>RIGHT(K80,LEN("PA"))="PA"</formula>
    </cfRule>
    <cfRule type="endsWith" dxfId="17111" priority="5007" stopIfTrue="1" operator="endsWith" text="PS">
      <formula>RIGHT(K80,LEN("PS"))="PS"</formula>
    </cfRule>
    <cfRule type="endsWith" dxfId="17110" priority="5008" stopIfTrue="1" operator="endsWith" text="OB">
      <formula>RIGHT(K80,LEN("OB"))="OB"</formula>
    </cfRule>
    <cfRule type="endsWith" dxfId="17109" priority="5009" stopIfTrue="1" operator="endsWith" text="BA">
      <formula>RIGHT(K80,LEN("BA"))="BA"</formula>
    </cfRule>
    <cfRule type="endsWith" dxfId="17108" priority="5010" stopIfTrue="1" operator="endsWith" text="CO">
      <formula>RIGHT(K80,LEN("CO"))="CO"</formula>
    </cfRule>
    <cfRule type="endsWith" dxfId="17107" priority="5011" stopIfTrue="1" operator="endsWith" text="CH">
      <formula>RIGHT(K80,LEN("CH"))="CH"</formula>
    </cfRule>
  </conditionalFormatting>
  <conditionalFormatting sqref="M80:M94">
    <cfRule type="endsWith" dxfId="17106" priority="4990" stopIfTrue="1" operator="endsWith" text="TE">
      <formula>RIGHT(M80,LEN("TE"))="TE"</formula>
    </cfRule>
    <cfRule type="endsWith" dxfId="17105" priority="4991" stopIfTrue="1" operator="endsWith" text="MX">
      <formula>RIGHT(M80,LEN("MX"))="MX"</formula>
    </cfRule>
    <cfRule type="endsWith" dxfId="17104" priority="4992" stopIfTrue="1" operator="endsWith" text="MI">
      <formula>RIGHT(M80,LEN("MI"))="MI"</formula>
    </cfRule>
    <cfRule type="endsWith" dxfId="17103" priority="4993" stopIfTrue="1" operator="endsWith" text="PL">
      <formula>RIGHT(M80,LEN("PL"))="PL"</formula>
    </cfRule>
    <cfRule type="endsWith" dxfId="17102" priority="4994" stopIfTrue="1" operator="endsWith" text="FE">
      <formula>RIGHT(M80,LEN("FE"))="FE"</formula>
    </cfRule>
    <cfRule type="endsWith" dxfId="17101" priority="4995" stopIfTrue="1" operator="endsWith" text="PA">
      <formula>RIGHT(M80,LEN("PA"))="PA"</formula>
    </cfRule>
    <cfRule type="endsWith" dxfId="17100" priority="4996" stopIfTrue="1" operator="endsWith" text="PS">
      <formula>RIGHT(M80,LEN("PS"))="PS"</formula>
    </cfRule>
    <cfRule type="endsWith" dxfId="17099" priority="4997" stopIfTrue="1" operator="endsWith" text="OB">
      <formula>RIGHT(M80,LEN("OB"))="OB"</formula>
    </cfRule>
    <cfRule type="endsWith" dxfId="17098" priority="4998" stopIfTrue="1" operator="endsWith" text="BA">
      <formula>RIGHT(M80,LEN("BA"))="BA"</formula>
    </cfRule>
    <cfRule type="endsWith" dxfId="17097" priority="4999" stopIfTrue="1" operator="endsWith" text="CO">
      <formula>RIGHT(M80,LEN("CO"))="CO"</formula>
    </cfRule>
    <cfRule type="endsWith" dxfId="17096" priority="5000" stopIfTrue="1" operator="endsWith" text="CH">
      <formula>RIGHT(M80,LEN("CH"))="CH"</formula>
    </cfRule>
  </conditionalFormatting>
  <conditionalFormatting sqref="O80:O94">
    <cfRule type="endsWith" dxfId="17095" priority="4979" stopIfTrue="1" operator="endsWith" text="TE">
      <formula>RIGHT(O80,LEN("TE"))="TE"</formula>
    </cfRule>
    <cfRule type="endsWith" dxfId="17094" priority="4980" stopIfTrue="1" operator="endsWith" text="MX">
      <formula>RIGHT(O80,LEN("MX"))="MX"</formula>
    </cfRule>
    <cfRule type="endsWith" dxfId="17093" priority="4981" stopIfTrue="1" operator="endsWith" text="MI">
      <formula>RIGHT(O80,LEN("MI"))="MI"</formula>
    </cfRule>
    <cfRule type="endsWith" dxfId="17092" priority="4982" stopIfTrue="1" operator="endsWith" text="PL">
      <formula>RIGHT(O80,LEN("PL"))="PL"</formula>
    </cfRule>
    <cfRule type="endsWith" dxfId="17091" priority="4983" stopIfTrue="1" operator="endsWith" text="FE">
      <formula>RIGHT(O80,LEN("FE"))="FE"</formula>
    </cfRule>
    <cfRule type="endsWith" dxfId="17090" priority="4984" stopIfTrue="1" operator="endsWith" text="PA">
      <formula>RIGHT(O80,LEN("PA"))="PA"</formula>
    </cfRule>
    <cfRule type="endsWith" dxfId="17089" priority="4985" stopIfTrue="1" operator="endsWith" text="PS">
      <formula>RIGHT(O80,LEN("PS"))="PS"</formula>
    </cfRule>
    <cfRule type="endsWith" dxfId="17088" priority="4986" stopIfTrue="1" operator="endsWith" text="OB">
      <formula>RIGHT(O80,LEN("OB"))="OB"</formula>
    </cfRule>
    <cfRule type="endsWith" dxfId="17087" priority="4987" stopIfTrue="1" operator="endsWith" text="BA">
      <formula>RIGHT(O80,LEN("BA"))="BA"</formula>
    </cfRule>
    <cfRule type="endsWith" dxfId="17086" priority="4988" stopIfTrue="1" operator="endsWith" text="CO">
      <formula>RIGHT(O80,LEN("CO"))="CO"</formula>
    </cfRule>
    <cfRule type="endsWith" dxfId="17085" priority="4989" stopIfTrue="1" operator="endsWith" text="CH">
      <formula>RIGHT(O80,LEN("CH"))="CH"</formula>
    </cfRule>
  </conditionalFormatting>
  <conditionalFormatting sqref="Q80:Q94">
    <cfRule type="endsWith" dxfId="17084" priority="4968" stopIfTrue="1" operator="endsWith" text="TE">
      <formula>RIGHT(Q80,LEN("TE"))="TE"</formula>
    </cfRule>
    <cfRule type="endsWith" dxfId="17083" priority="4969" stopIfTrue="1" operator="endsWith" text="MX">
      <formula>RIGHT(Q80,LEN("MX"))="MX"</formula>
    </cfRule>
    <cfRule type="endsWith" dxfId="17082" priority="4970" stopIfTrue="1" operator="endsWith" text="MI">
      <formula>RIGHT(Q80,LEN("MI"))="MI"</formula>
    </cfRule>
    <cfRule type="endsWith" dxfId="17081" priority="4971" stopIfTrue="1" operator="endsWith" text="PL">
      <formula>RIGHT(Q80,LEN("PL"))="PL"</formula>
    </cfRule>
    <cfRule type="endsWith" dxfId="17080" priority="4972" stopIfTrue="1" operator="endsWith" text="FE">
      <formula>RIGHT(Q80,LEN("FE"))="FE"</formula>
    </cfRule>
    <cfRule type="endsWith" dxfId="17079" priority="4973" stopIfTrue="1" operator="endsWith" text="PA">
      <formula>RIGHT(Q80,LEN("PA"))="PA"</formula>
    </cfRule>
    <cfRule type="endsWith" dxfId="17078" priority="4974" stopIfTrue="1" operator="endsWith" text="PS">
      <formula>RIGHT(Q80,LEN("PS"))="PS"</formula>
    </cfRule>
    <cfRule type="endsWith" dxfId="17077" priority="4975" stopIfTrue="1" operator="endsWith" text="OB">
      <formula>RIGHT(Q80,LEN("OB"))="OB"</formula>
    </cfRule>
    <cfRule type="endsWith" dxfId="17076" priority="4976" stopIfTrue="1" operator="endsWith" text="BA">
      <formula>RIGHT(Q80,LEN("BA"))="BA"</formula>
    </cfRule>
    <cfRule type="endsWith" dxfId="17075" priority="4977" stopIfTrue="1" operator="endsWith" text="CO">
      <formula>RIGHT(Q80,LEN("CO"))="CO"</formula>
    </cfRule>
    <cfRule type="endsWith" dxfId="17074" priority="4978" stopIfTrue="1" operator="endsWith" text="CH">
      <formula>RIGHT(Q80,LEN("CH"))="CH"</formula>
    </cfRule>
  </conditionalFormatting>
  <conditionalFormatting sqref="S80:S94">
    <cfRule type="endsWith" dxfId="17073" priority="4957" stopIfTrue="1" operator="endsWith" text="TE">
      <formula>RIGHT(S80,LEN("TE"))="TE"</formula>
    </cfRule>
    <cfRule type="endsWith" dxfId="17072" priority="4958" stopIfTrue="1" operator="endsWith" text="MX">
      <formula>RIGHT(S80,LEN("MX"))="MX"</formula>
    </cfRule>
    <cfRule type="endsWith" dxfId="17071" priority="4959" stopIfTrue="1" operator="endsWith" text="MI">
      <formula>RIGHT(S80,LEN("MI"))="MI"</formula>
    </cfRule>
    <cfRule type="endsWith" dxfId="17070" priority="4960" stopIfTrue="1" operator="endsWith" text="PL">
      <formula>RIGHT(S80,LEN("PL"))="PL"</formula>
    </cfRule>
    <cfRule type="endsWith" dxfId="17069" priority="4961" stopIfTrue="1" operator="endsWith" text="FE">
      <formula>RIGHT(S80,LEN("FE"))="FE"</formula>
    </cfRule>
    <cfRule type="endsWith" dxfId="17068" priority="4962" stopIfTrue="1" operator="endsWith" text="PA">
      <formula>RIGHT(S80,LEN("PA"))="PA"</formula>
    </cfRule>
    <cfRule type="endsWith" dxfId="17067" priority="4963" stopIfTrue="1" operator="endsWith" text="PS">
      <formula>RIGHT(S80,LEN("PS"))="PS"</formula>
    </cfRule>
    <cfRule type="endsWith" dxfId="17066" priority="4964" stopIfTrue="1" operator="endsWith" text="OB">
      <formula>RIGHT(S80,LEN("OB"))="OB"</formula>
    </cfRule>
    <cfRule type="endsWith" dxfId="17065" priority="4965" stopIfTrue="1" operator="endsWith" text="BA">
      <formula>RIGHT(S80,LEN("BA"))="BA"</formula>
    </cfRule>
    <cfRule type="endsWith" dxfId="17064" priority="4966" stopIfTrue="1" operator="endsWith" text="CO">
      <formula>RIGHT(S80,LEN("CO"))="CO"</formula>
    </cfRule>
    <cfRule type="endsWith" dxfId="17063" priority="4967" stopIfTrue="1" operator="endsWith" text="CH">
      <formula>RIGHT(S80,LEN("CH"))="CH"</formula>
    </cfRule>
  </conditionalFormatting>
  <conditionalFormatting sqref="AB95">
    <cfRule type="cellIs" dxfId="17062" priority="4956" stopIfTrue="1" operator="greaterThan">
      <formula>16</formula>
    </cfRule>
  </conditionalFormatting>
  <conditionalFormatting sqref="AD95">
    <cfRule type="cellIs" dxfId="17061" priority="4955" stopIfTrue="1" operator="greaterThan">
      <formula>16</formula>
    </cfRule>
  </conditionalFormatting>
  <conditionalFormatting sqref="AF95">
    <cfRule type="cellIs" dxfId="17060" priority="4954" stopIfTrue="1" operator="greaterThan">
      <formula>16</formula>
    </cfRule>
  </conditionalFormatting>
  <conditionalFormatting sqref="AH95">
    <cfRule type="cellIs" dxfId="17059" priority="4953" stopIfTrue="1" operator="greaterThan">
      <formula>16</formula>
    </cfRule>
  </conditionalFormatting>
  <conditionalFormatting sqref="AJ95">
    <cfRule type="cellIs" dxfId="17058" priority="4952" stopIfTrue="1" operator="greaterThan">
      <formula>16</formula>
    </cfRule>
  </conditionalFormatting>
  <conditionalFormatting sqref="AL95">
    <cfRule type="cellIs" dxfId="17057" priority="4951" stopIfTrue="1" operator="greaterThan">
      <formula>16</formula>
    </cfRule>
  </conditionalFormatting>
  <conditionalFormatting sqref="AN95">
    <cfRule type="cellIs" dxfId="17056" priority="4950" stopIfTrue="1" operator="greaterThan">
      <formula>16</formula>
    </cfRule>
  </conditionalFormatting>
  <conditionalFormatting sqref="AA80:AA94">
    <cfRule type="endsWith" dxfId="17055" priority="4939" stopIfTrue="1" operator="endsWith" text="TE">
      <formula>RIGHT(AA80,LEN("TE"))="TE"</formula>
    </cfRule>
    <cfRule type="endsWith" dxfId="17054" priority="4940" stopIfTrue="1" operator="endsWith" text="MX">
      <formula>RIGHT(AA80,LEN("MX"))="MX"</formula>
    </cfRule>
    <cfRule type="endsWith" dxfId="17053" priority="4941" stopIfTrue="1" operator="endsWith" text="MI">
      <formula>RIGHT(AA80,LEN("MI"))="MI"</formula>
    </cfRule>
    <cfRule type="endsWith" dxfId="17052" priority="4942" stopIfTrue="1" operator="endsWith" text="PL">
      <formula>RIGHT(AA80,LEN("PL"))="PL"</formula>
    </cfRule>
    <cfRule type="endsWith" dxfId="17051" priority="4943" stopIfTrue="1" operator="endsWith" text="FE">
      <formula>RIGHT(AA80,LEN("FE"))="FE"</formula>
    </cfRule>
    <cfRule type="endsWith" dxfId="17050" priority="4944" stopIfTrue="1" operator="endsWith" text="PA">
      <formula>RIGHT(AA80,LEN("PA"))="PA"</formula>
    </cfRule>
    <cfRule type="endsWith" dxfId="17049" priority="4945" stopIfTrue="1" operator="endsWith" text="PS">
      <formula>RIGHT(AA80,LEN("PS"))="PS"</formula>
    </cfRule>
    <cfRule type="endsWith" dxfId="17048" priority="4946" stopIfTrue="1" operator="endsWith" text="OB">
      <formula>RIGHT(AA80,LEN("OB"))="OB"</formula>
    </cfRule>
    <cfRule type="endsWith" dxfId="17047" priority="4947" stopIfTrue="1" operator="endsWith" text="BA">
      <formula>RIGHT(AA80,LEN("BA"))="BA"</formula>
    </cfRule>
    <cfRule type="endsWith" dxfId="17046" priority="4948" stopIfTrue="1" operator="endsWith" text="CO">
      <formula>RIGHT(AA80,LEN("CO"))="CO"</formula>
    </cfRule>
    <cfRule type="endsWith" dxfId="17045" priority="4949" stopIfTrue="1" operator="endsWith" text="CH">
      <formula>RIGHT(AA80,LEN("CH"))="CH"</formula>
    </cfRule>
  </conditionalFormatting>
  <conditionalFormatting sqref="AC80:AC94">
    <cfRule type="endsWith" dxfId="17044" priority="4928" stopIfTrue="1" operator="endsWith" text="TE">
      <formula>RIGHT(AC80,LEN("TE"))="TE"</formula>
    </cfRule>
    <cfRule type="endsWith" dxfId="17043" priority="4929" stopIfTrue="1" operator="endsWith" text="MX">
      <formula>RIGHT(AC80,LEN("MX"))="MX"</formula>
    </cfRule>
    <cfRule type="endsWith" dxfId="17042" priority="4930" stopIfTrue="1" operator="endsWith" text="MI">
      <formula>RIGHT(AC80,LEN("MI"))="MI"</formula>
    </cfRule>
    <cfRule type="endsWith" dxfId="17041" priority="4931" stopIfTrue="1" operator="endsWith" text="PL">
      <formula>RIGHT(AC80,LEN("PL"))="PL"</formula>
    </cfRule>
    <cfRule type="endsWith" dxfId="17040" priority="4932" stopIfTrue="1" operator="endsWith" text="FE">
      <formula>RIGHT(AC80,LEN("FE"))="FE"</formula>
    </cfRule>
    <cfRule type="endsWith" dxfId="17039" priority="4933" stopIfTrue="1" operator="endsWith" text="PA">
      <formula>RIGHT(AC80,LEN("PA"))="PA"</formula>
    </cfRule>
    <cfRule type="endsWith" dxfId="17038" priority="4934" stopIfTrue="1" operator="endsWith" text="PS">
      <formula>RIGHT(AC80,LEN("PS"))="PS"</formula>
    </cfRule>
    <cfRule type="endsWith" dxfId="17037" priority="4935" stopIfTrue="1" operator="endsWith" text="OB">
      <formula>RIGHT(AC80,LEN("OB"))="OB"</formula>
    </cfRule>
    <cfRule type="endsWith" dxfId="17036" priority="4936" stopIfTrue="1" operator="endsWith" text="BA">
      <formula>RIGHT(AC80,LEN("BA"))="BA"</formula>
    </cfRule>
    <cfRule type="endsWith" dxfId="17035" priority="4937" stopIfTrue="1" operator="endsWith" text="CO">
      <formula>RIGHT(AC80,LEN("CO"))="CO"</formula>
    </cfRule>
    <cfRule type="endsWith" dxfId="17034" priority="4938" stopIfTrue="1" operator="endsWith" text="CH">
      <formula>RIGHT(AC80,LEN("CH"))="CH"</formula>
    </cfRule>
  </conditionalFormatting>
  <conditionalFormatting sqref="AE80:AE94">
    <cfRule type="endsWith" dxfId="17033" priority="4917" stopIfTrue="1" operator="endsWith" text="TE">
      <formula>RIGHT(AE80,LEN("TE"))="TE"</formula>
    </cfRule>
    <cfRule type="endsWith" dxfId="17032" priority="4918" stopIfTrue="1" operator="endsWith" text="MX">
      <formula>RIGHT(AE80,LEN("MX"))="MX"</formula>
    </cfRule>
    <cfRule type="endsWith" dxfId="17031" priority="4919" stopIfTrue="1" operator="endsWith" text="MI">
      <formula>RIGHT(AE80,LEN("MI"))="MI"</formula>
    </cfRule>
    <cfRule type="endsWith" dxfId="17030" priority="4920" stopIfTrue="1" operator="endsWith" text="PL">
      <formula>RIGHT(AE80,LEN("PL"))="PL"</formula>
    </cfRule>
    <cfRule type="endsWith" dxfId="17029" priority="4921" stopIfTrue="1" operator="endsWith" text="FE">
      <formula>RIGHT(AE80,LEN("FE"))="FE"</formula>
    </cfRule>
    <cfRule type="endsWith" dxfId="17028" priority="4922" stopIfTrue="1" operator="endsWith" text="PA">
      <formula>RIGHT(AE80,LEN("PA"))="PA"</formula>
    </cfRule>
    <cfRule type="endsWith" dxfId="17027" priority="4923" stopIfTrue="1" operator="endsWith" text="PS">
      <formula>RIGHT(AE80,LEN("PS"))="PS"</formula>
    </cfRule>
    <cfRule type="endsWith" dxfId="17026" priority="4924" stopIfTrue="1" operator="endsWith" text="OB">
      <formula>RIGHT(AE80,LEN("OB"))="OB"</formula>
    </cfRule>
    <cfRule type="endsWith" dxfId="17025" priority="4925" stopIfTrue="1" operator="endsWith" text="BA">
      <formula>RIGHT(AE80,LEN("BA"))="BA"</formula>
    </cfRule>
    <cfRule type="endsWith" dxfId="17024" priority="4926" stopIfTrue="1" operator="endsWith" text="CO">
      <formula>RIGHT(AE80,LEN("CO"))="CO"</formula>
    </cfRule>
    <cfRule type="endsWith" dxfId="17023" priority="4927" stopIfTrue="1" operator="endsWith" text="CH">
      <formula>RIGHT(AE80,LEN("CH"))="CH"</formula>
    </cfRule>
  </conditionalFormatting>
  <conditionalFormatting sqref="AG80:AG94">
    <cfRule type="endsWith" dxfId="17022" priority="4906" stopIfTrue="1" operator="endsWith" text="TE">
      <formula>RIGHT(AG80,LEN("TE"))="TE"</formula>
    </cfRule>
    <cfRule type="endsWith" dxfId="17021" priority="4907" stopIfTrue="1" operator="endsWith" text="MX">
      <formula>RIGHT(AG80,LEN("MX"))="MX"</formula>
    </cfRule>
    <cfRule type="endsWith" dxfId="17020" priority="4908" stopIfTrue="1" operator="endsWith" text="MI">
      <formula>RIGHT(AG80,LEN("MI"))="MI"</formula>
    </cfRule>
    <cfRule type="endsWith" dxfId="17019" priority="4909" stopIfTrue="1" operator="endsWith" text="PL">
      <formula>RIGHT(AG80,LEN("PL"))="PL"</formula>
    </cfRule>
    <cfRule type="endsWith" dxfId="17018" priority="4910" stopIfTrue="1" operator="endsWith" text="FE">
      <formula>RIGHT(AG80,LEN("FE"))="FE"</formula>
    </cfRule>
    <cfRule type="endsWith" dxfId="17017" priority="4911" stopIfTrue="1" operator="endsWith" text="PA">
      <formula>RIGHT(AG80,LEN("PA"))="PA"</formula>
    </cfRule>
    <cfRule type="endsWith" dxfId="17016" priority="4912" stopIfTrue="1" operator="endsWith" text="PS">
      <formula>RIGHT(AG80,LEN("PS"))="PS"</formula>
    </cfRule>
    <cfRule type="endsWith" dxfId="17015" priority="4913" stopIfTrue="1" operator="endsWith" text="OB">
      <formula>RIGHT(AG80,LEN("OB"))="OB"</formula>
    </cfRule>
    <cfRule type="endsWith" dxfId="17014" priority="4914" stopIfTrue="1" operator="endsWith" text="BA">
      <formula>RIGHT(AG80,LEN("BA"))="BA"</formula>
    </cfRule>
    <cfRule type="endsWith" dxfId="17013" priority="4915" stopIfTrue="1" operator="endsWith" text="CO">
      <formula>RIGHT(AG80,LEN("CO"))="CO"</formula>
    </cfRule>
    <cfRule type="endsWith" dxfId="17012" priority="4916" stopIfTrue="1" operator="endsWith" text="CH">
      <formula>RIGHT(AG80,LEN("CH"))="CH"</formula>
    </cfRule>
  </conditionalFormatting>
  <conditionalFormatting sqref="AI80:AI94">
    <cfRule type="endsWith" dxfId="17011" priority="4895" stopIfTrue="1" operator="endsWith" text="TE">
      <formula>RIGHT(AI80,LEN("TE"))="TE"</formula>
    </cfRule>
    <cfRule type="endsWith" dxfId="17010" priority="4896" stopIfTrue="1" operator="endsWith" text="MX">
      <formula>RIGHT(AI80,LEN("MX"))="MX"</formula>
    </cfRule>
    <cfRule type="endsWith" dxfId="17009" priority="4897" stopIfTrue="1" operator="endsWith" text="MI">
      <formula>RIGHT(AI80,LEN("MI"))="MI"</formula>
    </cfRule>
    <cfRule type="endsWith" dxfId="17008" priority="4898" stopIfTrue="1" operator="endsWith" text="PL">
      <formula>RIGHT(AI80,LEN("PL"))="PL"</formula>
    </cfRule>
    <cfRule type="endsWith" dxfId="17007" priority="4899" stopIfTrue="1" operator="endsWith" text="FE">
      <formula>RIGHT(AI80,LEN("FE"))="FE"</formula>
    </cfRule>
    <cfRule type="endsWith" dxfId="17006" priority="4900" stopIfTrue="1" operator="endsWith" text="PA">
      <formula>RIGHT(AI80,LEN("PA"))="PA"</formula>
    </cfRule>
    <cfRule type="endsWith" dxfId="17005" priority="4901" stopIfTrue="1" operator="endsWith" text="PS">
      <formula>RIGHT(AI80,LEN("PS"))="PS"</formula>
    </cfRule>
    <cfRule type="endsWith" dxfId="17004" priority="4902" stopIfTrue="1" operator="endsWith" text="OB">
      <formula>RIGHT(AI80,LEN("OB"))="OB"</formula>
    </cfRule>
    <cfRule type="endsWith" dxfId="17003" priority="4903" stopIfTrue="1" operator="endsWith" text="BA">
      <formula>RIGHT(AI80,LEN("BA"))="BA"</formula>
    </cfRule>
    <cfRule type="endsWith" dxfId="17002" priority="4904" stopIfTrue="1" operator="endsWith" text="CO">
      <formula>RIGHT(AI80,LEN("CO"))="CO"</formula>
    </cfRule>
    <cfRule type="endsWith" dxfId="17001" priority="4905" stopIfTrue="1" operator="endsWith" text="CH">
      <formula>RIGHT(AI80,LEN("CH"))="CH"</formula>
    </cfRule>
  </conditionalFormatting>
  <conditionalFormatting sqref="AK80:AK94">
    <cfRule type="endsWith" dxfId="17000" priority="4884" stopIfTrue="1" operator="endsWith" text="TE">
      <formula>RIGHT(AK80,LEN("TE"))="TE"</formula>
    </cfRule>
    <cfRule type="endsWith" dxfId="16999" priority="4885" stopIfTrue="1" operator="endsWith" text="MX">
      <formula>RIGHT(AK80,LEN("MX"))="MX"</formula>
    </cfRule>
    <cfRule type="endsWith" dxfId="16998" priority="4886" stopIfTrue="1" operator="endsWith" text="MI">
      <formula>RIGHT(AK80,LEN("MI"))="MI"</formula>
    </cfRule>
    <cfRule type="endsWith" dxfId="16997" priority="4887" stopIfTrue="1" operator="endsWith" text="PL">
      <formula>RIGHT(AK80,LEN("PL"))="PL"</formula>
    </cfRule>
    <cfRule type="endsWith" dxfId="16996" priority="4888" stopIfTrue="1" operator="endsWith" text="FE">
      <formula>RIGHT(AK80,LEN("FE"))="FE"</formula>
    </cfRule>
    <cfRule type="endsWith" dxfId="16995" priority="4889" stopIfTrue="1" operator="endsWith" text="PA">
      <formula>RIGHT(AK80,LEN("PA"))="PA"</formula>
    </cfRule>
    <cfRule type="endsWith" dxfId="16994" priority="4890" stopIfTrue="1" operator="endsWith" text="PS">
      <formula>RIGHT(AK80,LEN("PS"))="PS"</formula>
    </cfRule>
    <cfRule type="endsWith" dxfId="16993" priority="4891" stopIfTrue="1" operator="endsWith" text="OB">
      <formula>RIGHT(AK80,LEN("OB"))="OB"</formula>
    </cfRule>
    <cfRule type="endsWith" dxfId="16992" priority="4892" stopIfTrue="1" operator="endsWith" text="BA">
      <formula>RIGHT(AK80,LEN("BA"))="BA"</formula>
    </cfRule>
    <cfRule type="endsWith" dxfId="16991" priority="4893" stopIfTrue="1" operator="endsWith" text="CO">
      <formula>RIGHT(AK80,LEN("CO"))="CO"</formula>
    </cfRule>
    <cfRule type="endsWith" dxfId="16990" priority="4894" stopIfTrue="1" operator="endsWith" text="CH">
      <formula>RIGHT(AK80,LEN("CH"))="CH"</formula>
    </cfRule>
  </conditionalFormatting>
  <conditionalFormatting sqref="AM80:AM94">
    <cfRule type="endsWith" dxfId="16989" priority="4873" stopIfTrue="1" operator="endsWith" text="TE">
      <formula>RIGHT(AM80,LEN("TE"))="TE"</formula>
    </cfRule>
    <cfRule type="endsWith" dxfId="16988" priority="4874" stopIfTrue="1" operator="endsWith" text="MX">
      <formula>RIGHT(AM80,LEN("MX"))="MX"</formula>
    </cfRule>
    <cfRule type="endsWith" dxfId="16987" priority="4875" stopIfTrue="1" operator="endsWith" text="MI">
      <formula>RIGHT(AM80,LEN("MI"))="MI"</formula>
    </cfRule>
    <cfRule type="endsWith" dxfId="16986" priority="4876" stopIfTrue="1" operator="endsWith" text="PL">
      <formula>RIGHT(AM80,LEN("PL"))="PL"</formula>
    </cfRule>
    <cfRule type="endsWith" dxfId="16985" priority="4877" stopIfTrue="1" operator="endsWith" text="FE">
      <formula>RIGHT(AM80,LEN("FE"))="FE"</formula>
    </cfRule>
    <cfRule type="endsWith" dxfId="16984" priority="4878" stopIfTrue="1" operator="endsWith" text="PA">
      <formula>RIGHT(AM80,LEN("PA"))="PA"</formula>
    </cfRule>
    <cfRule type="endsWith" dxfId="16983" priority="4879" stopIfTrue="1" operator="endsWith" text="PS">
      <formula>RIGHT(AM80,LEN("PS"))="PS"</formula>
    </cfRule>
    <cfRule type="endsWith" dxfId="16982" priority="4880" stopIfTrue="1" operator="endsWith" text="OB">
      <formula>RIGHT(AM80,LEN("OB"))="OB"</formula>
    </cfRule>
    <cfRule type="endsWith" dxfId="16981" priority="4881" stopIfTrue="1" operator="endsWith" text="BA">
      <formula>RIGHT(AM80,LEN("BA"))="BA"</formula>
    </cfRule>
    <cfRule type="endsWith" dxfId="16980" priority="4882" stopIfTrue="1" operator="endsWith" text="CO">
      <formula>RIGHT(AM80,LEN("CO"))="CO"</formula>
    </cfRule>
    <cfRule type="endsWith" dxfId="16979" priority="4883" stopIfTrue="1" operator="endsWith" text="CH">
      <formula>RIGHT(AM80,LEN("CH"))="CH"</formula>
    </cfRule>
  </conditionalFormatting>
  <conditionalFormatting sqref="AV95">
    <cfRule type="cellIs" dxfId="16978" priority="4872" stopIfTrue="1" operator="greaterThan">
      <formula>16</formula>
    </cfRule>
  </conditionalFormatting>
  <conditionalFormatting sqref="AX95">
    <cfRule type="cellIs" dxfId="16977" priority="4871" stopIfTrue="1" operator="greaterThan">
      <formula>16</formula>
    </cfRule>
  </conditionalFormatting>
  <conditionalFormatting sqref="AZ95">
    <cfRule type="cellIs" dxfId="16976" priority="4870" stopIfTrue="1" operator="greaterThan">
      <formula>16</formula>
    </cfRule>
  </conditionalFormatting>
  <conditionalFormatting sqref="BB95">
    <cfRule type="cellIs" dxfId="16975" priority="4869" stopIfTrue="1" operator="greaterThan">
      <formula>16</formula>
    </cfRule>
  </conditionalFormatting>
  <conditionalFormatting sqref="BD95">
    <cfRule type="cellIs" dxfId="16974" priority="4868" stopIfTrue="1" operator="greaterThan">
      <formula>16</formula>
    </cfRule>
  </conditionalFormatting>
  <conditionalFormatting sqref="BF95">
    <cfRule type="cellIs" dxfId="16973" priority="4867" stopIfTrue="1" operator="greaterThan">
      <formula>16</formula>
    </cfRule>
  </conditionalFormatting>
  <conditionalFormatting sqref="BH95">
    <cfRule type="cellIs" dxfId="16972" priority="4866" stopIfTrue="1" operator="greaterThan">
      <formula>16</formula>
    </cfRule>
  </conditionalFormatting>
  <conditionalFormatting sqref="AU80:AU94">
    <cfRule type="endsWith" dxfId="16971" priority="4855" stopIfTrue="1" operator="endsWith" text="TE">
      <formula>RIGHT(AU80,LEN("TE"))="TE"</formula>
    </cfRule>
    <cfRule type="endsWith" dxfId="16970" priority="4856" stopIfTrue="1" operator="endsWith" text="MX">
      <formula>RIGHT(AU80,LEN("MX"))="MX"</formula>
    </cfRule>
    <cfRule type="endsWith" dxfId="16969" priority="4857" stopIfTrue="1" operator="endsWith" text="MI">
      <formula>RIGHT(AU80,LEN("MI"))="MI"</formula>
    </cfRule>
    <cfRule type="endsWith" dxfId="16968" priority="4858" stopIfTrue="1" operator="endsWith" text="PL">
      <formula>RIGHT(AU80,LEN("PL"))="PL"</formula>
    </cfRule>
    <cfRule type="endsWith" dxfId="16967" priority="4859" stopIfTrue="1" operator="endsWith" text="FE">
      <formula>RIGHT(AU80,LEN("FE"))="FE"</formula>
    </cfRule>
    <cfRule type="endsWith" dxfId="16966" priority="4860" stopIfTrue="1" operator="endsWith" text="PA">
      <formula>RIGHT(AU80,LEN("PA"))="PA"</formula>
    </cfRule>
    <cfRule type="endsWith" dxfId="16965" priority="4861" stopIfTrue="1" operator="endsWith" text="PS">
      <formula>RIGHT(AU80,LEN("PS"))="PS"</formula>
    </cfRule>
    <cfRule type="endsWith" dxfId="16964" priority="4862" stopIfTrue="1" operator="endsWith" text="OB">
      <formula>RIGHT(AU80,LEN("OB"))="OB"</formula>
    </cfRule>
    <cfRule type="endsWith" dxfId="16963" priority="4863" stopIfTrue="1" operator="endsWith" text="BA">
      <formula>RIGHT(AU80,LEN("BA"))="BA"</formula>
    </cfRule>
    <cfRule type="endsWith" dxfId="16962" priority="4864" stopIfTrue="1" operator="endsWith" text="CO">
      <formula>RIGHT(AU80,LEN("CO"))="CO"</formula>
    </cfRule>
    <cfRule type="endsWith" dxfId="16961" priority="4865" stopIfTrue="1" operator="endsWith" text="CH">
      <formula>RIGHT(AU80,LEN("CH"))="CH"</formula>
    </cfRule>
  </conditionalFormatting>
  <conditionalFormatting sqref="AW80:AW94">
    <cfRule type="endsWith" dxfId="16960" priority="4844" stopIfTrue="1" operator="endsWith" text="TE">
      <formula>RIGHT(AW80,LEN("TE"))="TE"</formula>
    </cfRule>
    <cfRule type="endsWith" dxfId="16959" priority="4845" stopIfTrue="1" operator="endsWith" text="MX">
      <formula>RIGHT(AW80,LEN("MX"))="MX"</formula>
    </cfRule>
    <cfRule type="endsWith" dxfId="16958" priority="4846" stopIfTrue="1" operator="endsWith" text="MI">
      <formula>RIGHT(AW80,LEN("MI"))="MI"</formula>
    </cfRule>
    <cfRule type="endsWith" dxfId="16957" priority="4847" stopIfTrue="1" operator="endsWith" text="PL">
      <formula>RIGHT(AW80,LEN("PL"))="PL"</formula>
    </cfRule>
    <cfRule type="endsWith" dxfId="16956" priority="4848" stopIfTrue="1" operator="endsWith" text="FE">
      <formula>RIGHT(AW80,LEN("FE"))="FE"</formula>
    </cfRule>
    <cfRule type="endsWith" dxfId="16955" priority="4849" stopIfTrue="1" operator="endsWith" text="PA">
      <formula>RIGHT(AW80,LEN("PA"))="PA"</formula>
    </cfRule>
    <cfRule type="endsWith" dxfId="16954" priority="4850" stopIfTrue="1" operator="endsWith" text="PS">
      <formula>RIGHT(AW80,LEN("PS"))="PS"</formula>
    </cfRule>
    <cfRule type="endsWith" dxfId="16953" priority="4851" stopIfTrue="1" operator="endsWith" text="OB">
      <formula>RIGHT(AW80,LEN("OB"))="OB"</formula>
    </cfRule>
    <cfRule type="endsWith" dxfId="16952" priority="4852" stopIfTrue="1" operator="endsWith" text="BA">
      <formula>RIGHT(AW80,LEN("BA"))="BA"</formula>
    </cfRule>
    <cfRule type="endsWith" dxfId="16951" priority="4853" stopIfTrue="1" operator="endsWith" text="CO">
      <formula>RIGHT(AW80,LEN("CO"))="CO"</formula>
    </cfRule>
    <cfRule type="endsWith" dxfId="16950" priority="4854" stopIfTrue="1" operator="endsWith" text="CH">
      <formula>RIGHT(AW80,LEN("CH"))="CH"</formula>
    </cfRule>
  </conditionalFormatting>
  <conditionalFormatting sqref="AY80:AY94">
    <cfRule type="endsWith" dxfId="16949" priority="4833" stopIfTrue="1" operator="endsWith" text="TE">
      <formula>RIGHT(AY80,LEN("TE"))="TE"</formula>
    </cfRule>
    <cfRule type="endsWith" dxfId="16948" priority="4834" stopIfTrue="1" operator="endsWith" text="MX">
      <formula>RIGHT(AY80,LEN("MX"))="MX"</formula>
    </cfRule>
    <cfRule type="endsWith" dxfId="16947" priority="4835" stopIfTrue="1" operator="endsWith" text="MI">
      <formula>RIGHT(AY80,LEN("MI"))="MI"</formula>
    </cfRule>
    <cfRule type="endsWith" dxfId="16946" priority="4836" stopIfTrue="1" operator="endsWith" text="PL">
      <formula>RIGHT(AY80,LEN("PL"))="PL"</formula>
    </cfRule>
    <cfRule type="endsWith" dxfId="16945" priority="4837" stopIfTrue="1" operator="endsWith" text="FE">
      <formula>RIGHT(AY80,LEN("FE"))="FE"</formula>
    </cfRule>
    <cfRule type="endsWith" dxfId="16944" priority="4838" stopIfTrue="1" operator="endsWith" text="PA">
      <formula>RIGHT(AY80,LEN("PA"))="PA"</formula>
    </cfRule>
    <cfRule type="endsWith" dxfId="16943" priority="4839" stopIfTrue="1" operator="endsWith" text="PS">
      <formula>RIGHT(AY80,LEN("PS"))="PS"</formula>
    </cfRule>
    <cfRule type="endsWith" dxfId="16942" priority="4840" stopIfTrue="1" operator="endsWith" text="OB">
      <formula>RIGHT(AY80,LEN("OB"))="OB"</formula>
    </cfRule>
    <cfRule type="endsWith" dxfId="16941" priority="4841" stopIfTrue="1" operator="endsWith" text="BA">
      <formula>RIGHT(AY80,LEN("BA"))="BA"</formula>
    </cfRule>
    <cfRule type="endsWith" dxfId="16940" priority="4842" stopIfTrue="1" operator="endsWith" text="CO">
      <formula>RIGHT(AY80,LEN("CO"))="CO"</formula>
    </cfRule>
    <cfRule type="endsWith" dxfId="16939" priority="4843" stopIfTrue="1" operator="endsWith" text="CH">
      <formula>RIGHT(AY80,LEN("CH"))="CH"</formula>
    </cfRule>
  </conditionalFormatting>
  <conditionalFormatting sqref="BA80:BA94">
    <cfRule type="endsWith" dxfId="16938" priority="4822" stopIfTrue="1" operator="endsWith" text="TE">
      <formula>RIGHT(BA80,LEN("TE"))="TE"</formula>
    </cfRule>
    <cfRule type="endsWith" dxfId="16937" priority="4823" stopIfTrue="1" operator="endsWith" text="MX">
      <formula>RIGHT(BA80,LEN("MX"))="MX"</formula>
    </cfRule>
    <cfRule type="endsWith" dxfId="16936" priority="4824" stopIfTrue="1" operator="endsWith" text="MI">
      <formula>RIGHT(BA80,LEN("MI"))="MI"</formula>
    </cfRule>
    <cfRule type="endsWith" dxfId="16935" priority="4825" stopIfTrue="1" operator="endsWith" text="PL">
      <formula>RIGHT(BA80,LEN("PL"))="PL"</formula>
    </cfRule>
    <cfRule type="endsWith" dxfId="16934" priority="4826" stopIfTrue="1" operator="endsWith" text="FE">
      <formula>RIGHT(BA80,LEN("FE"))="FE"</formula>
    </cfRule>
    <cfRule type="endsWith" dxfId="16933" priority="4827" stopIfTrue="1" operator="endsWith" text="PA">
      <formula>RIGHT(BA80,LEN("PA"))="PA"</formula>
    </cfRule>
    <cfRule type="endsWith" dxfId="16932" priority="4828" stopIfTrue="1" operator="endsWith" text="PS">
      <formula>RIGHT(BA80,LEN("PS"))="PS"</formula>
    </cfRule>
    <cfRule type="endsWith" dxfId="16931" priority="4829" stopIfTrue="1" operator="endsWith" text="OB">
      <formula>RIGHT(BA80,LEN("OB"))="OB"</formula>
    </cfRule>
    <cfRule type="endsWith" dxfId="16930" priority="4830" stopIfTrue="1" operator="endsWith" text="BA">
      <formula>RIGHT(BA80,LEN("BA"))="BA"</formula>
    </cfRule>
    <cfRule type="endsWith" dxfId="16929" priority="4831" stopIfTrue="1" operator="endsWith" text="CO">
      <formula>RIGHT(BA80,LEN("CO"))="CO"</formula>
    </cfRule>
    <cfRule type="endsWith" dxfId="16928" priority="4832" stopIfTrue="1" operator="endsWith" text="CH">
      <formula>RIGHT(BA80,LEN("CH"))="CH"</formula>
    </cfRule>
  </conditionalFormatting>
  <conditionalFormatting sqref="BC80:BC94">
    <cfRule type="endsWith" dxfId="16927" priority="4811" stopIfTrue="1" operator="endsWith" text="TE">
      <formula>RIGHT(BC80,LEN("TE"))="TE"</formula>
    </cfRule>
    <cfRule type="endsWith" dxfId="16926" priority="4812" stopIfTrue="1" operator="endsWith" text="MX">
      <formula>RIGHT(BC80,LEN("MX"))="MX"</formula>
    </cfRule>
    <cfRule type="endsWith" dxfId="16925" priority="4813" stopIfTrue="1" operator="endsWith" text="MI">
      <formula>RIGHT(BC80,LEN("MI"))="MI"</formula>
    </cfRule>
    <cfRule type="endsWith" dxfId="16924" priority="4814" stopIfTrue="1" operator="endsWith" text="PL">
      <formula>RIGHT(BC80,LEN("PL"))="PL"</formula>
    </cfRule>
    <cfRule type="endsWith" dxfId="16923" priority="4815" stopIfTrue="1" operator="endsWith" text="FE">
      <formula>RIGHT(BC80,LEN("FE"))="FE"</formula>
    </cfRule>
    <cfRule type="endsWith" dxfId="16922" priority="4816" stopIfTrue="1" operator="endsWith" text="PA">
      <formula>RIGHT(BC80,LEN("PA"))="PA"</formula>
    </cfRule>
    <cfRule type="endsWith" dxfId="16921" priority="4817" stopIfTrue="1" operator="endsWith" text="PS">
      <formula>RIGHT(BC80,LEN("PS"))="PS"</formula>
    </cfRule>
    <cfRule type="endsWith" dxfId="16920" priority="4818" stopIfTrue="1" operator="endsWith" text="OB">
      <formula>RIGHT(BC80,LEN("OB"))="OB"</formula>
    </cfRule>
    <cfRule type="endsWith" dxfId="16919" priority="4819" stopIfTrue="1" operator="endsWith" text="BA">
      <formula>RIGHT(BC80,LEN("BA"))="BA"</formula>
    </cfRule>
    <cfRule type="endsWith" dxfId="16918" priority="4820" stopIfTrue="1" operator="endsWith" text="CO">
      <formula>RIGHT(BC80,LEN("CO"))="CO"</formula>
    </cfRule>
    <cfRule type="endsWith" dxfId="16917" priority="4821" stopIfTrue="1" operator="endsWith" text="CH">
      <formula>RIGHT(BC80,LEN("CH"))="CH"</formula>
    </cfRule>
  </conditionalFormatting>
  <conditionalFormatting sqref="BE80:BE94">
    <cfRule type="endsWith" dxfId="16916" priority="4800" stopIfTrue="1" operator="endsWith" text="TE">
      <formula>RIGHT(BE80,LEN("TE"))="TE"</formula>
    </cfRule>
    <cfRule type="endsWith" dxfId="16915" priority="4801" stopIfTrue="1" operator="endsWith" text="MX">
      <formula>RIGHT(BE80,LEN("MX"))="MX"</formula>
    </cfRule>
    <cfRule type="endsWith" dxfId="16914" priority="4802" stopIfTrue="1" operator="endsWith" text="MI">
      <formula>RIGHT(BE80,LEN("MI"))="MI"</formula>
    </cfRule>
    <cfRule type="endsWith" dxfId="16913" priority="4803" stopIfTrue="1" operator="endsWith" text="PL">
      <formula>RIGHT(BE80,LEN("PL"))="PL"</formula>
    </cfRule>
    <cfRule type="endsWith" dxfId="16912" priority="4804" stopIfTrue="1" operator="endsWith" text="FE">
      <formula>RIGHT(BE80,LEN("FE"))="FE"</formula>
    </cfRule>
    <cfRule type="endsWith" dxfId="16911" priority="4805" stopIfTrue="1" operator="endsWith" text="PA">
      <formula>RIGHT(BE80,LEN("PA"))="PA"</formula>
    </cfRule>
    <cfRule type="endsWith" dxfId="16910" priority="4806" stopIfTrue="1" operator="endsWith" text="PS">
      <formula>RIGHT(BE80,LEN("PS"))="PS"</formula>
    </cfRule>
    <cfRule type="endsWith" dxfId="16909" priority="4807" stopIfTrue="1" operator="endsWith" text="OB">
      <formula>RIGHT(BE80,LEN("OB"))="OB"</formula>
    </cfRule>
    <cfRule type="endsWith" dxfId="16908" priority="4808" stopIfTrue="1" operator="endsWith" text="BA">
      <formula>RIGHT(BE80,LEN("BA"))="BA"</formula>
    </cfRule>
    <cfRule type="endsWith" dxfId="16907" priority="4809" stopIfTrue="1" operator="endsWith" text="CO">
      <formula>RIGHT(BE80,LEN("CO"))="CO"</formula>
    </cfRule>
    <cfRule type="endsWith" dxfId="16906" priority="4810" stopIfTrue="1" operator="endsWith" text="CH">
      <formula>RIGHT(BE80,LEN("CH"))="CH"</formula>
    </cfRule>
  </conditionalFormatting>
  <conditionalFormatting sqref="BG80:BG94">
    <cfRule type="endsWith" dxfId="16905" priority="4789" stopIfTrue="1" operator="endsWith" text="TE">
      <formula>RIGHT(BG80,LEN("TE"))="TE"</formula>
    </cfRule>
    <cfRule type="endsWith" dxfId="16904" priority="4790" stopIfTrue="1" operator="endsWith" text="MX">
      <formula>RIGHT(BG80,LEN("MX"))="MX"</formula>
    </cfRule>
    <cfRule type="endsWith" dxfId="16903" priority="4791" stopIfTrue="1" operator="endsWith" text="MI">
      <formula>RIGHT(BG80,LEN("MI"))="MI"</formula>
    </cfRule>
    <cfRule type="endsWith" dxfId="16902" priority="4792" stopIfTrue="1" operator="endsWith" text="PL">
      <formula>RIGHT(BG80,LEN("PL"))="PL"</formula>
    </cfRule>
    <cfRule type="endsWith" dxfId="16901" priority="4793" stopIfTrue="1" operator="endsWith" text="FE">
      <formula>RIGHT(BG80,LEN("FE"))="FE"</formula>
    </cfRule>
    <cfRule type="endsWith" dxfId="16900" priority="4794" stopIfTrue="1" operator="endsWith" text="PA">
      <formula>RIGHT(BG80,LEN("PA"))="PA"</formula>
    </cfRule>
    <cfRule type="endsWith" dxfId="16899" priority="4795" stopIfTrue="1" operator="endsWith" text="PS">
      <formula>RIGHT(BG80,LEN("PS"))="PS"</formula>
    </cfRule>
    <cfRule type="endsWith" dxfId="16898" priority="4796" stopIfTrue="1" operator="endsWith" text="OB">
      <formula>RIGHT(BG80,LEN("OB"))="OB"</formula>
    </cfRule>
    <cfRule type="endsWith" dxfId="16897" priority="4797" stopIfTrue="1" operator="endsWith" text="BA">
      <formula>RIGHT(BG80,LEN("BA"))="BA"</formula>
    </cfRule>
    <cfRule type="endsWith" dxfId="16896" priority="4798" stopIfTrue="1" operator="endsWith" text="CO">
      <formula>RIGHT(BG80,LEN("CO"))="CO"</formula>
    </cfRule>
    <cfRule type="endsWith" dxfId="16895" priority="4799" stopIfTrue="1" operator="endsWith" text="CH">
      <formula>RIGHT(BG80,LEN("CH"))="CH"</formula>
    </cfRule>
  </conditionalFormatting>
  <conditionalFormatting sqref="H113">
    <cfRule type="cellIs" dxfId="16894" priority="4788" stopIfTrue="1" operator="greaterThan">
      <formula>16</formula>
    </cfRule>
  </conditionalFormatting>
  <conditionalFormatting sqref="J113">
    <cfRule type="cellIs" dxfId="16893" priority="4787" stopIfTrue="1" operator="greaterThan">
      <formula>16</formula>
    </cfRule>
  </conditionalFormatting>
  <conditionalFormatting sqref="L113">
    <cfRule type="cellIs" dxfId="16892" priority="4786" stopIfTrue="1" operator="greaterThan">
      <formula>16</formula>
    </cfRule>
  </conditionalFormatting>
  <conditionalFormatting sqref="N113">
    <cfRule type="cellIs" dxfId="16891" priority="4785" stopIfTrue="1" operator="greaterThan">
      <formula>16</formula>
    </cfRule>
  </conditionalFormatting>
  <conditionalFormatting sqref="P113">
    <cfRule type="cellIs" dxfId="16890" priority="4784" stopIfTrue="1" operator="greaterThan">
      <formula>16</formula>
    </cfRule>
  </conditionalFormatting>
  <conditionalFormatting sqref="R113">
    <cfRule type="cellIs" dxfId="16889" priority="4783" stopIfTrue="1" operator="greaterThan">
      <formula>16</formula>
    </cfRule>
  </conditionalFormatting>
  <conditionalFormatting sqref="T113">
    <cfRule type="cellIs" dxfId="16888" priority="4782" stopIfTrue="1" operator="greaterThan">
      <formula>16</formula>
    </cfRule>
  </conditionalFormatting>
  <conditionalFormatting sqref="G98:G112">
    <cfRule type="endsWith" dxfId="16887" priority="4771" stopIfTrue="1" operator="endsWith" text="TE">
      <formula>RIGHT(G98,LEN("TE"))="TE"</formula>
    </cfRule>
    <cfRule type="endsWith" dxfId="16886" priority="4772" stopIfTrue="1" operator="endsWith" text="MX">
      <formula>RIGHT(G98,LEN("MX"))="MX"</formula>
    </cfRule>
    <cfRule type="endsWith" dxfId="16885" priority="4773" stopIfTrue="1" operator="endsWith" text="MI">
      <formula>RIGHT(G98,LEN("MI"))="MI"</formula>
    </cfRule>
    <cfRule type="endsWith" dxfId="16884" priority="4774" stopIfTrue="1" operator="endsWith" text="PL">
      <formula>RIGHT(G98,LEN("PL"))="PL"</formula>
    </cfRule>
    <cfRule type="endsWith" dxfId="16883" priority="4775" stopIfTrue="1" operator="endsWith" text="FE">
      <formula>RIGHT(G98,LEN("FE"))="FE"</formula>
    </cfRule>
    <cfRule type="endsWith" dxfId="16882" priority="4776" stopIfTrue="1" operator="endsWith" text="PA">
      <formula>RIGHT(G98,LEN("PA"))="PA"</formula>
    </cfRule>
    <cfRule type="endsWith" dxfId="16881" priority="4777" stopIfTrue="1" operator="endsWith" text="PS">
      <formula>RIGHT(G98,LEN("PS"))="PS"</formula>
    </cfRule>
    <cfRule type="endsWith" dxfId="16880" priority="4778" stopIfTrue="1" operator="endsWith" text="OB">
      <formula>RIGHT(G98,LEN("OB"))="OB"</formula>
    </cfRule>
    <cfRule type="endsWith" dxfId="16879" priority="4779" stopIfTrue="1" operator="endsWith" text="BA">
      <formula>RIGHT(G98,LEN("BA"))="BA"</formula>
    </cfRule>
    <cfRule type="endsWith" dxfId="16878" priority="4780" stopIfTrue="1" operator="endsWith" text="CO">
      <formula>RIGHT(G98,LEN("CO"))="CO"</formula>
    </cfRule>
    <cfRule type="endsWith" dxfId="16877" priority="4781" stopIfTrue="1" operator="endsWith" text="CH">
      <formula>RIGHT(G98,LEN("CH"))="CH"</formula>
    </cfRule>
  </conditionalFormatting>
  <conditionalFormatting sqref="I98:I112">
    <cfRule type="endsWith" dxfId="16876" priority="4760" stopIfTrue="1" operator="endsWith" text="TE">
      <formula>RIGHT(I98,LEN("TE"))="TE"</formula>
    </cfRule>
    <cfRule type="endsWith" dxfId="16875" priority="4761" stopIfTrue="1" operator="endsWith" text="MX">
      <formula>RIGHT(I98,LEN("MX"))="MX"</formula>
    </cfRule>
    <cfRule type="endsWith" dxfId="16874" priority="4762" stopIfTrue="1" operator="endsWith" text="MI">
      <formula>RIGHT(I98,LEN("MI"))="MI"</formula>
    </cfRule>
    <cfRule type="endsWith" dxfId="16873" priority="4763" stopIfTrue="1" operator="endsWith" text="PL">
      <formula>RIGHT(I98,LEN("PL"))="PL"</formula>
    </cfRule>
    <cfRule type="endsWith" dxfId="16872" priority="4764" stopIfTrue="1" operator="endsWith" text="FE">
      <formula>RIGHT(I98,LEN("FE"))="FE"</formula>
    </cfRule>
    <cfRule type="endsWith" dxfId="16871" priority="4765" stopIfTrue="1" operator="endsWith" text="PA">
      <formula>RIGHT(I98,LEN("PA"))="PA"</formula>
    </cfRule>
    <cfRule type="endsWith" dxfId="16870" priority="4766" stopIfTrue="1" operator="endsWith" text="PS">
      <formula>RIGHT(I98,LEN("PS"))="PS"</formula>
    </cfRule>
    <cfRule type="endsWith" dxfId="16869" priority="4767" stopIfTrue="1" operator="endsWith" text="OB">
      <formula>RIGHT(I98,LEN("OB"))="OB"</formula>
    </cfRule>
    <cfRule type="endsWith" dxfId="16868" priority="4768" stopIfTrue="1" operator="endsWith" text="BA">
      <formula>RIGHT(I98,LEN("BA"))="BA"</formula>
    </cfRule>
    <cfRule type="endsWith" dxfId="16867" priority="4769" stopIfTrue="1" operator="endsWith" text="CO">
      <formula>RIGHT(I98,LEN("CO"))="CO"</formula>
    </cfRule>
    <cfRule type="endsWith" dxfId="16866" priority="4770" stopIfTrue="1" operator="endsWith" text="CH">
      <formula>RIGHT(I98,LEN("CH"))="CH"</formula>
    </cfRule>
  </conditionalFormatting>
  <conditionalFormatting sqref="K98:K112">
    <cfRule type="endsWith" dxfId="16865" priority="4749" stopIfTrue="1" operator="endsWith" text="TE">
      <formula>RIGHT(K98,LEN("TE"))="TE"</formula>
    </cfRule>
    <cfRule type="endsWith" dxfId="16864" priority="4750" stopIfTrue="1" operator="endsWith" text="MX">
      <formula>RIGHT(K98,LEN("MX"))="MX"</formula>
    </cfRule>
    <cfRule type="endsWith" dxfId="16863" priority="4751" stopIfTrue="1" operator="endsWith" text="MI">
      <formula>RIGHT(K98,LEN("MI"))="MI"</formula>
    </cfRule>
    <cfRule type="endsWith" dxfId="16862" priority="4752" stopIfTrue="1" operator="endsWith" text="PL">
      <formula>RIGHT(K98,LEN("PL"))="PL"</formula>
    </cfRule>
    <cfRule type="endsWith" dxfId="16861" priority="4753" stopIfTrue="1" operator="endsWith" text="FE">
      <formula>RIGHT(K98,LEN("FE"))="FE"</formula>
    </cfRule>
    <cfRule type="endsWith" dxfId="16860" priority="4754" stopIfTrue="1" operator="endsWith" text="PA">
      <formula>RIGHT(K98,LEN("PA"))="PA"</formula>
    </cfRule>
    <cfRule type="endsWith" dxfId="16859" priority="4755" stopIfTrue="1" operator="endsWith" text="PS">
      <formula>RIGHT(K98,LEN("PS"))="PS"</formula>
    </cfRule>
    <cfRule type="endsWith" dxfId="16858" priority="4756" stopIfTrue="1" operator="endsWith" text="OB">
      <formula>RIGHT(K98,LEN("OB"))="OB"</formula>
    </cfRule>
    <cfRule type="endsWith" dxfId="16857" priority="4757" stopIfTrue="1" operator="endsWith" text="BA">
      <formula>RIGHT(K98,LEN("BA"))="BA"</formula>
    </cfRule>
    <cfRule type="endsWith" dxfId="16856" priority="4758" stopIfTrue="1" operator="endsWith" text="CO">
      <formula>RIGHT(K98,LEN("CO"))="CO"</formula>
    </cfRule>
    <cfRule type="endsWith" dxfId="16855" priority="4759" stopIfTrue="1" operator="endsWith" text="CH">
      <formula>RIGHT(K98,LEN("CH"))="CH"</formula>
    </cfRule>
  </conditionalFormatting>
  <conditionalFormatting sqref="M98:M112">
    <cfRule type="endsWith" dxfId="16854" priority="4738" stopIfTrue="1" operator="endsWith" text="TE">
      <formula>RIGHT(M98,LEN("TE"))="TE"</formula>
    </cfRule>
    <cfRule type="endsWith" dxfId="16853" priority="4739" stopIfTrue="1" operator="endsWith" text="MX">
      <formula>RIGHT(M98,LEN("MX"))="MX"</formula>
    </cfRule>
    <cfRule type="endsWith" dxfId="16852" priority="4740" stopIfTrue="1" operator="endsWith" text="MI">
      <formula>RIGHT(M98,LEN("MI"))="MI"</formula>
    </cfRule>
    <cfRule type="endsWith" dxfId="16851" priority="4741" stopIfTrue="1" operator="endsWith" text="PL">
      <formula>RIGHT(M98,LEN("PL"))="PL"</formula>
    </cfRule>
    <cfRule type="endsWith" dxfId="16850" priority="4742" stopIfTrue="1" operator="endsWith" text="FE">
      <formula>RIGHT(M98,LEN("FE"))="FE"</formula>
    </cfRule>
    <cfRule type="endsWith" dxfId="16849" priority="4743" stopIfTrue="1" operator="endsWith" text="PA">
      <formula>RIGHT(M98,LEN("PA"))="PA"</formula>
    </cfRule>
    <cfRule type="endsWith" dxfId="16848" priority="4744" stopIfTrue="1" operator="endsWith" text="PS">
      <formula>RIGHT(M98,LEN("PS"))="PS"</formula>
    </cfRule>
    <cfRule type="endsWith" dxfId="16847" priority="4745" stopIfTrue="1" operator="endsWith" text="OB">
      <formula>RIGHT(M98,LEN("OB"))="OB"</formula>
    </cfRule>
    <cfRule type="endsWith" dxfId="16846" priority="4746" stopIfTrue="1" operator="endsWith" text="BA">
      <formula>RIGHT(M98,LEN("BA"))="BA"</formula>
    </cfRule>
    <cfRule type="endsWith" dxfId="16845" priority="4747" stopIfTrue="1" operator="endsWith" text="CO">
      <formula>RIGHT(M98,LEN("CO"))="CO"</formula>
    </cfRule>
    <cfRule type="endsWith" dxfId="16844" priority="4748" stopIfTrue="1" operator="endsWith" text="CH">
      <formula>RIGHT(M98,LEN("CH"))="CH"</formula>
    </cfRule>
  </conditionalFormatting>
  <conditionalFormatting sqref="O98:O112">
    <cfRule type="endsWith" dxfId="16843" priority="4727" stopIfTrue="1" operator="endsWith" text="TE">
      <formula>RIGHT(O98,LEN("TE"))="TE"</formula>
    </cfRule>
    <cfRule type="endsWith" dxfId="16842" priority="4728" stopIfTrue="1" operator="endsWith" text="MX">
      <formula>RIGHT(O98,LEN("MX"))="MX"</formula>
    </cfRule>
    <cfRule type="endsWith" dxfId="16841" priority="4729" stopIfTrue="1" operator="endsWith" text="MI">
      <formula>RIGHT(O98,LEN("MI"))="MI"</formula>
    </cfRule>
    <cfRule type="endsWith" dxfId="16840" priority="4730" stopIfTrue="1" operator="endsWith" text="PL">
      <formula>RIGHT(O98,LEN("PL"))="PL"</formula>
    </cfRule>
    <cfRule type="endsWith" dxfId="16839" priority="4731" stopIfTrue="1" operator="endsWith" text="FE">
      <formula>RIGHT(O98,LEN("FE"))="FE"</formula>
    </cfRule>
    <cfRule type="endsWith" dxfId="16838" priority="4732" stopIfTrue="1" operator="endsWith" text="PA">
      <formula>RIGHT(O98,LEN("PA"))="PA"</formula>
    </cfRule>
    <cfRule type="endsWith" dxfId="16837" priority="4733" stopIfTrue="1" operator="endsWith" text="PS">
      <formula>RIGHT(O98,LEN("PS"))="PS"</formula>
    </cfRule>
    <cfRule type="endsWith" dxfId="16836" priority="4734" stopIfTrue="1" operator="endsWith" text="OB">
      <formula>RIGHT(O98,LEN("OB"))="OB"</formula>
    </cfRule>
    <cfRule type="endsWith" dxfId="16835" priority="4735" stopIfTrue="1" operator="endsWith" text="BA">
      <formula>RIGHT(O98,LEN("BA"))="BA"</formula>
    </cfRule>
    <cfRule type="endsWith" dxfId="16834" priority="4736" stopIfTrue="1" operator="endsWith" text="CO">
      <formula>RIGHT(O98,LEN("CO"))="CO"</formula>
    </cfRule>
    <cfRule type="endsWith" dxfId="16833" priority="4737" stopIfTrue="1" operator="endsWith" text="CH">
      <formula>RIGHT(O98,LEN("CH"))="CH"</formula>
    </cfRule>
  </conditionalFormatting>
  <conditionalFormatting sqref="Q98:Q112">
    <cfRule type="endsWith" dxfId="16832" priority="4716" stopIfTrue="1" operator="endsWith" text="TE">
      <formula>RIGHT(Q98,LEN("TE"))="TE"</formula>
    </cfRule>
    <cfRule type="endsWith" dxfId="16831" priority="4717" stopIfTrue="1" operator="endsWith" text="MX">
      <formula>RIGHT(Q98,LEN("MX"))="MX"</formula>
    </cfRule>
    <cfRule type="endsWith" dxfId="16830" priority="4718" stopIfTrue="1" operator="endsWith" text="MI">
      <formula>RIGHT(Q98,LEN("MI"))="MI"</formula>
    </cfRule>
    <cfRule type="endsWith" dxfId="16829" priority="4719" stopIfTrue="1" operator="endsWith" text="PL">
      <formula>RIGHT(Q98,LEN("PL"))="PL"</formula>
    </cfRule>
    <cfRule type="endsWith" dxfId="16828" priority="4720" stopIfTrue="1" operator="endsWith" text="FE">
      <formula>RIGHT(Q98,LEN("FE"))="FE"</formula>
    </cfRule>
    <cfRule type="endsWith" dxfId="16827" priority="4721" stopIfTrue="1" operator="endsWith" text="PA">
      <formula>RIGHT(Q98,LEN("PA"))="PA"</formula>
    </cfRule>
    <cfRule type="endsWith" dxfId="16826" priority="4722" stopIfTrue="1" operator="endsWith" text="PS">
      <formula>RIGHT(Q98,LEN("PS"))="PS"</formula>
    </cfRule>
    <cfRule type="endsWith" dxfId="16825" priority="4723" stopIfTrue="1" operator="endsWith" text="OB">
      <formula>RIGHT(Q98,LEN("OB"))="OB"</formula>
    </cfRule>
    <cfRule type="endsWith" dxfId="16824" priority="4724" stopIfTrue="1" operator="endsWith" text="BA">
      <formula>RIGHT(Q98,LEN("BA"))="BA"</formula>
    </cfRule>
    <cfRule type="endsWith" dxfId="16823" priority="4725" stopIfTrue="1" operator="endsWith" text="CO">
      <formula>RIGHT(Q98,LEN("CO"))="CO"</formula>
    </cfRule>
    <cfRule type="endsWith" dxfId="16822" priority="4726" stopIfTrue="1" operator="endsWith" text="CH">
      <formula>RIGHT(Q98,LEN("CH"))="CH"</formula>
    </cfRule>
  </conditionalFormatting>
  <conditionalFormatting sqref="S98:S112">
    <cfRule type="endsWith" dxfId="16821" priority="4705" stopIfTrue="1" operator="endsWith" text="TE">
      <formula>RIGHT(S98,LEN("TE"))="TE"</formula>
    </cfRule>
    <cfRule type="endsWith" dxfId="16820" priority="4706" stopIfTrue="1" operator="endsWith" text="MX">
      <formula>RIGHT(S98,LEN("MX"))="MX"</formula>
    </cfRule>
    <cfRule type="endsWith" dxfId="16819" priority="4707" stopIfTrue="1" operator="endsWith" text="MI">
      <formula>RIGHT(S98,LEN("MI"))="MI"</formula>
    </cfRule>
    <cfRule type="endsWith" dxfId="16818" priority="4708" stopIfTrue="1" operator="endsWith" text="PL">
      <formula>RIGHT(S98,LEN("PL"))="PL"</formula>
    </cfRule>
    <cfRule type="endsWith" dxfId="16817" priority="4709" stopIfTrue="1" operator="endsWith" text="FE">
      <formula>RIGHT(S98,LEN("FE"))="FE"</formula>
    </cfRule>
    <cfRule type="endsWith" dxfId="16816" priority="4710" stopIfTrue="1" operator="endsWith" text="PA">
      <formula>RIGHT(S98,LEN("PA"))="PA"</formula>
    </cfRule>
    <cfRule type="endsWith" dxfId="16815" priority="4711" stopIfTrue="1" operator="endsWith" text="PS">
      <formula>RIGHT(S98,LEN("PS"))="PS"</formula>
    </cfRule>
    <cfRule type="endsWith" dxfId="16814" priority="4712" stopIfTrue="1" operator="endsWith" text="OB">
      <formula>RIGHT(S98,LEN("OB"))="OB"</formula>
    </cfRule>
    <cfRule type="endsWith" dxfId="16813" priority="4713" stopIfTrue="1" operator="endsWith" text="BA">
      <formula>RIGHT(S98,LEN("BA"))="BA"</formula>
    </cfRule>
    <cfRule type="endsWith" dxfId="16812" priority="4714" stopIfTrue="1" operator="endsWith" text="CO">
      <formula>RIGHT(S98,LEN("CO"))="CO"</formula>
    </cfRule>
    <cfRule type="endsWith" dxfId="16811" priority="4715" stopIfTrue="1" operator="endsWith" text="CH">
      <formula>RIGHT(S98,LEN("CH"))="CH"</formula>
    </cfRule>
  </conditionalFormatting>
  <conditionalFormatting sqref="AB113">
    <cfRule type="cellIs" dxfId="16810" priority="4704" stopIfTrue="1" operator="greaterThan">
      <formula>16</formula>
    </cfRule>
  </conditionalFormatting>
  <conditionalFormatting sqref="AD113">
    <cfRule type="cellIs" dxfId="16809" priority="4703" stopIfTrue="1" operator="greaterThan">
      <formula>16</formula>
    </cfRule>
  </conditionalFormatting>
  <conditionalFormatting sqref="AF113">
    <cfRule type="cellIs" dxfId="16808" priority="4702" stopIfTrue="1" operator="greaterThan">
      <formula>16</formula>
    </cfRule>
  </conditionalFormatting>
  <conditionalFormatting sqref="AH113">
    <cfRule type="cellIs" dxfId="16807" priority="4701" stopIfTrue="1" operator="greaterThan">
      <formula>16</formula>
    </cfRule>
  </conditionalFormatting>
  <conditionalFormatting sqref="AJ113">
    <cfRule type="cellIs" dxfId="16806" priority="4700" stopIfTrue="1" operator="greaterThan">
      <formula>16</formula>
    </cfRule>
  </conditionalFormatting>
  <conditionalFormatting sqref="AL113">
    <cfRule type="cellIs" dxfId="16805" priority="4699" stopIfTrue="1" operator="greaterThan">
      <formula>16</formula>
    </cfRule>
  </conditionalFormatting>
  <conditionalFormatting sqref="AN113">
    <cfRule type="cellIs" dxfId="16804" priority="4698" stopIfTrue="1" operator="greaterThan">
      <formula>16</formula>
    </cfRule>
  </conditionalFormatting>
  <conditionalFormatting sqref="AA98:AA112">
    <cfRule type="endsWith" dxfId="16803" priority="4687" stopIfTrue="1" operator="endsWith" text="TE">
      <formula>RIGHT(AA98,LEN("TE"))="TE"</formula>
    </cfRule>
    <cfRule type="endsWith" dxfId="16802" priority="4688" stopIfTrue="1" operator="endsWith" text="MX">
      <formula>RIGHT(AA98,LEN("MX"))="MX"</formula>
    </cfRule>
    <cfRule type="endsWith" dxfId="16801" priority="4689" stopIfTrue="1" operator="endsWith" text="MI">
      <formula>RIGHT(AA98,LEN("MI"))="MI"</formula>
    </cfRule>
    <cfRule type="endsWith" dxfId="16800" priority="4690" stopIfTrue="1" operator="endsWith" text="PL">
      <formula>RIGHT(AA98,LEN("PL"))="PL"</formula>
    </cfRule>
    <cfRule type="endsWith" dxfId="16799" priority="4691" stopIfTrue="1" operator="endsWith" text="FE">
      <formula>RIGHT(AA98,LEN("FE"))="FE"</formula>
    </cfRule>
    <cfRule type="endsWith" dxfId="16798" priority="4692" stopIfTrue="1" operator="endsWith" text="PA">
      <formula>RIGHT(AA98,LEN("PA"))="PA"</formula>
    </cfRule>
    <cfRule type="endsWith" dxfId="16797" priority="4693" stopIfTrue="1" operator="endsWith" text="PS">
      <formula>RIGHT(AA98,LEN("PS"))="PS"</formula>
    </cfRule>
    <cfRule type="endsWith" dxfId="16796" priority="4694" stopIfTrue="1" operator="endsWith" text="OB">
      <formula>RIGHT(AA98,LEN("OB"))="OB"</formula>
    </cfRule>
    <cfRule type="endsWith" dxfId="16795" priority="4695" stopIfTrue="1" operator="endsWith" text="BA">
      <formula>RIGHT(AA98,LEN("BA"))="BA"</formula>
    </cfRule>
    <cfRule type="endsWith" dxfId="16794" priority="4696" stopIfTrue="1" operator="endsWith" text="CO">
      <formula>RIGHT(AA98,LEN("CO"))="CO"</formula>
    </cfRule>
    <cfRule type="endsWith" dxfId="16793" priority="4697" stopIfTrue="1" operator="endsWith" text="CH">
      <formula>RIGHT(AA98,LEN("CH"))="CH"</formula>
    </cfRule>
  </conditionalFormatting>
  <conditionalFormatting sqref="AC98:AC112">
    <cfRule type="endsWith" dxfId="16792" priority="4676" stopIfTrue="1" operator="endsWith" text="TE">
      <formula>RIGHT(AC98,LEN("TE"))="TE"</formula>
    </cfRule>
    <cfRule type="endsWith" dxfId="16791" priority="4677" stopIfTrue="1" operator="endsWith" text="MX">
      <formula>RIGHT(AC98,LEN("MX"))="MX"</formula>
    </cfRule>
    <cfRule type="endsWith" dxfId="16790" priority="4678" stopIfTrue="1" operator="endsWith" text="MI">
      <formula>RIGHT(AC98,LEN("MI"))="MI"</formula>
    </cfRule>
    <cfRule type="endsWith" dxfId="16789" priority="4679" stopIfTrue="1" operator="endsWith" text="PL">
      <formula>RIGHT(AC98,LEN("PL"))="PL"</formula>
    </cfRule>
    <cfRule type="endsWith" dxfId="16788" priority="4680" stopIfTrue="1" operator="endsWith" text="FE">
      <formula>RIGHT(AC98,LEN("FE"))="FE"</formula>
    </cfRule>
    <cfRule type="endsWith" dxfId="16787" priority="4681" stopIfTrue="1" operator="endsWith" text="PA">
      <formula>RIGHT(AC98,LEN("PA"))="PA"</formula>
    </cfRule>
    <cfRule type="endsWith" dxfId="16786" priority="4682" stopIfTrue="1" operator="endsWith" text="PS">
      <formula>RIGHT(AC98,LEN("PS"))="PS"</formula>
    </cfRule>
    <cfRule type="endsWith" dxfId="16785" priority="4683" stopIfTrue="1" operator="endsWith" text="OB">
      <formula>RIGHT(AC98,LEN("OB"))="OB"</formula>
    </cfRule>
    <cfRule type="endsWith" dxfId="16784" priority="4684" stopIfTrue="1" operator="endsWith" text="BA">
      <formula>RIGHT(AC98,LEN("BA"))="BA"</formula>
    </cfRule>
    <cfRule type="endsWith" dxfId="16783" priority="4685" stopIfTrue="1" operator="endsWith" text="CO">
      <formula>RIGHT(AC98,LEN("CO"))="CO"</formula>
    </cfRule>
    <cfRule type="endsWith" dxfId="16782" priority="4686" stopIfTrue="1" operator="endsWith" text="CH">
      <formula>RIGHT(AC98,LEN("CH"))="CH"</formula>
    </cfRule>
  </conditionalFormatting>
  <conditionalFormatting sqref="AE98:AE112">
    <cfRule type="endsWith" dxfId="16781" priority="4665" stopIfTrue="1" operator="endsWith" text="TE">
      <formula>RIGHT(AE98,LEN("TE"))="TE"</formula>
    </cfRule>
    <cfRule type="endsWith" dxfId="16780" priority="4666" stopIfTrue="1" operator="endsWith" text="MX">
      <formula>RIGHT(AE98,LEN("MX"))="MX"</formula>
    </cfRule>
    <cfRule type="endsWith" dxfId="16779" priority="4667" stopIfTrue="1" operator="endsWith" text="MI">
      <formula>RIGHT(AE98,LEN("MI"))="MI"</formula>
    </cfRule>
    <cfRule type="endsWith" dxfId="16778" priority="4668" stopIfTrue="1" operator="endsWith" text="PL">
      <formula>RIGHT(AE98,LEN("PL"))="PL"</formula>
    </cfRule>
    <cfRule type="endsWith" dxfId="16777" priority="4669" stopIfTrue="1" operator="endsWith" text="FE">
      <formula>RIGHT(AE98,LEN("FE"))="FE"</formula>
    </cfRule>
    <cfRule type="endsWith" dxfId="16776" priority="4670" stopIfTrue="1" operator="endsWith" text="PA">
      <formula>RIGHT(AE98,LEN("PA"))="PA"</formula>
    </cfRule>
    <cfRule type="endsWith" dxfId="16775" priority="4671" stopIfTrue="1" operator="endsWith" text="PS">
      <formula>RIGHT(AE98,LEN("PS"))="PS"</formula>
    </cfRule>
    <cfRule type="endsWith" dxfId="16774" priority="4672" stopIfTrue="1" operator="endsWith" text="OB">
      <formula>RIGHT(AE98,LEN("OB"))="OB"</formula>
    </cfRule>
    <cfRule type="endsWith" dxfId="16773" priority="4673" stopIfTrue="1" operator="endsWith" text="BA">
      <formula>RIGHT(AE98,LEN("BA"))="BA"</formula>
    </cfRule>
    <cfRule type="endsWith" dxfId="16772" priority="4674" stopIfTrue="1" operator="endsWith" text="CO">
      <formula>RIGHT(AE98,LEN("CO"))="CO"</formula>
    </cfRule>
    <cfRule type="endsWith" dxfId="16771" priority="4675" stopIfTrue="1" operator="endsWith" text="CH">
      <formula>RIGHT(AE98,LEN("CH"))="CH"</formula>
    </cfRule>
  </conditionalFormatting>
  <conditionalFormatting sqref="AG98:AG112">
    <cfRule type="endsWith" dxfId="16770" priority="4654" stopIfTrue="1" operator="endsWith" text="TE">
      <formula>RIGHT(AG98,LEN("TE"))="TE"</formula>
    </cfRule>
    <cfRule type="endsWith" dxfId="16769" priority="4655" stopIfTrue="1" operator="endsWith" text="MX">
      <formula>RIGHT(AG98,LEN("MX"))="MX"</formula>
    </cfRule>
    <cfRule type="endsWith" dxfId="16768" priority="4656" stopIfTrue="1" operator="endsWith" text="MI">
      <formula>RIGHT(AG98,LEN("MI"))="MI"</formula>
    </cfRule>
    <cfRule type="endsWith" dxfId="16767" priority="4657" stopIfTrue="1" operator="endsWith" text="PL">
      <formula>RIGHT(AG98,LEN("PL"))="PL"</formula>
    </cfRule>
    <cfRule type="endsWith" dxfId="16766" priority="4658" stopIfTrue="1" operator="endsWith" text="FE">
      <formula>RIGHT(AG98,LEN("FE"))="FE"</formula>
    </cfRule>
    <cfRule type="endsWith" dxfId="16765" priority="4659" stopIfTrue="1" operator="endsWith" text="PA">
      <formula>RIGHT(AG98,LEN("PA"))="PA"</formula>
    </cfRule>
    <cfRule type="endsWith" dxfId="16764" priority="4660" stopIfTrue="1" operator="endsWith" text="PS">
      <formula>RIGHT(AG98,LEN("PS"))="PS"</formula>
    </cfRule>
    <cfRule type="endsWith" dxfId="16763" priority="4661" stopIfTrue="1" operator="endsWith" text="OB">
      <formula>RIGHT(AG98,LEN("OB"))="OB"</formula>
    </cfRule>
    <cfRule type="endsWith" dxfId="16762" priority="4662" stopIfTrue="1" operator="endsWith" text="BA">
      <formula>RIGHT(AG98,LEN("BA"))="BA"</formula>
    </cfRule>
    <cfRule type="endsWith" dxfId="16761" priority="4663" stopIfTrue="1" operator="endsWith" text="CO">
      <formula>RIGHT(AG98,LEN("CO"))="CO"</formula>
    </cfRule>
    <cfRule type="endsWith" dxfId="16760" priority="4664" stopIfTrue="1" operator="endsWith" text="CH">
      <formula>RIGHT(AG98,LEN("CH"))="CH"</formula>
    </cfRule>
  </conditionalFormatting>
  <conditionalFormatting sqref="AI98:AI112">
    <cfRule type="endsWith" dxfId="16759" priority="4643" stopIfTrue="1" operator="endsWith" text="TE">
      <formula>RIGHT(AI98,LEN("TE"))="TE"</formula>
    </cfRule>
    <cfRule type="endsWith" dxfId="16758" priority="4644" stopIfTrue="1" operator="endsWith" text="MX">
      <formula>RIGHT(AI98,LEN("MX"))="MX"</formula>
    </cfRule>
    <cfRule type="endsWith" dxfId="16757" priority="4645" stopIfTrue="1" operator="endsWith" text="MI">
      <formula>RIGHT(AI98,LEN("MI"))="MI"</formula>
    </cfRule>
    <cfRule type="endsWith" dxfId="16756" priority="4646" stopIfTrue="1" operator="endsWith" text="PL">
      <formula>RIGHT(AI98,LEN("PL"))="PL"</formula>
    </cfRule>
    <cfRule type="endsWith" dxfId="16755" priority="4647" stopIfTrue="1" operator="endsWith" text="FE">
      <formula>RIGHT(AI98,LEN("FE"))="FE"</formula>
    </cfRule>
    <cfRule type="endsWith" dxfId="16754" priority="4648" stopIfTrue="1" operator="endsWith" text="PA">
      <formula>RIGHT(AI98,LEN("PA"))="PA"</formula>
    </cfRule>
    <cfRule type="endsWith" dxfId="16753" priority="4649" stopIfTrue="1" operator="endsWith" text="PS">
      <formula>RIGHT(AI98,LEN("PS"))="PS"</formula>
    </cfRule>
    <cfRule type="endsWith" dxfId="16752" priority="4650" stopIfTrue="1" operator="endsWith" text="OB">
      <formula>RIGHT(AI98,LEN("OB"))="OB"</formula>
    </cfRule>
    <cfRule type="endsWith" dxfId="16751" priority="4651" stopIfTrue="1" operator="endsWith" text="BA">
      <formula>RIGHT(AI98,LEN("BA"))="BA"</formula>
    </cfRule>
    <cfRule type="endsWith" dxfId="16750" priority="4652" stopIfTrue="1" operator="endsWith" text="CO">
      <formula>RIGHT(AI98,LEN("CO"))="CO"</formula>
    </cfRule>
    <cfRule type="endsWith" dxfId="16749" priority="4653" stopIfTrue="1" operator="endsWith" text="CH">
      <formula>RIGHT(AI98,LEN("CH"))="CH"</formula>
    </cfRule>
  </conditionalFormatting>
  <conditionalFormatting sqref="AK98:AK112">
    <cfRule type="endsWith" dxfId="16748" priority="4632" stopIfTrue="1" operator="endsWith" text="TE">
      <formula>RIGHT(AK98,LEN("TE"))="TE"</formula>
    </cfRule>
    <cfRule type="endsWith" dxfId="16747" priority="4633" stopIfTrue="1" operator="endsWith" text="MX">
      <formula>RIGHT(AK98,LEN("MX"))="MX"</formula>
    </cfRule>
    <cfRule type="endsWith" dxfId="16746" priority="4634" stopIfTrue="1" operator="endsWith" text="MI">
      <formula>RIGHT(AK98,LEN("MI"))="MI"</formula>
    </cfRule>
    <cfRule type="endsWith" dxfId="16745" priority="4635" stopIfTrue="1" operator="endsWith" text="PL">
      <formula>RIGHT(AK98,LEN("PL"))="PL"</formula>
    </cfRule>
    <cfRule type="endsWith" dxfId="16744" priority="4636" stopIfTrue="1" operator="endsWith" text="FE">
      <formula>RIGHT(AK98,LEN("FE"))="FE"</formula>
    </cfRule>
    <cfRule type="endsWith" dxfId="16743" priority="4637" stopIfTrue="1" operator="endsWith" text="PA">
      <formula>RIGHT(AK98,LEN("PA"))="PA"</formula>
    </cfRule>
    <cfRule type="endsWith" dxfId="16742" priority="4638" stopIfTrue="1" operator="endsWith" text="PS">
      <formula>RIGHT(AK98,LEN("PS"))="PS"</formula>
    </cfRule>
    <cfRule type="endsWith" dxfId="16741" priority="4639" stopIfTrue="1" operator="endsWith" text="OB">
      <formula>RIGHT(AK98,LEN("OB"))="OB"</formula>
    </cfRule>
    <cfRule type="endsWith" dxfId="16740" priority="4640" stopIfTrue="1" operator="endsWith" text="BA">
      <formula>RIGHT(AK98,LEN("BA"))="BA"</formula>
    </cfRule>
    <cfRule type="endsWith" dxfId="16739" priority="4641" stopIfTrue="1" operator="endsWith" text="CO">
      <formula>RIGHT(AK98,LEN("CO"))="CO"</formula>
    </cfRule>
    <cfRule type="endsWith" dxfId="16738" priority="4642" stopIfTrue="1" operator="endsWith" text="CH">
      <formula>RIGHT(AK98,LEN("CH"))="CH"</formula>
    </cfRule>
  </conditionalFormatting>
  <conditionalFormatting sqref="AM98:AM112">
    <cfRule type="endsWith" dxfId="16737" priority="4621" stopIfTrue="1" operator="endsWith" text="TE">
      <formula>RIGHT(AM98,LEN("TE"))="TE"</formula>
    </cfRule>
    <cfRule type="endsWith" dxfId="16736" priority="4622" stopIfTrue="1" operator="endsWith" text="MX">
      <formula>RIGHT(AM98,LEN("MX"))="MX"</formula>
    </cfRule>
    <cfRule type="endsWith" dxfId="16735" priority="4623" stopIfTrue="1" operator="endsWith" text="MI">
      <formula>RIGHT(AM98,LEN("MI"))="MI"</formula>
    </cfRule>
    <cfRule type="endsWith" dxfId="16734" priority="4624" stopIfTrue="1" operator="endsWith" text="PL">
      <formula>RIGHT(AM98,LEN("PL"))="PL"</formula>
    </cfRule>
    <cfRule type="endsWith" dxfId="16733" priority="4625" stopIfTrue="1" operator="endsWith" text="FE">
      <formula>RIGHT(AM98,LEN("FE"))="FE"</formula>
    </cfRule>
    <cfRule type="endsWith" dxfId="16732" priority="4626" stopIfTrue="1" operator="endsWith" text="PA">
      <formula>RIGHT(AM98,LEN("PA"))="PA"</formula>
    </cfRule>
    <cfRule type="endsWith" dxfId="16731" priority="4627" stopIfTrue="1" operator="endsWith" text="PS">
      <formula>RIGHT(AM98,LEN("PS"))="PS"</formula>
    </cfRule>
    <cfRule type="endsWith" dxfId="16730" priority="4628" stopIfTrue="1" operator="endsWith" text="OB">
      <formula>RIGHT(AM98,LEN("OB"))="OB"</formula>
    </cfRule>
    <cfRule type="endsWith" dxfId="16729" priority="4629" stopIfTrue="1" operator="endsWith" text="BA">
      <formula>RIGHT(AM98,LEN("BA"))="BA"</formula>
    </cfRule>
    <cfRule type="endsWith" dxfId="16728" priority="4630" stopIfTrue="1" operator="endsWith" text="CO">
      <formula>RIGHT(AM98,LEN("CO"))="CO"</formula>
    </cfRule>
    <cfRule type="endsWith" dxfId="16727" priority="4631" stopIfTrue="1" operator="endsWith" text="CH">
      <formula>RIGHT(AM98,LEN("CH"))="CH"</formula>
    </cfRule>
  </conditionalFormatting>
  <conditionalFormatting sqref="AV113">
    <cfRule type="cellIs" dxfId="16726" priority="4620" stopIfTrue="1" operator="greaterThan">
      <formula>16</formula>
    </cfRule>
  </conditionalFormatting>
  <conditionalFormatting sqref="AX113">
    <cfRule type="cellIs" dxfId="16725" priority="4619" stopIfTrue="1" operator="greaterThan">
      <formula>16</formula>
    </cfRule>
  </conditionalFormatting>
  <conditionalFormatting sqref="AZ113">
    <cfRule type="cellIs" dxfId="16724" priority="4618" stopIfTrue="1" operator="greaterThan">
      <formula>16</formula>
    </cfRule>
  </conditionalFormatting>
  <conditionalFormatting sqref="BB113">
    <cfRule type="cellIs" dxfId="16723" priority="4617" stopIfTrue="1" operator="greaterThan">
      <formula>16</formula>
    </cfRule>
  </conditionalFormatting>
  <conditionalFormatting sqref="BD113">
    <cfRule type="cellIs" dxfId="16722" priority="4616" stopIfTrue="1" operator="greaterThan">
      <formula>16</formula>
    </cfRule>
  </conditionalFormatting>
  <conditionalFormatting sqref="BF113">
    <cfRule type="cellIs" dxfId="16721" priority="4615" stopIfTrue="1" operator="greaterThan">
      <formula>16</formula>
    </cfRule>
  </conditionalFormatting>
  <conditionalFormatting sqref="BH113">
    <cfRule type="cellIs" dxfId="16720" priority="4614" stopIfTrue="1" operator="greaterThan">
      <formula>16</formula>
    </cfRule>
  </conditionalFormatting>
  <conditionalFormatting sqref="AU98:AU112">
    <cfRule type="endsWith" dxfId="16719" priority="4603" stopIfTrue="1" operator="endsWith" text="TE">
      <formula>RIGHT(AU98,LEN("TE"))="TE"</formula>
    </cfRule>
    <cfRule type="endsWith" dxfId="16718" priority="4604" stopIfTrue="1" operator="endsWith" text="MX">
      <formula>RIGHT(AU98,LEN("MX"))="MX"</formula>
    </cfRule>
    <cfRule type="endsWith" dxfId="16717" priority="4605" stopIfTrue="1" operator="endsWith" text="MI">
      <formula>RIGHT(AU98,LEN("MI"))="MI"</formula>
    </cfRule>
    <cfRule type="endsWith" dxfId="16716" priority="4606" stopIfTrue="1" operator="endsWith" text="PL">
      <formula>RIGHT(AU98,LEN("PL"))="PL"</formula>
    </cfRule>
    <cfRule type="endsWith" dxfId="16715" priority="4607" stopIfTrue="1" operator="endsWith" text="FE">
      <formula>RIGHT(AU98,LEN("FE"))="FE"</formula>
    </cfRule>
    <cfRule type="endsWith" dxfId="16714" priority="4608" stopIfTrue="1" operator="endsWith" text="PA">
      <formula>RIGHT(AU98,LEN("PA"))="PA"</formula>
    </cfRule>
    <cfRule type="endsWith" dxfId="16713" priority="4609" stopIfTrue="1" operator="endsWith" text="PS">
      <formula>RIGHT(AU98,LEN("PS"))="PS"</formula>
    </cfRule>
    <cfRule type="endsWith" dxfId="16712" priority="4610" stopIfTrue="1" operator="endsWith" text="OB">
      <formula>RIGHT(AU98,LEN("OB"))="OB"</formula>
    </cfRule>
    <cfRule type="endsWith" dxfId="16711" priority="4611" stopIfTrue="1" operator="endsWith" text="BA">
      <formula>RIGHT(AU98,LEN("BA"))="BA"</formula>
    </cfRule>
    <cfRule type="endsWith" dxfId="16710" priority="4612" stopIfTrue="1" operator="endsWith" text="CO">
      <formula>RIGHT(AU98,LEN("CO"))="CO"</formula>
    </cfRule>
    <cfRule type="endsWith" dxfId="16709" priority="4613" stopIfTrue="1" operator="endsWith" text="CH">
      <formula>RIGHT(AU98,LEN("CH"))="CH"</formula>
    </cfRule>
  </conditionalFormatting>
  <conditionalFormatting sqref="AW98:AW112">
    <cfRule type="endsWith" dxfId="16708" priority="4592" stopIfTrue="1" operator="endsWith" text="TE">
      <formula>RIGHT(AW98,LEN("TE"))="TE"</formula>
    </cfRule>
    <cfRule type="endsWith" dxfId="16707" priority="4593" stopIfTrue="1" operator="endsWith" text="MX">
      <formula>RIGHT(AW98,LEN("MX"))="MX"</formula>
    </cfRule>
    <cfRule type="endsWith" dxfId="16706" priority="4594" stopIfTrue="1" operator="endsWith" text="MI">
      <formula>RIGHT(AW98,LEN("MI"))="MI"</formula>
    </cfRule>
    <cfRule type="endsWith" dxfId="16705" priority="4595" stopIfTrue="1" operator="endsWith" text="PL">
      <formula>RIGHT(AW98,LEN("PL"))="PL"</formula>
    </cfRule>
    <cfRule type="endsWith" dxfId="16704" priority="4596" stopIfTrue="1" operator="endsWith" text="FE">
      <formula>RIGHT(AW98,LEN("FE"))="FE"</formula>
    </cfRule>
    <cfRule type="endsWith" dxfId="16703" priority="4597" stopIfTrue="1" operator="endsWith" text="PA">
      <formula>RIGHT(AW98,LEN("PA"))="PA"</formula>
    </cfRule>
    <cfRule type="endsWith" dxfId="16702" priority="4598" stopIfTrue="1" operator="endsWith" text="PS">
      <formula>RIGHT(AW98,LEN("PS"))="PS"</formula>
    </cfRule>
    <cfRule type="endsWith" dxfId="16701" priority="4599" stopIfTrue="1" operator="endsWith" text="OB">
      <formula>RIGHT(AW98,LEN("OB"))="OB"</formula>
    </cfRule>
    <cfRule type="endsWith" dxfId="16700" priority="4600" stopIfTrue="1" operator="endsWith" text="BA">
      <formula>RIGHT(AW98,LEN("BA"))="BA"</formula>
    </cfRule>
    <cfRule type="endsWith" dxfId="16699" priority="4601" stopIfTrue="1" operator="endsWith" text="CO">
      <formula>RIGHT(AW98,LEN("CO"))="CO"</formula>
    </cfRule>
    <cfRule type="endsWith" dxfId="16698" priority="4602" stopIfTrue="1" operator="endsWith" text="CH">
      <formula>RIGHT(AW98,LEN("CH"))="CH"</formula>
    </cfRule>
  </conditionalFormatting>
  <conditionalFormatting sqref="AY98:AY112">
    <cfRule type="endsWith" dxfId="16697" priority="4581" stopIfTrue="1" operator="endsWith" text="TE">
      <formula>RIGHT(AY98,LEN("TE"))="TE"</formula>
    </cfRule>
    <cfRule type="endsWith" dxfId="16696" priority="4582" stopIfTrue="1" operator="endsWith" text="MX">
      <formula>RIGHT(AY98,LEN("MX"))="MX"</formula>
    </cfRule>
    <cfRule type="endsWith" dxfId="16695" priority="4583" stopIfTrue="1" operator="endsWith" text="MI">
      <formula>RIGHT(AY98,LEN("MI"))="MI"</formula>
    </cfRule>
    <cfRule type="endsWith" dxfId="16694" priority="4584" stopIfTrue="1" operator="endsWith" text="PL">
      <formula>RIGHT(AY98,LEN("PL"))="PL"</formula>
    </cfRule>
    <cfRule type="endsWith" dxfId="16693" priority="4585" stopIfTrue="1" operator="endsWith" text="FE">
      <formula>RIGHT(AY98,LEN("FE"))="FE"</formula>
    </cfRule>
    <cfRule type="endsWith" dxfId="16692" priority="4586" stopIfTrue="1" operator="endsWith" text="PA">
      <formula>RIGHT(AY98,LEN("PA"))="PA"</formula>
    </cfRule>
    <cfRule type="endsWith" dxfId="16691" priority="4587" stopIfTrue="1" operator="endsWith" text="PS">
      <formula>RIGHT(AY98,LEN("PS"))="PS"</formula>
    </cfRule>
    <cfRule type="endsWith" dxfId="16690" priority="4588" stopIfTrue="1" operator="endsWith" text="OB">
      <formula>RIGHT(AY98,LEN("OB"))="OB"</formula>
    </cfRule>
    <cfRule type="endsWith" dxfId="16689" priority="4589" stopIfTrue="1" operator="endsWith" text="BA">
      <formula>RIGHT(AY98,LEN("BA"))="BA"</formula>
    </cfRule>
    <cfRule type="endsWith" dxfId="16688" priority="4590" stopIfTrue="1" operator="endsWith" text="CO">
      <formula>RIGHT(AY98,LEN("CO"))="CO"</formula>
    </cfRule>
    <cfRule type="endsWith" dxfId="16687" priority="4591" stopIfTrue="1" operator="endsWith" text="CH">
      <formula>RIGHT(AY98,LEN("CH"))="CH"</formula>
    </cfRule>
  </conditionalFormatting>
  <conditionalFormatting sqref="BA98:BA112">
    <cfRule type="endsWith" dxfId="16686" priority="4570" stopIfTrue="1" operator="endsWith" text="TE">
      <formula>RIGHT(BA98,LEN("TE"))="TE"</formula>
    </cfRule>
    <cfRule type="endsWith" dxfId="16685" priority="4571" stopIfTrue="1" operator="endsWith" text="MX">
      <formula>RIGHT(BA98,LEN("MX"))="MX"</formula>
    </cfRule>
    <cfRule type="endsWith" dxfId="16684" priority="4572" stopIfTrue="1" operator="endsWith" text="MI">
      <formula>RIGHT(BA98,LEN("MI"))="MI"</formula>
    </cfRule>
    <cfRule type="endsWith" dxfId="16683" priority="4573" stopIfTrue="1" operator="endsWith" text="PL">
      <formula>RIGHT(BA98,LEN("PL"))="PL"</formula>
    </cfRule>
    <cfRule type="endsWith" dxfId="16682" priority="4574" stopIfTrue="1" operator="endsWith" text="FE">
      <formula>RIGHT(BA98,LEN("FE"))="FE"</formula>
    </cfRule>
    <cfRule type="endsWith" dxfId="16681" priority="4575" stopIfTrue="1" operator="endsWith" text="PA">
      <formula>RIGHT(BA98,LEN("PA"))="PA"</formula>
    </cfRule>
    <cfRule type="endsWith" dxfId="16680" priority="4576" stopIfTrue="1" operator="endsWith" text="PS">
      <formula>RIGHT(BA98,LEN("PS"))="PS"</formula>
    </cfRule>
    <cfRule type="endsWith" dxfId="16679" priority="4577" stopIfTrue="1" operator="endsWith" text="OB">
      <formula>RIGHT(BA98,LEN("OB"))="OB"</formula>
    </cfRule>
    <cfRule type="endsWith" dxfId="16678" priority="4578" stopIfTrue="1" operator="endsWith" text="BA">
      <formula>RIGHT(BA98,LEN("BA"))="BA"</formula>
    </cfRule>
    <cfRule type="endsWith" dxfId="16677" priority="4579" stopIfTrue="1" operator="endsWith" text="CO">
      <formula>RIGHT(BA98,LEN("CO"))="CO"</formula>
    </cfRule>
    <cfRule type="endsWith" dxfId="16676" priority="4580" stopIfTrue="1" operator="endsWith" text="CH">
      <formula>RIGHT(BA98,LEN("CH"))="CH"</formula>
    </cfRule>
  </conditionalFormatting>
  <conditionalFormatting sqref="BC98:BC112">
    <cfRule type="endsWith" dxfId="16675" priority="4559" stopIfTrue="1" operator="endsWith" text="TE">
      <formula>RIGHT(BC98,LEN("TE"))="TE"</formula>
    </cfRule>
    <cfRule type="endsWith" dxfId="16674" priority="4560" stopIfTrue="1" operator="endsWith" text="MX">
      <formula>RIGHT(BC98,LEN("MX"))="MX"</formula>
    </cfRule>
    <cfRule type="endsWith" dxfId="16673" priority="4561" stopIfTrue="1" operator="endsWith" text="MI">
      <formula>RIGHT(BC98,LEN("MI"))="MI"</formula>
    </cfRule>
    <cfRule type="endsWith" dxfId="16672" priority="4562" stopIfTrue="1" operator="endsWith" text="PL">
      <formula>RIGHT(BC98,LEN("PL"))="PL"</formula>
    </cfRule>
    <cfRule type="endsWith" dxfId="16671" priority="4563" stopIfTrue="1" operator="endsWith" text="FE">
      <formula>RIGHT(BC98,LEN("FE"))="FE"</formula>
    </cfRule>
    <cfRule type="endsWith" dxfId="16670" priority="4564" stopIfTrue="1" operator="endsWith" text="PA">
      <formula>RIGHT(BC98,LEN("PA"))="PA"</formula>
    </cfRule>
    <cfRule type="endsWith" dxfId="16669" priority="4565" stopIfTrue="1" operator="endsWith" text="PS">
      <formula>RIGHT(BC98,LEN("PS"))="PS"</formula>
    </cfRule>
    <cfRule type="endsWith" dxfId="16668" priority="4566" stopIfTrue="1" operator="endsWith" text="OB">
      <formula>RIGHT(BC98,LEN("OB"))="OB"</formula>
    </cfRule>
    <cfRule type="endsWith" dxfId="16667" priority="4567" stopIfTrue="1" operator="endsWith" text="BA">
      <formula>RIGHT(BC98,LEN("BA"))="BA"</formula>
    </cfRule>
    <cfRule type="endsWith" dxfId="16666" priority="4568" stopIfTrue="1" operator="endsWith" text="CO">
      <formula>RIGHT(BC98,LEN("CO"))="CO"</formula>
    </cfRule>
    <cfRule type="endsWith" dxfId="16665" priority="4569" stopIfTrue="1" operator="endsWith" text="CH">
      <formula>RIGHT(BC98,LEN("CH"))="CH"</formula>
    </cfRule>
  </conditionalFormatting>
  <conditionalFormatting sqref="BE98:BE112">
    <cfRule type="endsWith" dxfId="16664" priority="4548" stopIfTrue="1" operator="endsWith" text="TE">
      <formula>RIGHT(BE98,LEN("TE"))="TE"</formula>
    </cfRule>
    <cfRule type="endsWith" dxfId="16663" priority="4549" stopIfTrue="1" operator="endsWith" text="MX">
      <formula>RIGHT(BE98,LEN("MX"))="MX"</formula>
    </cfRule>
    <cfRule type="endsWith" dxfId="16662" priority="4550" stopIfTrue="1" operator="endsWith" text="MI">
      <formula>RIGHT(BE98,LEN("MI"))="MI"</formula>
    </cfRule>
    <cfRule type="endsWith" dxfId="16661" priority="4551" stopIfTrue="1" operator="endsWith" text="PL">
      <formula>RIGHT(BE98,LEN("PL"))="PL"</formula>
    </cfRule>
    <cfRule type="endsWith" dxfId="16660" priority="4552" stopIfTrue="1" operator="endsWith" text="FE">
      <formula>RIGHT(BE98,LEN("FE"))="FE"</formula>
    </cfRule>
    <cfRule type="endsWith" dxfId="16659" priority="4553" stopIfTrue="1" operator="endsWith" text="PA">
      <formula>RIGHT(BE98,LEN("PA"))="PA"</formula>
    </cfRule>
    <cfRule type="endsWith" dxfId="16658" priority="4554" stopIfTrue="1" operator="endsWith" text="PS">
      <formula>RIGHT(BE98,LEN("PS"))="PS"</formula>
    </cfRule>
    <cfRule type="endsWith" dxfId="16657" priority="4555" stopIfTrue="1" operator="endsWith" text="OB">
      <formula>RIGHT(BE98,LEN("OB"))="OB"</formula>
    </cfRule>
    <cfRule type="endsWith" dxfId="16656" priority="4556" stopIfTrue="1" operator="endsWith" text="BA">
      <formula>RIGHT(BE98,LEN("BA"))="BA"</formula>
    </cfRule>
    <cfRule type="endsWith" dxfId="16655" priority="4557" stopIfTrue="1" operator="endsWith" text="CO">
      <formula>RIGHT(BE98,LEN("CO"))="CO"</formula>
    </cfRule>
    <cfRule type="endsWith" dxfId="16654" priority="4558" stopIfTrue="1" operator="endsWith" text="CH">
      <formula>RIGHT(BE98,LEN("CH"))="CH"</formula>
    </cfRule>
  </conditionalFormatting>
  <conditionalFormatting sqref="BG98:BG112">
    <cfRule type="endsWith" dxfId="16653" priority="4537" stopIfTrue="1" operator="endsWith" text="TE">
      <formula>RIGHT(BG98,LEN("TE"))="TE"</formula>
    </cfRule>
    <cfRule type="endsWith" dxfId="16652" priority="4538" stopIfTrue="1" operator="endsWith" text="MX">
      <formula>RIGHT(BG98,LEN("MX"))="MX"</formula>
    </cfRule>
    <cfRule type="endsWith" dxfId="16651" priority="4539" stopIfTrue="1" operator="endsWith" text="MI">
      <formula>RIGHT(BG98,LEN("MI"))="MI"</formula>
    </cfRule>
    <cfRule type="endsWith" dxfId="16650" priority="4540" stopIfTrue="1" operator="endsWith" text="PL">
      <formula>RIGHT(BG98,LEN("PL"))="PL"</formula>
    </cfRule>
    <cfRule type="endsWith" dxfId="16649" priority="4541" stopIfTrue="1" operator="endsWith" text="FE">
      <formula>RIGHT(BG98,LEN("FE"))="FE"</formula>
    </cfRule>
    <cfRule type="endsWith" dxfId="16648" priority="4542" stopIfTrue="1" operator="endsWith" text="PA">
      <formula>RIGHT(BG98,LEN("PA"))="PA"</formula>
    </cfRule>
    <cfRule type="endsWith" dxfId="16647" priority="4543" stopIfTrue="1" operator="endsWith" text="PS">
      <formula>RIGHT(BG98,LEN("PS"))="PS"</formula>
    </cfRule>
    <cfRule type="endsWith" dxfId="16646" priority="4544" stopIfTrue="1" operator="endsWith" text="OB">
      <formula>RIGHT(BG98,LEN("OB"))="OB"</formula>
    </cfRule>
    <cfRule type="endsWith" dxfId="16645" priority="4545" stopIfTrue="1" operator="endsWith" text="BA">
      <formula>RIGHT(BG98,LEN("BA"))="BA"</formula>
    </cfRule>
    <cfRule type="endsWith" dxfId="16644" priority="4546" stopIfTrue="1" operator="endsWith" text="CO">
      <formula>RIGHT(BG98,LEN("CO"))="CO"</formula>
    </cfRule>
    <cfRule type="endsWith" dxfId="16643" priority="4547" stopIfTrue="1" operator="endsWith" text="CH">
      <formula>RIGHT(BG98,LEN("CH"))="CH"</formula>
    </cfRule>
  </conditionalFormatting>
  <conditionalFormatting sqref="H135">
    <cfRule type="cellIs" dxfId="16642" priority="4536" stopIfTrue="1" operator="greaterThan">
      <formula>16</formula>
    </cfRule>
  </conditionalFormatting>
  <conditionalFormatting sqref="J135">
    <cfRule type="cellIs" dxfId="16641" priority="4535" stopIfTrue="1" operator="greaterThan">
      <formula>16</formula>
    </cfRule>
  </conditionalFormatting>
  <conditionalFormatting sqref="L135">
    <cfRule type="cellIs" dxfId="16640" priority="4534" stopIfTrue="1" operator="greaterThan">
      <formula>16</formula>
    </cfRule>
  </conditionalFormatting>
  <conditionalFormatting sqref="N135">
    <cfRule type="cellIs" dxfId="16639" priority="4533" stopIfTrue="1" operator="greaterThan">
      <formula>16</formula>
    </cfRule>
  </conditionalFormatting>
  <conditionalFormatting sqref="P135">
    <cfRule type="cellIs" dxfId="16638" priority="4532" stopIfTrue="1" operator="greaterThan">
      <formula>16</formula>
    </cfRule>
  </conditionalFormatting>
  <conditionalFormatting sqref="R135">
    <cfRule type="cellIs" dxfId="16637" priority="4531" stopIfTrue="1" operator="greaterThan">
      <formula>16</formula>
    </cfRule>
  </conditionalFormatting>
  <conditionalFormatting sqref="T135">
    <cfRule type="cellIs" dxfId="16636" priority="4530" stopIfTrue="1" operator="greaterThan">
      <formula>16</formula>
    </cfRule>
  </conditionalFormatting>
  <conditionalFormatting sqref="G120:G134">
    <cfRule type="endsWith" dxfId="16635" priority="4519" stopIfTrue="1" operator="endsWith" text="TE">
      <formula>RIGHT(G120,LEN("TE"))="TE"</formula>
    </cfRule>
    <cfRule type="endsWith" dxfId="16634" priority="4520" stopIfTrue="1" operator="endsWith" text="MX">
      <formula>RIGHT(G120,LEN("MX"))="MX"</formula>
    </cfRule>
    <cfRule type="endsWith" dxfId="16633" priority="4521" stopIfTrue="1" operator="endsWith" text="MI">
      <formula>RIGHT(G120,LEN("MI"))="MI"</formula>
    </cfRule>
    <cfRule type="endsWith" dxfId="16632" priority="4522" stopIfTrue="1" operator="endsWith" text="PL">
      <formula>RIGHT(G120,LEN("PL"))="PL"</formula>
    </cfRule>
    <cfRule type="endsWith" dxfId="16631" priority="4523" stopIfTrue="1" operator="endsWith" text="FE">
      <formula>RIGHT(G120,LEN("FE"))="FE"</formula>
    </cfRule>
    <cfRule type="endsWith" dxfId="16630" priority="4524" stopIfTrue="1" operator="endsWith" text="PA">
      <formula>RIGHT(G120,LEN("PA"))="PA"</formula>
    </cfRule>
    <cfRule type="endsWith" dxfId="16629" priority="4525" stopIfTrue="1" operator="endsWith" text="PS">
      <formula>RIGHT(G120,LEN("PS"))="PS"</formula>
    </cfRule>
    <cfRule type="endsWith" dxfId="16628" priority="4526" stopIfTrue="1" operator="endsWith" text="OB">
      <formula>RIGHT(G120,LEN("OB"))="OB"</formula>
    </cfRule>
    <cfRule type="endsWith" dxfId="16627" priority="4527" stopIfTrue="1" operator="endsWith" text="BA">
      <formula>RIGHT(G120,LEN("BA"))="BA"</formula>
    </cfRule>
    <cfRule type="endsWith" dxfId="16626" priority="4528" stopIfTrue="1" operator="endsWith" text="CO">
      <formula>RIGHT(G120,LEN("CO"))="CO"</formula>
    </cfRule>
    <cfRule type="endsWith" dxfId="16625" priority="4529" stopIfTrue="1" operator="endsWith" text="CH">
      <formula>RIGHT(G120,LEN("CH"))="CH"</formula>
    </cfRule>
  </conditionalFormatting>
  <conditionalFormatting sqref="I120:I134">
    <cfRule type="endsWith" dxfId="16624" priority="4508" stopIfTrue="1" operator="endsWith" text="TE">
      <formula>RIGHT(I120,LEN("TE"))="TE"</formula>
    </cfRule>
    <cfRule type="endsWith" dxfId="16623" priority="4509" stopIfTrue="1" operator="endsWith" text="MX">
      <formula>RIGHT(I120,LEN("MX"))="MX"</formula>
    </cfRule>
    <cfRule type="endsWith" dxfId="16622" priority="4510" stopIfTrue="1" operator="endsWith" text="MI">
      <formula>RIGHT(I120,LEN("MI"))="MI"</formula>
    </cfRule>
    <cfRule type="endsWith" dxfId="16621" priority="4511" stopIfTrue="1" operator="endsWith" text="PL">
      <formula>RIGHT(I120,LEN("PL"))="PL"</formula>
    </cfRule>
    <cfRule type="endsWith" dxfId="16620" priority="4512" stopIfTrue="1" operator="endsWith" text="FE">
      <formula>RIGHT(I120,LEN("FE"))="FE"</formula>
    </cfRule>
    <cfRule type="endsWith" dxfId="16619" priority="4513" stopIfTrue="1" operator="endsWith" text="PA">
      <formula>RIGHT(I120,LEN("PA"))="PA"</formula>
    </cfRule>
    <cfRule type="endsWith" dxfId="16618" priority="4514" stopIfTrue="1" operator="endsWith" text="PS">
      <formula>RIGHT(I120,LEN("PS"))="PS"</formula>
    </cfRule>
    <cfRule type="endsWith" dxfId="16617" priority="4515" stopIfTrue="1" operator="endsWith" text="OB">
      <formula>RIGHT(I120,LEN("OB"))="OB"</formula>
    </cfRule>
    <cfRule type="endsWith" dxfId="16616" priority="4516" stopIfTrue="1" operator="endsWith" text="BA">
      <formula>RIGHT(I120,LEN("BA"))="BA"</formula>
    </cfRule>
    <cfRule type="endsWith" dxfId="16615" priority="4517" stopIfTrue="1" operator="endsWith" text="CO">
      <formula>RIGHT(I120,LEN("CO"))="CO"</formula>
    </cfRule>
    <cfRule type="endsWith" dxfId="16614" priority="4518" stopIfTrue="1" operator="endsWith" text="CH">
      <formula>RIGHT(I120,LEN("CH"))="CH"</formula>
    </cfRule>
  </conditionalFormatting>
  <conditionalFormatting sqref="K120:K134">
    <cfRule type="endsWith" dxfId="16613" priority="4497" stopIfTrue="1" operator="endsWith" text="TE">
      <formula>RIGHT(K120,LEN("TE"))="TE"</formula>
    </cfRule>
    <cfRule type="endsWith" dxfId="16612" priority="4498" stopIfTrue="1" operator="endsWith" text="MX">
      <formula>RIGHT(K120,LEN("MX"))="MX"</formula>
    </cfRule>
    <cfRule type="endsWith" dxfId="16611" priority="4499" stopIfTrue="1" operator="endsWith" text="MI">
      <formula>RIGHT(K120,LEN("MI"))="MI"</formula>
    </cfRule>
    <cfRule type="endsWith" dxfId="16610" priority="4500" stopIfTrue="1" operator="endsWith" text="PL">
      <formula>RIGHT(K120,LEN("PL"))="PL"</formula>
    </cfRule>
    <cfRule type="endsWith" dxfId="16609" priority="4501" stopIfTrue="1" operator="endsWith" text="FE">
      <formula>RIGHT(K120,LEN("FE"))="FE"</formula>
    </cfRule>
    <cfRule type="endsWith" dxfId="16608" priority="4502" stopIfTrue="1" operator="endsWith" text="PA">
      <formula>RIGHT(K120,LEN("PA"))="PA"</formula>
    </cfRule>
    <cfRule type="endsWith" dxfId="16607" priority="4503" stopIfTrue="1" operator="endsWith" text="PS">
      <formula>RIGHT(K120,LEN("PS"))="PS"</formula>
    </cfRule>
    <cfRule type="endsWith" dxfId="16606" priority="4504" stopIfTrue="1" operator="endsWith" text="OB">
      <formula>RIGHT(K120,LEN("OB"))="OB"</formula>
    </cfRule>
    <cfRule type="endsWith" dxfId="16605" priority="4505" stopIfTrue="1" operator="endsWith" text="BA">
      <formula>RIGHT(K120,LEN("BA"))="BA"</formula>
    </cfRule>
    <cfRule type="endsWith" dxfId="16604" priority="4506" stopIfTrue="1" operator="endsWith" text="CO">
      <formula>RIGHT(K120,LEN("CO"))="CO"</formula>
    </cfRule>
    <cfRule type="endsWith" dxfId="16603" priority="4507" stopIfTrue="1" operator="endsWith" text="CH">
      <formula>RIGHT(K120,LEN("CH"))="CH"</formula>
    </cfRule>
  </conditionalFormatting>
  <conditionalFormatting sqref="M120:M134">
    <cfRule type="endsWith" dxfId="16602" priority="4486" stopIfTrue="1" operator="endsWith" text="TE">
      <formula>RIGHT(M120,LEN("TE"))="TE"</formula>
    </cfRule>
    <cfRule type="endsWith" dxfId="16601" priority="4487" stopIfTrue="1" operator="endsWith" text="MX">
      <formula>RIGHT(M120,LEN("MX"))="MX"</formula>
    </cfRule>
    <cfRule type="endsWith" dxfId="16600" priority="4488" stopIfTrue="1" operator="endsWith" text="MI">
      <formula>RIGHT(M120,LEN("MI"))="MI"</formula>
    </cfRule>
    <cfRule type="endsWith" dxfId="16599" priority="4489" stopIfTrue="1" operator="endsWith" text="PL">
      <formula>RIGHT(M120,LEN("PL"))="PL"</formula>
    </cfRule>
    <cfRule type="endsWith" dxfId="16598" priority="4490" stopIfTrue="1" operator="endsWith" text="FE">
      <formula>RIGHT(M120,LEN("FE"))="FE"</formula>
    </cfRule>
    <cfRule type="endsWith" dxfId="16597" priority="4491" stopIfTrue="1" operator="endsWith" text="PA">
      <formula>RIGHT(M120,LEN("PA"))="PA"</formula>
    </cfRule>
    <cfRule type="endsWith" dxfId="16596" priority="4492" stopIfTrue="1" operator="endsWith" text="PS">
      <formula>RIGHT(M120,LEN("PS"))="PS"</formula>
    </cfRule>
    <cfRule type="endsWith" dxfId="16595" priority="4493" stopIfTrue="1" operator="endsWith" text="OB">
      <formula>RIGHT(M120,LEN("OB"))="OB"</formula>
    </cfRule>
    <cfRule type="endsWith" dxfId="16594" priority="4494" stopIfTrue="1" operator="endsWith" text="BA">
      <formula>RIGHT(M120,LEN("BA"))="BA"</formula>
    </cfRule>
    <cfRule type="endsWith" dxfId="16593" priority="4495" stopIfTrue="1" operator="endsWith" text="CO">
      <formula>RIGHT(M120,LEN("CO"))="CO"</formula>
    </cfRule>
    <cfRule type="endsWith" dxfId="16592" priority="4496" stopIfTrue="1" operator="endsWith" text="CH">
      <formula>RIGHT(M120,LEN("CH"))="CH"</formula>
    </cfRule>
  </conditionalFormatting>
  <conditionalFormatting sqref="O120:O134">
    <cfRule type="endsWith" dxfId="16591" priority="4475" stopIfTrue="1" operator="endsWith" text="TE">
      <formula>RIGHT(O120,LEN("TE"))="TE"</formula>
    </cfRule>
    <cfRule type="endsWith" dxfId="16590" priority="4476" stopIfTrue="1" operator="endsWith" text="MX">
      <formula>RIGHT(O120,LEN("MX"))="MX"</formula>
    </cfRule>
    <cfRule type="endsWith" dxfId="16589" priority="4477" stopIfTrue="1" operator="endsWith" text="MI">
      <formula>RIGHT(O120,LEN("MI"))="MI"</formula>
    </cfRule>
    <cfRule type="endsWith" dxfId="16588" priority="4478" stopIfTrue="1" operator="endsWith" text="PL">
      <formula>RIGHT(O120,LEN("PL"))="PL"</formula>
    </cfRule>
    <cfRule type="endsWith" dxfId="16587" priority="4479" stopIfTrue="1" operator="endsWith" text="FE">
      <formula>RIGHT(O120,LEN("FE"))="FE"</formula>
    </cfRule>
    <cfRule type="endsWith" dxfId="16586" priority="4480" stopIfTrue="1" operator="endsWith" text="PA">
      <formula>RIGHT(O120,LEN("PA"))="PA"</formula>
    </cfRule>
    <cfRule type="endsWith" dxfId="16585" priority="4481" stopIfTrue="1" operator="endsWith" text="PS">
      <formula>RIGHT(O120,LEN("PS"))="PS"</formula>
    </cfRule>
    <cfRule type="endsWith" dxfId="16584" priority="4482" stopIfTrue="1" operator="endsWith" text="OB">
      <formula>RIGHT(O120,LEN("OB"))="OB"</formula>
    </cfRule>
    <cfRule type="endsWith" dxfId="16583" priority="4483" stopIfTrue="1" operator="endsWith" text="BA">
      <formula>RIGHT(O120,LEN("BA"))="BA"</formula>
    </cfRule>
    <cfRule type="endsWith" dxfId="16582" priority="4484" stopIfTrue="1" operator="endsWith" text="CO">
      <formula>RIGHT(O120,LEN("CO"))="CO"</formula>
    </cfRule>
    <cfRule type="endsWith" dxfId="16581" priority="4485" stopIfTrue="1" operator="endsWith" text="CH">
      <formula>RIGHT(O120,LEN("CH"))="CH"</formula>
    </cfRule>
  </conditionalFormatting>
  <conditionalFormatting sqref="Q120:Q134">
    <cfRule type="endsWith" dxfId="16580" priority="4464" stopIfTrue="1" operator="endsWith" text="TE">
      <formula>RIGHT(Q120,LEN("TE"))="TE"</formula>
    </cfRule>
    <cfRule type="endsWith" dxfId="16579" priority="4465" stopIfTrue="1" operator="endsWith" text="MX">
      <formula>RIGHT(Q120,LEN("MX"))="MX"</formula>
    </cfRule>
    <cfRule type="endsWith" dxfId="16578" priority="4466" stopIfTrue="1" operator="endsWith" text="MI">
      <formula>RIGHT(Q120,LEN("MI"))="MI"</formula>
    </cfRule>
    <cfRule type="endsWith" dxfId="16577" priority="4467" stopIfTrue="1" operator="endsWith" text="PL">
      <formula>RIGHT(Q120,LEN("PL"))="PL"</formula>
    </cfRule>
    <cfRule type="endsWith" dxfId="16576" priority="4468" stopIfTrue="1" operator="endsWith" text="FE">
      <formula>RIGHT(Q120,LEN("FE"))="FE"</formula>
    </cfRule>
    <cfRule type="endsWith" dxfId="16575" priority="4469" stopIfTrue="1" operator="endsWith" text="PA">
      <formula>RIGHT(Q120,LEN("PA"))="PA"</formula>
    </cfRule>
    <cfRule type="endsWith" dxfId="16574" priority="4470" stopIfTrue="1" operator="endsWith" text="PS">
      <formula>RIGHT(Q120,LEN("PS"))="PS"</formula>
    </cfRule>
    <cfRule type="endsWith" dxfId="16573" priority="4471" stopIfTrue="1" operator="endsWith" text="OB">
      <formula>RIGHT(Q120,LEN("OB"))="OB"</formula>
    </cfRule>
    <cfRule type="endsWith" dxfId="16572" priority="4472" stopIfTrue="1" operator="endsWith" text="BA">
      <formula>RIGHT(Q120,LEN("BA"))="BA"</formula>
    </cfRule>
    <cfRule type="endsWith" dxfId="16571" priority="4473" stopIfTrue="1" operator="endsWith" text="CO">
      <formula>RIGHT(Q120,LEN("CO"))="CO"</formula>
    </cfRule>
    <cfRule type="endsWith" dxfId="16570" priority="4474" stopIfTrue="1" operator="endsWith" text="CH">
      <formula>RIGHT(Q120,LEN("CH"))="CH"</formula>
    </cfRule>
  </conditionalFormatting>
  <conditionalFormatting sqref="S120:S134">
    <cfRule type="endsWith" dxfId="16569" priority="4453" stopIfTrue="1" operator="endsWith" text="TE">
      <formula>RIGHT(S120,LEN("TE"))="TE"</formula>
    </cfRule>
    <cfRule type="endsWith" dxfId="16568" priority="4454" stopIfTrue="1" operator="endsWith" text="MX">
      <formula>RIGHT(S120,LEN("MX"))="MX"</formula>
    </cfRule>
    <cfRule type="endsWith" dxfId="16567" priority="4455" stopIfTrue="1" operator="endsWith" text="MI">
      <formula>RIGHT(S120,LEN("MI"))="MI"</formula>
    </cfRule>
    <cfRule type="endsWith" dxfId="16566" priority="4456" stopIfTrue="1" operator="endsWith" text="PL">
      <formula>RIGHT(S120,LEN("PL"))="PL"</formula>
    </cfRule>
    <cfRule type="endsWith" dxfId="16565" priority="4457" stopIfTrue="1" operator="endsWith" text="FE">
      <formula>RIGHT(S120,LEN("FE"))="FE"</formula>
    </cfRule>
    <cfRule type="endsWith" dxfId="16564" priority="4458" stopIfTrue="1" operator="endsWith" text="PA">
      <formula>RIGHT(S120,LEN("PA"))="PA"</formula>
    </cfRule>
    <cfRule type="endsWith" dxfId="16563" priority="4459" stopIfTrue="1" operator="endsWith" text="PS">
      <formula>RIGHT(S120,LEN("PS"))="PS"</formula>
    </cfRule>
    <cfRule type="endsWith" dxfId="16562" priority="4460" stopIfTrue="1" operator="endsWith" text="OB">
      <formula>RIGHT(S120,LEN("OB"))="OB"</formula>
    </cfRule>
    <cfRule type="endsWith" dxfId="16561" priority="4461" stopIfTrue="1" operator="endsWith" text="BA">
      <formula>RIGHT(S120,LEN("BA"))="BA"</formula>
    </cfRule>
    <cfRule type="endsWith" dxfId="16560" priority="4462" stopIfTrue="1" operator="endsWith" text="CO">
      <formula>RIGHT(S120,LEN("CO"))="CO"</formula>
    </cfRule>
    <cfRule type="endsWith" dxfId="16559" priority="4463" stopIfTrue="1" operator="endsWith" text="CH">
      <formula>RIGHT(S120,LEN("CH"))="CH"</formula>
    </cfRule>
  </conditionalFormatting>
  <conditionalFormatting sqref="AB135">
    <cfRule type="cellIs" dxfId="16558" priority="4452" stopIfTrue="1" operator="greaterThan">
      <formula>16</formula>
    </cfRule>
  </conditionalFormatting>
  <conditionalFormatting sqref="AD135">
    <cfRule type="cellIs" dxfId="16557" priority="4451" stopIfTrue="1" operator="greaterThan">
      <formula>16</formula>
    </cfRule>
  </conditionalFormatting>
  <conditionalFormatting sqref="AF135">
    <cfRule type="cellIs" dxfId="16556" priority="4450" stopIfTrue="1" operator="greaterThan">
      <formula>16</formula>
    </cfRule>
  </conditionalFormatting>
  <conditionalFormatting sqref="AH135">
    <cfRule type="cellIs" dxfId="16555" priority="4449" stopIfTrue="1" operator="greaterThan">
      <formula>16</formula>
    </cfRule>
  </conditionalFormatting>
  <conditionalFormatting sqref="AJ135">
    <cfRule type="cellIs" dxfId="16554" priority="4448" stopIfTrue="1" operator="greaterThan">
      <formula>16</formula>
    </cfRule>
  </conditionalFormatting>
  <conditionalFormatting sqref="AL135">
    <cfRule type="cellIs" dxfId="16553" priority="4447" stopIfTrue="1" operator="greaterThan">
      <formula>16</formula>
    </cfRule>
  </conditionalFormatting>
  <conditionalFormatting sqref="AN135">
    <cfRule type="cellIs" dxfId="16552" priority="4446" stopIfTrue="1" operator="greaterThan">
      <formula>16</formula>
    </cfRule>
  </conditionalFormatting>
  <conditionalFormatting sqref="AA120:AA134">
    <cfRule type="endsWith" dxfId="16551" priority="4435" stopIfTrue="1" operator="endsWith" text="TE">
      <formula>RIGHT(AA120,LEN("TE"))="TE"</formula>
    </cfRule>
    <cfRule type="endsWith" dxfId="16550" priority="4436" stopIfTrue="1" operator="endsWith" text="MX">
      <formula>RIGHT(AA120,LEN("MX"))="MX"</formula>
    </cfRule>
    <cfRule type="endsWith" dxfId="16549" priority="4437" stopIfTrue="1" operator="endsWith" text="MI">
      <formula>RIGHT(AA120,LEN("MI"))="MI"</formula>
    </cfRule>
    <cfRule type="endsWith" dxfId="16548" priority="4438" stopIfTrue="1" operator="endsWith" text="PL">
      <formula>RIGHT(AA120,LEN("PL"))="PL"</formula>
    </cfRule>
    <cfRule type="endsWith" dxfId="16547" priority="4439" stopIfTrue="1" operator="endsWith" text="FE">
      <formula>RIGHT(AA120,LEN("FE"))="FE"</formula>
    </cfRule>
    <cfRule type="endsWith" dxfId="16546" priority="4440" stopIfTrue="1" operator="endsWith" text="PA">
      <formula>RIGHT(AA120,LEN("PA"))="PA"</formula>
    </cfRule>
    <cfRule type="endsWith" dxfId="16545" priority="4441" stopIfTrue="1" operator="endsWith" text="PS">
      <formula>RIGHT(AA120,LEN("PS"))="PS"</formula>
    </cfRule>
    <cfRule type="endsWith" dxfId="16544" priority="4442" stopIfTrue="1" operator="endsWith" text="OB">
      <formula>RIGHT(AA120,LEN("OB"))="OB"</formula>
    </cfRule>
    <cfRule type="endsWith" dxfId="16543" priority="4443" stopIfTrue="1" operator="endsWith" text="BA">
      <formula>RIGHT(AA120,LEN("BA"))="BA"</formula>
    </cfRule>
    <cfRule type="endsWith" dxfId="16542" priority="4444" stopIfTrue="1" operator="endsWith" text="CO">
      <formula>RIGHT(AA120,LEN("CO"))="CO"</formula>
    </cfRule>
    <cfRule type="endsWith" dxfId="16541" priority="4445" stopIfTrue="1" operator="endsWith" text="CH">
      <formula>RIGHT(AA120,LEN("CH"))="CH"</formula>
    </cfRule>
  </conditionalFormatting>
  <conditionalFormatting sqref="AC120:AC134">
    <cfRule type="endsWith" dxfId="16540" priority="4424" stopIfTrue="1" operator="endsWith" text="TE">
      <formula>RIGHT(AC120,LEN("TE"))="TE"</formula>
    </cfRule>
    <cfRule type="endsWith" dxfId="16539" priority="4425" stopIfTrue="1" operator="endsWith" text="MX">
      <formula>RIGHT(AC120,LEN("MX"))="MX"</formula>
    </cfRule>
    <cfRule type="endsWith" dxfId="16538" priority="4426" stopIfTrue="1" operator="endsWith" text="MI">
      <formula>RIGHT(AC120,LEN("MI"))="MI"</formula>
    </cfRule>
    <cfRule type="endsWith" dxfId="16537" priority="4427" stopIfTrue="1" operator="endsWith" text="PL">
      <formula>RIGHT(AC120,LEN("PL"))="PL"</formula>
    </cfRule>
    <cfRule type="endsWith" dxfId="16536" priority="4428" stopIfTrue="1" operator="endsWith" text="FE">
      <formula>RIGHT(AC120,LEN("FE"))="FE"</formula>
    </cfRule>
    <cfRule type="endsWith" dxfId="16535" priority="4429" stopIfTrue="1" operator="endsWith" text="PA">
      <formula>RIGHT(AC120,LEN("PA"))="PA"</formula>
    </cfRule>
    <cfRule type="endsWith" dxfId="16534" priority="4430" stopIfTrue="1" operator="endsWith" text="PS">
      <formula>RIGHT(AC120,LEN("PS"))="PS"</formula>
    </cfRule>
    <cfRule type="endsWith" dxfId="16533" priority="4431" stopIfTrue="1" operator="endsWith" text="OB">
      <formula>RIGHT(AC120,LEN("OB"))="OB"</formula>
    </cfRule>
    <cfRule type="endsWith" dxfId="16532" priority="4432" stopIfTrue="1" operator="endsWith" text="BA">
      <formula>RIGHT(AC120,LEN("BA"))="BA"</formula>
    </cfRule>
    <cfRule type="endsWith" dxfId="16531" priority="4433" stopIfTrue="1" operator="endsWith" text="CO">
      <formula>RIGHT(AC120,LEN("CO"))="CO"</formula>
    </cfRule>
    <cfRule type="endsWith" dxfId="16530" priority="4434" stopIfTrue="1" operator="endsWith" text="CH">
      <formula>RIGHT(AC120,LEN("CH"))="CH"</formula>
    </cfRule>
  </conditionalFormatting>
  <conditionalFormatting sqref="AE120:AE134">
    <cfRule type="endsWith" dxfId="16529" priority="4413" stopIfTrue="1" operator="endsWith" text="TE">
      <formula>RIGHT(AE120,LEN("TE"))="TE"</formula>
    </cfRule>
    <cfRule type="endsWith" dxfId="16528" priority="4414" stopIfTrue="1" operator="endsWith" text="MX">
      <formula>RIGHT(AE120,LEN("MX"))="MX"</formula>
    </cfRule>
    <cfRule type="endsWith" dxfId="16527" priority="4415" stopIfTrue="1" operator="endsWith" text="MI">
      <formula>RIGHT(AE120,LEN("MI"))="MI"</formula>
    </cfRule>
    <cfRule type="endsWith" dxfId="16526" priority="4416" stopIfTrue="1" operator="endsWith" text="PL">
      <formula>RIGHT(AE120,LEN("PL"))="PL"</formula>
    </cfRule>
    <cfRule type="endsWith" dxfId="16525" priority="4417" stopIfTrue="1" operator="endsWith" text="FE">
      <formula>RIGHT(AE120,LEN("FE"))="FE"</formula>
    </cfRule>
    <cfRule type="endsWith" dxfId="16524" priority="4418" stopIfTrue="1" operator="endsWith" text="PA">
      <formula>RIGHT(AE120,LEN("PA"))="PA"</formula>
    </cfRule>
    <cfRule type="endsWith" dxfId="16523" priority="4419" stopIfTrue="1" operator="endsWith" text="PS">
      <formula>RIGHT(AE120,LEN("PS"))="PS"</formula>
    </cfRule>
    <cfRule type="endsWith" dxfId="16522" priority="4420" stopIfTrue="1" operator="endsWith" text="OB">
      <formula>RIGHT(AE120,LEN("OB"))="OB"</formula>
    </cfRule>
    <cfRule type="endsWith" dxfId="16521" priority="4421" stopIfTrue="1" operator="endsWith" text="BA">
      <formula>RIGHT(AE120,LEN("BA"))="BA"</formula>
    </cfRule>
    <cfRule type="endsWith" dxfId="16520" priority="4422" stopIfTrue="1" operator="endsWith" text="CO">
      <formula>RIGHT(AE120,LEN("CO"))="CO"</formula>
    </cfRule>
    <cfRule type="endsWith" dxfId="16519" priority="4423" stopIfTrue="1" operator="endsWith" text="CH">
      <formula>RIGHT(AE120,LEN("CH"))="CH"</formula>
    </cfRule>
  </conditionalFormatting>
  <conditionalFormatting sqref="AG120:AG134">
    <cfRule type="endsWith" dxfId="16518" priority="4402" stopIfTrue="1" operator="endsWith" text="TE">
      <formula>RIGHT(AG120,LEN("TE"))="TE"</formula>
    </cfRule>
    <cfRule type="endsWith" dxfId="16517" priority="4403" stopIfTrue="1" operator="endsWith" text="MX">
      <formula>RIGHT(AG120,LEN("MX"))="MX"</formula>
    </cfRule>
    <cfRule type="endsWith" dxfId="16516" priority="4404" stopIfTrue="1" operator="endsWith" text="MI">
      <formula>RIGHT(AG120,LEN("MI"))="MI"</formula>
    </cfRule>
    <cfRule type="endsWith" dxfId="16515" priority="4405" stopIfTrue="1" operator="endsWith" text="PL">
      <formula>RIGHT(AG120,LEN("PL"))="PL"</formula>
    </cfRule>
    <cfRule type="endsWith" dxfId="16514" priority="4406" stopIfTrue="1" operator="endsWith" text="FE">
      <formula>RIGHT(AG120,LEN("FE"))="FE"</formula>
    </cfRule>
    <cfRule type="endsWith" dxfId="16513" priority="4407" stopIfTrue="1" operator="endsWith" text="PA">
      <formula>RIGHT(AG120,LEN("PA"))="PA"</formula>
    </cfRule>
    <cfRule type="endsWith" dxfId="16512" priority="4408" stopIfTrue="1" operator="endsWith" text="PS">
      <formula>RIGHT(AG120,LEN("PS"))="PS"</formula>
    </cfRule>
    <cfRule type="endsWith" dxfId="16511" priority="4409" stopIfTrue="1" operator="endsWith" text="OB">
      <formula>RIGHT(AG120,LEN("OB"))="OB"</formula>
    </cfRule>
    <cfRule type="endsWith" dxfId="16510" priority="4410" stopIfTrue="1" operator="endsWith" text="BA">
      <formula>RIGHT(AG120,LEN("BA"))="BA"</formula>
    </cfRule>
    <cfRule type="endsWith" dxfId="16509" priority="4411" stopIfTrue="1" operator="endsWith" text="CO">
      <formula>RIGHT(AG120,LEN("CO"))="CO"</formula>
    </cfRule>
    <cfRule type="endsWith" dxfId="16508" priority="4412" stopIfTrue="1" operator="endsWith" text="CH">
      <formula>RIGHT(AG120,LEN("CH"))="CH"</formula>
    </cfRule>
  </conditionalFormatting>
  <conditionalFormatting sqref="AI120:AI134">
    <cfRule type="endsWith" dxfId="16507" priority="4391" stopIfTrue="1" operator="endsWith" text="TE">
      <formula>RIGHT(AI120,LEN("TE"))="TE"</formula>
    </cfRule>
    <cfRule type="endsWith" dxfId="16506" priority="4392" stopIfTrue="1" operator="endsWith" text="MX">
      <formula>RIGHT(AI120,LEN("MX"))="MX"</formula>
    </cfRule>
    <cfRule type="endsWith" dxfId="16505" priority="4393" stopIfTrue="1" operator="endsWith" text="MI">
      <formula>RIGHT(AI120,LEN("MI"))="MI"</formula>
    </cfRule>
    <cfRule type="endsWith" dxfId="16504" priority="4394" stopIfTrue="1" operator="endsWith" text="PL">
      <formula>RIGHT(AI120,LEN("PL"))="PL"</formula>
    </cfRule>
    <cfRule type="endsWith" dxfId="16503" priority="4395" stopIfTrue="1" operator="endsWith" text="FE">
      <formula>RIGHT(AI120,LEN("FE"))="FE"</formula>
    </cfRule>
    <cfRule type="endsWith" dxfId="16502" priority="4396" stopIfTrue="1" operator="endsWith" text="PA">
      <formula>RIGHT(AI120,LEN("PA"))="PA"</formula>
    </cfRule>
    <cfRule type="endsWith" dxfId="16501" priority="4397" stopIfTrue="1" operator="endsWith" text="PS">
      <formula>RIGHT(AI120,LEN("PS"))="PS"</formula>
    </cfRule>
    <cfRule type="endsWith" dxfId="16500" priority="4398" stopIfTrue="1" operator="endsWith" text="OB">
      <formula>RIGHT(AI120,LEN("OB"))="OB"</formula>
    </cfRule>
    <cfRule type="endsWith" dxfId="16499" priority="4399" stopIfTrue="1" operator="endsWith" text="BA">
      <formula>RIGHT(AI120,LEN("BA"))="BA"</formula>
    </cfRule>
    <cfRule type="endsWith" dxfId="16498" priority="4400" stopIfTrue="1" operator="endsWith" text="CO">
      <formula>RIGHT(AI120,LEN("CO"))="CO"</formula>
    </cfRule>
    <cfRule type="endsWith" dxfId="16497" priority="4401" stopIfTrue="1" operator="endsWith" text="CH">
      <formula>RIGHT(AI120,LEN("CH"))="CH"</formula>
    </cfRule>
  </conditionalFormatting>
  <conditionalFormatting sqref="AK120:AK134">
    <cfRule type="endsWith" dxfId="16496" priority="4380" stopIfTrue="1" operator="endsWith" text="TE">
      <formula>RIGHT(AK120,LEN("TE"))="TE"</formula>
    </cfRule>
    <cfRule type="endsWith" dxfId="16495" priority="4381" stopIfTrue="1" operator="endsWith" text="MX">
      <formula>RIGHT(AK120,LEN("MX"))="MX"</formula>
    </cfRule>
    <cfRule type="endsWith" dxfId="16494" priority="4382" stopIfTrue="1" operator="endsWith" text="MI">
      <formula>RIGHT(AK120,LEN("MI"))="MI"</formula>
    </cfRule>
    <cfRule type="endsWith" dxfId="16493" priority="4383" stopIfTrue="1" operator="endsWith" text="PL">
      <formula>RIGHT(AK120,LEN("PL"))="PL"</formula>
    </cfRule>
    <cfRule type="endsWith" dxfId="16492" priority="4384" stopIfTrue="1" operator="endsWith" text="FE">
      <formula>RIGHT(AK120,LEN("FE"))="FE"</formula>
    </cfRule>
    <cfRule type="endsWith" dxfId="16491" priority="4385" stopIfTrue="1" operator="endsWith" text="PA">
      <formula>RIGHT(AK120,LEN("PA"))="PA"</formula>
    </cfRule>
    <cfRule type="endsWith" dxfId="16490" priority="4386" stopIfTrue="1" operator="endsWith" text="PS">
      <formula>RIGHT(AK120,LEN("PS"))="PS"</formula>
    </cfRule>
    <cfRule type="endsWith" dxfId="16489" priority="4387" stopIfTrue="1" operator="endsWith" text="OB">
      <formula>RIGHT(AK120,LEN("OB"))="OB"</formula>
    </cfRule>
    <cfRule type="endsWith" dxfId="16488" priority="4388" stopIfTrue="1" operator="endsWith" text="BA">
      <formula>RIGHT(AK120,LEN("BA"))="BA"</formula>
    </cfRule>
    <cfRule type="endsWith" dxfId="16487" priority="4389" stopIfTrue="1" operator="endsWith" text="CO">
      <formula>RIGHT(AK120,LEN("CO"))="CO"</formula>
    </cfRule>
    <cfRule type="endsWith" dxfId="16486" priority="4390" stopIfTrue="1" operator="endsWith" text="CH">
      <formula>RIGHT(AK120,LEN("CH"))="CH"</formula>
    </cfRule>
  </conditionalFormatting>
  <conditionalFormatting sqref="AM120:AM134">
    <cfRule type="endsWith" dxfId="16485" priority="4369" stopIfTrue="1" operator="endsWith" text="TE">
      <formula>RIGHT(AM120,LEN("TE"))="TE"</formula>
    </cfRule>
    <cfRule type="endsWith" dxfId="16484" priority="4370" stopIfTrue="1" operator="endsWith" text="MX">
      <formula>RIGHT(AM120,LEN("MX"))="MX"</formula>
    </cfRule>
    <cfRule type="endsWith" dxfId="16483" priority="4371" stopIfTrue="1" operator="endsWith" text="MI">
      <formula>RIGHT(AM120,LEN("MI"))="MI"</formula>
    </cfRule>
    <cfRule type="endsWith" dxfId="16482" priority="4372" stopIfTrue="1" operator="endsWith" text="PL">
      <formula>RIGHT(AM120,LEN("PL"))="PL"</formula>
    </cfRule>
    <cfRule type="endsWith" dxfId="16481" priority="4373" stopIfTrue="1" operator="endsWith" text="FE">
      <formula>RIGHT(AM120,LEN("FE"))="FE"</formula>
    </cfRule>
    <cfRule type="endsWith" dxfId="16480" priority="4374" stopIfTrue="1" operator="endsWith" text="PA">
      <formula>RIGHT(AM120,LEN("PA"))="PA"</formula>
    </cfRule>
    <cfRule type="endsWith" dxfId="16479" priority="4375" stopIfTrue="1" operator="endsWith" text="PS">
      <formula>RIGHT(AM120,LEN("PS"))="PS"</formula>
    </cfRule>
    <cfRule type="endsWith" dxfId="16478" priority="4376" stopIfTrue="1" operator="endsWith" text="OB">
      <formula>RIGHT(AM120,LEN("OB"))="OB"</formula>
    </cfRule>
    <cfRule type="endsWith" dxfId="16477" priority="4377" stopIfTrue="1" operator="endsWith" text="BA">
      <formula>RIGHT(AM120,LEN("BA"))="BA"</formula>
    </cfRule>
    <cfRule type="endsWith" dxfId="16476" priority="4378" stopIfTrue="1" operator="endsWith" text="CO">
      <formula>RIGHT(AM120,LEN("CO"))="CO"</formula>
    </cfRule>
    <cfRule type="endsWith" dxfId="16475" priority="4379" stopIfTrue="1" operator="endsWith" text="CH">
      <formula>RIGHT(AM120,LEN("CH"))="CH"</formula>
    </cfRule>
  </conditionalFormatting>
  <conditionalFormatting sqref="AV135">
    <cfRule type="cellIs" dxfId="16474" priority="4368" stopIfTrue="1" operator="greaterThan">
      <formula>16</formula>
    </cfRule>
  </conditionalFormatting>
  <conditionalFormatting sqref="AX135">
    <cfRule type="cellIs" dxfId="16473" priority="4367" stopIfTrue="1" operator="greaterThan">
      <formula>16</formula>
    </cfRule>
  </conditionalFormatting>
  <conditionalFormatting sqref="AZ135">
    <cfRule type="cellIs" dxfId="16472" priority="4366" stopIfTrue="1" operator="greaterThan">
      <formula>16</formula>
    </cfRule>
  </conditionalFormatting>
  <conditionalFormatting sqref="BB135">
    <cfRule type="cellIs" dxfId="16471" priority="4365" stopIfTrue="1" operator="greaterThan">
      <formula>16</formula>
    </cfRule>
  </conditionalFormatting>
  <conditionalFormatting sqref="BD135">
    <cfRule type="cellIs" dxfId="16470" priority="4364" stopIfTrue="1" operator="greaterThan">
      <formula>16</formula>
    </cfRule>
  </conditionalFormatting>
  <conditionalFormatting sqref="BF135">
    <cfRule type="cellIs" dxfId="16469" priority="4363" stopIfTrue="1" operator="greaterThan">
      <formula>16</formula>
    </cfRule>
  </conditionalFormatting>
  <conditionalFormatting sqref="BH135">
    <cfRule type="cellIs" dxfId="16468" priority="4362" stopIfTrue="1" operator="greaterThan">
      <formula>16</formula>
    </cfRule>
  </conditionalFormatting>
  <conditionalFormatting sqref="AU120:AU134">
    <cfRule type="endsWith" dxfId="16467" priority="4351" stopIfTrue="1" operator="endsWith" text="TE">
      <formula>RIGHT(AU120,LEN("TE"))="TE"</formula>
    </cfRule>
    <cfRule type="endsWith" dxfId="16466" priority="4352" stopIfTrue="1" operator="endsWith" text="MX">
      <formula>RIGHT(AU120,LEN("MX"))="MX"</formula>
    </cfRule>
    <cfRule type="endsWith" dxfId="16465" priority="4353" stopIfTrue="1" operator="endsWith" text="MI">
      <formula>RIGHT(AU120,LEN("MI"))="MI"</formula>
    </cfRule>
    <cfRule type="endsWith" dxfId="16464" priority="4354" stopIfTrue="1" operator="endsWith" text="PL">
      <formula>RIGHT(AU120,LEN("PL"))="PL"</formula>
    </cfRule>
    <cfRule type="endsWith" dxfId="16463" priority="4355" stopIfTrue="1" operator="endsWith" text="FE">
      <formula>RIGHT(AU120,LEN("FE"))="FE"</formula>
    </cfRule>
    <cfRule type="endsWith" dxfId="16462" priority="4356" stopIfTrue="1" operator="endsWith" text="PA">
      <formula>RIGHT(AU120,LEN("PA"))="PA"</formula>
    </cfRule>
    <cfRule type="endsWith" dxfId="16461" priority="4357" stopIfTrue="1" operator="endsWith" text="PS">
      <formula>RIGHT(AU120,LEN("PS"))="PS"</formula>
    </cfRule>
    <cfRule type="endsWith" dxfId="16460" priority="4358" stopIfTrue="1" operator="endsWith" text="OB">
      <formula>RIGHT(AU120,LEN("OB"))="OB"</formula>
    </cfRule>
    <cfRule type="endsWith" dxfId="16459" priority="4359" stopIfTrue="1" operator="endsWith" text="BA">
      <formula>RIGHT(AU120,LEN("BA"))="BA"</formula>
    </cfRule>
    <cfRule type="endsWith" dxfId="16458" priority="4360" stopIfTrue="1" operator="endsWith" text="CO">
      <formula>RIGHT(AU120,LEN("CO"))="CO"</formula>
    </cfRule>
    <cfRule type="endsWith" dxfId="16457" priority="4361" stopIfTrue="1" operator="endsWith" text="CH">
      <formula>RIGHT(AU120,LEN("CH"))="CH"</formula>
    </cfRule>
  </conditionalFormatting>
  <conditionalFormatting sqref="AW120:AW134">
    <cfRule type="endsWith" dxfId="16456" priority="4340" stopIfTrue="1" operator="endsWith" text="TE">
      <formula>RIGHT(AW120,LEN("TE"))="TE"</formula>
    </cfRule>
    <cfRule type="endsWith" dxfId="16455" priority="4341" stopIfTrue="1" operator="endsWith" text="MX">
      <formula>RIGHT(AW120,LEN("MX"))="MX"</formula>
    </cfRule>
    <cfRule type="endsWith" dxfId="16454" priority="4342" stopIfTrue="1" operator="endsWith" text="MI">
      <formula>RIGHT(AW120,LEN("MI"))="MI"</formula>
    </cfRule>
    <cfRule type="endsWith" dxfId="16453" priority="4343" stopIfTrue="1" operator="endsWith" text="PL">
      <formula>RIGHT(AW120,LEN("PL"))="PL"</formula>
    </cfRule>
    <cfRule type="endsWith" dxfId="16452" priority="4344" stopIfTrue="1" operator="endsWith" text="FE">
      <formula>RIGHT(AW120,LEN("FE"))="FE"</formula>
    </cfRule>
    <cfRule type="endsWith" dxfId="16451" priority="4345" stopIfTrue="1" operator="endsWith" text="PA">
      <formula>RIGHT(AW120,LEN("PA"))="PA"</formula>
    </cfRule>
    <cfRule type="endsWith" dxfId="16450" priority="4346" stopIfTrue="1" operator="endsWith" text="PS">
      <formula>RIGHT(AW120,LEN("PS"))="PS"</formula>
    </cfRule>
    <cfRule type="endsWith" dxfId="16449" priority="4347" stopIfTrue="1" operator="endsWith" text="OB">
      <formula>RIGHT(AW120,LEN("OB"))="OB"</formula>
    </cfRule>
    <cfRule type="endsWith" dxfId="16448" priority="4348" stopIfTrue="1" operator="endsWith" text="BA">
      <formula>RIGHT(AW120,LEN("BA"))="BA"</formula>
    </cfRule>
    <cfRule type="endsWith" dxfId="16447" priority="4349" stopIfTrue="1" operator="endsWith" text="CO">
      <formula>RIGHT(AW120,LEN("CO"))="CO"</formula>
    </cfRule>
    <cfRule type="endsWith" dxfId="16446" priority="4350" stopIfTrue="1" operator="endsWith" text="CH">
      <formula>RIGHT(AW120,LEN("CH"))="CH"</formula>
    </cfRule>
  </conditionalFormatting>
  <conditionalFormatting sqref="AY120:AY134">
    <cfRule type="endsWith" dxfId="16445" priority="4329" stopIfTrue="1" operator="endsWith" text="TE">
      <formula>RIGHT(AY120,LEN("TE"))="TE"</formula>
    </cfRule>
    <cfRule type="endsWith" dxfId="16444" priority="4330" stopIfTrue="1" operator="endsWith" text="MX">
      <formula>RIGHT(AY120,LEN("MX"))="MX"</formula>
    </cfRule>
    <cfRule type="endsWith" dxfId="16443" priority="4331" stopIfTrue="1" operator="endsWith" text="MI">
      <formula>RIGHT(AY120,LEN("MI"))="MI"</formula>
    </cfRule>
    <cfRule type="endsWith" dxfId="16442" priority="4332" stopIfTrue="1" operator="endsWith" text="PL">
      <formula>RIGHT(AY120,LEN("PL"))="PL"</formula>
    </cfRule>
    <cfRule type="endsWith" dxfId="16441" priority="4333" stopIfTrue="1" operator="endsWith" text="FE">
      <formula>RIGHT(AY120,LEN("FE"))="FE"</formula>
    </cfRule>
    <cfRule type="endsWith" dxfId="16440" priority="4334" stopIfTrue="1" operator="endsWith" text="PA">
      <formula>RIGHT(AY120,LEN("PA"))="PA"</formula>
    </cfRule>
    <cfRule type="endsWith" dxfId="16439" priority="4335" stopIfTrue="1" operator="endsWith" text="PS">
      <formula>RIGHT(AY120,LEN("PS"))="PS"</formula>
    </cfRule>
    <cfRule type="endsWith" dxfId="16438" priority="4336" stopIfTrue="1" operator="endsWith" text="OB">
      <formula>RIGHT(AY120,LEN("OB"))="OB"</formula>
    </cfRule>
    <cfRule type="endsWith" dxfId="16437" priority="4337" stopIfTrue="1" operator="endsWith" text="BA">
      <formula>RIGHT(AY120,LEN("BA"))="BA"</formula>
    </cfRule>
    <cfRule type="endsWith" dxfId="16436" priority="4338" stopIfTrue="1" operator="endsWith" text="CO">
      <formula>RIGHT(AY120,LEN("CO"))="CO"</formula>
    </cfRule>
    <cfRule type="endsWith" dxfId="16435" priority="4339" stopIfTrue="1" operator="endsWith" text="CH">
      <formula>RIGHT(AY120,LEN("CH"))="CH"</formula>
    </cfRule>
  </conditionalFormatting>
  <conditionalFormatting sqref="BA120:BA134">
    <cfRule type="endsWith" dxfId="16434" priority="4318" stopIfTrue="1" operator="endsWith" text="TE">
      <formula>RIGHT(BA120,LEN("TE"))="TE"</formula>
    </cfRule>
    <cfRule type="endsWith" dxfId="16433" priority="4319" stopIfTrue="1" operator="endsWith" text="MX">
      <formula>RIGHT(BA120,LEN("MX"))="MX"</formula>
    </cfRule>
    <cfRule type="endsWith" dxfId="16432" priority="4320" stopIfTrue="1" operator="endsWith" text="MI">
      <formula>RIGHT(BA120,LEN("MI"))="MI"</formula>
    </cfRule>
    <cfRule type="endsWith" dxfId="16431" priority="4321" stopIfTrue="1" operator="endsWith" text="PL">
      <formula>RIGHT(BA120,LEN("PL"))="PL"</formula>
    </cfRule>
    <cfRule type="endsWith" dxfId="16430" priority="4322" stopIfTrue="1" operator="endsWith" text="FE">
      <formula>RIGHT(BA120,LEN("FE"))="FE"</formula>
    </cfRule>
    <cfRule type="endsWith" dxfId="16429" priority="4323" stopIfTrue="1" operator="endsWith" text="PA">
      <formula>RIGHT(BA120,LEN("PA"))="PA"</formula>
    </cfRule>
    <cfRule type="endsWith" dxfId="16428" priority="4324" stopIfTrue="1" operator="endsWith" text="PS">
      <formula>RIGHT(BA120,LEN("PS"))="PS"</formula>
    </cfRule>
    <cfRule type="endsWith" dxfId="16427" priority="4325" stopIfTrue="1" operator="endsWith" text="OB">
      <formula>RIGHT(BA120,LEN("OB"))="OB"</formula>
    </cfRule>
    <cfRule type="endsWith" dxfId="16426" priority="4326" stopIfTrue="1" operator="endsWith" text="BA">
      <formula>RIGHT(BA120,LEN("BA"))="BA"</formula>
    </cfRule>
    <cfRule type="endsWith" dxfId="16425" priority="4327" stopIfTrue="1" operator="endsWith" text="CO">
      <formula>RIGHT(BA120,LEN("CO"))="CO"</formula>
    </cfRule>
    <cfRule type="endsWith" dxfId="16424" priority="4328" stopIfTrue="1" operator="endsWith" text="CH">
      <formula>RIGHT(BA120,LEN("CH"))="CH"</formula>
    </cfRule>
  </conditionalFormatting>
  <conditionalFormatting sqref="BC120:BC134">
    <cfRule type="endsWith" dxfId="16423" priority="4307" stopIfTrue="1" operator="endsWith" text="TE">
      <formula>RIGHT(BC120,LEN("TE"))="TE"</formula>
    </cfRule>
    <cfRule type="endsWith" dxfId="16422" priority="4308" stopIfTrue="1" operator="endsWith" text="MX">
      <formula>RIGHT(BC120,LEN("MX"))="MX"</formula>
    </cfRule>
    <cfRule type="endsWith" dxfId="16421" priority="4309" stopIfTrue="1" operator="endsWith" text="MI">
      <formula>RIGHT(BC120,LEN("MI"))="MI"</formula>
    </cfRule>
    <cfRule type="endsWith" dxfId="16420" priority="4310" stopIfTrue="1" operator="endsWith" text="PL">
      <formula>RIGHT(BC120,LEN("PL"))="PL"</formula>
    </cfRule>
    <cfRule type="endsWith" dxfId="16419" priority="4311" stopIfTrue="1" operator="endsWith" text="FE">
      <formula>RIGHT(BC120,LEN("FE"))="FE"</formula>
    </cfRule>
    <cfRule type="endsWith" dxfId="16418" priority="4312" stopIfTrue="1" operator="endsWith" text="PA">
      <formula>RIGHT(BC120,LEN("PA"))="PA"</formula>
    </cfRule>
    <cfRule type="endsWith" dxfId="16417" priority="4313" stopIfTrue="1" operator="endsWith" text="PS">
      <formula>RIGHT(BC120,LEN("PS"))="PS"</formula>
    </cfRule>
    <cfRule type="endsWith" dxfId="16416" priority="4314" stopIfTrue="1" operator="endsWith" text="OB">
      <formula>RIGHT(BC120,LEN("OB"))="OB"</formula>
    </cfRule>
    <cfRule type="endsWith" dxfId="16415" priority="4315" stopIfTrue="1" operator="endsWith" text="BA">
      <formula>RIGHT(BC120,LEN("BA"))="BA"</formula>
    </cfRule>
    <cfRule type="endsWith" dxfId="16414" priority="4316" stopIfTrue="1" operator="endsWith" text="CO">
      <formula>RIGHT(BC120,LEN("CO"))="CO"</formula>
    </cfRule>
    <cfRule type="endsWith" dxfId="16413" priority="4317" stopIfTrue="1" operator="endsWith" text="CH">
      <formula>RIGHT(BC120,LEN("CH"))="CH"</formula>
    </cfRule>
  </conditionalFormatting>
  <conditionalFormatting sqref="BE120:BE134">
    <cfRule type="endsWith" dxfId="16412" priority="4296" stopIfTrue="1" operator="endsWith" text="TE">
      <formula>RIGHT(BE120,LEN("TE"))="TE"</formula>
    </cfRule>
    <cfRule type="endsWith" dxfId="16411" priority="4297" stopIfTrue="1" operator="endsWith" text="MX">
      <formula>RIGHT(BE120,LEN("MX"))="MX"</formula>
    </cfRule>
    <cfRule type="endsWith" dxfId="16410" priority="4298" stopIfTrue="1" operator="endsWith" text="MI">
      <formula>RIGHT(BE120,LEN("MI"))="MI"</formula>
    </cfRule>
    <cfRule type="endsWith" dxfId="16409" priority="4299" stopIfTrue="1" operator="endsWith" text="PL">
      <formula>RIGHT(BE120,LEN("PL"))="PL"</formula>
    </cfRule>
    <cfRule type="endsWith" dxfId="16408" priority="4300" stopIfTrue="1" operator="endsWith" text="FE">
      <formula>RIGHT(BE120,LEN("FE"))="FE"</formula>
    </cfRule>
    <cfRule type="endsWith" dxfId="16407" priority="4301" stopIfTrue="1" operator="endsWith" text="PA">
      <formula>RIGHT(BE120,LEN("PA"))="PA"</formula>
    </cfRule>
    <cfRule type="endsWith" dxfId="16406" priority="4302" stopIfTrue="1" operator="endsWith" text="PS">
      <formula>RIGHT(BE120,LEN("PS"))="PS"</formula>
    </cfRule>
    <cfRule type="endsWith" dxfId="16405" priority="4303" stopIfTrue="1" operator="endsWith" text="OB">
      <formula>RIGHT(BE120,LEN("OB"))="OB"</formula>
    </cfRule>
    <cfRule type="endsWith" dxfId="16404" priority="4304" stopIfTrue="1" operator="endsWith" text="BA">
      <formula>RIGHT(BE120,LEN("BA"))="BA"</formula>
    </cfRule>
    <cfRule type="endsWith" dxfId="16403" priority="4305" stopIfTrue="1" operator="endsWith" text="CO">
      <formula>RIGHT(BE120,LEN("CO"))="CO"</formula>
    </cfRule>
    <cfRule type="endsWith" dxfId="16402" priority="4306" stopIfTrue="1" operator="endsWith" text="CH">
      <formula>RIGHT(BE120,LEN("CH"))="CH"</formula>
    </cfRule>
  </conditionalFormatting>
  <conditionalFormatting sqref="BG120:BG134">
    <cfRule type="endsWith" dxfId="16401" priority="4285" stopIfTrue="1" operator="endsWith" text="TE">
      <formula>RIGHT(BG120,LEN("TE"))="TE"</formula>
    </cfRule>
    <cfRule type="endsWith" dxfId="16400" priority="4286" stopIfTrue="1" operator="endsWith" text="MX">
      <formula>RIGHT(BG120,LEN("MX"))="MX"</formula>
    </cfRule>
    <cfRule type="endsWith" dxfId="16399" priority="4287" stopIfTrue="1" operator="endsWith" text="MI">
      <formula>RIGHT(BG120,LEN("MI"))="MI"</formula>
    </cfRule>
    <cfRule type="endsWith" dxfId="16398" priority="4288" stopIfTrue="1" operator="endsWith" text="PL">
      <formula>RIGHT(BG120,LEN("PL"))="PL"</formula>
    </cfRule>
    <cfRule type="endsWith" dxfId="16397" priority="4289" stopIfTrue="1" operator="endsWith" text="FE">
      <formula>RIGHT(BG120,LEN("FE"))="FE"</formula>
    </cfRule>
    <cfRule type="endsWith" dxfId="16396" priority="4290" stopIfTrue="1" operator="endsWith" text="PA">
      <formula>RIGHT(BG120,LEN("PA"))="PA"</formula>
    </cfRule>
    <cfRule type="endsWith" dxfId="16395" priority="4291" stopIfTrue="1" operator="endsWith" text="PS">
      <formula>RIGHT(BG120,LEN("PS"))="PS"</formula>
    </cfRule>
    <cfRule type="endsWith" dxfId="16394" priority="4292" stopIfTrue="1" operator="endsWith" text="OB">
      <formula>RIGHT(BG120,LEN("OB"))="OB"</formula>
    </cfRule>
    <cfRule type="endsWith" dxfId="16393" priority="4293" stopIfTrue="1" operator="endsWith" text="BA">
      <formula>RIGHT(BG120,LEN("BA"))="BA"</formula>
    </cfRule>
    <cfRule type="endsWith" dxfId="16392" priority="4294" stopIfTrue="1" operator="endsWith" text="CO">
      <formula>RIGHT(BG120,LEN("CO"))="CO"</formula>
    </cfRule>
    <cfRule type="endsWith" dxfId="16391" priority="4295" stopIfTrue="1" operator="endsWith" text="CH">
      <formula>RIGHT(BG120,LEN("CH"))="CH"</formula>
    </cfRule>
  </conditionalFormatting>
  <conditionalFormatting sqref="H153">
    <cfRule type="cellIs" dxfId="16390" priority="4284" stopIfTrue="1" operator="greaterThan">
      <formula>16</formula>
    </cfRule>
  </conditionalFormatting>
  <conditionalFormatting sqref="J153">
    <cfRule type="cellIs" dxfId="16389" priority="4283" stopIfTrue="1" operator="greaterThan">
      <formula>16</formula>
    </cfRule>
  </conditionalFormatting>
  <conditionalFormatting sqref="L153">
    <cfRule type="cellIs" dxfId="16388" priority="4282" stopIfTrue="1" operator="greaterThan">
      <formula>16</formula>
    </cfRule>
  </conditionalFormatting>
  <conditionalFormatting sqref="N153">
    <cfRule type="cellIs" dxfId="16387" priority="4281" stopIfTrue="1" operator="greaterThan">
      <formula>16</formula>
    </cfRule>
  </conditionalFormatting>
  <conditionalFormatting sqref="P153">
    <cfRule type="cellIs" dxfId="16386" priority="4280" stopIfTrue="1" operator="greaterThan">
      <formula>16</formula>
    </cfRule>
  </conditionalFormatting>
  <conditionalFormatting sqref="R153">
    <cfRule type="cellIs" dxfId="16385" priority="4279" stopIfTrue="1" operator="greaterThan">
      <formula>16</formula>
    </cfRule>
  </conditionalFormatting>
  <conditionalFormatting sqref="T153">
    <cfRule type="cellIs" dxfId="16384" priority="4278" stopIfTrue="1" operator="greaterThan">
      <formula>16</formula>
    </cfRule>
  </conditionalFormatting>
  <conditionalFormatting sqref="G138:G152">
    <cfRule type="endsWith" dxfId="16383" priority="4267" stopIfTrue="1" operator="endsWith" text="TE">
      <formula>RIGHT(G138,LEN("TE"))="TE"</formula>
    </cfRule>
    <cfRule type="endsWith" dxfId="16382" priority="4268" stopIfTrue="1" operator="endsWith" text="MX">
      <formula>RIGHT(G138,LEN("MX"))="MX"</formula>
    </cfRule>
    <cfRule type="endsWith" dxfId="16381" priority="4269" stopIfTrue="1" operator="endsWith" text="MI">
      <formula>RIGHT(G138,LEN("MI"))="MI"</formula>
    </cfRule>
    <cfRule type="endsWith" dxfId="16380" priority="4270" stopIfTrue="1" operator="endsWith" text="PL">
      <formula>RIGHT(G138,LEN("PL"))="PL"</formula>
    </cfRule>
    <cfRule type="endsWith" dxfId="16379" priority="4271" stopIfTrue="1" operator="endsWith" text="FE">
      <formula>RIGHT(G138,LEN("FE"))="FE"</formula>
    </cfRule>
    <cfRule type="endsWith" dxfId="16378" priority="4272" stopIfTrue="1" operator="endsWith" text="PA">
      <formula>RIGHT(G138,LEN("PA"))="PA"</formula>
    </cfRule>
    <cfRule type="endsWith" dxfId="16377" priority="4273" stopIfTrue="1" operator="endsWith" text="PS">
      <formula>RIGHT(G138,LEN("PS"))="PS"</formula>
    </cfRule>
    <cfRule type="endsWith" dxfId="16376" priority="4274" stopIfTrue="1" operator="endsWith" text="OB">
      <formula>RIGHT(G138,LEN("OB"))="OB"</formula>
    </cfRule>
    <cfRule type="endsWith" dxfId="16375" priority="4275" stopIfTrue="1" operator="endsWith" text="BA">
      <formula>RIGHT(G138,LEN("BA"))="BA"</formula>
    </cfRule>
    <cfRule type="endsWith" dxfId="16374" priority="4276" stopIfTrue="1" operator="endsWith" text="CO">
      <formula>RIGHT(G138,LEN("CO"))="CO"</formula>
    </cfRule>
    <cfRule type="endsWith" dxfId="16373" priority="4277" stopIfTrue="1" operator="endsWith" text="CH">
      <formula>RIGHT(G138,LEN("CH"))="CH"</formula>
    </cfRule>
  </conditionalFormatting>
  <conditionalFormatting sqref="I138:I152">
    <cfRule type="endsWith" dxfId="16372" priority="4256" stopIfTrue="1" operator="endsWith" text="TE">
      <formula>RIGHT(I138,LEN("TE"))="TE"</formula>
    </cfRule>
    <cfRule type="endsWith" dxfId="16371" priority="4257" stopIfTrue="1" operator="endsWith" text="MX">
      <formula>RIGHT(I138,LEN("MX"))="MX"</formula>
    </cfRule>
    <cfRule type="endsWith" dxfId="16370" priority="4258" stopIfTrue="1" operator="endsWith" text="MI">
      <formula>RIGHT(I138,LEN("MI"))="MI"</formula>
    </cfRule>
    <cfRule type="endsWith" dxfId="16369" priority="4259" stopIfTrue="1" operator="endsWith" text="PL">
      <formula>RIGHT(I138,LEN("PL"))="PL"</formula>
    </cfRule>
    <cfRule type="endsWith" dxfId="16368" priority="4260" stopIfTrue="1" operator="endsWith" text="FE">
      <formula>RIGHT(I138,LEN("FE"))="FE"</formula>
    </cfRule>
    <cfRule type="endsWith" dxfId="16367" priority="4261" stopIfTrue="1" operator="endsWith" text="PA">
      <formula>RIGHT(I138,LEN("PA"))="PA"</formula>
    </cfRule>
    <cfRule type="endsWith" dxfId="16366" priority="4262" stopIfTrue="1" operator="endsWith" text="PS">
      <formula>RIGHT(I138,LEN("PS"))="PS"</formula>
    </cfRule>
    <cfRule type="endsWith" dxfId="16365" priority="4263" stopIfTrue="1" operator="endsWith" text="OB">
      <formula>RIGHT(I138,LEN("OB"))="OB"</formula>
    </cfRule>
    <cfRule type="endsWith" dxfId="16364" priority="4264" stopIfTrue="1" operator="endsWith" text="BA">
      <formula>RIGHT(I138,LEN("BA"))="BA"</formula>
    </cfRule>
    <cfRule type="endsWith" dxfId="16363" priority="4265" stopIfTrue="1" operator="endsWith" text="CO">
      <formula>RIGHT(I138,LEN("CO"))="CO"</formula>
    </cfRule>
    <cfRule type="endsWith" dxfId="16362" priority="4266" stopIfTrue="1" operator="endsWith" text="CH">
      <formula>RIGHT(I138,LEN("CH"))="CH"</formula>
    </cfRule>
  </conditionalFormatting>
  <conditionalFormatting sqref="K138:K152">
    <cfRule type="endsWith" dxfId="16361" priority="4245" stopIfTrue="1" operator="endsWith" text="TE">
      <formula>RIGHT(K138,LEN("TE"))="TE"</formula>
    </cfRule>
    <cfRule type="endsWith" dxfId="16360" priority="4246" stopIfTrue="1" operator="endsWith" text="MX">
      <formula>RIGHT(K138,LEN("MX"))="MX"</formula>
    </cfRule>
    <cfRule type="endsWith" dxfId="16359" priority="4247" stopIfTrue="1" operator="endsWith" text="MI">
      <formula>RIGHT(K138,LEN("MI"))="MI"</formula>
    </cfRule>
    <cfRule type="endsWith" dxfId="16358" priority="4248" stopIfTrue="1" operator="endsWith" text="PL">
      <formula>RIGHT(K138,LEN("PL"))="PL"</formula>
    </cfRule>
    <cfRule type="endsWith" dxfId="16357" priority="4249" stopIfTrue="1" operator="endsWith" text="FE">
      <formula>RIGHT(K138,LEN("FE"))="FE"</formula>
    </cfRule>
    <cfRule type="endsWith" dxfId="16356" priority="4250" stopIfTrue="1" operator="endsWith" text="PA">
      <formula>RIGHT(K138,LEN("PA"))="PA"</formula>
    </cfRule>
    <cfRule type="endsWith" dxfId="16355" priority="4251" stopIfTrue="1" operator="endsWith" text="PS">
      <formula>RIGHT(K138,LEN("PS"))="PS"</formula>
    </cfRule>
    <cfRule type="endsWith" dxfId="16354" priority="4252" stopIfTrue="1" operator="endsWith" text="OB">
      <formula>RIGHT(K138,LEN("OB"))="OB"</formula>
    </cfRule>
    <cfRule type="endsWith" dxfId="16353" priority="4253" stopIfTrue="1" operator="endsWith" text="BA">
      <formula>RIGHT(K138,LEN("BA"))="BA"</formula>
    </cfRule>
    <cfRule type="endsWith" dxfId="16352" priority="4254" stopIfTrue="1" operator="endsWith" text="CO">
      <formula>RIGHT(K138,LEN("CO"))="CO"</formula>
    </cfRule>
    <cfRule type="endsWith" dxfId="16351" priority="4255" stopIfTrue="1" operator="endsWith" text="CH">
      <formula>RIGHT(K138,LEN("CH"))="CH"</formula>
    </cfRule>
  </conditionalFormatting>
  <conditionalFormatting sqref="M138:M152">
    <cfRule type="endsWith" dxfId="16350" priority="4234" stopIfTrue="1" operator="endsWith" text="TE">
      <formula>RIGHT(M138,LEN("TE"))="TE"</formula>
    </cfRule>
    <cfRule type="endsWith" dxfId="16349" priority="4235" stopIfTrue="1" operator="endsWith" text="MX">
      <formula>RIGHT(M138,LEN("MX"))="MX"</formula>
    </cfRule>
    <cfRule type="endsWith" dxfId="16348" priority="4236" stopIfTrue="1" operator="endsWith" text="MI">
      <formula>RIGHT(M138,LEN("MI"))="MI"</formula>
    </cfRule>
    <cfRule type="endsWith" dxfId="16347" priority="4237" stopIfTrue="1" operator="endsWith" text="PL">
      <formula>RIGHT(M138,LEN("PL"))="PL"</formula>
    </cfRule>
    <cfRule type="endsWith" dxfId="16346" priority="4238" stopIfTrue="1" operator="endsWith" text="FE">
      <formula>RIGHT(M138,LEN("FE"))="FE"</formula>
    </cfRule>
    <cfRule type="endsWith" dxfId="16345" priority="4239" stopIfTrue="1" operator="endsWith" text="PA">
      <formula>RIGHT(M138,LEN("PA"))="PA"</formula>
    </cfRule>
    <cfRule type="endsWith" dxfId="16344" priority="4240" stopIfTrue="1" operator="endsWith" text="PS">
      <formula>RIGHT(M138,LEN("PS"))="PS"</formula>
    </cfRule>
    <cfRule type="endsWith" dxfId="16343" priority="4241" stopIfTrue="1" operator="endsWith" text="OB">
      <formula>RIGHT(M138,LEN("OB"))="OB"</formula>
    </cfRule>
    <cfRule type="endsWith" dxfId="16342" priority="4242" stopIfTrue="1" operator="endsWith" text="BA">
      <formula>RIGHT(M138,LEN("BA"))="BA"</formula>
    </cfRule>
    <cfRule type="endsWith" dxfId="16341" priority="4243" stopIfTrue="1" operator="endsWith" text="CO">
      <formula>RIGHT(M138,LEN("CO"))="CO"</formula>
    </cfRule>
    <cfRule type="endsWith" dxfId="16340" priority="4244" stopIfTrue="1" operator="endsWith" text="CH">
      <formula>RIGHT(M138,LEN("CH"))="CH"</formula>
    </cfRule>
  </conditionalFormatting>
  <conditionalFormatting sqref="O138:O152">
    <cfRule type="endsWith" dxfId="16339" priority="4223" stopIfTrue="1" operator="endsWith" text="TE">
      <formula>RIGHT(O138,LEN("TE"))="TE"</formula>
    </cfRule>
    <cfRule type="endsWith" dxfId="16338" priority="4224" stopIfTrue="1" operator="endsWith" text="MX">
      <formula>RIGHT(O138,LEN("MX"))="MX"</formula>
    </cfRule>
    <cfRule type="endsWith" dxfId="16337" priority="4225" stopIfTrue="1" operator="endsWith" text="MI">
      <formula>RIGHT(O138,LEN("MI"))="MI"</formula>
    </cfRule>
    <cfRule type="endsWith" dxfId="16336" priority="4226" stopIfTrue="1" operator="endsWith" text="PL">
      <formula>RIGHT(O138,LEN("PL"))="PL"</formula>
    </cfRule>
    <cfRule type="endsWith" dxfId="16335" priority="4227" stopIfTrue="1" operator="endsWith" text="FE">
      <formula>RIGHT(O138,LEN("FE"))="FE"</formula>
    </cfRule>
    <cfRule type="endsWith" dxfId="16334" priority="4228" stopIfTrue="1" operator="endsWith" text="PA">
      <formula>RIGHT(O138,LEN("PA"))="PA"</formula>
    </cfRule>
    <cfRule type="endsWith" dxfId="16333" priority="4229" stopIfTrue="1" operator="endsWith" text="PS">
      <formula>RIGHT(O138,LEN("PS"))="PS"</formula>
    </cfRule>
    <cfRule type="endsWith" dxfId="16332" priority="4230" stopIfTrue="1" operator="endsWith" text="OB">
      <formula>RIGHT(O138,LEN("OB"))="OB"</formula>
    </cfRule>
    <cfRule type="endsWith" dxfId="16331" priority="4231" stopIfTrue="1" operator="endsWith" text="BA">
      <formula>RIGHT(O138,LEN("BA"))="BA"</formula>
    </cfRule>
    <cfRule type="endsWith" dxfId="16330" priority="4232" stopIfTrue="1" operator="endsWith" text="CO">
      <formula>RIGHT(O138,LEN("CO"))="CO"</formula>
    </cfRule>
    <cfRule type="endsWith" dxfId="16329" priority="4233" stopIfTrue="1" operator="endsWith" text="CH">
      <formula>RIGHT(O138,LEN("CH"))="CH"</formula>
    </cfRule>
  </conditionalFormatting>
  <conditionalFormatting sqref="Q138:Q152">
    <cfRule type="endsWith" dxfId="16328" priority="4212" stopIfTrue="1" operator="endsWith" text="TE">
      <formula>RIGHT(Q138,LEN("TE"))="TE"</formula>
    </cfRule>
    <cfRule type="endsWith" dxfId="16327" priority="4213" stopIfTrue="1" operator="endsWith" text="MX">
      <formula>RIGHT(Q138,LEN("MX"))="MX"</formula>
    </cfRule>
    <cfRule type="endsWith" dxfId="16326" priority="4214" stopIfTrue="1" operator="endsWith" text="MI">
      <formula>RIGHT(Q138,LEN("MI"))="MI"</formula>
    </cfRule>
    <cfRule type="endsWith" dxfId="16325" priority="4215" stopIfTrue="1" operator="endsWith" text="PL">
      <formula>RIGHT(Q138,LEN("PL"))="PL"</formula>
    </cfRule>
    <cfRule type="endsWith" dxfId="16324" priority="4216" stopIfTrue="1" operator="endsWith" text="FE">
      <formula>RIGHT(Q138,LEN("FE"))="FE"</formula>
    </cfRule>
    <cfRule type="endsWith" dxfId="16323" priority="4217" stopIfTrue="1" operator="endsWith" text="PA">
      <formula>RIGHT(Q138,LEN("PA"))="PA"</formula>
    </cfRule>
    <cfRule type="endsWith" dxfId="16322" priority="4218" stopIfTrue="1" operator="endsWith" text="PS">
      <formula>RIGHT(Q138,LEN("PS"))="PS"</formula>
    </cfRule>
    <cfRule type="endsWith" dxfId="16321" priority="4219" stopIfTrue="1" operator="endsWith" text="OB">
      <formula>RIGHT(Q138,LEN("OB"))="OB"</formula>
    </cfRule>
    <cfRule type="endsWith" dxfId="16320" priority="4220" stopIfTrue="1" operator="endsWith" text="BA">
      <formula>RIGHT(Q138,LEN("BA"))="BA"</formula>
    </cfRule>
    <cfRule type="endsWith" dxfId="16319" priority="4221" stopIfTrue="1" operator="endsWith" text="CO">
      <formula>RIGHT(Q138,LEN("CO"))="CO"</formula>
    </cfRule>
    <cfRule type="endsWith" dxfId="16318" priority="4222" stopIfTrue="1" operator="endsWith" text="CH">
      <formula>RIGHT(Q138,LEN("CH"))="CH"</formula>
    </cfRule>
  </conditionalFormatting>
  <conditionalFormatting sqref="S138:S152">
    <cfRule type="endsWith" dxfId="16317" priority="4201" stopIfTrue="1" operator="endsWith" text="TE">
      <formula>RIGHT(S138,LEN("TE"))="TE"</formula>
    </cfRule>
    <cfRule type="endsWith" dxfId="16316" priority="4202" stopIfTrue="1" operator="endsWith" text="MX">
      <formula>RIGHT(S138,LEN("MX"))="MX"</formula>
    </cfRule>
    <cfRule type="endsWith" dxfId="16315" priority="4203" stopIfTrue="1" operator="endsWith" text="MI">
      <formula>RIGHT(S138,LEN("MI"))="MI"</formula>
    </cfRule>
    <cfRule type="endsWith" dxfId="16314" priority="4204" stopIfTrue="1" operator="endsWith" text="PL">
      <formula>RIGHT(S138,LEN("PL"))="PL"</formula>
    </cfRule>
    <cfRule type="endsWith" dxfId="16313" priority="4205" stopIfTrue="1" operator="endsWith" text="FE">
      <formula>RIGHT(S138,LEN("FE"))="FE"</formula>
    </cfRule>
    <cfRule type="endsWith" dxfId="16312" priority="4206" stopIfTrue="1" operator="endsWith" text="PA">
      <formula>RIGHT(S138,LEN("PA"))="PA"</formula>
    </cfRule>
    <cfRule type="endsWith" dxfId="16311" priority="4207" stopIfTrue="1" operator="endsWith" text="PS">
      <formula>RIGHT(S138,LEN("PS"))="PS"</formula>
    </cfRule>
    <cfRule type="endsWith" dxfId="16310" priority="4208" stopIfTrue="1" operator="endsWith" text="OB">
      <formula>RIGHT(S138,LEN("OB"))="OB"</formula>
    </cfRule>
    <cfRule type="endsWith" dxfId="16309" priority="4209" stopIfTrue="1" operator="endsWith" text="BA">
      <formula>RIGHT(S138,LEN("BA"))="BA"</formula>
    </cfRule>
    <cfRule type="endsWith" dxfId="16308" priority="4210" stopIfTrue="1" operator="endsWith" text="CO">
      <formula>RIGHT(S138,LEN("CO"))="CO"</formula>
    </cfRule>
    <cfRule type="endsWith" dxfId="16307" priority="4211" stopIfTrue="1" operator="endsWith" text="CH">
      <formula>RIGHT(S138,LEN("CH"))="CH"</formula>
    </cfRule>
  </conditionalFormatting>
  <conditionalFormatting sqref="AB153">
    <cfRule type="cellIs" dxfId="16306" priority="4200" stopIfTrue="1" operator="greaterThan">
      <formula>16</formula>
    </cfRule>
  </conditionalFormatting>
  <conditionalFormatting sqref="AD153">
    <cfRule type="cellIs" dxfId="16305" priority="4199" stopIfTrue="1" operator="greaterThan">
      <formula>16</formula>
    </cfRule>
  </conditionalFormatting>
  <conditionalFormatting sqref="AF153">
    <cfRule type="cellIs" dxfId="16304" priority="4198" stopIfTrue="1" operator="greaterThan">
      <formula>16</formula>
    </cfRule>
  </conditionalFormatting>
  <conditionalFormatting sqref="AH153">
    <cfRule type="cellIs" dxfId="16303" priority="4197" stopIfTrue="1" operator="greaterThan">
      <formula>16</formula>
    </cfRule>
  </conditionalFormatting>
  <conditionalFormatting sqref="AJ153">
    <cfRule type="cellIs" dxfId="16302" priority="4196" stopIfTrue="1" operator="greaterThan">
      <formula>16</formula>
    </cfRule>
  </conditionalFormatting>
  <conditionalFormatting sqref="AL153">
    <cfRule type="cellIs" dxfId="16301" priority="4195" stopIfTrue="1" operator="greaterThan">
      <formula>16</formula>
    </cfRule>
  </conditionalFormatting>
  <conditionalFormatting sqref="AN153">
    <cfRule type="cellIs" dxfId="16300" priority="4194" stopIfTrue="1" operator="greaterThan">
      <formula>16</formula>
    </cfRule>
  </conditionalFormatting>
  <conditionalFormatting sqref="AA138:AA152">
    <cfRule type="endsWith" dxfId="16299" priority="4183" stopIfTrue="1" operator="endsWith" text="TE">
      <formula>RIGHT(AA138,LEN("TE"))="TE"</formula>
    </cfRule>
    <cfRule type="endsWith" dxfId="16298" priority="4184" stopIfTrue="1" operator="endsWith" text="MX">
      <formula>RIGHT(AA138,LEN("MX"))="MX"</formula>
    </cfRule>
    <cfRule type="endsWith" dxfId="16297" priority="4185" stopIfTrue="1" operator="endsWith" text="MI">
      <formula>RIGHT(AA138,LEN("MI"))="MI"</formula>
    </cfRule>
    <cfRule type="endsWith" dxfId="16296" priority="4186" stopIfTrue="1" operator="endsWith" text="PL">
      <formula>RIGHT(AA138,LEN("PL"))="PL"</formula>
    </cfRule>
    <cfRule type="endsWith" dxfId="16295" priority="4187" stopIfTrue="1" operator="endsWith" text="FE">
      <formula>RIGHT(AA138,LEN("FE"))="FE"</formula>
    </cfRule>
    <cfRule type="endsWith" dxfId="16294" priority="4188" stopIfTrue="1" operator="endsWith" text="PA">
      <formula>RIGHT(AA138,LEN("PA"))="PA"</formula>
    </cfRule>
    <cfRule type="endsWith" dxfId="16293" priority="4189" stopIfTrue="1" operator="endsWith" text="PS">
      <formula>RIGHT(AA138,LEN("PS"))="PS"</formula>
    </cfRule>
    <cfRule type="endsWith" dxfId="16292" priority="4190" stopIfTrue="1" operator="endsWith" text="OB">
      <formula>RIGHT(AA138,LEN("OB"))="OB"</formula>
    </cfRule>
    <cfRule type="endsWith" dxfId="16291" priority="4191" stopIfTrue="1" operator="endsWith" text="BA">
      <formula>RIGHT(AA138,LEN("BA"))="BA"</formula>
    </cfRule>
    <cfRule type="endsWith" dxfId="16290" priority="4192" stopIfTrue="1" operator="endsWith" text="CO">
      <formula>RIGHT(AA138,LEN("CO"))="CO"</formula>
    </cfRule>
    <cfRule type="endsWith" dxfId="16289" priority="4193" stopIfTrue="1" operator="endsWith" text="CH">
      <formula>RIGHT(AA138,LEN("CH"))="CH"</formula>
    </cfRule>
  </conditionalFormatting>
  <conditionalFormatting sqref="AC138:AC152">
    <cfRule type="endsWith" dxfId="16288" priority="4172" stopIfTrue="1" operator="endsWith" text="TE">
      <formula>RIGHT(AC138,LEN("TE"))="TE"</formula>
    </cfRule>
    <cfRule type="endsWith" dxfId="16287" priority="4173" stopIfTrue="1" operator="endsWith" text="MX">
      <formula>RIGHT(AC138,LEN("MX"))="MX"</formula>
    </cfRule>
    <cfRule type="endsWith" dxfId="16286" priority="4174" stopIfTrue="1" operator="endsWith" text="MI">
      <formula>RIGHT(AC138,LEN("MI"))="MI"</formula>
    </cfRule>
    <cfRule type="endsWith" dxfId="16285" priority="4175" stopIfTrue="1" operator="endsWith" text="PL">
      <formula>RIGHT(AC138,LEN("PL"))="PL"</formula>
    </cfRule>
    <cfRule type="endsWith" dxfId="16284" priority="4176" stopIfTrue="1" operator="endsWith" text="FE">
      <formula>RIGHT(AC138,LEN("FE"))="FE"</formula>
    </cfRule>
    <cfRule type="endsWith" dxfId="16283" priority="4177" stopIfTrue="1" operator="endsWith" text="PA">
      <formula>RIGHT(AC138,LEN("PA"))="PA"</formula>
    </cfRule>
    <cfRule type="endsWith" dxfId="16282" priority="4178" stopIfTrue="1" operator="endsWith" text="PS">
      <formula>RIGHT(AC138,LEN("PS"))="PS"</formula>
    </cfRule>
    <cfRule type="endsWith" dxfId="16281" priority="4179" stopIfTrue="1" operator="endsWith" text="OB">
      <formula>RIGHT(AC138,LEN("OB"))="OB"</formula>
    </cfRule>
    <cfRule type="endsWith" dxfId="16280" priority="4180" stopIfTrue="1" operator="endsWith" text="BA">
      <formula>RIGHT(AC138,LEN("BA"))="BA"</formula>
    </cfRule>
    <cfRule type="endsWith" dxfId="16279" priority="4181" stopIfTrue="1" operator="endsWith" text="CO">
      <formula>RIGHT(AC138,LEN("CO"))="CO"</formula>
    </cfRule>
    <cfRule type="endsWith" dxfId="16278" priority="4182" stopIfTrue="1" operator="endsWith" text="CH">
      <formula>RIGHT(AC138,LEN("CH"))="CH"</formula>
    </cfRule>
  </conditionalFormatting>
  <conditionalFormatting sqref="AE138:AE152">
    <cfRule type="endsWith" dxfId="16277" priority="4161" stopIfTrue="1" operator="endsWith" text="TE">
      <formula>RIGHT(AE138,LEN("TE"))="TE"</formula>
    </cfRule>
    <cfRule type="endsWith" dxfId="16276" priority="4162" stopIfTrue="1" operator="endsWith" text="MX">
      <formula>RIGHT(AE138,LEN("MX"))="MX"</formula>
    </cfRule>
    <cfRule type="endsWith" dxfId="16275" priority="4163" stopIfTrue="1" operator="endsWith" text="MI">
      <formula>RIGHT(AE138,LEN("MI"))="MI"</formula>
    </cfRule>
    <cfRule type="endsWith" dxfId="16274" priority="4164" stopIfTrue="1" operator="endsWith" text="PL">
      <formula>RIGHT(AE138,LEN("PL"))="PL"</formula>
    </cfRule>
    <cfRule type="endsWith" dxfId="16273" priority="4165" stopIfTrue="1" operator="endsWith" text="FE">
      <formula>RIGHT(AE138,LEN("FE"))="FE"</formula>
    </cfRule>
    <cfRule type="endsWith" dxfId="16272" priority="4166" stopIfTrue="1" operator="endsWith" text="PA">
      <formula>RIGHT(AE138,LEN("PA"))="PA"</formula>
    </cfRule>
    <cfRule type="endsWith" dxfId="16271" priority="4167" stopIfTrue="1" operator="endsWith" text="PS">
      <formula>RIGHT(AE138,LEN("PS"))="PS"</formula>
    </cfRule>
    <cfRule type="endsWith" dxfId="16270" priority="4168" stopIfTrue="1" operator="endsWith" text="OB">
      <formula>RIGHT(AE138,LEN("OB"))="OB"</formula>
    </cfRule>
    <cfRule type="endsWith" dxfId="16269" priority="4169" stopIfTrue="1" operator="endsWith" text="BA">
      <formula>RIGHT(AE138,LEN("BA"))="BA"</formula>
    </cfRule>
    <cfRule type="endsWith" dxfId="16268" priority="4170" stopIfTrue="1" operator="endsWith" text="CO">
      <formula>RIGHT(AE138,LEN("CO"))="CO"</formula>
    </cfRule>
    <cfRule type="endsWith" dxfId="16267" priority="4171" stopIfTrue="1" operator="endsWith" text="CH">
      <formula>RIGHT(AE138,LEN("CH"))="CH"</formula>
    </cfRule>
  </conditionalFormatting>
  <conditionalFormatting sqref="AG138:AG152">
    <cfRule type="endsWith" dxfId="16266" priority="4150" stopIfTrue="1" operator="endsWith" text="TE">
      <formula>RIGHT(AG138,LEN("TE"))="TE"</formula>
    </cfRule>
    <cfRule type="endsWith" dxfId="16265" priority="4151" stopIfTrue="1" operator="endsWith" text="MX">
      <formula>RIGHT(AG138,LEN("MX"))="MX"</formula>
    </cfRule>
    <cfRule type="endsWith" dxfId="16264" priority="4152" stopIfTrue="1" operator="endsWith" text="MI">
      <formula>RIGHT(AG138,LEN("MI"))="MI"</formula>
    </cfRule>
    <cfRule type="endsWith" dxfId="16263" priority="4153" stopIfTrue="1" operator="endsWith" text="PL">
      <formula>RIGHT(AG138,LEN("PL"))="PL"</formula>
    </cfRule>
    <cfRule type="endsWith" dxfId="16262" priority="4154" stopIfTrue="1" operator="endsWith" text="FE">
      <formula>RIGHT(AG138,LEN("FE"))="FE"</formula>
    </cfRule>
    <cfRule type="endsWith" dxfId="16261" priority="4155" stopIfTrue="1" operator="endsWith" text="PA">
      <formula>RIGHT(AG138,LEN("PA"))="PA"</formula>
    </cfRule>
    <cfRule type="endsWith" dxfId="16260" priority="4156" stopIfTrue="1" operator="endsWith" text="PS">
      <formula>RIGHT(AG138,LEN("PS"))="PS"</formula>
    </cfRule>
    <cfRule type="endsWith" dxfId="16259" priority="4157" stopIfTrue="1" operator="endsWith" text="OB">
      <formula>RIGHT(AG138,LEN("OB"))="OB"</formula>
    </cfRule>
    <cfRule type="endsWith" dxfId="16258" priority="4158" stopIfTrue="1" operator="endsWith" text="BA">
      <formula>RIGHT(AG138,LEN("BA"))="BA"</formula>
    </cfRule>
    <cfRule type="endsWith" dxfId="16257" priority="4159" stopIfTrue="1" operator="endsWith" text="CO">
      <formula>RIGHT(AG138,LEN("CO"))="CO"</formula>
    </cfRule>
    <cfRule type="endsWith" dxfId="16256" priority="4160" stopIfTrue="1" operator="endsWith" text="CH">
      <formula>RIGHT(AG138,LEN("CH"))="CH"</formula>
    </cfRule>
  </conditionalFormatting>
  <conditionalFormatting sqref="AI138:AI152">
    <cfRule type="endsWith" dxfId="16255" priority="4139" stopIfTrue="1" operator="endsWith" text="TE">
      <formula>RIGHT(AI138,LEN("TE"))="TE"</formula>
    </cfRule>
    <cfRule type="endsWith" dxfId="16254" priority="4140" stopIfTrue="1" operator="endsWith" text="MX">
      <formula>RIGHT(AI138,LEN("MX"))="MX"</formula>
    </cfRule>
    <cfRule type="endsWith" dxfId="16253" priority="4141" stopIfTrue="1" operator="endsWith" text="MI">
      <formula>RIGHT(AI138,LEN("MI"))="MI"</formula>
    </cfRule>
    <cfRule type="endsWith" dxfId="16252" priority="4142" stopIfTrue="1" operator="endsWith" text="PL">
      <formula>RIGHT(AI138,LEN("PL"))="PL"</formula>
    </cfRule>
    <cfRule type="endsWith" dxfId="16251" priority="4143" stopIfTrue="1" operator="endsWith" text="FE">
      <formula>RIGHT(AI138,LEN("FE"))="FE"</formula>
    </cfRule>
    <cfRule type="endsWith" dxfId="16250" priority="4144" stopIfTrue="1" operator="endsWith" text="PA">
      <formula>RIGHT(AI138,LEN("PA"))="PA"</formula>
    </cfRule>
    <cfRule type="endsWith" dxfId="16249" priority="4145" stopIfTrue="1" operator="endsWith" text="PS">
      <formula>RIGHT(AI138,LEN("PS"))="PS"</formula>
    </cfRule>
    <cfRule type="endsWith" dxfId="16248" priority="4146" stopIfTrue="1" operator="endsWith" text="OB">
      <formula>RIGHT(AI138,LEN("OB"))="OB"</formula>
    </cfRule>
    <cfRule type="endsWith" dxfId="16247" priority="4147" stopIfTrue="1" operator="endsWith" text="BA">
      <formula>RIGHT(AI138,LEN("BA"))="BA"</formula>
    </cfRule>
    <cfRule type="endsWith" dxfId="16246" priority="4148" stopIfTrue="1" operator="endsWith" text="CO">
      <formula>RIGHT(AI138,LEN("CO"))="CO"</formula>
    </cfRule>
    <cfRule type="endsWith" dxfId="16245" priority="4149" stopIfTrue="1" operator="endsWith" text="CH">
      <formula>RIGHT(AI138,LEN("CH"))="CH"</formula>
    </cfRule>
  </conditionalFormatting>
  <conditionalFormatting sqref="AK138:AK152">
    <cfRule type="endsWith" dxfId="16244" priority="4128" stopIfTrue="1" operator="endsWith" text="TE">
      <formula>RIGHT(AK138,LEN("TE"))="TE"</formula>
    </cfRule>
    <cfRule type="endsWith" dxfId="16243" priority="4129" stopIfTrue="1" operator="endsWith" text="MX">
      <formula>RIGHT(AK138,LEN("MX"))="MX"</formula>
    </cfRule>
    <cfRule type="endsWith" dxfId="16242" priority="4130" stopIfTrue="1" operator="endsWith" text="MI">
      <formula>RIGHT(AK138,LEN("MI"))="MI"</formula>
    </cfRule>
    <cfRule type="endsWith" dxfId="16241" priority="4131" stopIfTrue="1" operator="endsWith" text="PL">
      <formula>RIGHT(AK138,LEN("PL"))="PL"</formula>
    </cfRule>
    <cfRule type="endsWith" dxfId="16240" priority="4132" stopIfTrue="1" operator="endsWith" text="FE">
      <formula>RIGHT(AK138,LEN("FE"))="FE"</formula>
    </cfRule>
    <cfRule type="endsWith" dxfId="16239" priority="4133" stopIfTrue="1" operator="endsWith" text="PA">
      <formula>RIGHT(AK138,LEN("PA"))="PA"</formula>
    </cfRule>
    <cfRule type="endsWith" dxfId="16238" priority="4134" stopIfTrue="1" operator="endsWith" text="PS">
      <formula>RIGHT(AK138,LEN("PS"))="PS"</formula>
    </cfRule>
    <cfRule type="endsWith" dxfId="16237" priority="4135" stopIfTrue="1" operator="endsWith" text="OB">
      <formula>RIGHT(AK138,LEN("OB"))="OB"</formula>
    </cfRule>
    <cfRule type="endsWith" dxfId="16236" priority="4136" stopIfTrue="1" operator="endsWith" text="BA">
      <formula>RIGHT(AK138,LEN("BA"))="BA"</formula>
    </cfRule>
    <cfRule type="endsWith" dxfId="16235" priority="4137" stopIfTrue="1" operator="endsWith" text="CO">
      <formula>RIGHT(AK138,LEN("CO"))="CO"</formula>
    </cfRule>
    <cfRule type="endsWith" dxfId="16234" priority="4138" stopIfTrue="1" operator="endsWith" text="CH">
      <formula>RIGHT(AK138,LEN("CH"))="CH"</formula>
    </cfRule>
  </conditionalFormatting>
  <conditionalFormatting sqref="AM138:AM152">
    <cfRule type="endsWith" dxfId="16233" priority="4117" stopIfTrue="1" operator="endsWith" text="TE">
      <formula>RIGHT(AM138,LEN("TE"))="TE"</formula>
    </cfRule>
    <cfRule type="endsWith" dxfId="16232" priority="4118" stopIfTrue="1" operator="endsWith" text="MX">
      <formula>RIGHT(AM138,LEN("MX"))="MX"</formula>
    </cfRule>
    <cfRule type="endsWith" dxfId="16231" priority="4119" stopIfTrue="1" operator="endsWith" text="MI">
      <formula>RIGHT(AM138,LEN("MI"))="MI"</formula>
    </cfRule>
    <cfRule type="endsWith" dxfId="16230" priority="4120" stopIfTrue="1" operator="endsWith" text="PL">
      <formula>RIGHT(AM138,LEN("PL"))="PL"</formula>
    </cfRule>
    <cfRule type="endsWith" dxfId="16229" priority="4121" stopIfTrue="1" operator="endsWith" text="FE">
      <formula>RIGHT(AM138,LEN("FE"))="FE"</formula>
    </cfRule>
    <cfRule type="endsWith" dxfId="16228" priority="4122" stopIfTrue="1" operator="endsWith" text="PA">
      <formula>RIGHT(AM138,LEN("PA"))="PA"</formula>
    </cfRule>
    <cfRule type="endsWith" dxfId="16227" priority="4123" stopIfTrue="1" operator="endsWith" text="PS">
      <formula>RIGHT(AM138,LEN("PS"))="PS"</formula>
    </cfRule>
    <cfRule type="endsWith" dxfId="16226" priority="4124" stopIfTrue="1" operator="endsWith" text="OB">
      <formula>RIGHT(AM138,LEN("OB"))="OB"</formula>
    </cfRule>
    <cfRule type="endsWith" dxfId="16225" priority="4125" stopIfTrue="1" operator="endsWith" text="BA">
      <formula>RIGHT(AM138,LEN("BA"))="BA"</formula>
    </cfRule>
    <cfRule type="endsWith" dxfId="16224" priority="4126" stopIfTrue="1" operator="endsWith" text="CO">
      <formula>RIGHT(AM138,LEN("CO"))="CO"</formula>
    </cfRule>
    <cfRule type="endsWith" dxfId="16223" priority="4127" stopIfTrue="1" operator="endsWith" text="CH">
      <formula>RIGHT(AM138,LEN("CH"))="CH"</formula>
    </cfRule>
  </conditionalFormatting>
  <conditionalFormatting sqref="AV153">
    <cfRule type="cellIs" dxfId="16222" priority="4116" stopIfTrue="1" operator="greaterThan">
      <formula>16</formula>
    </cfRule>
  </conditionalFormatting>
  <conditionalFormatting sqref="AX153">
    <cfRule type="cellIs" dxfId="16221" priority="4115" stopIfTrue="1" operator="greaterThan">
      <formula>16</formula>
    </cfRule>
  </conditionalFormatting>
  <conditionalFormatting sqref="AZ153">
    <cfRule type="cellIs" dxfId="16220" priority="4114" stopIfTrue="1" operator="greaterThan">
      <formula>16</formula>
    </cfRule>
  </conditionalFormatting>
  <conditionalFormatting sqref="BB153">
    <cfRule type="cellIs" dxfId="16219" priority="4113" stopIfTrue="1" operator="greaterThan">
      <formula>16</formula>
    </cfRule>
  </conditionalFormatting>
  <conditionalFormatting sqref="BD153">
    <cfRule type="cellIs" dxfId="16218" priority="4112" stopIfTrue="1" operator="greaterThan">
      <formula>16</formula>
    </cfRule>
  </conditionalFormatting>
  <conditionalFormatting sqref="BF153">
    <cfRule type="cellIs" dxfId="16217" priority="4111" stopIfTrue="1" operator="greaterThan">
      <formula>16</formula>
    </cfRule>
  </conditionalFormatting>
  <conditionalFormatting sqref="BH153">
    <cfRule type="cellIs" dxfId="16216" priority="4110" stopIfTrue="1" operator="greaterThan">
      <formula>16</formula>
    </cfRule>
  </conditionalFormatting>
  <conditionalFormatting sqref="AU138:AU152">
    <cfRule type="endsWith" dxfId="16215" priority="4099" stopIfTrue="1" operator="endsWith" text="TE">
      <formula>RIGHT(AU138,LEN("TE"))="TE"</formula>
    </cfRule>
    <cfRule type="endsWith" dxfId="16214" priority="4100" stopIfTrue="1" operator="endsWith" text="MX">
      <formula>RIGHT(AU138,LEN("MX"))="MX"</formula>
    </cfRule>
    <cfRule type="endsWith" dxfId="16213" priority="4101" stopIfTrue="1" operator="endsWith" text="MI">
      <formula>RIGHT(AU138,LEN("MI"))="MI"</formula>
    </cfRule>
    <cfRule type="endsWith" dxfId="16212" priority="4102" stopIfTrue="1" operator="endsWith" text="PL">
      <formula>RIGHT(AU138,LEN("PL"))="PL"</formula>
    </cfRule>
    <cfRule type="endsWith" dxfId="16211" priority="4103" stopIfTrue="1" operator="endsWith" text="FE">
      <formula>RIGHT(AU138,LEN("FE"))="FE"</formula>
    </cfRule>
    <cfRule type="endsWith" dxfId="16210" priority="4104" stopIfTrue="1" operator="endsWith" text="PA">
      <formula>RIGHT(AU138,LEN("PA"))="PA"</formula>
    </cfRule>
    <cfRule type="endsWith" dxfId="16209" priority="4105" stopIfTrue="1" operator="endsWith" text="PS">
      <formula>RIGHT(AU138,LEN("PS"))="PS"</formula>
    </cfRule>
    <cfRule type="endsWith" dxfId="16208" priority="4106" stopIfTrue="1" operator="endsWith" text="OB">
      <formula>RIGHT(AU138,LEN("OB"))="OB"</formula>
    </cfRule>
    <cfRule type="endsWith" dxfId="16207" priority="4107" stopIfTrue="1" operator="endsWith" text="BA">
      <formula>RIGHT(AU138,LEN("BA"))="BA"</formula>
    </cfRule>
    <cfRule type="endsWith" dxfId="16206" priority="4108" stopIfTrue="1" operator="endsWith" text="CO">
      <formula>RIGHT(AU138,LEN("CO"))="CO"</formula>
    </cfRule>
    <cfRule type="endsWith" dxfId="16205" priority="4109" stopIfTrue="1" operator="endsWith" text="CH">
      <formula>RIGHT(AU138,LEN("CH"))="CH"</formula>
    </cfRule>
  </conditionalFormatting>
  <conditionalFormatting sqref="AW138:AW152">
    <cfRule type="endsWith" dxfId="16204" priority="4088" stopIfTrue="1" operator="endsWith" text="TE">
      <formula>RIGHT(AW138,LEN("TE"))="TE"</formula>
    </cfRule>
    <cfRule type="endsWith" dxfId="16203" priority="4089" stopIfTrue="1" operator="endsWith" text="MX">
      <formula>RIGHT(AW138,LEN("MX"))="MX"</formula>
    </cfRule>
    <cfRule type="endsWith" dxfId="16202" priority="4090" stopIfTrue="1" operator="endsWith" text="MI">
      <formula>RIGHT(AW138,LEN("MI"))="MI"</formula>
    </cfRule>
    <cfRule type="endsWith" dxfId="16201" priority="4091" stopIfTrue="1" operator="endsWith" text="PL">
      <formula>RIGHT(AW138,LEN("PL"))="PL"</formula>
    </cfRule>
    <cfRule type="endsWith" dxfId="16200" priority="4092" stopIfTrue="1" operator="endsWith" text="FE">
      <formula>RIGHT(AW138,LEN("FE"))="FE"</formula>
    </cfRule>
    <cfRule type="endsWith" dxfId="16199" priority="4093" stopIfTrue="1" operator="endsWith" text="PA">
      <formula>RIGHT(AW138,LEN("PA"))="PA"</formula>
    </cfRule>
    <cfRule type="endsWith" dxfId="16198" priority="4094" stopIfTrue="1" operator="endsWith" text="PS">
      <formula>RIGHT(AW138,LEN("PS"))="PS"</formula>
    </cfRule>
    <cfRule type="endsWith" dxfId="16197" priority="4095" stopIfTrue="1" operator="endsWith" text="OB">
      <formula>RIGHT(AW138,LEN("OB"))="OB"</formula>
    </cfRule>
    <cfRule type="endsWith" dxfId="16196" priority="4096" stopIfTrue="1" operator="endsWith" text="BA">
      <formula>RIGHT(AW138,LEN("BA"))="BA"</formula>
    </cfRule>
    <cfRule type="endsWith" dxfId="16195" priority="4097" stopIfTrue="1" operator="endsWith" text="CO">
      <formula>RIGHT(AW138,LEN("CO"))="CO"</formula>
    </cfRule>
    <cfRule type="endsWith" dxfId="16194" priority="4098" stopIfTrue="1" operator="endsWith" text="CH">
      <formula>RIGHT(AW138,LEN("CH"))="CH"</formula>
    </cfRule>
  </conditionalFormatting>
  <conditionalFormatting sqref="AY138:AY152">
    <cfRule type="endsWith" dxfId="16193" priority="4077" stopIfTrue="1" operator="endsWith" text="TE">
      <formula>RIGHT(AY138,LEN("TE"))="TE"</formula>
    </cfRule>
    <cfRule type="endsWith" dxfId="16192" priority="4078" stopIfTrue="1" operator="endsWith" text="MX">
      <formula>RIGHT(AY138,LEN("MX"))="MX"</formula>
    </cfRule>
    <cfRule type="endsWith" dxfId="16191" priority="4079" stopIfTrue="1" operator="endsWith" text="MI">
      <formula>RIGHT(AY138,LEN("MI"))="MI"</formula>
    </cfRule>
    <cfRule type="endsWith" dxfId="16190" priority="4080" stopIfTrue="1" operator="endsWith" text="PL">
      <formula>RIGHT(AY138,LEN("PL"))="PL"</formula>
    </cfRule>
    <cfRule type="endsWith" dxfId="16189" priority="4081" stopIfTrue="1" operator="endsWith" text="FE">
      <formula>RIGHT(AY138,LEN("FE"))="FE"</formula>
    </cfRule>
    <cfRule type="endsWith" dxfId="16188" priority="4082" stopIfTrue="1" operator="endsWith" text="PA">
      <formula>RIGHT(AY138,LEN("PA"))="PA"</formula>
    </cfRule>
    <cfRule type="endsWith" dxfId="16187" priority="4083" stopIfTrue="1" operator="endsWith" text="PS">
      <formula>RIGHT(AY138,LEN("PS"))="PS"</formula>
    </cfRule>
    <cfRule type="endsWith" dxfId="16186" priority="4084" stopIfTrue="1" operator="endsWith" text="OB">
      <formula>RIGHT(AY138,LEN("OB"))="OB"</formula>
    </cfRule>
    <cfRule type="endsWith" dxfId="16185" priority="4085" stopIfTrue="1" operator="endsWith" text="BA">
      <formula>RIGHT(AY138,LEN("BA"))="BA"</formula>
    </cfRule>
    <cfRule type="endsWith" dxfId="16184" priority="4086" stopIfTrue="1" operator="endsWith" text="CO">
      <formula>RIGHT(AY138,LEN("CO"))="CO"</formula>
    </cfRule>
    <cfRule type="endsWith" dxfId="16183" priority="4087" stopIfTrue="1" operator="endsWith" text="CH">
      <formula>RIGHT(AY138,LEN("CH"))="CH"</formula>
    </cfRule>
  </conditionalFormatting>
  <conditionalFormatting sqref="BA138:BA152">
    <cfRule type="endsWith" dxfId="16182" priority="4066" stopIfTrue="1" operator="endsWith" text="TE">
      <formula>RIGHT(BA138,LEN("TE"))="TE"</formula>
    </cfRule>
    <cfRule type="endsWith" dxfId="16181" priority="4067" stopIfTrue="1" operator="endsWith" text="MX">
      <formula>RIGHT(BA138,LEN("MX"))="MX"</formula>
    </cfRule>
    <cfRule type="endsWith" dxfId="16180" priority="4068" stopIfTrue="1" operator="endsWith" text="MI">
      <formula>RIGHT(BA138,LEN("MI"))="MI"</formula>
    </cfRule>
    <cfRule type="endsWith" dxfId="16179" priority="4069" stopIfTrue="1" operator="endsWith" text="PL">
      <formula>RIGHT(BA138,LEN("PL"))="PL"</formula>
    </cfRule>
    <cfRule type="endsWith" dxfId="16178" priority="4070" stopIfTrue="1" operator="endsWith" text="FE">
      <formula>RIGHT(BA138,LEN("FE"))="FE"</formula>
    </cfRule>
    <cfRule type="endsWith" dxfId="16177" priority="4071" stopIfTrue="1" operator="endsWith" text="PA">
      <formula>RIGHT(BA138,LEN("PA"))="PA"</formula>
    </cfRule>
    <cfRule type="endsWith" dxfId="16176" priority="4072" stopIfTrue="1" operator="endsWith" text="PS">
      <formula>RIGHT(BA138,LEN("PS"))="PS"</formula>
    </cfRule>
    <cfRule type="endsWith" dxfId="16175" priority="4073" stopIfTrue="1" operator="endsWith" text="OB">
      <formula>RIGHT(BA138,LEN("OB"))="OB"</formula>
    </cfRule>
    <cfRule type="endsWith" dxfId="16174" priority="4074" stopIfTrue="1" operator="endsWith" text="BA">
      <formula>RIGHT(BA138,LEN("BA"))="BA"</formula>
    </cfRule>
    <cfRule type="endsWith" dxfId="16173" priority="4075" stopIfTrue="1" operator="endsWith" text="CO">
      <formula>RIGHT(BA138,LEN("CO"))="CO"</formula>
    </cfRule>
    <cfRule type="endsWith" dxfId="16172" priority="4076" stopIfTrue="1" operator="endsWith" text="CH">
      <formula>RIGHT(BA138,LEN("CH"))="CH"</formula>
    </cfRule>
  </conditionalFormatting>
  <conditionalFormatting sqref="BC138:BC152">
    <cfRule type="endsWith" dxfId="16171" priority="4055" stopIfTrue="1" operator="endsWith" text="TE">
      <formula>RIGHT(BC138,LEN("TE"))="TE"</formula>
    </cfRule>
    <cfRule type="endsWith" dxfId="16170" priority="4056" stopIfTrue="1" operator="endsWith" text="MX">
      <formula>RIGHT(BC138,LEN("MX"))="MX"</formula>
    </cfRule>
    <cfRule type="endsWith" dxfId="16169" priority="4057" stopIfTrue="1" operator="endsWith" text="MI">
      <formula>RIGHT(BC138,LEN("MI"))="MI"</formula>
    </cfRule>
    <cfRule type="endsWith" dxfId="16168" priority="4058" stopIfTrue="1" operator="endsWith" text="PL">
      <formula>RIGHT(BC138,LEN("PL"))="PL"</formula>
    </cfRule>
    <cfRule type="endsWith" dxfId="16167" priority="4059" stopIfTrue="1" operator="endsWith" text="FE">
      <formula>RIGHT(BC138,LEN("FE"))="FE"</formula>
    </cfRule>
    <cfRule type="endsWith" dxfId="16166" priority="4060" stopIfTrue="1" operator="endsWith" text="PA">
      <formula>RIGHT(BC138,LEN("PA"))="PA"</formula>
    </cfRule>
    <cfRule type="endsWith" dxfId="16165" priority="4061" stopIfTrue="1" operator="endsWith" text="PS">
      <formula>RIGHT(BC138,LEN("PS"))="PS"</formula>
    </cfRule>
    <cfRule type="endsWith" dxfId="16164" priority="4062" stopIfTrue="1" operator="endsWith" text="OB">
      <formula>RIGHT(BC138,LEN("OB"))="OB"</formula>
    </cfRule>
    <cfRule type="endsWith" dxfId="16163" priority="4063" stopIfTrue="1" operator="endsWith" text="BA">
      <formula>RIGHT(BC138,LEN("BA"))="BA"</formula>
    </cfRule>
    <cfRule type="endsWith" dxfId="16162" priority="4064" stopIfTrue="1" operator="endsWith" text="CO">
      <formula>RIGHT(BC138,LEN("CO"))="CO"</formula>
    </cfRule>
    <cfRule type="endsWith" dxfId="16161" priority="4065" stopIfTrue="1" operator="endsWith" text="CH">
      <formula>RIGHT(BC138,LEN("CH"))="CH"</formula>
    </cfRule>
  </conditionalFormatting>
  <conditionalFormatting sqref="BE138:BE152">
    <cfRule type="endsWith" dxfId="16160" priority="4044" stopIfTrue="1" operator="endsWith" text="TE">
      <formula>RIGHT(BE138,LEN("TE"))="TE"</formula>
    </cfRule>
    <cfRule type="endsWith" dxfId="16159" priority="4045" stopIfTrue="1" operator="endsWith" text="MX">
      <formula>RIGHT(BE138,LEN("MX"))="MX"</formula>
    </cfRule>
    <cfRule type="endsWith" dxfId="16158" priority="4046" stopIfTrue="1" operator="endsWith" text="MI">
      <formula>RIGHT(BE138,LEN("MI"))="MI"</formula>
    </cfRule>
    <cfRule type="endsWith" dxfId="16157" priority="4047" stopIfTrue="1" operator="endsWith" text="PL">
      <formula>RIGHT(BE138,LEN("PL"))="PL"</formula>
    </cfRule>
    <cfRule type="endsWith" dxfId="16156" priority="4048" stopIfTrue="1" operator="endsWith" text="FE">
      <formula>RIGHT(BE138,LEN("FE"))="FE"</formula>
    </cfRule>
    <cfRule type="endsWith" dxfId="16155" priority="4049" stopIfTrue="1" operator="endsWith" text="PA">
      <formula>RIGHT(BE138,LEN("PA"))="PA"</formula>
    </cfRule>
    <cfRule type="endsWith" dxfId="16154" priority="4050" stopIfTrue="1" operator="endsWith" text="PS">
      <formula>RIGHT(BE138,LEN("PS"))="PS"</formula>
    </cfRule>
    <cfRule type="endsWith" dxfId="16153" priority="4051" stopIfTrue="1" operator="endsWith" text="OB">
      <formula>RIGHT(BE138,LEN("OB"))="OB"</formula>
    </cfRule>
    <cfRule type="endsWith" dxfId="16152" priority="4052" stopIfTrue="1" operator="endsWith" text="BA">
      <formula>RIGHT(BE138,LEN("BA"))="BA"</formula>
    </cfRule>
    <cfRule type="endsWith" dxfId="16151" priority="4053" stopIfTrue="1" operator="endsWith" text="CO">
      <formula>RIGHT(BE138,LEN("CO"))="CO"</formula>
    </cfRule>
    <cfRule type="endsWith" dxfId="16150" priority="4054" stopIfTrue="1" operator="endsWith" text="CH">
      <formula>RIGHT(BE138,LEN("CH"))="CH"</formula>
    </cfRule>
  </conditionalFormatting>
  <conditionalFormatting sqref="BG138:BG152">
    <cfRule type="endsWith" dxfId="16149" priority="4033" stopIfTrue="1" operator="endsWith" text="TE">
      <formula>RIGHT(BG138,LEN("TE"))="TE"</formula>
    </cfRule>
    <cfRule type="endsWith" dxfId="16148" priority="4034" stopIfTrue="1" operator="endsWith" text="MX">
      <formula>RIGHT(BG138,LEN("MX"))="MX"</formula>
    </cfRule>
    <cfRule type="endsWith" dxfId="16147" priority="4035" stopIfTrue="1" operator="endsWith" text="MI">
      <formula>RIGHT(BG138,LEN("MI"))="MI"</formula>
    </cfRule>
    <cfRule type="endsWith" dxfId="16146" priority="4036" stopIfTrue="1" operator="endsWith" text="PL">
      <formula>RIGHT(BG138,LEN("PL"))="PL"</formula>
    </cfRule>
    <cfRule type="endsWith" dxfId="16145" priority="4037" stopIfTrue="1" operator="endsWith" text="FE">
      <formula>RIGHT(BG138,LEN("FE"))="FE"</formula>
    </cfRule>
    <cfRule type="endsWith" dxfId="16144" priority="4038" stopIfTrue="1" operator="endsWith" text="PA">
      <formula>RIGHT(BG138,LEN("PA"))="PA"</formula>
    </cfRule>
    <cfRule type="endsWith" dxfId="16143" priority="4039" stopIfTrue="1" operator="endsWith" text="PS">
      <formula>RIGHT(BG138,LEN("PS"))="PS"</formula>
    </cfRule>
    <cfRule type="endsWith" dxfId="16142" priority="4040" stopIfTrue="1" operator="endsWith" text="OB">
      <formula>RIGHT(BG138,LEN("OB"))="OB"</formula>
    </cfRule>
    <cfRule type="endsWith" dxfId="16141" priority="4041" stopIfTrue="1" operator="endsWith" text="BA">
      <formula>RIGHT(BG138,LEN("BA"))="BA"</formula>
    </cfRule>
    <cfRule type="endsWith" dxfId="16140" priority="4042" stopIfTrue="1" operator="endsWith" text="CO">
      <formula>RIGHT(BG138,LEN("CO"))="CO"</formula>
    </cfRule>
    <cfRule type="endsWith" dxfId="16139" priority="4043" stopIfTrue="1" operator="endsWith" text="CH">
      <formula>RIGHT(BG138,LEN("CH"))="CH"</formula>
    </cfRule>
  </conditionalFormatting>
  <conditionalFormatting sqref="H171">
    <cfRule type="cellIs" dxfId="16138" priority="4032" stopIfTrue="1" operator="greaterThan">
      <formula>16</formula>
    </cfRule>
  </conditionalFormatting>
  <conditionalFormatting sqref="J171">
    <cfRule type="cellIs" dxfId="16137" priority="4031" stopIfTrue="1" operator="greaterThan">
      <formula>16</formula>
    </cfRule>
  </conditionalFormatting>
  <conditionalFormatting sqref="L171">
    <cfRule type="cellIs" dxfId="16136" priority="4030" stopIfTrue="1" operator="greaterThan">
      <formula>16</formula>
    </cfRule>
  </conditionalFormatting>
  <conditionalFormatting sqref="N171">
    <cfRule type="cellIs" dxfId="16135" priority="4029" stopIfTrue="1" operator="greaterThan">
      <formula>16</formula>
    </cfRule>
  </conditionalFormatting>
  <conditionalFormatting sqref="P171">
    <cfRule type="cellIs" dxfId="16134" priority="4028" stopIfTrue="1" operator="greaterThan">
      <formula>16</formula>
    </cfRule>
  </conditionalFormatting>
  <conditionalFormatting sqref="R171">
    <cfRule type="cellIs" dxfId="16133" priority="4027" stopIfTrue="1" operator="greaterThan">
      <formula>16</formula>
    </cfRule>
  </conditionalFormatting>
  <conditionalFormatting sqref="T171">
    <cfRule type="cellIs" dxfId="16132" priority="4026" stopIfTrue="1" operator="greaterThan">
      <formula>16</formula>
    </cfRule>
  </conditionalFormatting>
  <conditionalFormatting sqref="G156:G170">
    <cfRule type="endsWith" dxfId="16131" priority="4015" stopIfTrue="1" operator="endsWith" text="TE">
      <formula>RIGHT(G156,LEN("TE"))="TE"</formula>
    </cfRule>
    <cfRule type="endsWith" dxfId="16130" priority="4016" stopIfTrue="1" operator="endsWith" text="MX">
      <formula>RIGHT(G156,LEN("MX"))="MX"</formula>
    </cfRule>
    <cfRule type="endsWith" dxfId="16129" priority="4017" stopIfTrue="1" operator="endsWith" text="MI">
      <formula>RIGHT(G156,LEN("MI"))="MI"</formula>
    </cfRule>
    <cfRule type="endsWith" dxfId="16128" priority="4018" stopIfTrue="1" operator="endsWith" text="PL">
      <formula>RIGHT(G156,LEN("PL"))="PL"</formula>
    </cfRule>
    <cfRule type="endsWith" dxfId="16127" priority="4019" stopIfTrue="1" operator="endsWith" text="FE">
      <formula>RIGHT(G156,LEN("FE"))="FE"</formula>
    </cfRule>
    <cfRule type="endsWith" dxfId="16126" priority="4020" stopIfTrue="1" operator="endsWith" text="PA">
      <formula>RIGHT(G156,LEN("PA"))="PA"</formula>
    </cfRule>
    <cfRule type="endsWith" dxfId="16125" priority="4021" stopIfTrue="1" operator="endsWith" text="PS">
      <formula>RIGHT(G156,LEN("PS"))="PS"</formula>
    </cfRule>
    <cfRule type="endsWith" dxfId="16124" priority="4022" stopIfTrue="1" operator="endsWith" text="OB">
      <formula>RIGHT(G156,LEN("OB"))="OB"</formula>
    </cfRule>
    <cfRule type="endsWith" dxfId="16123" priority="4023" stopIfTrue="1" operator="endsWith" text="BA">
      <formula>RIGHT(G156,LEN("BA"))="BA"</formula>
    </cfRule>
    <cfRule type="endsWith" dxfId="16122" priority="4024" stopIfTrue="1" operator="endsWith" text="CO">
      <formula>RIGHT(G156,LEN("CO"))="CO"</formula>
    </cfRule>
    <cfRule type="endsWith" dxfId="16121" priority="4025" stopIfTrue="1" operator="endsWith" text="CH">
      <formula>RIGHT(G156,LEN("CH"))="CH"</formula>
    </cfRule>
  </conditionalFormatting>
  <conditionalFormatting sqref="I156:I170">
    <cfRule type="endsWith" dxfId="16120" priority="4004" stopIfTrue="1" operator="endsWith" text="TE">
      <formula>RIGHT(I156,LEN("TE"))="TE"</formula>
    </cfRule>
    <cfRule type="endsWith" dxfId="16119" priority="4005" stopIfTrue="1" operator="endsWith" text="MX">
      <formula>RIGHT(I156,LEN("MX"))="MX"</formula>
    </cfRule>
    <cfRule type="endsWith" dxfId="16118" priority="4006" stopIfTrue="1" operator="endsWith" text="MI">
      <formula>RIGHT(I156,LEN("MI"))="MI"</formula>
    </cfRule>
    <cfRule type="endsWith" dxfId="16117" priority="4007" stopIfTrue="1" operator="endsWith" text="PL">
      <formula>RIGHT(I156,LEN("PL"))="PL"</formula>
    </cfRule>
    <cfRule type="endsWith" dxfId="16116" priority="4008" stopIfTrue="1" operator="endsWith" text="FE">
      <formula>RIGHT(I156,LEN("FE"))="FE"</formula>
    </cfRule>
    <cfRule type="endsWith" dxfId="16115" priority="4009" stopIfTrue="1" operator="endsWith" text="PA">
      <formula>RIGHT(I156,LEN("PA"))="PA"</formula>
    </cfRule>
    <cfRule type="endsWith" dxfId="16114" priority="4010" stopIfTrue="1" operator="endsWith" text="PS">
      <formula>RIGHT(I156,LEN("PS"))="PS"</formula>
    </cfRule>
    <cfRule type="endsWith" dxfId="16113" priority="4011" stopIfTrue="1" operator="endsWith" text="OB">
      <formula>RIGHT(I156,LEN("OB"))="OB"</formula>
    </cfRule>
    <cfRule type="endsWith" dxfId="16112" priority="4012" stopIfTrue="1" operator="endsWith" text="BA">
      <formula>RIGHT(I156,LEN("BA"))="BA"</formula>
    </cfRule>
    <cfRule type="endsWith" dxfId="16111" priority="4013" stopIfTrue="1" operator="endsWith" text="CO">
      <formula>RIGHT(I156,LEN("CO"))="CO"</formula>
    </cfRule>
    <cfRule type="endsWith" dxfId="16110" priority="4014" stopIfTrue="1" operator="endsWith" text="CH">
      <formula>RIGHT(I156,LEN("CH"))="CH"</formula>
    </cfRule>
  </conditionalFormatting>
  <conditionalFormatting sqref="K156:K170">
    <cfRule type="endsWith" dxfId="16109" priority="3993" stopIfTrue="1" operator="endsWith" text="TE">
      <formula>RIGHT(K156,LEN("TE"))="TE"</formula>
    </cfRule>
    <cfRule type="endsWith" dxfId="16108" priority="3994" stopIfTrue="1" operator="endsWith" text="MX">
      <formula>RIGHT(K156,LEN("MX"))="MX"</formula>
    </cfRule>
    <cfRule type="endsWith" dxfId="16107" priority="3995" stopIfTrue="1" operator="endsWith" text="MI">
      <formula>RIGHT(K156,LEN("MI"))="MI"</formula>
    </cfRule>
    <cfRule type="endsWith" dxfId="16106" priority="3996" stopIfTrue="1" operator="endsWith" text="PL">
      <formula>RIGHT(K156,LEN("PL"))="PL"</formula>
    </cfRule>
    <cfRule type="endsWith" dxfId="16105" priority="3997" stopIfTrue="1" operator="endsWith" text="FE">
      <formula>RIGHT(K156,LEN("FE"))="FE"</formula>
    </cfRule>
    <cfRule type="endsWith" dxfId="16104" priority="3998" stopIfTrue="1" operator="endsWith" text="PA">
      <formula>RIGHT(K156,LEN("PA"))="PA"</formula>
    </cfRule>
    <cfRule type="endsWith" dxfId="16103" priority="3999" stopIfTrue="1" operator="endsWith" text="PS">
      <formula>RIGHT(K156,LEN("PS"))="PS"</formula>
    </cfRule>
    <cfRule type="endsWith" dxfId="16102" priority="4000" stopIfTrue="1" operator="endsWith" text="OB">
      <formula>RIGHT(K156,LEN("OB"))="OB"</formula>
    </cfRule>
    <cfRule type="endsWith" dxfId="16101" priority="4001" stopIfTrue="1" operator="endsWith" text="BA">
      <formula>RIGHT(K156,LEN("BA"))="BA"</formula>
    </cfRule>
    <cfRule type="endsWith" dxfId="16100" priority="4002" stopIfTrue="1" operator="endsWith" text="CO">
      <formula>RIGHT(K156,LEN("CO"))="CO"</formula>
    </cfRule>
    <cfRule type="endsWith" dxfId="16099" priority="4003" stopIfTrue="1" operator="endsWith" text="CH">
      <formula>RIGHT(K156,LEN("CH"))="CH"</formula>
    </cfRule>
  </conditionalFormatting>
  <conditionalFormatting sqref="M156:M170">
    <cfRule type="endsWith" dxfId="16098" priority="3982" stopIfTrue="1" operator="endsWith" text="TE">
      <formula>RIGHT(M156,LEN("TE"))="TE"</formula>
    </cfRule>
    <cfRule type="endsWith" dxfId="16097" priority="3983" stopIfTrue="1" operator="endsWith" text="MX">
      <formula>RIGHT(M156,LEN("MX"))="MX"</formula>
    </cfRule>
    <cfRule type="endsWith" dxfId="16096" priority="3984" stopIfTrue="1" operator="endsWith" text="MI">
      <formula>RIGHT(M156,LEN("MI"))="MI"</formula>
    </cfRule>
    <cfRule type="endsWith" dxfId="16095" priority="3985" stopIfTrue="1" operator="endsWith" text="PL">
      <formula>RIGHT(M156,LEN("PL"))="PL"</formula>
    </cfRule>
    <cfRule type="endsWith" dxfId="16094" priority="3986" stopIfTrue="1" operator="endsWith" text="FE">
      <formula>RIGHT(M156,LEN("FE"))="FE"</formula>
    </cfRule>
    <cfRule type="endsWith" dxfId="16093" priority="3987" stopIfTrue="1" operator="endsWith" text="PA">
      <formula>RIGHT(M156,LEN("PA"))="PA"</formula>
    </cfRule>
    <cfRule type="endsWith" dxfId="16092" priority="3988" stopIfTrue="1" operator="endsWith" text="PS">
      <formula>RIGHT(M156,LEN("PS"))="PS"</formula>
    </cfRule>
    <cfRule type="endsWith" dxfId="16091" priority="3989" stopIfTrue="1" operator="endsWith" text="OB">
      <formula>RIGHT(M156,LEN("OB"))="OB"</formula>
    </cfRule>
    <cfRule type="endsWith" dxfId="16090" priority="3990" stopIfTrue="1" operator="endsWith" text="BA">
      <formula>RIGHT(M156,LEN("BA"))="BA"</formula>
    </cfRule>
    <cfRule type="endsWith" dxfId="16089" priority="3991" stopIfTrue="1" operator="endsWith" text="CO">
      <formula>RIGHT(M156,LEN("CO"))="CO"</formula>
    </cfRule>
    <cfRule type="endsWith" dxfId="16088" priority="3992" stopIfTrue="1" operator="endsWith" text="CH">
      <formula>RIGHT(M156,LEN("CH"))="CH"</formula>
    </cfRule>
  </conditionalFormatting>
  <conditionalFormatting sqref="O156:O170">
    <cfRule type="endsWith" dxfId="16087" priority="3971" stopIfTrue="1" operator="endsWith" text="TE">
      <formula>RIGHT(O156,LEN("TE"))="TE"</formula>
    </cfRule>
    <cfRule type="endsWith" dxfId="16086" priority="3972" stopIfTrue="1" operator="endsWith" text="MX">
      <formula>RIGHT(O156,LEN("MX"))="MX"</formula>
    </cfRule>
    <cfRule type="endsWith" dxfId="16085" priority="3973" stopIfTrue="1" operator="endsWith" text="MI">
      <formula>RIGHT(O156,LEN("MI"))="MI"</formula>
    </cfRule>
    <cfRule type="endsWith" dxfId="16084" priority="3974" stopIfTrue="1" operator="endsWith" text="PL">
      <formula>RIGHT(O156,LEN("PL"))="PL"</formula>
    </cfRule>
    <cfRule type="endsWith" dxfId="16083" priority="3975" stopIfTrue="1" operator="endsWith" text="FE">
      <formula>RIGHT(O156,LEN("FE"))="FE"</formula>
    </cfRule>
    <cfRule type="endsWith" dxfId="16082" priority="3976" stopIfTrue="1" operator="endsWith" text="PA">
      <formula>RIGHT(O156,LEN("PA"))="PA"</formula>
    </cfRule>
    <cfRule type="endsWith" dxfId="16081" priority="3977" stopIfTrue="1" operator="endsWith" text="PS">
      <formula>RIGHT(O156,LEN("PS"))="PS"</formula>
    </cfRule>
    <cfRule type="endsWith" dxfId="16080" priority="3978" stopIfTrue="1" operator="endsWith" text="OB">
      <formula>RIGHT(O156,LEN("OB"))="OB"</formula>
    </cfRule>
    <cfRule type="endsWith" dxfId="16079" priority="3979" stopIfTrue="1" operator="endsWith" text="BA">
      <formula>RIGHT(O156,LEN("BA"))="BA"</formula>
    </cfRule>
    <cfRule type="endsWith" dxfId="16078" priority="3980" stopIfTrue="1" operator="endsWith" text="CO">
      <formula>RIGHT(O156,LEN("CO"))="CO"</formula>
    </cfRule>
    <cfRule type="endsWith" dxfId="16077" priority="3981" stopIfTrue="1" operator="endsWith" text="CH">
      <formula>RIGHT(O156,LEN("CH"))="CH"</formula>
    </cfRule>
  </conditionalFormatting>
  <conditionalFormatting sqref="Q156:Q170">
    <cfRule type="endsWith" dxfId="16076" priority="3960" stopIfTrue="1" operator="endsWith" text="TE">
      <formula>RIGHT(Q156,LEN("TE"))="TE"</formula>
    </cfRule>
    <cfRule type="endsWith" dxfId="16075" priority="3961" stopIfTrue="1" operator="endsWith" text="MX">
      <formula>RIGHT(Q156,LEN("MX"))="MX"</formula>
    </cfRule>
    <cfRule type="endsWith" dxfId="16074" priority="3962" stopIfTrue="1" operator="endsWith" text="MI">
      <formula>RIGHT(Q156,LEN("MI"))="MI"</formula>
    </cfRule>
    <cfRule type="endsWith" dxfId="16073" priority="3963" stopIfTrue="1" operator="endsWith" text="PL">
      <formula>RIGHT(Q156,LEN("PL"))="PL"</formula>
    </cfRule>
    <cfRule type="endsWith" dxfId="16072" priority="3964" stopIfTrue="1" operator="endsWith" text="FE">
      <formula>RIGHT(Q156,LEN("FE"))="FE"</formula>
    </cfRule>
    <cfRule type="endsWith" dxfId="16071" priority="3965" stopIfTrue="1" operator="endsWith" text="PA">
      <formula>RIGHT(Q156,LEN("PA"))="PA"</formula>
    </cfRule>
    <cfRule type="endsWith" dxfId="16070" priority="3966" stopIfTrue="1" operator="endsWith" text="PS">
      <formula>RIGHT(Q156,LEN("PS"))="PS"</formula>
    </cfRule>
    <cfRule type="endsWith" dxfId="16069" priority="3967" stopIfTrue="1" operator="endsWith" text="OB">
      <formula>RIGHT(Q156,LEN("OB"))="OB"</formula>
    </cfRule>
    <cfRule type="endsWith" dxfId="16068" priority="3968" stopIfTrue="1" operator="endsWith" text="BA">
      <formula>RIGHT(Q156,LEN("BA"))="BA"</formula>
    </cfRule>
    <cfRule type="endsWith" dxfId="16067" priority="3969" stopIfTrue="1" operator="endsWith" text="CO">
      <formula>RIGHT(Q156,LEN("CO"))="CO"</formula>
    </cfRule>
    <cfRule type="endsWith" dxfId="16066" priority="3970" stopIfTrue="1" operator="endsWith" text="CH">
      <formula>RIGHT(Q156,LEN("CH"))="CH"</formula>
    </cfRule>
  </conditionalFormatting>
  <conditionalFormatting sqref="S156:S170">
    <cfRule type="endsWith" dxfId="16065" priority="3949" stopIfTrue="1" operator="endsWith" text="TE">
      <formula>RIGHT(S156,LEN("TE"))="TE"</formula>
    </cfRule>
    <cfRule type="endsWith" dxfId="16064" priority="3950" stopIfTrue="1" operator="endsWith" text="MX">
      <formula>RIGHT(S156,LEN("MX"))="MX"</formula>
    </cfRule>
    <cfRule type="endsWith" dxfId="16063" priority="3951" stopIfTrue="1" operator="endsWith" text="MI">
      <formula>RIGHT(S156,LEN("MI"))="MI"</formula>
    </cfRule>
    <cfRule type="endsWith" dxfId="16062" priority="3952" stopIfTrue="1" operator="endsWith" text="PL">
      <formula>RIGHT(S156,LEN("PL"))="PL"</formula>
    </cfRule>
    <cfRule type="endsWith" dxfId="16061" priority="3953" stopIfTrue="1" operator="endsWith" text="FE">
      <formula>RIGHT(S156,LEN("FE"))="FE"</formula>
    </cfRule>
    <cfRule type="endsWith" dxfId="16060" priority="3954" stopIfTrue="1" operator="endsWith" text="PA">
      <formula>RIGHT(S156,LEN("PA"))="PA"</formula>
    </cfRule>
    <cfRule type="endsWith" dxfId="16059" priority="3955" stopIfTrue="1" operator="endsWith" text="PS">
      <formula>RIGHT(S156,LEN("PS"))="PS"</formula>
    </cfRule>
    <cfRule type="endsWith" dxfId="16058" priority="3956" stopIfTrue="1" operator="endsWith" text="OB">
      <formula>RIGHT(S156,LEN("OB"))="OB"</formula>
    </cfRule>
    <cfRule type="endsWith" dxfId="16057" priority="3957" stopIfTrue="1" operator="endsWith" text="BA">
      <formula>RIGHT(S156,LEN("BA"))="BA"</formula>
    </cfRule>
    <cfRule type="endsWith" dxfId="16056" priority="3958" stopIfTrue="1" operator="endsWith" text="CO">
      <formula>RIGHT(S156,LEN("CO"))="CO"</formula>
    </cfRule>
    <cfRule type="endsWith" dxfId="16055" priority="3959" stopIfTrue="1" operator="endsWith" text="CH">
      <formula>RIGHT(S156,LEN("CH"))="CH"</formula>
    </cfRule>
  </conditionalFormatting>
  <conditionalFormatting sqref="AB171">
    <cfRule type="cellIs" dxfId="16054" priority="3948" stopIfTrue="1" operator="greaterThan">
      <formula>16</formula>
    </cfRule>
  </conditionalFormatting>
  <conditionalFormatting sqref="AD171">
    <cfRule type="cellIs" dxfId="16053" priority="3947" stopIfTrue="1" operator="greaterThan">
      <formula>16</formula>
    </cfRule>
  </conditionalFormatting>
  <conditionalFormatting sqref="AF171">
    <cfRule type="cellIs" dxfId="16052" priority="3946" stopIfTrue="1" operator="greaterThan">
      <formula>16</formula>
    </cfRule>
  </conditionalFormatting>
  <conditionalFormatting sqref="AH171">
    <cfRule type="cellIs" dxfId="16051" priority="3945" stopIfTrue="1" operator="greaterThan">
      <formula>16</formula>
    </cfRule>
  </conditionalFormatting>
  <conditionalFormatting sqref="AJ171">
    <cfRule type="cellIs" dxfId="16050" priority="3944" stopIfTrue="1" operator="greaterThan">
      <formula>16</formula>
    </cfRule>
  </conditionalFormatting>
  <conditionalFormatting sqref="AL171">
    <cfRule type="cellIs" dxfId="16049" priority="3943" stopIfTrue="1" operator="greaterThan">
      <formula>16</formula>
    </cfRule>
  </conditionalFormatting>
  <conditionalFormatting sqref="AN171">
    <cfRule type="cellIs" dxfId="16048" priority="3942" stopIfTrue="1" operator="greaterThan">
      <formula>16</formula>
    </cfRule>
  </conditionalFormatting>
  <conditionalFormatting sqref="AA156:AA170">
    <cfRule type="endsWith" dxfId="16047" priority="3931" stopIfTrue="1" operator="endsWith" text="TE">
      <formula>RIGHT(AA156,LEN("TE"))="TE"</formula>
    </cfRule>
    <cfRule type="endsWith" dxfId="16046" priority="3932" stopIfTrue="1" operator="endsWith" text="MX">
      <formula>RIGHT(AA156,LEN("MX"))="MX"</formula>
    </cfRule>
    <cfRule type="endsWith" dxfId="16045" priority="3933" stopIfTrue="1" operator="endsWith" text="MI">
      <formula>RIGHT(AA156,LEN("MI"))="MI"</formula>
    </cfRule>
    <cfRule type="endsWith" dxfId="16044" priority="3934" stopIfTrue="1" operator="endsWith" text="PL">
      <formula>RIGHT(AA156,LEN("PL"))="PL"</formula>
    </cfRule>
    <cfRule type="endsWith" dxfId="16043" priority="3935" stopIfTrue="1" operator="endsWith" text="FE">
      <formula>RIGHT(AA156,LEN("FE"))="FE"</formula>
    </cfRule>
    <cfRule type="endsWith" dxfId="16042" priority="3936" stopIfTrue="1" operator="endsWith" text="PA">
      <formula>RIGHT(AA156,LEN("PA"))="PA"</formula>
    </cfRule>
    <cfRule type="endsWith" dxfId="16041" priority="3937" stopIfTrue="1" operator="endsWith" text="PS">
      <formula>RIGHT(AA156,LEN("PS"))="PS"</formula>
    </cfRule>
    <cfRule type="endsWith" dxfId="16040" priority="3938" stopIfTrue="1" operator="endsWith" text="OB">
      <formula>RIGHT(AA156,LEN("OB"))="OB"</formula>
    </cfRule>
    <cfRule type="endsWith" dxfId="16039" priority="3939" stopIfTrue="1" operator="endsWith" text="BA">
      <formula>RIGHT(AA156,LEN("BA"))="BA"</formula>
    </cfRule>
    <cfRule type="endsWith" dxfId="16038" priority="3940" stopIfTrue="1" operator="endsWith" text="CO">
      <formula>RIGHT(AA156,LEN("CO"))="CO"</formula>
    </cfRule>
    <cfRule type="endsWith" dxfId="16037" priority="3941" stopIfTrue="1" operator="endsWith" text="CH">
      <formula>RIGHT(AA156,LEN("CH"))="CH"</formula>
    </cfRule>
  </conditionalFormatting>
  <conditionalFormatting sqref="AC156:AC170">
    <cfRule type="endsWith" dxfId="16036" priority="3920" stopIfTrue="1" operator="endsWith" text="TE">
      <formula>RIGHT(AC156,LEN("TE"))="TE"</formula>
    </cfRule>
    <cfRule type="endsWith" dxfId="16035" priority="3921" stopIfTrue="1" operator="endsWith" text="MX">
      <formula>RIGHT(AC156,LEN("MX"))="MX"</formula>
    </cfRule>
    <cfRule type="endsWith" dxfId="16034" priority="3922" stopIfTrue="1" operator="endsWith" text="MI">
      <formula>RIGHT(AC156,LEN("MI"))="MI"</formula>
    </cfRule>
    <cfRule type="endsWith" dxfId="16033" priority="3923" stopIfTrue="1" operator="endsWith" text="PL">
      <formula>RIGHT(AC156,LEN("PL"))="PL"</formula>
    </cfRule>
    <cfRule type="endsWith" dxfId="16032" priority="3924" stopIfTrue="1" operator="endsWith" text="FE">
      <formula>RIGHT(AC156,LEN("FE"))="FE"</formula>
    </cfRule>
    <cfRule type="endsWith" dxfId="16031" priority="3925" stopIfTrue="1" operator="endsWith" text="PA">
      <formula>RIGHT(AC156,LEN("PA"))="PA"</formula>
    </cfRule>
    <cfRule type="endsWith" dxfId="16030" priority="3926" stopIfTrue="1" operator="endsWith" text="PS">
      <formula>RIGHT(AC156,LEN("PS"))="PS"</formula>
    </cfRule>
    <cfRule type="endsWith" dxfId="16029" priority="3927" stopIfTrue="1" operator="endsWith" text="OB">
      <formula>RIGHT(AC156,LEN("OB"))="OB"</formula>
    </cfRule>
    <cfRule type="endsWith" dxfId="16028" priority="3928" stopIfTrue="1" operator="endsWith" text="BA">
      <formula>RIGHT(AC156,LEN("BA"))="BA"</formula>
    </cfRule>
    <cfRule type="endsWith" dxfId="16027" priority="3929" stopIfTrue="1" operator="endsWith" text="CO">
      <formula>RIGHT(AC156,LEN("CO"))="CO"</formula>
    </cfRule>
    <cfRule type="endsWith" dxfId="16026" priority="3930" stopIfTrue="1" operator="endsWith" text="CH">
      <formula>RIGHT(AC156,LEN("CH"))="CH"</formula>
    </cfRule>
  </conditionalFormatting>
  <conditionalFormatting sqref="AE156:AE170">
    <cfRule type="endsWith" dxfId="16025" priority="3909" stopIfTrue="1" operator="endsWith" text="TE">
      <formula>RIGHT(AE156,LEN("TE"))="TE"</formula>
    </cfRule>
    <cfRule type="endsWith" dxfId="16024" priority="3910" stopIfTrue="1" operator="endsWith" text="MX">
      <formula>RIGHT(AE156,LEN("MX"))="MX"</formula>
    </cfRule>
    <cfRule type="endsWith" dxfId="16023" priority="3911" stopIfTrue="1" operator="endsWith" text="MI">
      <formula>RIGHT(AE156,LEN("MI"))="MI"</formula>
    </cfRule>
    <cfRule type="endsWith" dxfId="16022" priority="3912" stopIfTrue="1" operator="endsWith" text="PL">
      <formula>RIGHT(AE156,LEN("PL"))="PL"</formula>
    </cfRule>
    <cfRule type="endsWith" dxfId="16021" priority="3913" stopIfTrue="1" operator="endsWith" text="FE">
      <formula>RIGHT(AE156,LEN("FE"))="FE"</formula>
    </cfRule>
    <cfRule type="endsWith" dxfId="16020" priority="3914" stopIfTrue="1" operator="endsWith" text="PA">
      <formula>RIGHT(AE156,LEN("PA"))="PA"</formula>
    </cfRule>
    <cfRule type="endsWith" dxfId="16019" priority="3915" stopIfTrue="1" operator="endsWith" text="PS">
      <formula>RIGHT(AE156,LEN("PS"))="PS"</formula>
    </cfRule>
    <cfRule type="endsWith" dxfId="16018" priority="3916" stopIfTrue="1" operator="endsWith" text="OB">
      <formula>RIGHT(AE156,LEN("OB"))="OB"</formula>
    </cfRule>
    <cfRule type="endsWith" dxfId="16017" priority="3917" stopIfTrue="1" operator="endsWith" text="BA">
      <formula>RIGHT(AE156,LEN("BA"))="BA"</formula>
    </cfRule>
    <cfRule type="endsWith" dxfId="16016" priority="3918" stopIfTrue="1" operator="endsWith" text="CO">
      <formula>RIGHT(AE156,LEN("CO"))="CO"</formula>
    </cfRule>
    <cfRule type="endsWith" dxfId="16015" priority="3919" stopIfTrue="1" operator="endsWith" text="CH">
      <formula>RIGHT(AE156,LEN("CH"))="CH"</formula>
    </cfRule>
  </conditionalFormatting>
  <conditionalFormatting sqref="AG156:AG170">
    <cfRule type="endsWith" dxfId="16014" priority="3898" stopIfTrue="1" operator="endsWith" text="TE">
      <formula>RIGHT(AG156,LEN("TE"))="TE"</formula>
    </cfRule>
    <cfRule type="endsWith" dxfId="16013" priority="3899" stopIfTrue="1" operator="endsWith" text="MX">
      <formula>RIGHT(AG156,LEN("MX"))="MX"</formula>
    </cfRule>
    <cfRule type="endsWith" dxfId="16012" priority="3900" stopIfTrue="1" operator="endsWith" text="MI">
      <formula>RIGHT(AG156,LEN("MI"))="MI"</formula>
    </cfRule>
    <cfRule type="endsWith" dxfId="16011" priority="3901" stopIfTrue="1" operator="endsWith" text="PL">
      <formula>RIGHT(AG156,LEN("PL"))="PL"</formula>
    </cfRule>
    <cfRule type="endsWith" dxfId="16010" priority="3902" stopIfTrue="1" operator="endsWith" text="FE">
      <formula>RIGHT(AG156,LEN("FE"))="FE"</formula>
    </cfRule>
    <cfRule type="endsWith" dxfId="16009" priority="3903" stopIfTrue="1" operator="endsWith" text="PA">
      <formula>RIGHT(AG156,LEN("PA"))="PA"</formula>
    </cfRule>
    <cfRule type="endsWith" dxfId="16008" priority="3904" stopIfTrue="1" operator="endsWith" text="PS">
      <formula>RIGHT(AG156,LEN("PS"))="PS"</formula>
    </cfRule>
    <cfRule type="endsWith" dxfId="16007" priority="3905" stopIfTrue="1" operator="endsWith" text="OB">
      <formula>RIGHT(AG156,LEN("OB"))="OB"</formula>
    </cfRule>
    <cfRule type="endsWith" dxfId="16006" priority="3906" stopIfTrue="1" operator="endsWith" text="BA">
      <formula>RIGHT(AG156,LEN("BA"))="BA"</formula>
    </cfRule>
    <cfRule type="endsWith" dxfId="16005" priority="3907" stopIfTrue="1" operator="endsWith" text="CO">
      <formula>RIGHT(AG156,LEN("CO"))="CO"</formula>
    </cfRule>
    <cfRule type="endsWith" dxfId="16004" priority="3908" stopIfTrue="1" operator="endsWith" text="CH">
      <formula>RIGHT(AG156,LEN("CH"))="CH"</formula>
    </cfRule>
  </conditionalFormatting>
  <conditionalFormatting sqref="AI156:AI170">
    <cfRule type="endsWith" dxfId="16003" priority="3887" stopIfTrue="1" operator="endsWith" text="TE">
      <formula>RIGHT(AI156,LEN("TE"))="TE"</formula>
    </cfRule>
    <cfRule type="endsWith" dxfId="16002" priority="3888" stopIfTrue="1" operator="endsWith" text="MX">
      <formula>RIGHT(AI156,LEN("MX"))="MX"</formula>
    </cfRule>
    <cfRule type="endsWith" dxfId="16001" priority="3889" stopIfTrue="1" operator="endsWith" text="MI">
      <formula>RIGHT(AI156,LEN("MI"))="MI"</formula>
    </cfRule>
    <cfRule type="endsWith" dxfId="16000" priority="3890" stopIfTrue="1" operator="endsWith" text="PL">
      <formula>RIGHT(AI156,LEN("PL"))="PL"</formula>
    </cfRule>
    <cfRule type="endsWith" dxfId="15999" priority="3891" stopIfTrue="1" operator="endsWith" text="FE">
      <formula>RIGHT(AI156,LEN("FE"))="FE"</formula>
    </cfRule>
    <cfRule type="endsWith" dxfId="15998" priority="3892" stopIfTrue="1" operator="endsWith" text="PA">
      <formula>RIGHT(AI156,LEN("PA"))="PA"</formula>
    </cfRule>
    <cfRule type="endsWith" dxfId="15997" priority="3893" stopIfTrue="1" operator="endsWith" text="PS">
      <formula>RIGHT(AI156,LEN("PS"))="PS"</formula>
    </cfRule>
    <cfRule type="endsWith" dxfId="15996" priority="3894" stopIfTrue="1" operator="endsWith" text="OB">
      <formula>RIGHT(AI156,LEN("OB"))="OB"</formula>
    </cfRule>
    <cfRule type="endsWith" dxfId="15995" priority="3895" stopIfTrue="1" operator="endsWith" text="BA">
      <formula>RIGHT(AI156,LEN("BA"))="BA"</formula>
    </cfRule>
    <cfRule type="endsWith" dxfId="15994" priority="3896" stopIfTrue="1" operator="endsWith" text="CO">
      <formula>RIGHT(AI156,LEN("CO"))="CO"</formula>
    </cfRule>
    <cfRule type="endsWith" dxfId="15993" priority="3897" stopIfTrue="1" operator="endsWith" text="CH">
      <formula>RIGHT(AI156,LEN("CH"))="CH"</formula>
    </cfRule>
  </conditionalFormatting>
  <conditionalFormatting sqref="AK156:AK170">
    <cfRule type="endsWith" dxfId="15992" priority="3876" stopIfTrue="1" operator="endsWith" text="TE">
      <formula>RIGHT(AK156,LEN("TE"))="TE"</formula>
    </cfRule>
    <cfRule type="endsWith" dxfId="15991" priority="3877" stopIfTrue="1" operator="endsWith" text="MX">
      <formula>RIGHT(AK156,LEN("MX"))="MX"</formula>
    </cfRule>
    <cfRule type="endsWith" dxfId="15990" priority="3878" stopIfTrue="1" operator="endsWith" text="MI">
      <formula>RIGHT(AK156,LEN("MI"))="MI"</formula>
    </cfRule>
    <cfRule type="endsWith" dxfId="15989" priority="3879" stopIfTrue="1" operator="endsWith" text="PL">
      <formula>RIGHT(AK156,LEN("PL"))="PL"</formula>
    </cfRule>
    <cfRule type="endsWith" dxfId="15988" priority="3880" stopIfTrue="1" operator="endsWith" text="FE">
      <formula>RIGHT(AK156,LEN("FE"))="FE"</formula>
    </cfRule>
    <cfRule type="endsWith" dxfId="15987" priority="3881" stopIfTrue="1" operator="endsWith" text="PA">
      <formula>RIGHT(AK156,LEN("PA"))="PA"</formula>
    </cfRule>
    <cfRule type="endsWith" dxfId="15986" priority="3882" stopIfTrue="1" operator="endsWith" text="PS">
      <formula>RIGHT(AK156,LEN("PS"))="PS"</formula>
    </cfRule>
    <cfRule type="endsWith" dxfId="15985" priority="3883" stopIfTrue="1" operator="endsWith" text="OB">
      <formula>RIGHT(AK156,LEN("OB"))="OB"</formula>
    </cfRule>
    <cfRule type="endsWith" dxfId="15984" priority="3884" stopIfTrue="1" operator="endsWith" text="BA">
      <formula>RIGHT(AK156,LEN("BA"))="BA"</formula>
    </cfRule>
    <cfRule type="endsWith" dxfId="15983" priority="3885" stopIfTrue="1" operator="endsWith" text="CO">
      <formula>RIGHT(AK156,LEN("CO"))="CO"</formula>
    </cfRule>
    <cfRule type="endsWith" dxfId="15982" priority="3886" stopIfTrue="1" operator="endsWith" text="CH">
      <formula>RIGHT(AK156,LEN("CH"))="CH"</formula>
    </cfRule>
  </conditionalFormatting>
  <conditionalFormatting sqref="AM156:AM170">
    <cfRule type="endsWith" dxfId="15981" priority="3865" stopIfTrue="1" operator="endsWith" text="TE">
      <formula>RIGHT(AM156,LEN("TE"))="TE"</formula>
    </cfRule>
    <cfRule type="endsWith" dxfId="15980" priority="3866" stopIfTrue="1" operator="endsWith" text="MX">
      <formula>RIGHT(AM156,LEN("MX"))="MX"</formula>
    </cfRule>
    <cfRule type="endsWith" dxfId="15979" priority="3867" stopIfTrue="1" operator="endsWith" text="MI">
      <formula>RIGHT(AM156,LEN("MI"))="MI"</formula>
    </cfRule>
    <cfRule type="endsWith" dxfId="15978" priority="3868" stopIfTrue="1" operator="endsWith" text="PL">
      <formula>RIGHT(AM156,LEN("PL"))="PL"</formula>
    </cfRule>
    <cfRule type="endsWith" dxfId="15977" priority="3869" stopIfTrue="1" operator="endsWith" text="FE">
      <formula>RIGHT(AM156,LEN("FE"))="FE"</formula>
    </cfRule>
    <cfRule type="endsWith" dxfId="15976" priority="3870" stopIfTrue="1" operator="endsWith" text="PA">
      <formula>RIGHT(AM156,LEN("PA"))="PA"</formula>
    </cfRule>
    <cfRule type="endsWith" dxfId="15975" priority="3871" stopIfTrue="1" operator="endsWith" text="PS">
      <formula>RIGHT(AM156,LEN("PS"))="PS"</formula>
    </cfRule>
    <cfRule type="endsWith" dxfId="15974" priority="3872" stopIfTrue="1" operator="endsWith" text="OB">
      <formula>RIGHT(AM156,LEN("OB"))="OB"</formula>
    </cfRule>
    <cfRule type="endsWith" dxfId="15973" priority="3873" stopIfTrue="1" operator="endsWith" text="BA">
      <formula>RIGHT(AM156,LEN("BA"))="BA"</formula>
    </cfRule>
    <cfRule type="endsWith" dxfId="15972" priority="3874" stopIfTrue="1" operator="endsWith" text="CO">
      <formula>RIGHT(AM156,LEN("CO"))="CO"</formula>
    </cfRule>
    <cfRule type="endsWith" dxfId="15971" priority="3875" stopIfTrue="1" operator="endsWith" text="CH">
      <formula>RIGHT(AM156,LEN("CH"))="CH"</formula>
    </cfRule>
  </conditionalFormatting>
  <conditionalFormatting sqref="AV171">
    <cfRule type="cellIs" dxfId="15970" priority="3864" stopIfTrue="1" operator="greaterThan">
      <formula>16</formula>
    </cfRule>
  </conditionalFormatting>
  <conditionalFormatting sqref="AX171">
    <cfRule type="cellIs" dxfId="15969" priority="3863" stopIfTrue="1" operator="greaterThan">
      <formula>16</formula>
    </cfRule>
  </conditionalFormatting>
  <conditionalFormatting sqref="AZ171">
    <cfRule type="cellIs" dxfId="15968" priority="3862" stopIfTrue="1" operator="greaterThan">
      <formula>16</formula>
    </cfRule>
  </conditionalFormatting>
  <conditionalFormatting sqref="BB171">
    <cfRule type="cellIs" dxfId="15967" priority="3861" stopIfTrue="1" operator="greaterThan">
      <formula>16</formula>
    </cfRule>
  </conditionalFormatting>
  <conditionalFormatting sqref="BD171">
    <cfRule type="cellIs" dxfId="15966" priority="3860" stopIfTrue="1" operator="greaterThan">
      <formula>16</formula>
    </cfRule>
  </conditionalFormatting>
  <conditionalFormatting sqref="BF171">
    <cfRule type="cellIs" dxfId="15965" priority="3859" stopIfTrue="1" operator="greaterThan">
      <formula>16</formula>
    </cfRule>
  </conditionalFormatting>
  <conditionalFormatting sqref="BH171">
    <cfRule type="cellIs" dxfId="15964" priority="3858" stopIfTrue="1" operator="greaterThan">
      <formula>16</formula>
    </cfRule>
  </conditionalFormatting>
  <conditionalFormatting sqref="AU156:AU170">
    <cfRule type="endsWith" dxfId="15963" priority="3847" stopIfTrue="1" operator="endsWith" text="TE">
      <formula>RIGHT(AU156,LEN("TE"))="TE"</formula>
    </cfRule>
    <cfRule type="endsWith" dxfId="15962" priority="3848" stopIfTrue="1" operator="endsWith" text="MX">
      <formula>RIGHT(AU156,LEN("MX"))="MX"</formula>
    </cfRule>
    <cfRule type="endsWith" dxfId="15961" priority="3849" stopIfTrue="1" operator="endsWith" text="MI">
      <formula>RIGHT(AU156,LEN("MI"))="MI"</formula>
    </cfRule>
    <cfRule type="endsWith" dxfId="15960" priority="3850" stopIfTrue="1" operator="endsWith" text="PL">
      <formula>RIGHT(AU156,LEN("PL"))="PL"</formula>
    </cfRule>
    <cfRule type="endsWith" dxfId="15959" priority="3851" stopIfTrue="1" operator="endsWith" text="FE">
      <formula>RIGHT(AU156,LEN("FE"))="FE"</formula>
    </cfRule>
    <cfRule type="endsWith" dxfId="15958" priority="3852" stopIfTrue="1" operator="endsWith" text="PA">
      <formula>RIGHT(AU156,LEN("PA"))="PA"</formula>
    </cfRule>
    <cfRule type="endsWith" dxfId="15957" priority="3853" stopIfTrue="1" operator="endsWith" text="PS">
      <formula>RIGHT(AU156,LEN("PS"))="PS"</formula>
    </cfRule>
    <cfRule type="endsWith" dxfId="15956" priority="3854" stopIfTrue="1" operator="endsWith" text="OB">
      <formula>RIGHT(AU156,LEN("OB"))="OB"</formula>
    </cfRule>
    <cfRule type="endsWith" dxfId="15955" priority="3855" stopIfTrue="1" operator="endsWith" text="BA">
      <formula>RIGHT(AU156,LEN("BA"))="BA"</formula>
    </cfRule>
    <cfRule type="endsWith" dxfId="15954" priority="3856" stopIfTrue="1" operator="endsWith" text="CO">
      <formula>RIGHT(AU156,LEN("CO"))="CO"</formula>
    </cfRule>
    <cfRule type="endsWith" dxfId="15953" priority="3857" stopIfTrue="1" operator="endsWith" text="CH">
      <formula>RIGHT(AU156,LEN("CH"))="CH"</formula>
    </cfRule>
  </conditionalFormatting>
  <conditionalFormatting sqref="AW156:AW170">
    <cfRule type="endsWith" dxfId="15952" priority="3836" stopIfTrue="1" operator="endsWith" text="TE">
      <formula>RIGHT(AW156,LEN("TE"))="TE"</formula>
    </cfRule>
    <cfRule type="endsWith" dxfId="15951" priority="3837" stopIfTrue="1" operator="endsWith" text="MX">
      <formula>RIGHT(AW156,LEN("MX"))="MX"</formula>
    </cfRule>
    <cfRule type="endsWith" dxfId="15950" priority="3838" stopIfTrue="1" operator="endsWith" text="MI">
      <formula>RIGHT(AW156,LEN("MI"))="MI"</formula>
    </cfRule>
    <cfRule type="endsWith" dxfId="15949" priority="3839" stopIfTrue="1" operator="endsWith" text="PL">
      <formula>RIGHT(AW156,LEN("PL"))="PL"</formula>
    </cfRule>
    <cfRule type="endsWith" dxfId="15948" priority="3840" stopIfTrue="1" operator="endsWith" text="FE">
      <formula>RIGHT(AW156,LEN("FE"))="FE"</formula>
    </cfRule>
    <cfRule type="endsWith" dxfId="15947" priority="3841" stopIfTrue="1" operator="endsWith" text="PA">
      <formula>RIGHT(AW156,LEN("PA"))="PA"</formula>
    </cfRule>
    <cfRule type="endsWith" dxfId="15946" priority="3842" stopIfTrue="1" operator="endsWith" text="PS">
      <formula>RIGHT(AW156,LEN("PS"))="PS"</formula>
    </cfRule>
    <cfRule type="endsWith" dxfId="15945" priority="3843" stopIfTrue="1" operator="endsWith" text="OB">
      <formula>RIGHT(AW156,LEN("OB"))="OB"</formula>
    </cfRule>
    <cfRule type="endsWith" dxfId="15944" priority="3844" stopIfTrue="1" operator="endsWith" text="BA">
      <formula>RIGHT(AW156,LEN("BA"))="BA"</formula>
    </cfRule>
    <cfRule type="endsWith" dxfId="15943" priority="3845" stopIfTrue="1" operator="endsWith" text="CO">
      <formula>RIGHT(AW156,LEN("CO"))="CO"</formula>
    </cfRule>
    <cfRule type="endsWith" dxfId="15942" priority="3846" stopIfTrue="1" operator="endsWith" text="CH">
      <formula>RIGHT(AW156,LEN("CH"))="CH"</formula>
    </cfRule>
  </conditionalFormatting>
  <conditionalFormatting sqref="AY156:AY170">
    <cfRule type="endsWith" dxfId="15941" priority="3825" stopIfTrue="1" operator="endsWith" text="TE">
      <formula>RIGHT(AY156,LEN("TE"))="TE"</formula>
    </cfRule>
    <cfRule type="endsWith" dxfId="15940" priority="3826" stopIfTrue="1" operator="endsWith" text="MX">
      <formula>RIGHT(AY156,LEN("MX"))="MX"</formula>
    </cfRule>
    <cfRule type="endsWith" dxfId="15939" priority="3827" stopIfTrue="1" operator="endsWith" text="MI">
      <formula>RIGHT(AY156,LEN("MI"))="MI"</formula>
    </cfRule>
    <cfRule type="endsWith" dxfId="15938" priority="3828" stopIfTrue="1" operator="endsWith" text="PL">
      <formula>RIGHT(AY156,LEN("PL"))="PL"</formula>
    </cfRule>
    <cfRule type="endsWith" dxfId="15937" priority="3829" stopIfTrue="1" operator="endsWith" text="FE">
      <formula>RIGHT(AY156,LEN("FE"))="FE"</formula>
    </cfRule>
    <cfRule type="endsWith" dxfId="15936" priority="3830" stopIfTrue="1" operator="endsWith" text="PA">
      <formula>RIGHT(AY156,LEN("PA"))="PA"</formula>
    </cfRule>
    <cfRule type="endsWith" dxfId="15935" priority="3831" stopIfTrue="1" operator="endsWith" text="PS">
      <formula>RIGHT(AY156,LEN("PS"))="PS"</formula>
    </cfRule>
    <cfRule type="endsWith" dxfId="15934" priority="3832" stopIfTrue="1" operator="endsWith" text="OB">
      <formula>RIGHT(AY156,LEN("OB"))="OB"</formula>
    </cfRule>
    <cfRule type="endsWith" dxfId="15933" priority="3833" stopIfTrue="1" operator="endsWith" text="BA">
      <formula>RIGHT(AY156,LEN("BA"))="BA"</formula>
    </cfRule>
    <cfRule type="endsWith" dxfId="15932" priority="3834" stopIfTrue="1" operator="endsWith" text="CO">
      <formula>RIGHT(AY156,LEN("CO"))="CO"</formula>
    </cfRule>
    <cfRule type="endsWith" dxfId="15931" priority="3835" stopIfTrue="1" operator="endsWith" text="CH">
      <formula>RIGHT(AY156,LEN("CH"))="CH"</formula>
    </cfRule>
  </conditionalFormatting>
  <conditionalFormatting sqref="BA156:BA170">
    <cfRule type="endsWith" dxfId="15930" priority="3814" stopIfTrue="1" operator="endsWith" text="TE">
      <formula>RIGHT(BA156,LEN("TE"))="TE"</formula>
    </cfRule>
    <cfRule type="endsWith" dxfId="15929" priority="3815" stopIfTrue="1" operator="endsWith" text="MX">
      <formula>RIGHT(BA156,LEN("MX"))="MX"</formula>
    </cfRule>
    <cfRule type="endsWith" dxfId="15928" priority="3816" stopIfTrue="1" operator="endsWith" text="MI">
      <formula>RIGHT(BA156,LEN("MI"))="MI"</formula>
    </cfRule>
    <cfRule type="endsWith" dxfId="15927" priority="3817" stopIfTrue="1" operator="endsWith" text="PL">
      <formula>RIGHT(BA156,LEN("PL"))="PL"</formula>
    </cfRule>
    <cfRule type="endsWith" dxfId="15926" priority="3818" stopIfTrue="1" operator="endsWith" text="FE">
      <formula>RIGHT(BA156,LEN("FE"))="FE"</formula>
    </cfRule>
    <cfRule type="endsWith" dxfId="15925" priority="3819" stopIfTrue="1" operator="endsWith" text="PA">
      <formula>RIGHT(BA156,LEN("PA"))="PA"</formula>
    </cfRule>
    <cfRule type="endsWith" dxfId="15924" priority="3820" stopIfTrue="1" operator="endsWith" text="PS">
      <formula>RIGHT(BA156,LEN("PS"))="PS"</formula>
    </cfRule>
    <cfRule type="endsWith" dxfId="15923" priority="3821" stopIfTrue="1" operator="endsWith" text="OB">
      <formula>RIGHT(BA156,LEN("OB"))="OB"</formula>
    </cfRule>
    <cfRule type="endsWith" dxfId="15922" priority="3822" stopIfTrue="1" operator="endsWith" text="BA">
      <formula>RIGHT(BA156,LEN("BA"))="BA"</formula>
    </cfRule>
    <cfRule type="endsWith" dxfId="15921" priority="3823" stopIfTrue="1" operator="endsWith" text="CO">
      <formula>RIGHT(BA156,LEN("CO"))="CO"</formula>
    </cfRule>
    <cfRule type="endsWith" dxfId="15920" priority="3824" stopIfTrue="1" operator="endsWith" text="CH">
      <formula>RIGHT(BA156,LEN("CH"))="CH"</formula>
    </cfRule>
  </conditionalFormatting>
  <conditionalFormatting sqref="BC156:BC170">
    <cfRule type="endsWith" dxfId="15919" priority="3803" stopIfTrue="1" operator="endsWith" text="TE">
      <formula>RIGHT(BC156,LEN("TE"))="TE"</formula>
    </cfRule>
    <cfRule type="endsWith" dxfId="15918" priority="3804" stopIfTrue="1" operator="endsWith" text="MX">
      <formula>RIGHT(BC156,LEN("MX"))="MX"</formula>
    </cfRule>
    <cfRule type="endsWith" dxfId="15917" priority="3805" stopIfTrue="1" operator="endsWith" text="MI">
      <formula>RIGHT(BC156,LEN("MI"))="MI"</formula>
    </cfRule>
    <cfRule type="endsWith" dxfId="15916" priority="3806" stopIfTrue="1" operator="endsWith" text="PL">
      <formula>RIGHT(BC156,LEN("PL"))="PL"</formula>
    </cfRule>
    <cfRule type="endsWith" dxfId="15915" priority="3807" stopIfTrue="1" operator="endsWith" text="FE">
      <formula>RIGHT(BC156,LEN("FE"))="FE"</formula>
    </cfRule>
    <cfRule type="endsWith" dxfId="15914" priority="3808" stopIfTrue="1" operator="endsWith" text="PA">
      <formula>RIGHT(BC156,LEN("PA"))="PA"</formula>
    </cfRule>
    <cfRule type="endsWith" dxfId="15913" priority="3809" stopIfTrue="1" operator="endsWith" text="PS">
      <formula>RIGHT(BC156,LEN("PS"))="PS"</formula>
    </cfRule>
    <cfRule type="endsWith" dxfId="15912" priority="3810" stopIfTrue="1" operator="endsWith" text="OB">
      <formula>RIGHT(BC156,LEN("OB"))="OB"</formula>
    </cfRule>
    <cfRule type="endsWith" dxfId="15911" priority="3811" stopIfTrue="1" operator="endsWith" text="BA">
      <formula>RIGHT(BC156,LEN("BA"))="BA"</formula>
    </cfRule>
    <cfRule type="endsWith" dxfId="15910" priority="3812" stopIfTrue="1" operator="endsWith" text="CO">
      <formula>RIGHT(BC156,LEN("CO"))="CO"</formula>
    </cfRule>
    <cfRule type="endsWith" dxfId="15909" priority="3813" stopIfTrue="1" operator="endsWith" text="CH">
      <formula>RIGHT(BC156,LEN("CH"))="CH"</formula>
    </cfRule>
  </conditionalFormatting>
  <conditionalFormatting sqref="BE156:BE170">
    <cfRule type="endsWith" dxfId="15908" priority="3792" stopIfTrue="1" operator="endsWith" text="TE">
      <formula>RIGHT(BE156,LEN("TE"))="TE"</formula>
    </cfRule>
    <cfRule type="endsWith" dxfId="15907" priority="3793" stopIfTrue="1" operator="endsWith" text="MX">
      <formula>RIGHT(BE156,LEN("MX"))="MX"</formula>
    </cfRule>
    <cfRule type="endsWith" dxfId="15906" priority="3794" stopIfTrue="1" operator="endsWith" text="MI">
      <formula>RIGHT(BE156,LEN("MI"))="MI"</formula>
    </cfRule>
    <cfRule type="endsWith" dxfId="15905" priority="3795" stopIfTrue="1" operator="endsWith" text="PL">
      <formula>RIGHT(BE156,LEN("PL"))="PL"</formula>
    </cfRule>
    <cfRule type="endsWith" dxfId="15904" priority="3796" stopIfTrue="1" operator="endsWith" text="FE">
      <formula>RIGHT(BE156,LEN("FE"))="FE"</formula>
    </cfRule>
    <cfRule type="endsWith" dxfId="15903" priority="3797" stopIfTrue="1" operator="endsWith" text="PA">
      <formula>RIGHT(BE156,LEN("PA"))="PA"</formula>
    </cfRule>
    <cfRule type="endsWith" dxfId="15902" priority="3798" stopIfTrue="1" operator="endsWith" text="PS">
      <formula>RIGHT(BE156,LEN("PS"))="PS"</formula>
    </cfRule>
    <cfRule type="endsWith" dxfId="15901" priority="3799" stopIfTrue="1" operator="endsWith" text="OB">
      <formula>RIGHT(BE156,LEN("OB"))="OB"</formula>
    </cfRule>
    <cfRule type="endsWith" dxfId="15900" priority="3800" stopIfTrue="1" operator="endsWith" text="BA">
      <formula>RIGHT(BE156,LEN("BA"))="BA"</formula>
    </cfRule>
    <cfRule type="endsWith" dxfId="15899" priority="3801" stopIfTrue="1" operator="endsWith" text="CO">
      <formula>RIGHT(BE156,LEN("CO"))="CO"</formula>
    </cfRule>
    <cfRule type="endsWith" dxfId="15898" priority="3802" stopIfTrue="1" operator="endsWith" text="CH">
      <formula>RIGHT(BE156,LEN("CH"))="CH"</formula>
    </cfRule>
  </conditionalFormatting>
  <conditionalFormatting sqref="BG156:BG170">
    <cfRule type="endsWith" dxfId="15897" priority="3781" stopIfTrue="1" operator="endsWith" text="TE">
      <formula>RIGHT(BG156,LEN("TE"))="TE"</formula>
    </cfRule>
    <cfRule type="endsWith" dxfId="15896" priority="3782" stopIfTrue="1" operator="endsWith" text="MX">
      <formula>RIGHT(BG156,LEN("MX"))="MX"</formula>
    </cfRule>
    <cfRule type="endsWith" dxfId="15895" priority="3783" stopIfTrue="1" operator="endsWith" text="MI">
      <formula>RIGHT(BG156,LEN("MI"))="MI"</formula>
    </cfRule>
    <cfRule type="endsWith" dxfId="15894" priority="3784" stopIfTrue="1" operator="endsWith" text="PL">
      <formula>RIGHT(BG156,LEN("PL"))="PL"</formula>
    </cfRule>
    <cfRule type="endsWith" dxfId="15893" priority="3785" stopIfTrue="1" operator="endsWith" text="FE">
      <formula>RIGHT(BG156,LEN("FE"))="FE"</formula>
    </cfRule>
    <cfRule type="endsWith" dxfId="15892" priority="3786" stopIfTrue="1" operator="endsWith" text="PA">
      <formula>RIGHT(BG156,LEN("PA"))="PA"</formula>
    </cfRule>
    <cfRule type="endsWith" dxfId="15891" priority="3787" stopIfTrue="1" operator="endsWith" text="PS">
      <formula>RIGHT(BG156,LEN("PS"))="PS"</formula>
    </cfRule>
    <cfRule type="endsWith" dxfId="15890" priority="3788" stopIfTrue="1" operator="endsWith" text="OB">
      <formula>RIGHT(BG156,LEN("OB"))="OB"</formula>
    </cfRule>
    <cfRule type="endsWith" dxfId="15889" priority="3789" stopIfTrue="1" operator="endsWith" text="BA">
      <formula>RIGHT(BG156,LEN("BA"))="BA"</formula>
    </cfRule>
    <cfRule type="endsWith" dxfId="15888" priority="3790" stopIfTrue="1" operator="endsWith" text="CO">
      <formula>RIGHT(BG156,LEN("CO"))="CO"</formula>
    </cfRule>
    <cfRule type="endsWith" dxfId="15887" priority="3791" stopIfTrue="1" operator="endsWith" text="CH">
      <formula>RIGHT(BG156,LEN("CH"))="CH"</formula>
    </cfRule>
  </conditionalFormatting>
  <conditionalFormatting sqref="H189">
    <cfRule type="cellIs" dxfId="15886" priority="3780" stopIfTrue="1" operator="greaterThan">
      <formula>16</formula>
    </cfRule>
  </conditionalFormatting>
  <conditionalFormatting sqref="J189">
    <cfRule type="cellIs" dxfId="15885" priority="3779" stopIfTrue="1" operator="greaterThan">
      <formula>16</formula>
    </cfRule>
  </conditionalFormatting>
  <conditionalFormatting sqref="L189">
    <cfRule type="cellIs" dxfId="15884" priority="3778" stopIfTrue="1" operator="greaterThan">
      <formula>16</formula>
    </cfRule>
  </conditionalFormatting>
  <conditionalFormatting sqref="N189">
    <cfRule type="cellIs" dxfId="15883" priority="3777" stopIfTrue="1" operator="greaterThan">
      <formula>16</formula>
    </cfRule>
  </conditionalFormatting>
  <conditionalFormatting sqref="P189">
    <cfRule type="cellIs" dxfId="15882" priority="3776" stopIfTrue="1" operator="greaterThan">
      <formula>16</formula>
    </cfRule>
  </conditionalFormatting>
  <conditionalFormatting sqref="R189">
    <cfRule type="cellIs" dxfId="15881" priority="3775" stopIfTrue="1" operator="greaterThan">
      <formula>16</formula>
    </cfRule>
  </conditionalFormatting>
  <conditionalFormatting sqref="T189">
    <cfRule type="cellIs" dxfId="15880" priority="3774" stopIfTrue="1" operator="greaterThan">
      <formula>16</formula>
    </cfRule>
  </conditionalFormatting>
  <conditionalFormatting sqref="G174:G188">
    <cfRule type="endsWith" dxfId="15879" priority="3763" stopIfTrue="1" operator="endsWith" text="TE">
      <formula>RIGHT(G174,LEN("TE"))="TE"</formula>
    </cfRule>
    <cfRule type="endsWith" dxfId="15878" priority="3764" stopIfTrue="1" operator="endsWith" text="MX">
      <formula>RIGHT(G174,LEN("MX"))="MX"</formula>
    </cfRule>
    <cfRule type="endsWith" dxfId="15877" priority="3765" stopIfTrue="1" operator="endsWith" text="MI">
      <formula>RIGHT(G174,LEN("MI"))="MI"</formula>
    </cfRule>
    <cfRule type="endsWith" dxfId="15876" priority="3766" stopIfTrue="1" operator="endsWith" text="PL">
      <formula>RIGHT(G174,LEN("PL"))="PL"</formula>
    </cfRule>
    <cfRule type="endsWith" dxfId="15875" priority="3767" stopIfTrue="1" operator="endsWith" text="FE">
      <formula>RIGHT(G174,LEN("FE"))="FE"</formula>
    </cfRule>
    <cfRule type="endsWith" dxfId="15874" priority="3768" stopIfTrue="1" operator="endsWith" text="PA">
      <formula>RIGHT(G174,LEN("PA"))="PA"</formula>
    </cfRule>
    <cfRule type="endsWith" dxfId="15873" priority="3769" stopIfTrue="1" operator="endsWith" text="PS">
      <formula>RIGHT(G174,LEN("PS"))="PS"</formula>
    </cfRule>
    <cfRule type="endsWith" dxfId="15872" priority="3770" stopIfTrue="1" operator="endsWith" text="OB">
      <formula>RIGHT(G174,LEN("OB"))="OB"</formula>
    </cfRule>
    <cfRule type="endsWith" dxfId="15871" priority="3771" stopIfTrue="1" operator="endsWith" text="BA">
      <formula>RIGHT(G174,LEN("BA"))="BA"</formula>
    </cfRule>
    <cfRule type="endsWith" dxfId="15870" priority="3772" stopIfTrue="1" operator="endsWith" text="CO">
      <formula>RIGHT(G174,LEN("CO"))="CO"</formula>
    </cfRule>
    <cfRule type="endsWith" dxfId="15869" priority="3773" stopIfTrue="1" operator="endsWith" text="CH">
      <formula>RIGHT(G174,LEN("CH"))="CH"</formula>
    </cfRule>
  </conditionalFormatting>
  <conditionalFormatting sqref="I174:I188">
    <cfRule type="endsWith" dxfId="15868" priority="3752" stopIfTrue="1" operator="endsWith" text="TE">
      <formula>RIGHT(I174,LEN("TE"))="TE"</formula>
    </cfRule>
    <cfRule type="endsWith" dxfId="15867" priority="3753" stopIfTrue="1" operator="endsWith" text="MX">
      <formula>RIGHT(I174,LEN("MX"))="MX"</formula>
    </cfRule>
    <cfRule type="endsWith" dxfId="15866" priority="3754" stopIfTrue="1" operator="endsWith" text="MI">
      <formula>RIGHT(I174,LEN("MI"))="MI"</formula>
    </cfRule>
    <cfRule type="endsWith" dxfId="15865" priority="3755" stopIfTrue="1" operator="endsWith" text="PL">
      <formula>RIGHT(I174,LEN("PL"))="PL"</formula>
    </cfRule>
    <cfRule type="endsWith" dxfId="15864" priority="3756" stopIfTrue="1" operator="endsWith" text="FE">
      <formula>RIGHT(I174,LEN("FE"))="FE"</formula>
    </cfRule>
    <cfRule type="endsWith" dxfId="15863" priority="3757" stopIfTrue="1" operator="endsWith" text="PA">
      <formula>RIGHT(I174,LEN("PA"))="PA"</formula>
    </cfRule>
    <cfRule type="endsWith" dxfId="15862" priority="3758" stopIfTrue="1" operator="endsWith" text="PS">
      <formula>RIGHT(I174,LEN("PS"))="PS"</formula>
    </cfRule>
    <cfRule type="endsWith" dxfId="15861" priority="3759" stopIfTrue="1" operator="endsWith" text="OB">
      <formula>RIGHT(I174,LEN("OB"))="OB"</formula>
    </cfRule>
    <cfRule type="endsWith" dxfId="15860" priority="3760" stopIfTrue="1" operator="endsWith" text="BA">
      <formula>RIGHT(I174,LEN("BA"))="BA"</formula>
    </cfRule>
    <cfRule type="endsWith" dxfId="15859" priority="3761" stopIfTrue="1" operator="endsWith" text="CO">
      <formula>RIGHT(I174,LEN("CO"))="CO"</formula>
    </cfRule>
    <cfRule type="endsWith" dxfId="15858" priority="3762" stopIfTrue="1" operator="endsWith" text="CH">
      <formula>RIGHT(I174,LEN("CH"))="CH"</formula>
    </cfRule>
  </conditionalFormatting>
  <conditionalFormatting sqref="K174:K188">
    <cfRule type="endsWith" dxfId="15857" priority="3741" stopIfTrue="1" operator="endsWith" text="TE">
      <formula>RIGHT(K174,LEN("TE"))="TE"</formula>
    </cfRule>
    <cfRule type="endsWith" dxfId="15856" priority="3742" stopIfTrue="1" operator="endsWith" text="MX">
      <formula>RIGHT(K174,LEN("MX"))="MX"</formula>
    </cfRule>
    <cfRule type="endsWith" dxfId="15855" priority="3743" stopIfTrue="1" operator="endsWith" text="MI">
      <formula>RIGHT(K174,LEN("MI"))="MI"</formula>
    </cfRule>
    <cfRule type="endsWith" dxfId="15854" priority="3744" stopIfTrue="1" operator="endsWith" text="PL">
      <formula>RIGHT(K174,LEN("PL"))="PL"</formula>
    </cfRule>
    <cfRule type="endsWith" dxfId="15853" priority="3745" stopIfTrue="1" operator="endsWith" text="FE">
      <formula>RIGHT(K174,LEN("FE"))="FE"</formula>
    </cfRule>
    <cfRule type="endsWith" dxfId="15852" priority="3746" stopIfTrue="1" operator="endsWith" text="PA">
      <formula>RIGHT(K174,LEN("PA"))="PA"</formula>
    </cfRule>
    <cfRule type="endsWith" dxfId="15851" priority="3747" stopIfTrue="1" operator="endsWith" text="PS">
      <formula>RIGHT(K174,LEN("PS"))="PS"</formula>
    </cfRule>
    <cfRule type="endsWith" dxfId="15850" priority="3748" stopIfTrue="1" operator="endsWith" text="OB">
      <formula>RIGHT(K174,LEN("OB"))="OB"</formula>
    </cfRule>
    <cfRule type="endsWith" dxfId="15849" priority="3749" stopIfTrue="1" operator="endsWith" text="BA">
      <formula>RIGHT(K174,LEN("BA"))="BA"</formula>
    </cfRule>
    <cfRule type="endsWith" dxfId="15848" priority="3750" stopIfTrue="1" operator="endsWith" text="CO">
      <formula>RIGHT(K174,LEN("CO"))="CO"</formula>
    </cfRule>
    <cfRule type="endsWith" dxfId="15847" priority="3751" stopIfTrue="1" operator="endsWith" text="CH">
      <formula>RIGHT(K174,LEN("CH"))="CH"</formula>
    </cfRule>
  </conditionalFormatting>
  <conditionalFormatting sqref="M174:M188">
    <cfRule type="endsWith" dxfId="15846" priority="3730" stopIfTrue="1" operator="endsWith" text="TE">
      <formula>RIGHT(M174,LEN("TE"))="TE"</formula>
    </cfRule>
    <cfRule type="endsWith" dxfId="15845" priority="3731" stopIfTrue="1" operator="endsWith" text="MX">
      <formula>RIGHT(M174,LEN("MX"))="MX"</formula>
    </cfRule>
    <cfRule type="endsWith" dxfId="15844" priority="3732" stopIfTrue="1" operator="endsWith" text="MI">
      <formula>RIGHT(M174,LEN("MI"))="MI"</formula>
    </cfRule>
    <cfRule type="endsWith" dxfId="15843" priority="3733" stopIfTrue="1" operator="endsWith" text="PL">
      <formula>RIGHT(M174,LEN("PL"))="PL"</formula>
    </cfRule>
    <cfRule type="endsWith" dxfId="15842" priority="3734" stopIfTrue="1" operator="endsWith" text="FE">
      <formula>RIGHT(M174,LEN("FE"))="FE"</formula>
    </cfRule>
    <cfRule type="endsWith" dxfId="15841" priority="3735" stopIfTrue="1" operator="endsWith" text="PA">
      <formula>RIGHT(M174,LEN("PA"))="PA"</formula>
    </cfRule>
    <cfRule type="endsWith" dxfId="15840" priority="3736" stopIfTrue="1" operator="endsWith" text="PS">
      <formula>RIGHT(M174,LEN("PS"))="PS"</formula>
    </cfRule>
    <cfRule type="endsWith" dxfId="15839" priority="3737" stopIfTrue="1" operator="endsWith" text="OB">
      <formula>RIGHT(M174,LEN("OB"))="OB"</formula>
    </cfRule>
    <cfRule type="endsWith" dxfId="15838" priority="3738" stopIfTrue="1" operator="endsWith" text="BA">
      <formula>RIGHT(M174,LEN("BA"))="BA"</formula>
    </cfRule>
    <cfRule type="endsWith" dxfId="15837" priority="3739" stopIfTrue="1" operator="endsWith" text="CO">
      <formula>RIGHT(M174,LEN("CO"))="CO"</formula>
    </cfRule>
    <cfRule type="endsWith" dxfId="15836" priority="3740" stopIfTrue="1" operator="endsWith" text="CH">
      <formula>RIGHT(M174,LEN("CH"))="CH"</formula>
    </cfRule>
  </conditionalFormatting>
  <conditionalFormatting sqref="O174:O188">
    <cfRule type="endsWith" dxfId="15835" priority="3719" stopIfTrue="1" operator="endsWith" text="TE">
      <formula>RIGHT(O174,LEN("TE"))="TE"</formula>
    </cfRule>
    <cfRule type="endsWith" dxfId="15834" priority="3720" stopIfTrue="1" operator="endsWith" text="MX">
      <formula>RIGHT(O174,LEN("MX"))="MX"</formula>
    </cfRule>
    <cfRule type="endsWith" dxfId="15833" priority="3721" stopIfTrue="1" operator="endsWith" text="MI">
      <formula>RIGHT(O174,LEN("MI"))="MI"</formula>
    </cfRule>
    <cfRule type="endsWith" dxfId="15832" priority="3722" stopIfTrue="1" operator="endsWith" text="PL">
      <formula>RIGHT(O174,LEN("PL"))="PL"</formula>
    </cfRule>
    <cfRule type="endsWith" dxfId="15831" priority="3723" stopIfTrue="1" operator="endsWith" text="FE">
      <formula>RIGHT(O174,LEN("FE"))="FE"</formula>
    </cfRule>
    <cfRule type="endsWith" dxfId="15830" priority="3724" stopIfTrue="1" operator="endsWith" text="PA">
      <formula>RIGHT(O174,LEN("PA"))="PA"</formula>
    </cfRule>
    <cfRule type="endsWith" dxfId="15829" priority="3725" stopIfTrue="1" operator="endsWith" text="PS">
      <formula>RIGHT(O174,LEN("PS"))="PS"</formula>
    </cfRule>
    <cfRule type="endsWith" dxfId="15828" priority="3726" stopIfTrue="1" operator="endsWith" text="OB">
      <formula>RIGHT(O174,LEN("OB"))="OB"</formula>
    </cfRule>
    <cfRule type="endsWith" dxfId="15827" priority="3727" stopIfTrue="1" operator="endsWith" text="BA">
      <formula>RIGHT(O174,LEN("BA"))="BA"</formula>
    </cfRule>
    <cfRule type="endsWith" dxfId="15826" priority="3728" stopIfTrue="1" operator="endsWith" text="CO">
      <formula>RIGHT(O174,LEN("CO"))="CO"</formula>
    </cfRule>
    <cfRule type="endsWith" dxfId="15825" priority="3729" stopIfTrue="1" operator="endsWith" text="CH">
      <formula>RIGHT(O174,LEN("CH"))="CH"</formula>
    </cfRule>
  </conditionalFormatting>
  <conditionalFormatting sqref="Q174:Q188">
    <cfRule type="endsWith" dxfId="15824" priority="3708" stopIfTrue="1" operator="endsWith" text="TE">
      <formula>RIGHT(Q174,LEN("TE"))="TE"</formula>
    </cfRule>
    <cfRule type="endsWith" dxfId="15823" priority="3709" stopIfTrue="1" operator="endsWith" text="MX">
      <formula>RIGHT(Q174,LEN("MX"))="MX"</formula>
    </cfRule>
    <cfRule type="endsWith" dxfId="15822" priority="3710" stopIfTrue="1" operator="endsWith" text="MI">
      <formula>RIGHT(Q174,LEN("MI"))="MI"</formula>
    </cfRule>
    <cfRule type="endsWith" dxfId="15821" priority="3711" stopIfTrue="1" operator="endsWith" text="PL">
      <formula>RIGHT(Q174,LEN("PL"))="PL"</formula>
    </cfRule>
    <cfRule type="endsWith" dxfId="15820" priority="3712" stopIfTrue="1" operator="endsWith" text="FE">
      <formula>RIGHT(Q174,LEN("FE"))="FE"</formula>
    </cfRule>
    <cfRule type="endsWith" dxfId="15819" priority="3713" stopIfTrue="1" operator="endsWith" text="PA">
      <formula>RIGHT(Q174,LEN("PA"))="PA"</formula>
    </cfRule>
    <cfRule type="endsWith" dxfId="15818" priority="3714" stopIfTrue="1" operator="endsWith" text="PS">
      <formula>RIGHT(Q174,LEN("PS"))="PS"</formula>
    </cfRule>
    <cfRule type="endsWith" dxfId="15817" priority="3715" stopIfTrue="1" operator="endsWith" text="OB">
      <formula>RIGHT(Q174,LEN("OB"))="OB"</formula>
    </cfRule>
    <cfRule type="endsWith" dxfId="15816" priority="3716" stopIfTrue="1" operator="endsWith" text="BA">
      <formula>RIGHT(Q174,LEN("BA"))="BA"</formula>
    </cfRule>
    <cfRule type="endsWith" dxfId="15815" priority="3717" stopIfTrue="1" operator="endsWith" text="CO">
      <formula>RIGHT(Q174,LEN("CO"))="CO"</formula>
    </cfRule>
    <cfRule type="endsWith" dxfId="15814" priority="3718" stopIfTrue="1" operator="endsWith" text="CH">
      <formula>RIGHT(Q174,LEN("CH"))="CH"</formula>
    </cfRule>
  </conditionalFormatting>
  <conditionalFormatting sqref="S174:S188">
    <cfRule type="endsWith" dxfId="15813" priority="3697" stopIfTrue="1" operator="endsWith" text="TE">
      <formula>RIGHT(S174,LEN("TE"))="TE"</formula>
    </cfRule>
    <cfRule type="endsWith" dxfId="15812" priority="3698" stopIfTrue="1" operator="endsWith" text="MX">
      <formula>RIGHT(S174,LEN("MX"))="MX"</formula>
    </cfRule>
    <cfRule type="endsWith" dxfId="15811" priority="3699" stopIfTrue="1" operator="endsWith" text="MI">
      <formula>RIGHT(S174,LEN("MI"))="MI"</formula>
    </cfRule>
    <cfRule type="endsWith" dxfId="15810" priority="3700" stopIfTrue="1" operator="endsWith" text="PL">
      <formula>RIGHT(S174,LEN("PL"))="PL"</formula>
    </cfRule>
    <cfRule type="endsWith" dxfId="15809" priority="3701" stopIfTrue="1" operator="endsWith" text="FE">
      <formula>RIGHT(S174,LEN("FE"))="FE"</formula>
    </cfRule>
    <cfRule type="endsWith" dxfId="15808" priority="3702" stopIfTrue="1" operator="endsWith" text="PA">
      <formula>RIGHT(S174,LEN("PA"))="PA"</formula>
    </cfRule>
    <cfRule type="endsWith" dxfId="15807" priority="3703" stopIfTrue="1" operator="endsWith" text="PS">
      <formula>RIGHT(S174,LEN("PS"))="PS"</formula>
    </cfRule>
    <cfRule type="endsWith" dxfId="15806" priority="3704" stopIfTrue="1" operator="endsWith" text="OB">
      <formula>RIGHT(S174,LEN("OB"))="OB"</formula>
    </cfRule>
    <cfRule type="endsWith" dxfId="15805" priority="3705" stopIfTrue="1" operator="endsWith" text="BA">
      <formula>RIGHT(S174,LEN("BA"))="BA"</formula>
    </cfRule>
    <cfRule type="endsWith" dxfId="15804" priority="3706" stopIfTrue="1" operator="endsWith" text="CO">
      <formula>RIGHT(S174,LEN("CO"))="CO"</formula>
    </cfRule>
    <cfRule type="endsWith" dxfId="15803" priority="3707" stopIfTrue="1" operator="endsWith" text="CH">
      <formula>RIGHT(S174,LEN("CH"))="CH"</formula>
    </cfRule>
  </conditionalFormatting>
  <conditionalFormatting sqref="AB189">
    <cfRule type="cellIs" dxfId="15802" priority="3696" stopIfTrue="1" operator="greaterThan">
      <formula>16</formula>
    </cfRule>
  </conditionalFormatting>
  <conditionalFormatting sqref="AD189">
    <cfRule type="cellIs" dxfId="15801" priority="3695" stopIfTrue="1" operator="greaterThan">
      <formula>16</formula>
    </cfRule>
  </conditionalFormatting>
  <conditionalFormatting sqref="AF189">
    <cfRule type="cellIs" dxfId="15800" priority="3694" stopIfTrue="1" operator="greaterThan">
      <formula>16</formula>
    </cfRule>
  </conditionalFormatting>
  <conditionalFormatting sqref="AH189">
    <cfRule type="cellIs" dxfId="15799" priority="3693" stopIfTrue="1" operator="greaterThan">
      <formula>16</formula>
    </cfRule>
  </conditionalFormatting>
  <conditionalFormatting sqref="AJ189">
    <cfRule type="cellIs" dxfId="15798" priority="3692" stopIfTrue="1" operator="greaterThan">
      <formula>16</formula>
    </cfRule>
  </conditionalFormatting>
  <conditionalFormatting sqref="AL189">
    <cfRule type="cellIs" dxfId="15797" priority="3691" stopIfTrue="1" operator="greaterThan">
      <formula>16</formula>
    </cfRule>
  </conditionalFormatting>
  <conditionalFormatting sqref="AN189">
    <cfRule type="cellIs" dxfId="15796" priority="3690" stopIfTrue="1" operator="greaterThan">
      <formula>16</formula>
    </cfRule>
  </conditionalFormatting>
  <conditionalFormatting sqref="AA174:AA188">
    <cfRule type="endsWith" dxfId="15795" priority="3679" stopIfTrue="1" operator="endsWith" text="TE">
      <formula>RIGHT(AA174,LEN("TE"))="TE"</formula>
    </cfRule>
    <cfRule type="endsWith" dxfId="15794" priority="3680" stopIfTrue="1" operator="endsWith" text="MX">
      <formula>RIGHT(AA174,LEN("MX"))="MX"</formula>
    </cfRule>
    <cfRule type="endsWith" dxfId="15793" priority="3681" stopIfTrue="1" operator="endsWith" text="MI">
      <formula>RIGHT(AA174,LEN("MI"))="MI"</formula>
    </cfRule>
    <cfRule type="endsWith" dxfId="15792" priority="3682" stopIfTrue="1" operator="endsWith" text="PL">
      <formula>RIGHT(AA174,LEN("PL"))="PL"</formula>
    </cfRule>
    <cfRule type="endsWith" dxfId="15791" priority="3683" stopIfTrue="1" operator="endsWith" text="FE">
      <formula>RIGHT(AA174,LEN("FE"))="FE"</formula>
    </cfRule>
    <cfRule type="endsWith" dxfId="15790" priority="3684" stopIfTrue="1" operator="endsWith" text="PA">
      <formula>RIGHT(AA174,LEN("PA"))="PA"</formula>
    </cfRule>
    <cfRule type="endsWith" dxfId="15789" priority="3685" stopIfTrue="1" operator="endsWith" text="PS">
      <formula>RIGHT(AA174,LEN("PS"))="PS"</formula>
    </cfRule>
    <cfRule type="endsWith" dxfId="15788" priority="3686" stopIfTrue="1" operator="endsWith" text="OB">
      <formula>RIGHT(AA174,LEN("OB"))="OB"</formula>
    </cfRule>
    <cfRule type="endsWith" dxfId="15787" priority="3687" stopIfTrue="1" operator="endsWith" text="BA">
      <formula>RIGHT(AA174,LEN("BA"))="BA"</formula>
    </cfRule>
    <cfRule type="endsWith" dxfId="15786" priority="3688" stopIfTrue="1" operator="endsWith" text="CO">
      <formula>RIGHT(AA174,LEN("CO"))="CO"</formula>
    </cfRule>
    <cfRule type="endsWith" dxfId="15785" priority="3689" stopIfTrue="1" operator="endsWith" text="CH">
      <formula>RIGHT(AA174,LEN("CH"))="CH"</formula>
    </cfRule>
  </conditionalFormatting>
  <conditionalFormatting sqref="AC174:AC188">
    <cfRule type="endsWith" dxfId="15784" priority="3668" stopIfTrue="1" operator="endsWith" text="TE">
      <formula>RIGHT(AC174,LEN("TE"))="TE"</formula>
    </cfRule>
    <cfRule type="endsWith" dxfId="15783" priority="3669" stopIfTrue="1" operator="endsWith" text="MX">
      <formula>RIGHT(AC174,LEN("MX"))="MX"</formula>
    </cfRule>
    <cfRule type="endsWith" dxfId="15782" priority="3670" stopIfTrue="1" operator="endsWith" text="MI">
      <formula>RIGHT(AC174,LEN("MI"))="MI"</formula>
    </cfRule>
    <cfRule type="endsWith" dxfId="15781" priority="3671" stopIfTrue="1" operator="endsWith" text="PL">
      <formula>RIGHT(AC174,LEN("PL"))="PL"</formula>
    </cfRule>
    <cfRule type="endsWith" dxfId="15780" priority="3672" stopIfTrue="1" operator="endsWith" text="FE">
      <formula>RIGHT(AC174,LEN("FE"))="FE"</formula>
    </cfRule>
    <cfRule type="endsWith" dxfId="15779" priority="3673" stopIfTrue="1" operator="endsWith" text="PA">
      <formula>RIGHT(AC174,LEN("PA"))="PA"</formula>
    </cfRule>
    <cfRule type="endsWith" dxfId="15778" priority="3674" stopIfTrue="1" operator="endsWith" text="PS">
      <formula>RIGHT(AC174,LEN("PS"))="PS"</formula>
    </cfRule>
    <cfRule type="endsWith" dxfId="15777" priority="3675" stopIfTrue="1" operator="endsWith" text="OB">
      <formula>RIGHT(AC174,LEN("OB"))="OB"</formula>
    </cfRule>
    <cfRule type="endsWith" dxfId="15776" priority="3676" stopIfTrue="1" operator="endsWith" text="BA">
      <formula>RIGHT(AC174,LEN("BA"))="BA"</formula>
    </cfRule>
    <cfRule type="endsWith" dxfId="15775" priority="3677" stopIfTrue="1" operator="endsWith" text="CO">
      <formula>RIGHT(AC174,LEN("CO"))="CO"</formula>
    </cfRule>
    <cfRule type="endsWith" dxfId="15774" priority="3678" stopIfTrue="1" operator="endsWith" text="CH">
      <formula>RIGHT(AC174,LEN("CH"))="CH"</formula>
    </cfRule>
  </conditionalFormatting>
  <conditionalFormatting sqref="AE174:AE188">
    <cfRule type="endsWith" dxfId="15773" priority="3657" stopIfTrue="1" operator="endsWith" text="TE">
      <formula>RIGHT(AE174,LEN("TE"))="TE"</formula>
    </cfRule>
    <cfRule type="endsWith" dxfId="15772" priority="3658" stopIfTrue="1" operator="endsWith" text="MX">
      <formula>RIGHT(AE174,LEN("MX"))="MX"</formula>
    </cfRule>
    <cfRule type="endsWith" dxfId="15771" priority="3659" stopIfTrue="1" operator="endsWith" text="MI">
      <formula>RIGHT(AE174,LEN("MI"))="MI"</formula>
    </cfRule>
    <cfRule type="endsWith" dxfId="15770" priority="3660" stopIfTrue="1" operator="endsWith" text="PL">
      <formula>RIGHT(AE174,LEN("PL"))="PL"</formula>
    </cfRule>
    <cfRule type="endsWith" dxfId="15769" priority="3661" stopIfTrue="1" operator="endsWith" text="FE">
      <formula>RIGHT(AE174,LEN("FE"))="FE"</formula>
    </cfRule>
    <cfRule type="endsWith" dxfId="15768" priority="3662" stopIfTrue="1" operator="endsWith" text="PA">
      <formula>RIGHT(AE174,LEN("PA"))="PA"</formula>
    </cfRule>
    <cfRule type="endsWith" dxfId="15767" priority="3663" stopIfTrue="1" operator="endsWith" text="PS">
      <formula>RIGHT(AE174,LEN("PS"))="PS"</formula>
    </cfRule>
    <cfRule type="endsWith" dxfId="15766" priority="3664" stopIfTrue="1" operator="endsWith" text="OB">
      <formula>RIGHT(AE174,LEN("OB"))="OB"</formula>
    </cfRule>
    <cfRule type="endsWith" dxfId="15765" priority="3665" stopIfTrue="1" operator="endsWith" text="BA">
      <formula>RIGHT(AE174,LEN("BA"))="BA"</formula>
    </cfRule>
    <cfRule type="endsWith" dxfId="15764" priority="3666" stopIfTrue="1" operator="endsWith" text="CO">
      <formula>RIGHT(AE174,LEN("CO"))="CO"</formula>
    </cfRule>
    <cfRule type="endsWith" dxfId="15763" priority="3667" stopIfTrue="1" operator="endsWith" text="CH">
      <formula>RIGHT(AE174,LEN("CH"))="CH"</formula>
    </cfRule>
  </conditionalFormatting>
  <conditionalFormatting sqref="AG174:AG188">
    <cfRule type="endsWith" dxfId="15762" priority="3646" stopIfTrue="1" operator="endsWith" text="TE">
      <formula>RIGHT(AG174,LEN("TE"))="TE"</formula>
    </cfRule>
    <cfRule type="endsWith" dxfId="15761" priority="3647" stopIfTrue="1" operator="endsWith" text="MX">
      <formula>RIGHT(AG174,LEN("MX"))="MX"</formula>
    </cfRule>
    <cfRule type="endsWith" dxfId="15760" priority="3648" stopIfTrue="1" operator="endsWith" text="MI">
      <formula>RIGHT(AG174,LEN("MI"))="MI"</formula>
    </cfRule>
    <cfRule type="endsWith" dxfId="15759" priority="3649" stopIfTrue="1" operator="endsWith" text="PL">
      <formula>RIGHT(AG174,LEN("PL"))="PL"</formula>
    </cfRule>
    <cfRule type="endsWith" dxfId="15758" priority="3650" stopIfTrue="1" operator="endsWith" text="FE">
      <formula>RIGHT(AG174,LEN("FE"))="FE"</formula>
    </cfRule>
    <cfRule type="endsWith" dxfId="15757" priority="3651" stopIfTrue="1" operator="endsWith" text="PA">
      <formula>RIGHT(AG174,LEN("PA"))="PA"</formula>
    </cfRule>
    <cfRule type="endsWith" dxfId="15756" priority="3652" stopIfTrue="1" operator="endsWith" text="PS">
      <formula>RIGHT(AG174,LEN("PS"))="PS"</formula>
    </cfRule>
    <cfRule type="endsWith" dxfId="15755" priority="3653" stopIfTrue="1" operator="endsWith" text="OB">
      <formula>RIGHT(AG174,LEN("OB"))="OB"</formula>
    </cfRule>
    <cfRule type="endsWith" dxfId="15754" priority="3654" stopIfTrue="1" operator="endsWith" text="BA">
      <formula>RIGHT(AG174,LEN("BA"))="BA"</formula>
    </cfRule>
    <cfRule type="endsWith" dxfId="15753" priority="3655" stopIfTrue="1" operator="endsWith" text="CO">
      <formula>RIGHT(AG174,LEN("CO"))="CO"</formula>
    </cfRule>
    <cfRule type="endsWith" dxfId="15752" priority="3656" stopIfTrue="1" operator="endsWith" text="CH">
      <formula>RIGHT(AG174,LEN("CH"))="CH"</formula>
    </cfRule>
  </conditionalFormatting>
  <conditionalFormatting sqref="AI174:AI188">
    <cfRule type="endsWith" dxfId="15751" priority="3635" stopIfTrue="1" operator="endsWith" text="TE">
      <formula>RIGHT(AI174,LEN("TE"))="TE"</formula>
    </cfRule>
    <cfRule type="endsWith" dxfId="15750" priority="3636" stopIfTrue="1" operator="endsWith" text="MX">
      <formula>RIGHT(AI174,LEN("MX"))="MX"</formula>
    </cfRule>
    <cfRule type="endsWith" dxfId="15749" priority="3637" stopIfTrue="1" operator="endsWith" text="MI">
      <formula>RIGHT(AI174,LEN("MI"))="MI"</formula>
    </cfRule>
    <cfRule type="endsWith" dxfId="15748" priority="3638" stopIfTrue="1" operator="endsWith" text="PL">
      <formula>RIGHT(AI174,LEN("PL"))="PL"</formula>
    </cfRule>
    <cfRule type="endsWith" dxfId="15747" priority="3639" stopIfTrue="1" operator="endsWith" text="FE">
      <formula>RIGHT(AI174,LEN("FE"))="FE"</formula>
    </cfRule>
    <cfRule type="endsWith" dxfId="15746" priority="3640" stopIfTrue="1" operator="endsWith" text="PA">
      <formula>RIGHT(AI174,LEN("PA"))="PA"</formula>
    </cfRule>
    <cfRule type="endsWith" dxfId="15745" priority="3641" stopIfTrue="1" operator="endsWith" text="PS">
      <formula>RIGHT(AI174,LEN("PS"))="PS"</formula>
    </cfRule>
    <cfRule type="endsWith" dxfId="15744" priority="3642" stopIfTrue="1" operator="endsWith" text="OB">
      <formula>RIGHT(AI174,LEN("OB"))="OB"</formula>
    </cfRule>
    <cfRule type="endsWith" dxfId="15743" priority="3643" stopIfTrue="1" operator="endsWith" text="BA">
      <formula>RIGHT(AI174,LEN("BA"))="BA"</formula>
    </cfRule>
    <cfRule type="endsWith" dxfId="15742" priority="3644" stopIfTrue="1" operator="endsWith" text="CO">
      <formula>RIGHT(AI174,LEN("CO"))="CO"</formula>
    </cfRule>
    <cfRule type="endsWith" dxfId="15741" priority="3645" stopIfTrue="1" operator="endsWith" text="CH">
      <formula>RIGHT(AI174,LEN("CH"))="CH"</formula>
    </cfRule>
  </conditionalFormatting>
  <conditionalFormatting sqref="AK174:AK188">
    <cfRule type="endsWith" dxfId="15740" priority="3624" stopIfTrue="1" operator="endsWith" text="TE">
      <formula>RIGHT(AK174,LEN("TE"))="TE"</formula>
    </cfRule>
    <cfRule type="endsWith" dxfId="15739" priority="3625" stopIfTrue="1" operator="endsWith" text="MX">
      <formula>RIGHT(AK174,LEN("MX"))="MX"</formula>
    </cfRule>
    <cfRule type="endsWith" dxfId="15738" priority="3626" stopIfTrue="1" operator="endsWith" text="MI">
      <formula>RIGHT(AK174,LEN("MI"))="MI"</formula>
    </cfRule>
    <cfRule type="endsWith" dxfId="15737" priority="3627" stopIfTrue="1" operator="endsWith" text="PL">
      <formula>RIGHT(AK174,LEN("PL"))="PL"</formula>
    </cfRule>
    <cfRule type="endsWith" dxfId="15736" priority="3628" stopIfTrue="1" operator="endsWith" text="FE">
      <formula>RIGHT(AK174,LEN("FE"))="FE"</formula>
    </cfRule>
    <cfRule type="endsWith" dxfId="15735" priority="3629" stopIfTrue="1" operator="endsWith" text="PA">
      <formula>RIGHT(AK174,LEN("PA"))="PA"</formula>
    </cfRule>
    <cfRule type="endsWith" dxfId="15734" priority="3630" stopIfTrue="1" operator="endsWith" text="PS">
      <formula>RIGHT(AK174,LEN("PS"))="PS"</formula>
    </cfRule>
    <cfRule type="endsWith" dxfId="15733" priority="3631" stopIfTrue="1" operator="endsWith" text="OB">
      <formula>RIGHT(AK174,LEN("OB"))="OB"</formula>
    </cfRule>
    <cfRule type="endsWith" dxfId="15732" priority="3632" stopIfTrue="1" operator="endsWith" text="BA">
      <formula>RIGHT(AK174,LEN("BA"))="BA"</formula>
    </cfRule>
    <cfRule type="endsWith" dxfId="15731" priority="3633" stopIfTrue="1" operator="endsWith" text="CO">
      <formula>RIGHT(AK174,LEN("CO"))="CO"</formula>
    </cfRule>
    <cfRule type="endsWith" dxfId="15730" priority="3634" stopIfTrue="1" operator="endsWith" text="CH">
      <formula>RIGHT(AK174,LEN("CH"))="CH"</formula>
    </cfRule>
  </conditionalFormatting>
  <conditionalFormatting sqref="AM174:AM188">
    <cfRule type="endsWith" dxfId="15729" priority="3613" stopIfTrue="1" operator="endsWith" text="TE">
      <formula>RIGHT(AM174,LEN("TE"))="TE"</formula>
    </cfRule>
    <cfRule type="endsWith" dxfId="15728" priority="3614" stopIfTrue="1" operator="endsWith" text="MX">
      <formula>RIGHT(AM174,LEN("MX"))="MX"</formula>
    </cfRule>
    <cfRule type="endsWith" dxfId="15727" priority="3615" stopIfTrue="1" operator="endsWith" text="MI">
      <formula>RIGHT(AM174,LEN("MI"))="MI"</formula>
    </cfRule>
    <cfRule type="endsWith" dxfId="15726" priority="3616" stopIfTrue="1" operator="endsWith" text="PL">
      <formula>RIGHT(AM174,LEN("PL"))="PL"</formula>
    </cfRule>
    <cfRule type="endsWith" dxfId="15725" priority="3617" stopIfTrue="1" operator="endsWith" text="FE">
      <formula>RIGHT(AM174,LEN("FE"))="FE"</formula>
    </cfRule>
    <cfRule type="endsWith" dxfId="15724" priority="3618" stopIfTrue="1" operator="endsWith" text="PA">
      <formula>RIGHT(AM174,LEN("PA"))="PA"</formula>
    </cfRule>
    <cfRule type="endsWith" dxfId="15723" priority="3619" stopIfTrue="1" operator="endsWith" text="PS">
      <formula>RIGHT(AM174,LEN("PS"))="PS"</formula>
    </cfRule>
    <cfRule type="endsWith" dxfId="15722" priority="3620" stopIfTrue="1" operator="endsWith" text="OB">
      <formula>RIGHT(AM174,LEN("OB"))="OB"</formula>
    </cfRule>
    <cfRule type="endsWith" dxfId="15721" priority="3621" stopIfTrue="1" operator="endsWith" text="BA">
      <formula>RIGHT(AM174,LEN("BA"))="BA"</formula>
    </cfRule>
    <cfRule type="endsWith" dxfId="15720" priority="3622" stopIfTrue="1" operator="endsWith" text="CO">
      <formula>RIGHT(AM174,LEN("CO"))="CO"</formula>
    </cfRule>
    <cfRule type="endsWith" dxfId="15719" priority="3623" stopIfTrue="1" operator="endsWith" text="CH">
      <formula>RIGHT(AM174,LEN("CH"))="CH"</formula>
    </cfRule>
  </conditionalFormatting>
  <conditionalFormatting sqref="AV189">
    <cfRule type="cellIs" dxfId="15718" priority="3612" stopIfTrue="1" operator="greaterThan">
      <formula>16</formula>
    </cfRule>
  </conditionalFormatting>
  <conditionalFormatting sqref="AX189">
    <cfRule type="cellIs" dxfId="15717" priority="3611" stopIfTrue="1" operator="greaterThan">
      <formula>16</formula>
    </cfRule>
  </conditionalFormatting>
  <conditionalFormatting sqref="AZ189">
    <cfRule type="cellIs" dxfId="15716" priority="3610" stopIfTrue="1" operator="greaterThan">
      <formula>16</formula>
    </cfRule>
  </conditionalFormatting>
  <conditionalFormatting sqref="BB189">
    <cfRule type="cellIs" dxfId="15715" priority="3609" stopIfTrue="1" operator="greaterThan">
      <formula>16</formula>
    </cfRule>
  </conditionalFormatting>
  <conditionalFormatting sqref="BD189">
    <cfRule type="cellIs" dxfId="15714" priority="3608" stopIfTrue="1" operator="greaterThan">
      <formula>16</formula>
    </cfRule>
  </conditionalFormatting>
  <conditionalFormatting sqref="BF189">
    <cfRule type="cellIs" dxfId="15713" priority="3607" stopIfTrue="1" operator="greaterThan">
      <formula>16</formula>
    </cfRule>
  </conditionalFormatting>
  <conditionalFormatting sqref="BH189">
    <cfRule type="cellIs" dxfId="15712" priority="3606" stopIfTrue="1" operator="greaterThan">
      <formula>16</formula>
    </cfRule>
  </conditionalFormatting>
  <conditionalFormatting sqref="AU174:AU188">
    <cfRule type="endsWith" dxfId="15711" priority="3595" stopIfTrue="1" operator="endsWith" text="TE">
      <formula>RIGHT(AU174,LEN("TE"))="TE"</formula>
    </cfRule>
    <cfRule type="endsWith" dxfId="15710" priority="3596" stopIfTrue="1" operator="endsWith" text="MX">
      <formula>RIGHT(AU174,LEN("MX"))="MX"</formula>
    </cfRule>
    <cfRule type="endsWith" dxfId="15709" priority="3597" stopIfTrue="1" operator="endsWith" text="MI">
      <formula>RIGHT(AU174,LEN("MI"))="MI"</formula>
    </cfRule>
    <cfRule type="endsWith" dxfId="15708" priority="3598" stopIfTrue="1" operator="endsWith" text="PL">
      <formula>RIGHT(AU174,LEN("PL"))="PL"</formula>
    </cfRule>
    <cfRule type="endsWith" dxfId="15707" priority="3599" stopIfTrue="1" operator="endsWith" text="FE">
      <formula>RIGHT(AU174,LEN("FE"))="FE"</formula>
    </cfRule>
    <cfRule type="endsWith" dxfId="15706" priority="3600" stopIfTrue="1" operator="endsWith" text="PA">
      <formula>RIGHT(AU174,LEN("PA"))="PA"</formula>
    </cfRule>
    <cfRule type="endsWith" dxfId="15705" priority="3601" stopIfTrue="1" operator="endsWith" text="PS">
      <formula>RIGHT(AU174,LEN("PS"))="PS"</formula>
    </cfRule>
    <cfRule type="endsWith" dxfId="15704" priority="3602" stopIfTrue="1" operator="endsWith" text="OB">
      <formula>RIGHT(AU174,LEN("OB"))="OB"</formula>
    </cfRule>
    <cfRule type="endsWith" dxfId="15703" priority="3603" stopIfTrue="1" operator="endsWith" text="BA">
      <formula>RIGHT(AU174,LEN("BA"))="BA"</formula>
    </cfRule>
    <cfRule type="endsWith" dxfId="15702" priority="3604" stopIfTrue="1" operator="endsWith" text="CO">
      <formula>RIGHT(AU174,LEN("CO"))="CO"</formula>
    </cfRule>
    <cfRule type="endsWith" dxfId="15701" priority="3605" stopIfTrue="1" operator="endsWith" text="CH">
      <formula>RIGHT(AU174,LEN("CH"))="CH"</formula>
    </cfRule>
  </conditionalFormatting>
  <conditionalFormatting sqref="AW174:AW188">
    <cfRule type="endsWith" dxfId="15700" priority="3584" stopIfTrue="1" operator="endsWith" text="TE">
      <formula>RIGHT(AW174,LEN("TE"))="TE"</formula>
    </cfRule>
    <cfRule type="endsWith" dxfId="15699" priority="3585" stopIfTrue="1" operator="endsWith" text="MX">
      <formula>RIGHT(AW174,LEN("MX"))="MX"</formula>
    </cfRule>
    <cfRule type="endsWith" dxfId="15698" priority="3586" stopIfTrue="1" operator="endsWith" text="MI">
      <formula>RIGHT(AW174,LEN("MI"))="MI"</formula>
    </cfRule>
    <cfRule type="endsWith" dxfId="15697" priority="3587" stopIfTrue="1" operator="endsWith" text="PL">
      <formula>RIGHT(AW174,LEN("PL"))="PL"</formula>
    </cfRule>
    <cfRule type="endsWith" dxfId="15696" priority="3588" stopIfTrue="1" operator="endsWith" text="FE">
      <formula>RIGHT(AW174,LEN("FE"))="FE"</formula>
    </cfRule>
    <cfRule type="endsWith" dxfId="15695" priority="3589" stopIfTrue="1" operator="endsWith" text="PA">
      <formula>RIGHT(AW174,LEN("PA"))="PA"</formula>
    </cfRule>
    <cfRule type="endsWith" dxfId="15694" priority="3590" stopIfTrue="1" operator="endsWith" text="PS">
      <formula>RIGHT(AW174,LEN("PS"))="PS"</formula>
    </cfRule>
    <cfRule type="endsWith" dxfId="15693" priority="3591" stopIfTrue="1" operator="endsWith" text="OB">
      <formula>RIGHT(AW174,LEN("OB"))="OB"</formula>
    </cfRule>
    <cfRule type="endsWith" dxfId="15692" priority="3592" stopIfTrue="1" operator="endsWith" text="BA">
      <formula>RIGHT(AW174,LEN("BA"))="BA"</formula>
    </cfRule>
    <cfRule type="endsWith" dxfId="15691" priority="3593" stopIfTrue="1" operator="endsWith" text="CO">
      <formula>RIGHT(AW174,LEN("CO"))="CO"</formula>
    </cfRule>
    <cfRule type="endsWith" dxfId="15690" priority="3594" stopIfTrue="1" operator="endsWith" text="CH">
      <formula>RIGHT(AW174,LEN("CH"))="CH"</formula>
    </cfRule>
  </conditionalFormatting>
  <conditionalFormatting sqref="AY174:AY188">
    <cfRule type="endsWith" dxfId="15689" priority="3573" stopIfTrue="1" operator="endsWith" text="TE">
      <formula>RIGHT(AY174,LEN("TE"))="TE"</formula>
    </cfRule>
    <cfRule type="endsWith" dxfId="15688" priority="3574" stopIfTrue="1" operator="endsWith" text="MX">
      <formula>RIGHT(AY174,LEN("MX"))="MX"</formula>
    </cfRule>
    <cfRule type="endsWith" dxfId="15687" priority="3575" stopIfTrue="1" operator="endsWith" text="MI">
      <formula>RIGHT(AY174,LEN("MI"))="MI"</formula>
    </cfRule>
    <cfRule type="endsWith" dxfId="15686" priority="3576" stopIfTrue="1" operator="endsWith" text="PL">
      <formula>RIGHT(AY174,LEN("PL"))="PL"</formula>
    </cfRule>
    <cfRule type="endsWith" dxfId="15685" priority="3577" stopIfTrue="1" operator="endsWith" text="FE">
      <formula>RIGHT(AY174,LEN("FE"))="FE"</formula>
    </cfRule>
    <cfRule type="endsWith" dxfId="15684" priority="3578" stopIfTrue="1" operator="endsWith" text="PA">
      <formula>RIGHT(AY174,LEN("PA"))="PA"</formula>
    </cfRule>
    <cfRule type="endsWith" dxfId="15683" priority="3579" stopIfTrue="1" operator="endsWith" text="PS">
      <formula>RIGHT(AY174,LEN("PS"))="PS"</formula>
    </cfRule>
    <cfRule type="endsWith" dxfId="15682" priority="3580" stopIfTrue="1" operator="endsWith" text="OB">
      <formula>RIGHT(AY174,LEN("OB"))="OB"</formula>
    </cfRule>
    <cfRule type="endsWith" dxfId="15681" priority="3581" stopIfTrue="1" operator="endsWith" text="BA">
      <formula>RIGHT(AY174,LEN("BA"))="BA"</formula>
    </cfRule>
    <cfRule type="endsWith" dxfId="15680" priority="3582" stopIfTrue="1" operator="endsWith" text="CO">
      <formula>RIGHT(AY174,LEN("CO"))="CO"</formula>
    </cfRule>
    <cfRule type="endsWith" dxfId="15679" priority="3583" stopIfTrue="1" operator="endsWith" text="CH">
      <formula>RIGHT(AY174,LEN("CH"))="CH"</formula>
    </cfRule>
  </conditionalFormatting>
  <conditionalFormatting sqref="BA174:BA188">
    <cfRule type="endsWith" dxfId="15678" priority="3562" stopIfTrue="1" operator="endsWith" text="TE">
      <formula>RIGHT(BA174,LEN("TE"))="TE"</formula>
    </cfRule>
    <cfRule type="endsWith" dxfId="15677" priority="3563" stopIfTrue="1" operator="endsWith" text="MX">
      <formula>RIGHT(BA174,LEN("MX"))="MX"</formula>
    </cfRule>
    <cfRule type="endsWith" dxfId="15676" priority="3564" stopIfTrue="1" operator="endsWith" text="MI">
      <formula>RIGHT(BA174,LEN("MI"))="MI"</formula>
    </cfRule>
    <cfRule type="endsWith" dxfId="15675" priority="3565" stopIfTrue="1" operator="endsWith" text="PL">
      <formula>RIGHT(BA174,LEN("PL"))="PL"</formula>
    </cfRule>
    <cfRule type="endsWith" dxfId="15674" priority="3566" stopIfTrue="1" operator="endsWith" text="FE">
      <formula>RIGHT(BA174,LEN("FE"))="FE"</formula>
    </cfRule>
    <cfRule type="endsWith" dxfId="15673" priority="3567" stopIfTrue="1" operator="endsWith" text="PA">
      <formula>RIGHT(BA174,LEN("PA"))="PA"</formula>
    </cfRule>
    <cfRule type="endsWith" dxfId="15672" priority="3568" stopIfTrue="1" operator="endsWith" text="PS">
      <formula>RIGHT(BA174,LEN("PS"))="PS"</formula>
    </cfRule>
    <cfRule type="endsWith" dxfId="15671" priority="3569" stopIfTrue="1" operator="endsWith" text="OB">
      <formula>RIGHT(BA174,LEN("OB"))="OB"</formula>
    </cfRule>
    <cfRule type="endsWith" dxfId="15670" priority="3570" stopIfTrue="1" operator="endsWith" text="BA">
      <formula>RIGHT(BA174,LEN("BA"))="BA"</formula>
    </cfRule>
    <cfRule type="endsWith" dxfId="15669" priority="3571" stopIfTrue="1" operator="endsWith" text="CO">
      <formula>RIGHT(BA174,LEN("CO"))="CO"</formula>
    </cfRule>
    <cfRule type="endsWith" dxfId="15668" priority="3572" stopIfTrue="1" operator="endsWith" text="CH">
      <formula>RIGHT(BA174,LEN("CH"))="CH"</formula>
    </cfRule>
  </conditionalFormatting>
  <conditionalFormatting sqref="BC174:BC188">
    <cfRule type="endsWith" dxfId="15667" priority="3551" stopIfTrue="1" operator="endsWith" text="TE">
      <formula>RIGHT(BC174,LEN("TE"))="TE"</formula>
    </cfRule>
    <cfRule type="endsWith" dxfId="15666" priority="3552" stopIfTrue="1" operator="endsWith" text="MX">
      <formula>RIGHT(BC174,LEN("MX"))="MX"</formula>
    </cfRule>
    <cfRule type="endsWith" dxfId="15665" priority="3553" stopIfTrue="1" operator="endsWith" text="MI">
      <formula>RIGHT(BC174,LEN("MI"))="MI"</formula>
    </cfRule>
    <cfRule type="endsWith" dxfId="15664" priority="3554" stopIfTrue="1" operator="endsWith" text="PL">
      <formula>RIGHT(BC174,LEN("PL"))="PL"</formula>
    </cfRule>
    <cfRule type="endsWith" dxfId="15663" priority="3555" stopIfTrue="1" operator="endsWith" text="FE">
      <formula>RIGHT(BC174,LEN("FE"))="FE"</formula>
    </cfRule>
    <cfRule type="endsWith" dxfId="15662" priority="3556" stopIfTrue="1" operator="endsWith" text="PA">
      <formula>RIGHT(BC174,LEN("PA"))="PA"</formula>
    </cfRule>
    <cfRule type="endsWith" dxfId="15661" priority="3557" stopIfTrue="1" operator="endsWith" text="PS">
      <formula>RIGHT(BC174,LEN("PS"))="PS"</formula>
    </cfRule>
    <cfRule type="endsWith" dxfId="15660" priority="3558" stopIfTrue="1" operator="endsWith" text="OB">
      <formula>RIGHT(BC174,LEN("OB"))="OB"</formula>
    </cfRule>
    <cfRule type="endsWith" dxfId="15659" priority="3559" stopIfTrue="1" operator="endsWith" text="BA">
      <formula>RIGHT(BC174,LEN("BA"))="BA"</formula>
    </cfRule>
    <cfRule type="endsWith" dxfId="15658" priority="3560" stopIfTrue="1" operator="endsWith" text="CO">
      <formula>RIGHT(BC174,LEN("CO"))="CO"</formula>
    </cfRule>
    <cfRule type="endsWith" dxfId="15657" priority="3561" stopIfTrue="1" operator="endsWith" text="CH">
      <formula>RIGHT(BC174,LEN("CH"))="CH"</formula>
    </cfRule>
  </conditionalFormatting>
  <conditionalFormatting sqref="BE174:BE188">
    <cfRule type="endsWith" dxfId="15656" priority="3540" stopIfTrue="1" operator="endsWith" text="TE">
      <formula>RIGHT(BE174,LEN("TE"))="TE"</formula>
    </cfRule>
    <cfRule type="endsWith" dxfId="15655" priority="3541" stopIfTrue="1" operator="endsWith" text="MX">
      <formula>RIGHT(BE174,LEN("MX"))="MX"</formula>
    </cfRule>
    <cfRule type="endsWith" dxfId="15654" priority="3542" stopIfTrue="1" operator="endsWith" text="MI">
      <formula>RIGHT(BE174,LEN("MI"))="MI"</formula>
    </cfRule>
    <cfRule type="endsWith" dxfId="15653" priority="3543" stopIfTrue="1" operator="endsWith" text="PL">
      <formula>RIGHT(BE174,LEN("PL"))="PL"</formula>
    </cfRule>
    <cfRule type="endsWith" dxfId="15652" priority="3544" stopIfTrue="1" operator="endsWith" text="FE">
      <formula>RIGHT(BE174,LEN("FE"))="FE"</formula>
    </cfRule>
    <cfRule type="endsWith" dxfId="15651" priority="3545" stopIfTrue="1" operator="endsWith" text="PA">
      <formula>RIGHT(BE174,LEN("PA"))="PA"</formula>
    </cfRule>
    <cfRule type="endsWith" dxfId="15650" priority="3546" stopIfTrue="1" operator="endsWith" text="PS">
      <formula>RIGHT(BE174,LEN("PS"))="PS"</formula>
    </cfRule>
    <cfRule type="endsWith" dxfId="15649" priority="3547" stopIfTrue="1" operator="endsWith" text="OB">
      <formula>RIGHT(BE174,LEN("OB"))="OB"</formula>
    </cfRule>
    <cfRule type="endsWith" dxfId="15648" priority="3548" stopIfTrue="1" operator="endsWith" text="BA">
      <formula>RIGHT(BE174,LEN("BA"))="BA"</formula>
    </cfRule>
    <cfRule type="endsWith" dxfId="15647" priority="3549" stopIfTrue="1" operator="endsWith" text="CO">
      <formula>RIGHT(BE174,LEN("CO"))="CO"</formula>
    </cfRule>
    <cfRule type="endsWith" dxfId="15646" priority="3550" stopIfTrue="1" operator="endsWith" text="CH">
      <formula>RIGHT(BE174,LEN("CH"))="CH"</formula>
    </cfRule>
  </conditionalFormatting>
  <conditionalFormatting sqref="BG174:BG188">
    <cfRule type="endsWith" dxfId="15645" priority="3529" stopIfTrue="1" operator="endsWith" text="TE">
      <formula>RIGHT(BG174,LEN("TE"))="TE"</formula>
    </cfRule>
    <cfRule type="endsWith" dxfId="15644" priority="3530" stopIfTrue="1" operator="endsWith" text="MX">
      <formula>RIGHT(BG174,LEN("MX"))="MX"</formula>
    </cfRule>
    <cfRule type="endsWith" dxfId="15643" priority="3531" stopIfTrue="1" operator="endsWith" text="MI">
      <formula>RIGHT(BG174,LEN("MI"))="MI"</formula>
    </cfRule>
    <cfRule type="endsWith" dxfId="15642" priority="3532" stopIfTrue="1" operator="endsWith" text="PL">
      <formula>RIGHT(BG174,LEN("PL"))="PL"</formula>
    </cfRule>
    <cfRule type="endsWith" dxfId="15641" priority="3533" stopIfTrue="1" operator="endsWith" text="FE">
      <formula>RIGHT(BG174,LEN("FE"))="FE"</formula>
    </cfRule>
    <cfRule type="endsWith" dxfId="15640" priority="3534" stopIfTrue="1" operator="endsWith" text="PA">
      <formula>RIGHT(BG174,LEN("PA"))="PA"</formula>
    </cfRule>
    <cfRule type="endsWith" dxfId="15639" priority="3535" stopIfTrue="1" operator="endsWith" text="PS">
      <formula>RIGHT(BG174,LEN("PS"))="PS"</formula>
    </cfRule>
    <cfRule type="endsWith" dxfId="15638" priority="3536" stopIfTrue="1" operator="endsWith" text="OB">
      <formula>RIGHT(BG174,LEN("OB"))="OB"</formula>
    </cfRule>
    <cfRule type="endsWith" dxfId="15637" priority="3537" stopIfTrue="1" operator="endsWith" text="BA">
      <formula>RIGHT(BG174,LEN("BA"))="BA"</formula>
    </cfRule>
    <cfRule type="endsWith" dxfId="15636" priority="3538" stopIfTrue="1" operator="endsWith" text="CO">
      <formula>RIGHT(BG174,LEN("CO"))="CO"</formula>
    </cfRule>
    <cfRule type="endsWith" dxfId="15635" priority="3539" stopIfTrue="1" operator="endsWith" text="CH">
      <formula>RIGHT(BG174,LEN("CH"))="CH"</formula>
    </cfRule>
  </conditionalFormatting>
  <conditionalFormatting sqref="H207">
    <cfRule type="cellIs" dxfId="15634" priority="3528" stopIfTrue="1" operator="greaterThan">
      <formula>16</formula>
    </cfRule>
  </conditionalFormatting>
  <conditionalFormatting sqref="J207">
    <cfRule type="cellIs" dxfId="15633" priority="3527" stopIfTrue="1" operator="greaterThan">
      <formula>16</formula>
    </cfRule>
  </conditionalFormatting>
  <conditionalFormatting sqref="L207">
    <cfRule type="cellIs" dxfId="15632" priority="3526" stopIfTrue="1" operator="greaterThan">
      <formula>16</formula>
    </cfRule>
  </conditionalFormatting>
  <conditionalFormatting sqref="N207">
    <cfRule type="cellIs" dxfId="15631" priority="3525" stopIfTrue="1" operator="greaterThan">
      <formula>16</formula>
    </cfRule>
  </conditionalFormatting>
  <conditionalFormatting sqref="P207">
    <cfRule type="cellIs" dxfId="15630" priority="3524" stopIfTrue="1" operator="greaterThan">
      <formula>16</formula>
    </cfRule>
  </conditionalFormatting>
  <conditionalFormatting sqref="R207">
    <cfRule type="cellIs" dxfId="15629" priority="3523" stopIfTrue="1" operator="greaterThan">
      <formula>16</formula>
    </cfRule>
  </conditionalFormatting>
  <conditionalFormatting sqref="T207">
    <cfRule type="cellIs" dxfId="15628" priority="3522" stopIfTrue="1" operator="greaterThan">
      <formula>16</formula>
    </cfRule>
  </conditionalFormatting>
  <conditionalFormatting sqref="G192:G206">
    <cfRule type="endsWith" dxfId="15627" priority="3511" stopIfTrue="1" operator="endsWith" text="TE">
      <formula>RIGHT(G192,LEN("TE"))="TE"</formula>
    </cfRule>
    <cfRule type="endsWith" dxfId="15626" priority="3512" stopIfTrue="1" operator="endsWith" text="MX">
      <formula>RIGHT(G192,LEN("MX"))="MX"</formula>
    </cfRule>
    <cfRule type="endsWith" dxfId="15625" priority="3513" stopIfTrue="1" operator="endsWith" text="MI">
      <formula>RIGHT(G192,LEN("MI"))="MI"</formula>
    </cfRule>
    <cfRule type="endsWith" dxfId="15624" priority="3514" stopIfTrue="1" operator="endsWith" text="PL">
      <formula>RIGHT(G192,LEN("PL"))="PL"</formula>
    </cfRule>
    <cfRule type="endsWith" dxfId="15623" priority="3515" stopIfTrue="1" operator="endsWith" text="FE">
      <formula>RIGHT(G192,LEN("FE"))="FE"</formula>
    </cfRule>
    <cfRule type="endsWith" dxfId="15622" priority="3516" stopIfTrue="1" operator="endsWith" text="PA">
      <formula>RIGHT(G192,LEN("PA"))="PA"</formula>
    </cfRule>
    <cfRule type="endsWith" dxfId="15621" priority="3517" stopIfTrue="1" operator="endsWith" text="PS">
      <formula>RIGHT(G192,LEN("PS"))="PS"</formula>
    </cfRule>
    <cfRule type="endsWith" dxfId="15620" priority="3518" stopIfTrue="1" operator="endsWith" text="OB">
      <formula>RIGHT(G192,LEN("OB"))="OB"</formula>
    </cfRule>
    <cfRule type="endsWith" dxfId="15619" priority="3519" stopIfTrue="1" operator="endsWith" text="BA">
      <formula>RIGHT(G192,LEN("BA"))="BA"</formula>
    </cfRule>
    <cfRule type="endsWith" dxfId="15618" priority="3520" stopIfTrue="1" operator="endsWith" text="CO">
      <formula>RIGHT(G192,LEN("CO"))="CO"</formula>
    </cfRule>
    <cfRule type="endsWith" dxfId="15617" priority="3521" stopIfTrue="1" operator="endsWith" text="CH">
      <formula>RIGHT(G192,LEN("CH"))="CH"</formula>
    </cfRule>
  </conditionalFormatting>
  <conditionalFormatting sqref="I192:I206">
    <cfRule type="endsWith" dxfId="15616" priority="3500" stopIfTrue="1" operator="endsWith" text="TE">
      <formula>RIGHT(I192,LEN("TE"))="TE"</formula>
    </cfRule>
    <cfRule type="endsWith" dxfId="15615" priority="3501" stopIfTrue="1" operator="endsWith" text="MX">
      <formula>RIGHT(I192,LEN("MX"))="MX"</formula>
    </cfRule>
    <cfRule type="endsWith" dxfId="15614" priority="3502" stopIfTrue="1" operator="endsWith" text="MI">
      <formula>RIGHT(I192,LEN("MI"))="MI"</formula>
    </cfRule>
    <cfRule type="endsWith" dxfId="15613" priority="3503" stopIfTrue="1" operator="endsWith" text="PL">
      <formula>RIGHT(I192,LEN("PL"))="PL"</formula>
    </cfRule>
    <cfRule type="endsWith" dxfId="15612" priority="3504" stopIfTrue="1" operator="endsWith" text="FE">
      <formula>RIGHT(I192,LEN("FE"))="FE"</formula>
    </cfRule>
    <cfRule type="endsWith" dxfId="15611" priority="3505" stopIfTrue="1" operator="endsWith" text="PA">
      <formula>RIGHT(I192,LEN("PA"))="PA"</formula>
    </cfRule>
    <cfRule type="endsWith" dxfId="15610" priority="3506" stopIfTrue="1" operator="endsWith" text="PS">
      <formula>RIGHT(I192,LEN("PS"))="PS"</formula>
    </cfRule>
    <cfRule type="endsWith" dxfId="15609" priority="3507" stopIfTrue="1" operator="endsWith" text="OB">
      <formula>RIGHT(I192,LEN("OB"))="OB"</formula>
    </cfRule>
    <cfRule type="endsWith" dxfId="15608" priority="3508" stopIfTrue="1" operator="endsWith" text="BA">
      <formula>RIGHT(I192,LEN("BA"))="BA"</formula>
    </cfRule>
    <cfRule type="endsWith" dxfId="15607" priority="3509" stopIfTrue="1" operator="endsWith" text="CO">
      <formula>RIGHT(I192,LEN("CO"))="CO"</formula>
    </cfRule>
    <cfRule type="endsWith" dxfId="15606" priority="3510" stopIfTrue="1" operator="endsWith" text="CH">
      <formula>RIGHT(I192,LEN("CH"))="CH"</formula>
    </cfRule>
  </conditionalFormatting>
  <conditionalFormatting sqref="K192:K206">
    <cfRule type="endsWith" dxfId="15605" priority="3489" stopIfTrue="1" operator="endsWith" text="TE">
      <formula>RIGHT(K192,LEN("TE"))="TE"</formula>
    </cfRule>
    <cfRule type="endsWith" dxfId="15604" priority="3490" stopIfTrue="1" operator="endsWith" text="MX">
      <formula>RIGHT(K192,LEN("MX"))="MX"</formula>
    </cfRule>
    <cfRule type="endsWith" dxfId="15603" priority="3491" stopIfTrue="1" operator="endsWith" text="MI">
      <formula>RIGHT(K192,LEN("MI"))="MI"</formula>
    </cfRule>
    <cfRule type="endsWith" dxfId="15602" priority="3492" stopIfTrue="1" operator="endsWith" text="PL">
      <formula>RIGHT(K192,LEN("PL"))="PL"</formula>
    </cfRule>
    <cfRule type="endsWith" dxfId="15601" priority="3493" stopIfTrue="1" operator="endsWith" text="FE">
      <formula>RIGHT(K192,LEN("FE"))="FE"</formula>
    </cfRule>
    <cfRule type="endsWith" dxfId="15600" priority="3494" stopIfTrue="1" operator="endsWith" text="PA">
      <formula>RIGHT(K192,LEN("PA"))="PA"</formula>
    </cfRule>
    <cfRule type="endsWith" dxfId="15599" priority="3495" stopIfTrue="1" operator="endsWith" text="PS">
      <formula>RIGHT(K192,LEN("PS"))="PS"</formula>
    </cfRule>
    <cfRule type="endsWith" dxfId="15598" priority="3496" stopIfTrue="1" operator="endsWith" text="OB">
      <formula>RIGHT(K192,LEN("OB"))="OB"</formula>
    </cfRule>
    <cfRule type="endsWith" dxfId="15597" priority="3497" stopIfTrue="1" operator="endsWith" text="BA">
      <formula>RIGHT(K192,LEN("BA"))="BA"</formula>
    </cfRule>
    <cfRule type="endsWith" dxfId="15596" priority="3498" stopIfTrue="1" operator="endsWith" text="CO">
      <formula>RIGHT(K192,LEN("CO"))="CO"</formula>
    </cfRule>
    <cfRule type="endsWith" dxfId="15595" priority="3499" stopIfTrue="1" operator="endsWith" text="CH">
      <formula>RIGHT(K192,LEN("CH"))="CH"</formula>
    </cfRule>
  </conditionalFormatting>
  <conditionalFormatting sqref="M192:M206">
    <cfRule type="endsWith" dxfId="15594" priority="3478" stopIfTrue="1" operator="endsWith" text="TE">
      <formula>RIGHT(M192,LEN("TE"))="TE"</formula>
    </cfRule>
    <cfRule type="endsWith" dxfId="15593" priority="3479" stopIfTrue="1" operator="endsWith" text="MX">
      <formula>RIGHT(M192,LEN("MX"))="MX"</formula>
    </cfRule>
    <cfRule type="endsWith" dxfId="15592" priority="3480" stopIfTrue="1" operator="endsWith" text="MI">
      <formula>RIGHT(M192,LEN("MI"))="MI"</formula>
    </cfRule>
    <cfRule type="endsWith" dxfId="15591" priority="3481" stopIfTrue="1" operator="endsWith" text="PL">
      <formula>RIGHT(M192,LEN("PL"))="PL"</formula>
    </cfRule>
    <cfRule type="endsWith" dxfId="15590" priority="3482" stopIfTrue="1" operator="endsWith" text="FE">
      <formula>RIGHT(M192,LEN("FE"))="FE"</formula>
    </cfRule>
    <cfRule type="endsWith" dxfId="15589" priority="3483" stopIfTrue="1" operator="endsWith" text="PA">
      <formula>RIGHT(M192,LEN("PA"))="PA"</formula>
    </cfRule>
    <cfRule type="endsWith" dxfId="15588" priority="3484" stopIfTrue="1" operator="endsWith" text="PS">
      <formula>RIGHT(M192,LEN("PS"))="PS"</formula>
    </cfRule>
    <cfRule type="endsWith" dxfId="15587" priority="3485" stopIfTrue="1" operator="endsWith" text="OB">
      <formula>RIGHT(M192,LEN("OB"))="OB"</formula>
    </cfRule>
    <cfRule type="endsWith" dxfId="15586" priority="3486" stopIfTrue="1" operator="endsWith" text="BA">
      <formula>RIGHT(M192,LEN("BA"))="BA"</formula>
    </cfRule>
    <cfRule type="endsWith" dxfId="15585" priority="3487" stopIfTrue="1" operator="endsWith" text="CO">
      <formula>RIGHT(M192,LEN("CO"))="CO"</formula>
    </cfRule>
    <cfRule type="endsWith" dxfId="15584" priority="3488" stopIfTrue="1" operator="endsWith" text="CH">
      <formula>RIGHT(M192,LEN("CH"))="CH"</formula>
    </cfRule>
  </conditionalFormatting>
  <conditionalFormatting sqref="O192:O206">
    <cfRule type="endsWith" dxfId="15583" priority="3467" stopIfTrue="1" operator="endsWith" text="TE">
      <formula>RIGHT(O192,LEN("TE"))="TE"</formula>
    </cfRule>
    <cfRule type="endsWith" dxfId="15582" priority="3468" stopIfTrue="1" operator="endsWith" text="MX">
      <formula>RIGHT(O192,LEN("MX"))="MX"</formula>
    </cfRule>
    <cfRule type="endsWith" dxfId="15581" priority="3469" stopIfTrue="1" operator="endsWith" text="MI">
      <formula>RIGHT(O192,LEN("MI"))="MI"</formula>
    </cfRule>
    <cfRule type="endsWith" dxfId="15580" priority="3470" stopIfTrue="1" operator="endsWith" text="PL">
      <formula>RIGHT(O192,LEN("PL"))="PL"</formula>
    </cfRule>
    <cfRule type="endsWith" dxfId="15579" priority="3471" stopIfTrue="1" operator="endsWith" text="FE">
      <formula>RIGHT(O192,LEN("FE"))="FE"</formula>
    </cfRule>
    <cfRule type="endsWith" dxfId="15578" priority="3472" stopIfTrue="1" operator="endsWith" text="PA">
      <formula>RIGHT(O192,LEN("PA"))="PA"</formula>
    </cfRule>
    <cfRule type="endsWith" dxfId="15577" priority="3473" stopIfTrue="1" operator="endsWith" text="PS">
      <formula>RIGHT(O192,LEN("PS"))="PS"</formula>
    </cfRule>
    <cfRule type="endsWith" dxfId="15576" priority="3474" stopIfTrue="1" operator="endsWith" text="OB">
      <formula>RIGHT(O192,LEN("OB"))="OB"</formula>
    </cfRule>
    <cfRule type="endsWith" dxfId="15575" priority="3475" stopIfTrue="1" operator="endsWith" text="BA">
      <formula>RIGHT(O192,LEN("BA"))="BA"</formula>
    </cfRule>
    <cfRule type="endsWith" dxfId="15574" priority="3476" stopIfTrue="1" operator="endsWith" text="CO">
      <formula>RIGHT(O192,LEN("CO"))="CO"</formula>
    </cfRule>
    <cfRule type="endsWith" dxfId="15573" priority="3477" stopIfTrue="1" operator="endsWith" text="CH">
      <formula>RIGHT(O192,LEN("CH"))="CH"</formula>
    </cfRule>
  </conditionalFormatting>
  <conditionalFormatting sqref="Q192:Q206">
    <cfRule type="endsWith" dxfId="15572" priority="3456" stopIfTrue="1" operator="endsWith" text="TE">
      <formula>RIGHT(Q192,LEN("TE"))="TE"</formula>
    </cfRule>
    <cfRule type="endsWith" dxfId="15571" priority="3457" stopIfTrue="1" operator="endsWith" text="MX">
      <formula>RIGHT(Q192,LEN("MX"))="MX"</formula>
    </cfRule>
    <cfRule type="endsWith" dxfId="15570" priority="3458" stopIfTrue="1" operator="endsWith" text="MI">
      <formula>RIGHT(Q192,LEN("MI"))="MI"</formula>
    </cfRule>
    <cfRule type="endsWith" dxfId="15569" priority="3459" stopIfTrue="1" operator="endsWith" text="PL">
      <formula>RIGHT(Q192,LEN("PL"))="PL"</formula>
    </cfRule>
    <cfRule type="endsWith" dxfId="15568" priority="3460" stopIfTrue="1" operator="endsWith" text="FE">
      <formula>RIGHT(Q192,LEN("FE"))="FE"</formula>
    </cfRule>
    <cfRule type="endsWith" dxfId="15567" priority="3461" stopIfTrue="1" operator="endsWith" text="PA">
      <formula>RIGHT(Q192,LEN("PA"))="PA"</formula>
    </cfRule>
    <cfRule type="endsWith" dxfId="15566" priority="3462" stopIfTrue="1" operator="endsWith" text="PS">
      <formula>RIGHT(Q192,LEN("PS"))="PS"</formula>
    </cfRule>
    <cfRule type="endsWith" dxfId="15565" priority="3463" stopIfTrue="1" operator="endsWith" text="OB">
      <formula>RIGHT(Q192,LEN("OB"))="OB"</formula>
    </cfRule>
    <cfRule type="endsWith" dxfId="15564" priority="3464" stopIfTrue="1" operator="endsWith" text="BA">
      <formula>RIGHT(Q192,LEN("BA"))="BA"</formula>
    </cfRule>
    <cfRule type="endsWith" dxfId="15563" priority="3465" stopIfTrue="1" operator="endsWith" text="CO">
      <formula>RIGHT(Q192,LEN("CO"))="CO"</formula>
    </cfRule>
    <cfRule type="endsWith" dxfId="15562" priority="3466" stopIfTrue="1" operator="endsWith" text="CH">
      <formula>RIGHT(Q192,LEN("CH"))="CH"</formula>
    </cfRule>
  </conditionalFormatting>
  <conditionalFormatting sqref="S192:S206">
    <cfRule type="endsWith" dxfId="15561" priority="3445" stopIfTrue="1" operator="endsWith" text="TE">
      <formula>RIGHT(S192,LEN("TE"))="TE"</formula>
    </cfRule>
    <cfRule type="endsWith" dxfId="15560" priority="3446" stopIfTrue="1" operator="endsWith" text="MX">
      <formula>RIGHT(S192,LEN("MX"))="MX"</formula>
    </cfRule>
    <cfRule type="endsWith" dxfId="15559" priority="3447" stopIfTrue="1" operator="endsWith" text="MI">
      <formula>RIGHT(S192,LEN("MI"))="MI"</formula>
    </cfRule>
    <cfRule type="endsWith" dxfId="15558" priority="3448" stopIfTrue="1" operator="endsWith" text="PL">
      <formula>RIGHT(S192,LEN("PL"))="PL"</formula>
    </cfRule>
    <cfRule type="endsWith" dxfId="15557" priority="3449" stopIfTrue="1" operator="endsWith" text="FE">
      <formula>RIGHT(S192,LEN("FE"))="FE"</formula>
    </cfRule>
    <cfRule type="endsWith" dxfId="15556" priority="3450" stopIfTrue="1" operator="endsWith" text="PA">
      <formula>RIGHT(S192,LEN("PA"))="PA"</formula>
    </cfRule>
    <cfRule type="endsWith" dxfId="15555" priority="3451" stopIfTrue="1" operator="endsWith" text="PS">
      <formula>RIGHT(S192,LEN("PS"))="PS"</formula>
    </cfRule>
    <cfRule type="endsWith" dxfId="15554" priority="3452" stopIfTrue="1" operator="endsWith" text="OB">
      <formula>RIGHT(S192,LEN("OB"))="OB"</formula>
    </cfRule>
    <cfRule type="endsWith" dxfId="15553" priority="3453" stopIfTrue="1" operator="endsWith" text="BA">
      <formula>RIGHT(S192,LEN("BA"))="BA"</formula>
    </cfRule>
    <cfRule type="endsWith" dxfId="15552" priority="3454" stopIfTrue="1" operator="endsWith" text="CO">
      <formula>RIGHT(S192,LEN("CO"))="CO"</formula>
    </cfRule>
    <cfRule type="endsWith" dxfId="15551" priority="3455" stopIfTrue="1" operator="endsWith" text="CH">
      <formula>RIGHT(S192,LEN("CH"))="CH"</formula>
    </cfRule>
  </conditionalFormatting>
  <conditionalFormatting sqref="AB207">
    <cfRule type="cellIs" dxfId="15550" priority="3444" stopIfTrue="1" operator="greaterThan">
      <formula>16</formula>
    </cfRule>
  </conditionalFormatting>
  <conditionalFormatting sqref="AD207">
    <cfRule type="cellIs" dxfId="15549" priority="3443" stopIfTrue="1" operator="greaterThan">
      <formula>16</formula>
    </cfRule>
  </conditionalFormatting>
  <conditionalFormatting sqref="AF207">
    <cfRule type="cellIs" dxfId="15548" priority="3442" stopIfTrue="1" operator="greaterThan">
      <formula>16</formula>
    </cfRule>
  </conditionalFormatting>
  <conditionalFormatting sqref="AH207">
    <cfRule type="cellIs" dxfId="15547" priority="3441" stopIfTrue="1" operator="greaterThan">
      <formula>16</formula>
    </cfRule>
  </conditionalFormatting>
  <conditionalFormatting sqref="AJ207">
    <cfRule type="cellIs" dxfId="15546" priority="3440" stopIfTrue="1" operator="greaterThan">
      <formula>16</formula>
    </cfRule>
  </conditionalFormatting>
  <conditionalFormatting sqref="AL207">
    <cfRule type="cellIs" dxfId="15545" priority="3439" stopIfTrue="1" operator="greaterThan">
      <formula>16</formula>
    </cfRule>
  </conditionalFormatting>
  <conditionalFormatting sqref="AN207">
    <cfRule type="cellIs" dxfId="15544" priority="3438" stopIfTrue="1" operator="greaterThan">
      <formula>16</formula>
    </cfRule>
  </conditionalFormatting>
  <conditionalFormatting sqref="AA192:AA206">
    <cfRule type="endsWith" dxfId="15543" priority="3427" stopIfTrue="1" operator="endsWith" text="TE">
      <formula>RIGHT(AA192,LEN("TE"))="TE"</formula>
    </cfRule>
    <cfRule type="endsWith" dxfId="15542" priority="3428" stopIfTrue="1" operator="endsWith" text="MX">
      <formula>RIGHT(AA192,LEN("MX"))="MX"</formula>
    </cfRule>
    <cfRule type="endsWith" dxfId="15541" priority="3429" stopIfTrue="1" operator="endsWith" text="MI">
      <formula>RIGHT(AA192,LEN("MI"))="MI"</formula>
    </cfRule>
    <cfRule type="endsWith" dxfId="15540" priority="3430" stopIfTrue="1" operator="endsWith" text="PL">
      <formula>RIGHT(AA192,LEN("PL"))="PL"</formula>
    </cfRule>
    <cfRule type="endsWith" dxfId="15539" priority="3431" stopIfTrue="1" operator="endsWith" text="FE">
      <formula>RIGHT(AA192,LEN("FE"))="FE"</formula>
    </cfRule>
    <cfRule type="endsWith" dxfId="15538" priority="3432" stopIfTrue="1" operator="endsWith" text="PA">
      <formula>RIGHT(AA192,LEN("PA"))="PA"</formula>
    </cfRule>
    <cfRule type="endsWith" dxfId="15537" priority="3433" stopIfTrue="1" operator="endsWith" text="PS">
      <formula>RIGHT(AA192,LEN("PS"))="PS"</formula>
    </cfRule>
    <cfRule type="endsWith" dxfId="15536" priority="3434" stopIfTrue="1" operator="endsWith" text="OB">
      <formula>RIGHT(AA192,LEN("OB"))="OB"</formula>
    </cfRule>
    <cfRule type="endsWith" dxfId="15535" priority="3435" stopIfTrue="1" operator="endsWith" text="BA">
      <formula>RIGHT(AA192,LEN("BA"))="BA"</formula>
    </cfRule>
    <cfRule type="endsWith" dxfId="15534" priority="3436" stopIfTrue="1" operator="endsWith" text="CO">
      <formula>RIGHT(AA192,LEN("CO"))="CO"</formula>
    </cfRule>
    <cfRule type="endsWith" dxfId="15533" priority="3437" stopIfTrue="1" operator="endsWith" text="CH">
      <formula>RIGHT(AA192,LEN("CH"))="CH"</formula>
    </cfRule>
  </conditionalFormatting>
  <conditionalFormatting sqref="AC192:AC206">
    <cfRule type="endsWith" dxfId="15532" priority="3416" stopIfTrue="1" operator="endsWith" text="TE">
      <formula>RIGHT(AC192,LEN("TE"))="TE"</formula>
    </cfRule>
    <cfRule type="endsWith" dxfId="15531" priority="3417" stopIfTrue="1" operator="endsWith" text="MX">
      <formula>RIGHT(AC192,LEN("MX"))="MX"</formula>
    </cfRule>
    <cfRule type="endsWith" dxfId="15530" priority="3418" stopIfTrue="1" operator="endsWith" text="MI">
      <formula>RIGHT(AC192,LEN("MI"))="MI"</formula>
    </cfRule>
    <cfRule type="endsWith" dxfId="15529" priority="3419" stopIfTrue="1" operator="endsWith" text="PL">
      <formula>RIGHT(AC192,LEN("PL"))="PL"</formula>
    </cfRule>
    <cfRule type="endsWith" dxfId="15528" priority="3420" stopIfTrue="1" operator="endsWith" text="FE">
      <formula>RIGHT(AC192,LEN("FE"))="FE"</formula>
    </cfRule>
    <cfRule type="endsWith" dxfId="15527" priority="3421" stopIfTrue="1" operator="endsWith" text="PA">
      <formula>RIGHT(AC192,LEN("PA"))="PA"</formula>
    </cfRule>
    <cfRule type="endsWith" dxfId="15526" priority="3422" stopIfTrue="1" operator="endsWith" text="PS">
      <formula>RIGHT(AC192,LEN("PS"))="PS"</formula>
    </cfRule>
    <cfRule type="endsWith" dxfId="15525" priority="3423" stopIfTrue="1" operator="endsWith" text="OB">
      <formula>RIGHT(AC192,LEN("OB"))="OB"</formula>
    </cfRule>
    <cfRule type="endsWith" dxfId="15524" priority="3424" stopIfTrue="1" operator="endsWith" text="BA">
      <formula>RIGHT(AC192,LEN("BA"))="BA"</formula>
    </cfRule>
    <cfRule type="endsWith" dxfId="15523" priority="3425" stopIfTrue="1" operator="endsWith" text="CO">
      <formula>RIGHT(AC192,LEN("CO"))="CO"</formula>
    </cfRule>
    <cfRule type="endsWith" dxfId="15522" priority="3426" stopIfTrue="1" operator="endsWith" text="CH">
      <formula>RIGHT(AC192,LEN("CH"))="CH"</formula>
    </cfRule>
  </conditionalFormatting>
  <conditionalFormatting sqref="AE192:AE206">
    <cfRule type="endsWith" dxfId="15521" priority="3405" stopIfTrue="1" operator="endsWith" text="TE">
      <formula>RIGHT(AE192,LEN("TE"))="TE"</formula>
    </cfRule>
    <cfRule type="endsWith" dxfId="15520" priority="3406" stopIfTrue="1" operator="endsWith" text="MX">
      <formula>RIGHT(AE192,LEN("MX"))="MX"</formula>
    </cfRule>
    <cfRule type="endsWith" dxfId="15519" priority="3407" stopIfTrue="1" operator="endsWith" text="MI">
      <formula>RIGHT(AE192,LEN("MI"))="MI"</formula>
    </cfRule>
    <cfRule type="endsWith" dxfId="15518" priority="3408" stopIfTrue="1" operator="endsWith" text="PL">
      <formula>RIGHT(AE192,LEN("PL"))="PL"</formula>
    </cfRule>
    <cfRule type="endsWith" dxfId="15517" priority="3409" stopIfTrue="1" operator="endsWith" text="FE">
      <formula>RIGHT(AE192,LEN("FE"))="FE"</formula>
    </cfRule>
    <cfRule type="endsWith" dxfId="15516" priority="3410" stopIfTrue="1" operator="endsWith" text="PA">
      <formula>RIGHT(AE192,LEN("PA"))="PA"</formula>
    </cfRule>
    <cfRule type="endsWith" dxfId="15515" priority="3411" stopIfTrue="1" operator="endsWith" text="PS">
      <formula>RIGHT(AE192,LEN("PS"))="PS"</formula>
    </cfRule>
    <cfRule type="endsWith" dxfId="15514" priority="3412" stopIfTrue="1" operator="endsWith" text="OB">
      <formula>RIGHT(AE192,LEN("OB"))="OB"</formula>
    </cfRule>
    <cfRule type="endsWith" dxfId="15513" priority="3413" stopIfTrue="1" operator="endsWith" text="BA">
      <formula>RIGHT(AE192,LEN("BA"))="BA"</formula>
    </cfRule>
    <cfRule type="endsWith" dxfId="15512" priority="3414" stopIfTrue="1" operator="endsWith" text="CO">
      <formula>RIGHT(AE192,LEN("CO"))="CO"</formula>
    </cfRule>
    <cfRule type="endsWith" dxfId="15511" priority="3415" stopIfTrue="1" operator="endsWith" text="CH">
      <formula>RIGHT(AE192,LEN("CH"))="CH"</formula>
    </cfRule>
  </conditionalFormatting>
  <conditionalFormatting sqref="AG192:AG206">
    <cfRule type="endsWith" dxfId="15510" priority="3394" stopIfTrue="1" operator="endsWith" text="TE">
      <formula>RIGHT(AG192,LEN("TE"))="TE"</formula>
    </cfRule>
    <cfRule type="endsWith" dxfId="15509" priority="3395" stopIfTrue="1" operator="endsWith" text="MX">
      <formula>RIGHT(AG192,LEN("MX"))="MX"</formula>
    </cfRule>
    <cfRule type="endsWith" dxfId="15508" priority="3396" stopIfTrue="1" operator="endsWith" text="MI">
      <formula>RIGHT(AG192,LEN("MI"))="MI"</formula>
    </cfRule>
    <cfRule type="endsWith" dxfId="15507" priority="3397" stopIfTrue="1" operator="endsWith" text="PL">
      <formula>RIGHT(AG192,LEN("PL"))="PL"</formula>
    </cfRule>
    <cfRule type="endsWith" dxfId="15506" priority="3398" stopIfTrue="1" operator="endsWith" text="FE">
      <formula>RIGHT(AG192,LEN("FE"))="FE"</formula>
    </cfRule>
    <cfRule type="endsWith" dxfId="15505" priority="3399" stopIfTrue="1" operator="endsWith" text="PA">
      <formula>RIGHT(AG192,LEN("PA"))="PA"</formula>
    </cfRule>
    <cfRule type="endsWith" dxfId="15504" priority="3400" stopIfTrue="1" operator="endsWith" text="PS">
      <formula>RIGHT(AG192,LEN("PS"))="PS"</formula>
    </cfRule>
    <cfRule type="endsWith" dxfId="15503" priority="3401" stopIfTrue="1" operator="endsWith" text="OB">
      <formula>RIGHT(AG192,LEN("OB"))="OB"</formula>
    </cfRule>
    <cfRule type="endsWith" dxfId="15502" priority="3402" stopIfTrue="1" operator="endsWith" text="BA">
      <formula>RIGHT(AG192,LEN("BA"))="BA"</formula>
    </cfRule>
    <cfRule type="endsWith" dxfId="15501" priority="3403" stopIfTrue="1" operator="endsWith" text="CO">
      <formula>RIGHT(AG192,LEN("CO"))="CO"</formula>
    </cfRule>
    <cfRule type="endsWith" dxfId="15500" priority="3404" stopIfTrue="1" operator="endsWith" text="CH">
      <formula>RIGHT(AG192,LEN("CH"))="CH"</formula>
    </cfRule>
  </conditionalFormatting>
  <conditionalFormatting sqref="AI192:AI206">
    <cfRule type="endsWith" dxfId="15499" priority="3383" stopIfTrue="1" operator="endsWith" text="TE">
      <formula>RIGHT(AI192,LEN("TE"))="TE"</formula>
    </cfRule>
    <cfRule type="endsWith" dxfId="15498" priority="3384" stopIfTrue="1" operator="endsWith" text="MX">
      <formula>RIGHT(AI192,LEN("MX"))="MX"</formula>
    </cfRule>
    <cfRule type="endsWith" dxfId="15497" priority="3385" stopIfTrue="1" operator="endsWith" text="MI">
      <formula>RIGHT(AI192,LEN("MI"))="MI"</formula>
    </cfRule>
    <cfRule type="endsWith" dxfId="15496" priority="3386" stopIfTrue="1" operator="endsWith" text="PL">
      <formula>RIGHT(AI192,LEN("PL"))="PL"</formula>
    </cfRule>
    <cfRule type="endsWith" dxfId="15495" priority="3387" stopIfTrue="1" operator="endsWith" text="FE">
      <formula>RIGHT(AI192,LEN("FE"))="FE"</formula>
    </cfRule>
    <cfRule type="endsWith" dxfId="15494" priority="3388" stopIfTrue="1" operator="endsWith" text="PA">
      <formula>RIGHT(AI192,LEN("PA"))="PA"</formula>
    </cfRule>
    <cfRule type="endsWith" dxfId="15493" priority="3389" stopIfTrue="1" operator="endsWith" text="PS">
      <formula>RIGHT(AI192,LEN("PS"))="PS"</formula>
    </cfRule>
    <cfRule type="endsWith" dxfId="15492" priority="3390" stopIfTrue="1" operator="endsWith" text="OB">
      <formula>RIGHT(AI192,LEN("OB"))="OB"</formula>
    </cfRule>
    <cfRule type="endsWith" dxfId="15491" priority="3391" stopIfTrue="1" operator="endsWith" text="BA">
      <formula>RIGHT(AI192,LEN("BA"))="BA"</formula>
    </cfRule>
    <cfRule type="endsWith" dxfId="15490" priority="3392" stopIfTrue="1" operator="endsWith" text="CO">
      <formula>RIGHT(AI192,LEN("CO"))="CO"</formula>
    </cfRule>
    <cfRule type="endsWith" dxfId="15489" priority="3393" stopIfTrue="1" operator="endsWith" text="CH">
      <formula>RIGHT(AI192,LEN("CH"))="CH"</formula>
    </cfRule>
  </conditionalFormatting>
  <conditionalFormatting sqref="AK192:AK206">
    <cfRule type="endsWith" dxfId="15488" priority="3372" stopIfTrue="1" operator="endsWith" text="TE">
      <formula>RIGHT(AK192,LEN("TE"))="TE"</formula>
    </cfRule>
    <cfRule type="endsWith" dxfId="15487" priority="3373" stopIfTrue="1" operator="endsWith" text="MX">
      <formula>RIGHT(AK192,LEN("MX"))="MX"</formula>
    </cfRule>
    <cfRule type="endsWith" dxfId="15486" priority="3374" stopIfTrue="1" operator="endsWith" text="MI">
      <formula>RIGHT(AK192,LEN("MI"))="MI"</formula>
    </cfRule>
    <cfRule type="endsWith" dxfId="15485" priority="3375" stopIfTrue="1" operator="endsWith" text="PL">
      <formula>RIGHT(AK192,LEN("PL"))="PL"</formula>
    </cfRule>
    <cfRule type="endsWith" dxfId="15484" priority="3376" stopIfTrue="1" operator="endsWith" text="FE">
      <formula>RIGHT(AK192,LEN("FE"))="FE"</formula>
    </cfRule>
    <cfRule type="endsWith" dxfId="15483" priority="3377" stopIfTrue="1" operator="endsWith" text="PA">
      <formula>RIGHT(AK192,LEN("PA"))="PA"</formula>
    </cfRule>
    <cfRule type="endsWith" dxfId="15482" priority="3378" stopIfTrue="1" operator="endsWith" text="PS">
      <formula>RIGHT(AK192,LEN("PS"))="PS"</formula>
    </cfRule>
    <cfRule type="endsWith" dxfId="15481" priority="3379" stopIfTrue="1" operator="endsWith" text="OB">
      <formula>RIGHT(AK192,LEN("OB"))="OB"</formula>
    </cfRule>
    <cfRule type="endsWith" dxfId="15480" priority="3380" stopIfTrue="1" operator="endsWith" text="BA">
      <formula>RIGHT(AK192,LEN("BA"))="BA"</formula>
    </cfRule>
    <cfRule type="endsWith" dxfId="15479" priority="3381" stopIfTrue="1" operator="endsWith" text="CO">
      <formula>RIGHT(AK192,LEN("CO"))="CO"</formula>
    </cfRule>
    <cfRule type="endsWith" dxfId="15478" priority="3382" stopIfTrue="1" operator="endsWith" text="CH">
      <formula>RIGHT(AK192,LEN("CH"))="CH"</formula>
    </cfRule>
  </conditionalFormatting>
  <conditionalFormatting sqref="AM192:AM206">
    <cfRule type="endsWith" dxfId="15477" priority="3361" stopIfTrue="1" operator="endsWith" text="TE">
      <formula>RIGHT(AM192,LEN("TE"))="TE"</formula>
    </cfRule>
    <cfRule type="endsWith" dxfId="15476" priority="3362" stopIfTrue="1" operator="endsWith" text="MX">
      <formula>RIGHT(AM192,LEN("MX"))="MX"</formula>
    </cfRule>
    <cfRule type="endsWith" dxfId="15475" priority="3363" stopIfTrue="1" operator="endsWith" text="MI">
      <formula>RIGHT(AM192,LEN("MI"))="MI"</formula>
    </cfRule>
    <cfRule type="endsWith" dxfId="15474" priority="3364" stopIfTrue="1" operator="endsWith" text="PL">
      <formula>RIGHT(AM192,LEN("PL"))="PL"</formula>
    </cfRule>
    <cfRule type="endsWith" dxfId="15473" priority="3365" stopIfTrue="1" operator="endsWith" text="FE">
      <formula>RIGHT(AM192,LEN("FE"))="FE"</formula>
    </cfRule>
    <cfRule type="endsWith" dxfId="15472" priority="3366" stopIfTrue="1" operator="endsWith" text="PA">
      <formula>RIGHT(AM192,LEN("PA"))="PA"</formula>
    </cfRule>
    <cfRule type="endsWith" dxfId="15471" priority="3367" stopIfTrue="1" operator="endsWith" text="PS">
      <formula>RIGHT(AM192,LEN("PS"))="PS"</formula>
    </cfRule>
    <cfRule type="endsWith" dxfId="15470" priority="3368" stopIfTrue="1" operator="endsWith" text="OB">
      <formula>RIGHT(AM192,LEN("OB"))="OB"</formula>
    </cfRule>
    <cfRule type="endsWith" dxfId="15469" priority="3369" stopIfTrue="1" operator="endsWith" text="BA">
      <formula>RIGHT(AM192,LEN("BA"))="BA"</formula>
    </cfRule>
    <cfRule type="endsWith" dxfId="15468" priority="3370" stopIfTrue="1" operator="endsWith" text="CO">
      <formula>RIGHT(AM192,LEN("CO"))="CO"</formula>
    </cfRule>
    <cfRule type="endsWith" dxfId="15467" priority="3371" stopIfTrue="1" operator="endsWith" text="CH">
      <formula>RIGHT(AM192,LEN("CH"))="CH"</formula>
    </cfRule>
  </conditionalFormatting>
  <conditionalFormatting sqref="AV207">
    <cfRule type="cellIs" dxfId="15466" priority="3360" stopIfTrue="1" operator="greaterThan">
      <formula>16</formula>
    </cfRule>
  </conditionalFormatting>
  <conditionalFormatting sqref="AX207">
    <cfRule type="cellIs" dxfId="15465" priority="3359" stopIfTrue="1" operator="greaterThan">
      <formula>16</formula>
    </cfRule>
  </conditionalFormatting>
  <conditionalFormatting sqref="AZ207">
    <cfRule type="cellIs" dxfId="15464" priority="3358" stopIfTrue="1" operator="greaterThan">
      <formula>16</formula>
    </cfRule>
  </conditionalFormatting>
  <conditionalFormatting sqref="BB207">
    <cfRule type="cellIs" dxfId="15463" priority="3357" stopIfTrue="1" operator="greaterThan">
      <formula>16</formula>
    </cfRule>
  </conditionalFormatting>
  <conditionalFormatting sqref="BD207">
    <cfRule type="cellIs" dxfId="15462" priority="3356" stopIfTrue="1" operator="greaterThan">
      <formula>16</formula>
    </cfRule>
  </conditionalFormatting>
  <conditionalFormatting sqref="BF207">
    <cfRule type="cellIs" dxfId="15461" priority="3355" stopIfTrue="1" operator="greaterThan">
      <formula>16</formula>
    </cfRule>
  </conditionalFormatting>
  <conditionalFormatting sqref="BH207">
    <cfRule type="cellIs" dxfId="15460" priority="3354" stopIfTrue="1" operator="greaterThan">
      <formula>16</formula>
    </cfRule>
  </conditionalFormatting>
  <conditionalFormatting sqref="AU192:AU206">
    <cfRule type="endsWith" dxfId="15459" priority="3343" stopIfTrue="1" operator="endsWith" text="TE">
      <formula>RIGHT(AU192,LEN("TE"))="TE"</formula>
    </cfRule>
    <cfRule type="endsWith" dxfId="15458" priority="3344" stopIfTrue="1" operator="endsWith" text="MX">
      <formula>RIGHT(AU192,LEN("MX"))="MX"</formula>
    </cfRule>
    <cfRule type="endsWith" dxfId="15457" priority="3345" stopIfTrue="1" operator="endsWith" text="MI">
      <formula>RIGHT(AU192,LEN("MI"))="MI"</formula>
    </cfRule>
    <cfRule type="endsWith" dxfId="15456" priority="3346" stopIfTrue="1" operator="endsWith" text="PL">
      <formula>RIGHT(AU192,LEN("PL"))="PL"</formula>
    </cfRule>
    <cfRule type="endsWith" dxfId="15455" priority="3347" stopIfTrue="1" operator="endsWith" text="FE">
      <formula>RIGHT(AU192,LEN("FE"))="FE"</formula>
    </cfRule>
    <cfRule type="endsWith" dxfId="15454" priority="3348" stopIfTrue="1" operator="endsWith" text="PA">
      <formula>RIGHT(AU192,LEN("PA"))="PA"</formula>
    </cfRule>
    <cfRule type="endsWith" dxfId="15453" priority="3349" stopIfTrue="1" operator="endsWith" text="PS">
      <formula>RIGHT(AU192,LEN("PS"))="PS"</formula>
    </cfRule>
    <cfRule type="endsWith" dxfId="15452" priority="3350" stopIfTrue="1" operator="endsWith" text="OB">
      <formula>RIGHT(AU192,LEN("OB"))="OB"</formula>
    </cfRule>
    <cfRule type="endsWith" dxfId="15451" priority="3351" stopIfTrue="1" operator="endsWith" text="BA">
      <formula>RIGHT(AU192,LEN("BA"))="BA"</formula>
    </cfRule>
    <cfRule type="endsWith" dxfId="15450" priority="3352" stopIfTrue="1" operator="endsWith" text="CO">
      <formula>RIGHT(AU192,LEN("CO"))="CO"</formula>
    </cfRule>
    <cfRule type="endsWith" dxfId="15449" priority="3353" stopIfTrue="1" operator="endsWith" text="CH">
      <formula>RIGHT(AU192,LEN("CH"))="CH"</formula>
    </cfRule>
  </conditionalFormatting>
  <conditionalFormatting sqref="AW192:AW206">
    <cfRule type="endsWith" dxfId="15448" priority="3332" stopIfTrue="1" operator="endsWith" text="TE">
      <formula>RIGHT(AW192,LEN("TE"))="TE"</formula>
    </cfRule>
    <cfRule type="endsWith" dxfId="15447" priority="3333" stopIfTrue="1" operator="endsWith" text="MX">
      <formula>RIGHT(AW192,LEN("MX"))="MX"</formula>
    </cfRule>
    <cfRule type="endsWith" dxfId="15446" priority="3334" stopIfTrue="1" operator="endsWith" text="MI">
      <formula>RIGHT(AW192,LEN("MI"))="MI"</formula>
    </cfRule>
    <cfRule type="endsWith" dxfId="15445" priority="3335" stopIfTrue="1" operator="endsWith" text="PL">
      <formula>RIGHT(AW192,LEN("PL"))="PL"</formula>
    </cfRule>
    <cfRule type="endsWith" dxfId="15444" priority="3336" stopIfTrue="1" operator="endsWith" text="FE">
      <formula>RIGHT(AW192,LEN("FE"))="FE"</formula>
    </cfRule>
    <cfRule type="endsWith" dxfId="15443" priority="3337" stopIfTrue="1" operator="endsWith" text="PA">
      <formula>RIGHT(AW192,LEN("PA"))="PA"</formula>
    </cfRule>
    <cfRule type="endsWith" dxfId="15442" priority="3338" stopIfTrue="1" operator="endsWith" text="PS">
      <formula>RIGHT(AW192,LEN("PS"))="PS"</formula>
    </cfRule>
    <cfRule type="endsWith" dxfId="15441" priority="3339" stopIfTrue="1" operator="endsWith" text="OB">
      <formula>RIGHT(AW192,LEN("OB"))="OB"</formula>
    </cfRule>
    <cfRule type="endsWith" dxfId="15440" priority="3340" stopIfTrue="1" operator="endsWith" text="BA">
      <formula>RIGHT(AW192,LEN("BA"))="BA"</formula>
    </cfRule>
    <cfRule type="endsWith" dxfId="15439" priority="3341" stopIfTrue="1" operator="endsWith" text="CO">
      <formula>RIGHT(AW192,LEN("CO"))="CO"</formula>
    </cfRule>
    <cfRule type="endsWith" dxfId="15438" priority="3342" stopIfTrue="1" operator="endsWith" text="CH">
      <formula>RIGHT(AW192,LEN("CH"))="CH"</formula>
    </cfRule>
  </conditionalFormatting>
  <conditionalFormatting sqref="AY192:AY206">
    <cfRule type="endsWith" dxfId="15437" priority="3321" stopIfTrue="1" operator="endsWith" text="TE">
      <formula>RIGHT(AY192,LEN("TE"))="TE"</formula>
    </cfRule>
    <cfRule type="endsWith" dxfId="15436" priority="3322" stopIfTrue="1" operator="endsWith" text="MX">
      <formula>RIGHT(AY192,LEN("MX"))="MX"</formula>
    </cfRule>
    <cfRule type="endsWith" dxfId="15435" priority="3323" stopIfTrue="1" operator="endsWith" text="MI">
      <formula>RIGHT(AY192,LEN("MI"))="MI"</formula>
    </cfRule>
    <cfRule type="endsWith" dxfId="15434" priority="3324" stopIfTrue="1" operator="endsWith" text="PL">
      <formula>RIGHT(AY192,LEN("PL"))="PL"</formula>
    </cfRule>
    <cfRule type="endsWith" dxfId="15433" priority="3325" stopIfTrue="1" operator="endsWith" text="FE">
      <formula>RIGHT(AY192,LEN("FE"))="FE"</formula>
    </cfRule>
    <cfRule type="endsWith" dxfId="15432" priority="3326" stopIfTrue="1" operator="endsWith" text="PA">
      <formula>RIGHT(AY192,LEN("PA"))="PA"</formula>
    </cfRule>
    <cfRule type="endsWith" dxfId="15431" priority="3327" stopIfTrue="1" operator="endsWith" text="PS">
      <formula>RIGHT(AY192,LEN("PS"))="PS"</formula>
    </cfRule>
    <cfRule type="endsWith" dxfId="15430" priority="3328" stopIfTrue="1" operator="endsWith" text="OB">
      <formula>RIGHT(AY192,LEN("OB"))="OB"</formula>
    </cfRule>
    <cfRule type="endsWith" dxfId="15429" priority="3329" stopIfTrue="1" operator="endsWith" text="BA">
      <formula>RIGHT(AY192,LEN("BA"))="BA"</formula>
    </cfRule>
    <cfRule type="endsWith" dxfId="15428" priority="3330" stopIfTrue="1" operator="endsWith" text="CO">
      <formula>RIGHT(AY192,LEN("CO"))="CO"</formula>
    </cfRule>
    <cfRule type="endsWith" dxfId="15427" priority="3331" stopIfTrue="1" operator="endsWith" text="CH">
      <formula>RIGHT(AY192,LEN("CH"))="CH"</formula>
    </cfRule>
  </conditionalFormatting>
  <conditionalFormatting sqref="BA192:BA206">
    <cfRule type="endsWith" dxfId="15426" priority="3310" stopIfTrue="1" operator="endsWith" text="TE">
      <formula>RIGHT(BA192,LEN("TE"))="TE"</formula>
    </cfRule>
    <cfRule type="endsWith" dxfId="15425" priority="3311" stopIfTrue="1" operator="endsWith" text="MX">
      <formula>RIGHT(BA192,LEN("MX"))="MX"</formula>
    </cfRule>
    <cfRule type="endsWith" dxfId="15424" priority="3312" stopIfTrue="1" operator="endsWith" text="MI">
      <formula>RIGHT(BA192,LEN("MI"))="MI"</formula>
    </cfRule>
    <cfRule type="endsWith" dxfId="15423" priority="3313" stopIfTrue="1" operator="endsWith" text="PL">
      <formula>RIGHT(BA192,LEN("PL"))="PL"</formula>
    </cfRule>
    <cfRule type="endsWith" dxfId="15422" priority="3314" stopIfTrue="1" operator="endsWith" text="FE">
      <formula>RIGHT(BA192,LEN("FE"))="FE"</formula>
    </cfRule>
    <cfRule type="endsWith" dxfId="15421" priority="3315" stopIfTrue="1" operator="endsWith" text="PA">
      <formula>RIGHT(BA192,LEN("PA"))="PA"</formula>
    </cfRule>
    <cfRule type="endsWith" dxfId="15420" priority="3316" stopIfTrue="1" operator="endsWith" text="PS">
      <formula>RIGHT(BA192,LEN("PS"))="PS"</formula>
    </cfRule>
    <cfRule type="endsWith" dxfId="15419" priority="3317" stopIfTrue="1" operator="endsWith" text="OB">
      <formula>RIGHT(BA192,LEN("OB"))="OB"</formula>
    </cfRule>
    <cfRule type="endsWith" dxfId="15418" priority="3318" stopIfTrue="1" operator="endsWith" text="BA">
      <formula>RIGHT(BA192,LEN("BA"))="BA"</formula>
    </cfRule>
    <cfRule type="endsWith" dxfId="15417" priority="3319" stopIfTrue="1" operator="endsWith" text="CO">
      <formula>RIGHT(BA192,LEN("CO"))="CO"</formula>
    </cfRule>
    <cfRule type="endsWith" dxfId="15416" priority="3320" stopIfTrue="1" operator="endsWith" text="CH">
      <formula>RIGHT(BA192,LEN("CH"))="CH"</formula>
    </cfRule>
  </conditionalFormatting>
  <conditionalFormatting sqref="BC192:BC206">
    <cfRule type="endsWith" dxfId="15415" priority="3299" stopIfTrue="1" operator="endsWith" text="TE">
      <formula>RIGHT(BC192,LEN("TE"))="TE"</formula>
    </cfRule>
    <cfRule type="endsWith" dxfId="15414" priority="3300" stopIfTrue="1" operator="endsWith" text="MX">
      <formula>RIGHT(BC192,LEN("MX"))="MX"</formula>
    </cfRule>
    <cfRule type="endsWith" dxfId="15413" priority="3301" stopIfTrue="1" operator="endsWith" text="MI">
      <formula>RIGHT(BC192,LEN("MI"))="MI"</formula>
    </cfRule>
    <cfRule type="endsWith" dxfId="15412" priority="3302" stopIfTrue="1" operator="endsWith" text="PL">
      <formula>RIGHT(BC192,LEN("PL"))="PL"</formula>
    </cfRule>
    <cfRule type="endsWith" dxfId="15411" priority="3303" stopIfTrue="1" operator="endsWith" text="FE">
      <formula>RIGHT(BC192,LEN("FE"))="FE"</formula>
    </cfRule>
    <cfRule type="endsWith" dxfId="15410" priority="3304" stopIfTrue="1" operator="endsWith" text="PA">
      <formula>RIGHT(BC192,LEN("PA"))="PA"</formula>
    </cfRule>
    <cfRule type="endsWith" dxfId="15409" priority="3305" stopIfTrue="1" operator="endsWith" text="PS">
      <formula>RIGHT(BC192,LEN("PS"))="PS"</formula>
    </cfRule>
    <cfRule type="endsWith" dxfId="15408" priority="3306" stopIfTrue="1" operator="endsWith" text="OB">
      <formula>RIGHT(BC192,LEN("OB"))="OB"</formula>
    </cfRule>
    <cfRule type="endsWith" dxfId="15407" priority="3307" stopIfTrue="1" operator="endsWith" text="BA">
      <formula>RIGHT(BC192,LEN("BA"))="BA"</formula>
    </cfRule>
    <cfRule type="endsWith" dxfId="15406" priority="3308" stopIfTrue="1" operator="endsWith" text="CO">
      <formula>RIGHT(BC192,LEN("CO"))="CO"</formula>
    </cfRule>
    <cfRule type="endsWith" dxfId="15405" priority="3309" stopIfTrue="1" operator="endsWith" text="CH">
      <formula>RIGHT(BC192,LEN("CH"))="CH"</formula>
    </cfRule>
  </conditionalFormatting>
  <conditionalFormatting sqref="BE192:BE206">
    <cfRule type="endsWith" dxfId="15404" priority="3288" stopIfTrue="1" operator="endsWith" text="TE">
      <formula>RIGHT(BE192,LEN("TE"))="TE"</formula>
    </cfRule>
    <cfRule type="endsWith" dxfId="15403" priority="3289" stopIfTrue="1" operator="endsWith" text="MX">
      <formula>RIGHT(BE192,LEN("MX"))="MX"</formula>
    </cfRule>
    <cfRule type="endsWith" dxfId="15402" priority="3290" stopIfTrue="1" operator="endsWith" text="MI">
      <formula>RIGHT(BE192,LEN("MI"))="MI"</formula>
    </cfRule>
    <cfRule type="endsWith" dxfId="15401" priority="3291" stopIfTrue="1" operator="endsWith" text="PL">
      <formula>RIGHT(BE192,LEN("PL"))="PL"</formula>
    </cfRule>
    <cfRule type="endsWith" dxfId="15400" priority="3292" stopIfTrue="1" operator="endsWith" text="FE">
      <formula>RIGHT(BE192,LEN("FE"))="FE"</formula>
    </cfRule>
    <cfRule type="endsWith" dxfId="15399" priority="3293" stopIfTrue="1" operator="endsWith" text="PA">
      <formula>RIGHT(BE192,LEN("PA"))="PA"</formula>
    </cfRule>
    <cfRule type="endsWith" dxfId="15398" priority="3294" stopIfTrue="1" operator="endsWith" text="PS">
      <formula>RIGHT(BE192,LEN("PS"))="PS"</formula>
    </cfRule>
    <cfRule type="endsWith" dxfId="15397" priority="3295" stopIfTrue="1" operator="endsWith" text="OB">
      <formula>RIGHT(BE192,LEN("OB"))="OB"</formula>
    </cfRule>
    <cfRule type="endsWith" dxfId="15396" priority="3296" stopIfTrue="1" operator="endsWith" text="BA">
      <formula>RIGHT(BE192,LEN("BA"))="BA"</formula>
    </cfRule>
    <cfRule type="endsWith" dxfId="15395" priority="3297" stopIfTrue="1" operator="endsWith" text="CO">
      <formula>RIGHT(BE192,LEN("CO"))="CO"</formula>
    </cfRule>
    <cfRule type="endsWith" dxfId="15394" priority="3298" stopIfTrue="1" operator="endsWith" text="CH">
      <formula>RIGHT(BE192,LEN("CH"))="CH"</formula>
    </cfRule>
  </conditionalFormatting>
  <conditionalFormatting sqref="BG192:BG206">
    <cfRule type="endsWith" dxfId="15393" priority="3277" stopIfTrue="1" operator="endsWith" text="TE">
      <formula>RIGHT(BG192,LEN("TE"))="TE"</formula>
    </cfRule>
    <cfRule type="endsWith" dxfId="15392" priority="3278" stopIfTrue="1" operator="endsWith" text="MX">
      <formula>RIGHT(BG192,LEN("MX"))="MX"</formula>
    </cfRule>
    <cfRule type="endsWith" dxfId="15391" priority="3279" stopIfTrue="1" operator="endsWith" text="MI">
      <formula>RIGHT(BG192,LEN("MI"))="MI"</formula>
    </cfRule>
    <cfRule type="endsWith" dxfId="15390" priority="3280" stopIfTrue="1" operator="endsWith" text="PL">
      <formula>RIGHT(BG192,LEN("PL"))="PL"</formula>
    </cfRule>
    <cfRule type="endsWith" dxfId="15389" priority="3281" stopIfTrue="1" operator="endsWith" text="FE">
      <formula>RIGHT(BG192,LEN("FE"))="FE"</formula>
    </cfRule>
    <cfRule type="endsWith" dxfId="15388" priority="3282" stopIfTrue="1" operator="endsWith" text="PA">
      <formula>RIGHT(BG192,LEN("PA"))="PA"</formula>
    </cfRule>
    <cfRule type="endsWith" dxfId="15387" priority="3283" stopIfTrue="1" operator="endsWith" text="PS">
      <formula>RIGHT(BG192,LEN("PS"))="PS"</formula>
    </cfRule>
    <cfRule type="endsWith" dxfId="15386" priority="3284" stopIfTrue="1" operator="endsWith" text="OB">
      <formula>RIGHT(BG192,LEN("OB"))="OB"</formula>
    </cfRule>
    <cfRule type="endsWith" dxfId="15385" priority="3285" stopIfTrue="1" operator="endsWith" text="BA">
      <formula>RIGHT(BG192,LEN("BA"))="BA"</formula>
    </cfRule>
    <cfRule type="endsWith" dxfId="15384" priority="3286" stopIfTrue="1" operator="endsWith" text="CO">
      <formula>RIGHT(BG192,LEN("CO"))="CO"</formula>
    </cfRule>
    <cfRule type="endsWith" dxfId="15383" priority="3287" stopIfTrue="1" operator="endsWith" text="CH">
      <formula>RIGHT(BG192,LEN("CH"))="CH"</formula>
    </cfRule>
  </conditionalFormatting>
  <conditionalFormatting sqref="H224">
    <cfRule type="cellIs" dxfId="15382" priority="3276" stopIfTrue="1" operator="greaterThan">
      <formula>16</formula>
    </cfRule>
  </conditionalFormatting>
  <conditionalFormatting sqref="J224">
    <cfRule type="cellIs" dxfId="15381" priority="3275" stopIfTrue="1" operator="greaterThan">
      <formula>16</formula>
    </cfRule>
  </conditionalFormatting>
  <conditionalFormatting sqref="L224">
    <cfRule type="cellIs" dxfId="15380" priority="3274" stopIfTrue="1" operator="greaterThan">
      <formula>16</formula>
    </cfRule>
  </conditionalFormatting>
  <conditionalFormatting sqref="N224">
    <cfRule type="cellIs" dxfId="15379" priority="3273" stopIfTrue="1" operator="greaterThan">
      <formula>16</formula>
    </cfRule>
  </conditionalFormatting>
  <conditionalFormatting sqref="P224">
    <cfRule type="cellIs" dxfId="15378" priority="3272" stopIfTrue="1" operator="greaterThan">
      <formula>16</formula>
    </cfRule>
  </conditionalFormatting>
  <conditionalFormatting sqref="R224">
    <cfRule type="cellIs" dxfId="15377" priority="3271" stopIfTrue="1" operator="greaterThan">
      <formula>16</formula>
    </cfRule>
  </conditionalFormatting>
  <conditionalFormatting sqref="T224">
    <cfRule type="cellIs" dxfId="15376" priority="3270" stopIfTrue="1" operator="greaterThan">
      <formula>16</formula>
    </cfRule>
  </conditionalFormatting>
  <conditionalFormatting sqref="G209:G223">
    <cfRule type="endsWith" dxfId="15375" priority="3259" stopIfTrue="1" operator="endsWith" text="TE">
      <formula>RIGHT(G209,LEN("TE"))="TE"</formula>
    </cfRule>
    <cfRule type="endsWith" dxfId="15374" priority="3260" stopIfTrue="1" operator="endsWith" text="MX">
      <formula>RIGHT(G209,LEN("MX"))="MX"</formula>
    </cfRule>
    <cfRule type="endsWith" dxfId="15373" priority="3261" stopIfTrue="1" operator="endsWith" text="MI">
      <formula>RIGHT(G209,LEN("MI"))="MI"</formula>
    </cfRule>
    <cfRule type="endsWith" dxfId="15372" priority="3262" stopIfTrue="1" operator="endsWith" text="PL">
      <formula>RIGHT(G209,LEN("PL"))="PL"</formula>
    </cfRule>
    <cfRule type="endsWith" dxfId="15371" priority="3263" stopIfTrue="1" operator="endsWith" text="FE">
      <formula>RIGHT(G209,LEN("FE"))="FE"</formula>
    </cfRule>
    <cfRule type="endsWith" dxfId="15370" priority="3264" stopIfTrue="1" operator="endsWith" text="PA">
      <formula>RIGHT(G209,LEN("PA"))="PA"</formula>
    </cfRule>
    <cfRule type="endsWith" dxfId="15369" priority="3265" stopIfTrue="1" operator="endsWith" text="PS">
      <formula>RIGHT(G209,LEN("PS"))="PS"</formula>
    </cfRule>
    <cfRule type="endsWith" dxfId="15368" priority="3266" stopIfTrue="1" operator="endsWith" text="OB">
      <formula>RIGHT(G209,LEN("OB"))="OB"</formula>
    </cfRule>
    <cfRule type="endsWith" dxfId="15367" priority="3267" stopIfTrue="1" operator="endsWith" text="BA">
      <formula>RIGHT(G209,LEN("BA"))="BA"</formula>
    </cfRule>
    <cfRule type="endsWith" dxfId="15366" priority="3268" stopIfTrue="1" operator="endsWith" text="CO">
      <formula>RIGHT(G209,LEN("CO"))="CO"</formula>
    </cfRule>
    <cfRule type="endsWith" dxfId="15365" priority="3269" stopIfTrue="1" operator="endsWith" text="CH">
      <formula>RIGHT(G209,LEN("CH"))="CH"</formula>
    </cfRule>
  </conditionalFormatting>
  <conditionalFormatting sqref="I209:I223">
    <cfRule type="endsWith" dxfId="15364" priority="3248" stopIfTrue="1" operator="endsWith" text="TE">
      <formula>RIGHT(I209,LEN("TE"))="TE"</formula>
    </cfRule>
    <cfRule type="endsWith" dxfId="15363" priority="3249" stopIfTrue="1" operator="endsWith" text="MX">
      <formula>RIGHT(I209,LEN("MX"))="MX"</formula>
    </cfRule>
    <cfRule type="endsWith" dxfId="15362" priority="3250" stopIfTrue="1" operator="endsWith" text="MI">
      <formula>RIGHT(I209,LEN("MI"))="MI"</formula>
    </cfRule>
    <cfRule type="endsWith" dxfId="15361" priority="3251" stopIfTrue="1" operator="endsWith" text="PL">
      <formula>RIGHT(I209,LEN("PL"))="PL"</formula>
    </cfRule>
    <cfRule type="endsWith" dxfId="15360" priority="3252" stopIfTrue="1" operator="endsWith" text="FE">
      <formula>RIGHT(I209,LEN("FE"))="FE"</formula>
    </cfRule>
    <cfRule type="endsWith" dxfId="15359" priority="3253" stopIfTrue="1" operator="endsWith" text="PA">
      <formula>RIGHT(I209,LEN("PA"))="PA"</formula>
    </cfRule>
    <cfRule type="endsWith" dxfId="15358" priority="3254" stopIfTrue="1" operator="endsWith" text="PS">
      <formula>RIGHT(I209,LEN("PS"))="PS"</formula>
    </cfRule>
    <cfRule type="endsWith" dxfId="15357" priority="3255" stopIfTrue="1" operator="endsWith" text="OB">
      <formula>RIGHT(I209,LEN("OB"))="OB"</formula>
    </cfRule>
    <cfRule type="endsWith" dxfId="15356" priority="3256" stopIfTrue="1" operator="endsWith" text="BA">
      <formula>RIGHT(I209,LEN("BA"))="BA"</formula>
    </cfRule>
    <cfRule type="endsWith" dxfId="15355" priority="3257" stopIfTrue="1" operator="endsWith" text="CO">
      <formula>RIGHT(I209,LEN("CO"))="CO"</formula>
    </cfRule>
    <cfRule type="endsWith" dxfId="15354" priority="3258" stopIfTrue="1" operator="endsWith" text="CH">
      <formula>RIGHT(I209,LEN("CH"))="CH"</formula>
    </cfRule>
  </conditionalFormatting>
  <conditionalFormatting sqref="K209:K223">
    <cfRule type="endsWith" dxfId="15353" priority="3237" stopIfTrue="1" operator="endsWith" text="TE">
      <formula>RIGHT(K209,LEN("TE"))="TE"</formula>
    </cfRule>
    <cfRule type="endsWith" dxfId="15352" priority="3238" stopIfTrue="1" operator="endsWith" text="MX">
      <formula>RIGHT(K209,LEN("MX"))="MX"</formula>
    </cfRule>
    <cfRule type="endsWith" dxfId="15351" priority="3239" stopIfTrue="1" operator="endsWith" text="MI">
      <formula>RIGHT(K209,LEN("MI"))="MI"</formula>
    </cfRule>
    <cfRule type="endsWith" dxfId="15350" priority="3240" stopIfTrue="1" operator="endsWith" text="PL">
      <formula>RIGHT(K209,LEN("PL"))="PL"</formula>
    </cfRule>
    <cfRule type="endsWith" dxfId="15349" priority="3241" stopIfTrue="1" operator="endsWith" text="FE">
      <formula>RIGHT(K209,LEN("FE"))="FE"</formula>
    </cfRule>
    <cfRule type="endsWith" dxfId="15348" priority="3242" stopIfTrue="1" operator="endsWith" text="PA">
      <formula>RIGHT(K209,LEN("PA"))="PA"</formula>
    </cfRule>
    <cfRule type="endsWith" dxfId="15347" priority="3243" stopIfTrue="1" operator="endsWith" text="PS">
      <formula>RIGHT(K209,LEN("PS"))="PS"</formula>
    </cfRule>
    <cfRule type="endsWith" dxfId="15346" priority="3244" stopIfTrue="1" operator="endsWith" text="OB">
      <formula>RIGHT(K209,LEN("OB"))="OB"</formula>
    </cfRule>
    <cfRule type="endsWith" dxfId="15345" priority="3245" stopIfTrue="1" operator="endsWith" text="BA">
      <formula>RIGHT(K209,LEN("BA"))="BA"</formula>
    </cfRule>
    <cfRule type="endsWith" dxfId="15344" priority="3246" stopIfTrue="1" operator="endsWith" text="CO">
      <formula>RIGHT(K209,LEN("CO"))="CO"</formula>
    </cfRule>
    <cfRule type="endsWith" dxfId="15343" priority="3247" stopIfTrue="1" operator="endsWith" text="CH">
      <formula>RIGHT(K209,LEN("CH"))="CH"</formula>
    </cfRule>
  </conditionalFormatting>
  <conditionalFormatting sqref="M209:M223">
    <cfRule type="endsWith" dxfId="15342" priority="3226" stopIfTrue="1" operator="endsWith" text="TE">
      <formula>RIGHT(M209,LEN("TE"))="TE"</formula>
    </cfRule>
    <cfRule type="endsWith" dxfId="15341" priority="3227" stopIfTrue="1" operator="endsWith" text="MX">
      <formula>RIGHT(M209,LEN("MX"))="MX"</formula>
    </cfRule>
    <cfRule type="endsWith" dxfId="15340" priority="3228" stopIfTrue="1" operator="endsWith" text="MI">
      <formula>RIGHT(M209,LEN("MI"))="MI"</formula>
    </cfRule>
    <cfRule type="endsWith" dxfId="15339" priority="3229" stopIfTrue="1" operator="endsWith" text="PL">
      <formula>RIGHT(M209,LEN("PL"))="PL"</formula>
    </cfRule>
    <cfRule type="endsWith" dxfId="15338" priority="3230" stopIfTrue="1" operator="endsWith" text="FE">
      <formula>RIGHT(M209,LEN("FE"))="FE"</formula>
    </cfRule>
    <cfRule type="endsWith" dxfId="15337" priority="3231" stopIfTrue="1" operator="endsWith" text="PA">
      <formula>RIGHT(M209,LEN("PA"))="PA"</formula>
    </cfRule>
    <cfRule type="endsWith" dxfId="15336" priority="3232" stopIfTrue="1" operator="endsWith" text="PS">
      <formula>RIGHT(M209,LEN("PS"))="PS"</formula>
    </cfRule>
    <cfRule type="endsWith" dxfId="15335" priority="3233" stopIfTrue="1" operator="endsWith" text="OB">
      <formula>RIGHT(M209,LEN("OB"))="OB"</formula>
    </cfRule>
    <cfRule type="endsWith" dxfId="15334" priority="3234" stopIfTrue="1" operator="endsWith" text="BA">
      <formula>RIGHT(M209,LEN("BA"))="BA"</formula>
    </cfRule>
    <cfRule type="endsWith" dxfId="15333" priority="3235" stopIfTrue="1" operator="endsWith" text="CO">
      <formula>RIGHT(M209,LEN("CO"))="CO"</formula>
    </cfRule>
    <cfRule type="endsWith" dxfId="15332" priority="3236" stopIfTrue="1" operator="endsWith" text="CH">
      <formula>RIGHT(M209,LEN("CH"))="CH"</formula>
    </cfRule>
  </conditionalFormatting>
  <conditionalFormatting sqref="O209:O223">
    <cfRule type="endsWith" dxfId="15331" priority="3215" stopIfTrue="1" operator="endsWith" text="TE">
      <formula>RIGHT(O209,LEN("TE"))="TE"</formula>
    </cfRule>
    <cfRule type="endsWith" dxfId="15330" priority="3216" stopIfTrue="1" operator="endsWith" text="MX">
      <formula>RIGHT(O209,LEN("MX"))="MX"</formula>
    </cfRule>
    <cfRule type="endsWith" dxfId="15329" priority="3217" stopIfTrue="1" operator="endsWith" text="MI">
      <formula>RIGHT(O209,LEN("MI"))="MI"</formula>
    </cfRule>
    <cfRule type="endsWith" dxfId="15328" priority="3218" stopIfTrue="1" operator="endsWith" text="PL">
      <formula>RIGHT(O209,LEN("PL"))="PL"</formula>
    </cfRule>
    <cfRule type="endsWith" dxfId="15327" priority="3219" stopIfTrue="1" operator="endsWith" text="FE">
      <formula>RIGHT(O209,LEN("FE"))="FE"</formula>
    </cfRule>
    <cfRule type="endsWith" dxfId="15326" priority="3220" stopIfTrue="1" operator="endsWith" text="PA">
      <formula>RIGHT(O209,LEN("PA"))="PA"</formula>
    </cfRule>
    <cfRule type="endsWith" dxfId="15325" priority="3221" stopIfTrue="1" operator="endsWith" text="PS">
      <formula>RIGHT(O209,LEN("PS"))="PS"</formula>
    </cfRule>
    <cfRule type="endsWith" dxfId="15324" priority="3222" stopIfTrue="1" operator="endsWith" text="OB">
      <formula>RIGHT(O209,LEN("OB"))="OB"</formula>
    </cfRule>
    <cfRule type="endsWith" dxfId="15323" priority="3223" stopIfTrue="1" operator="endsWith" text="BA">
      <formula>RIGHT(O209,LEN("BA"))="BA"</formula>
    </cfRule>
    <cfRule type="endsWith" dxfId="15322" priority="3224" stopIfTrue="1" operator="endsWith" text="CO">
      <formula>RIGHT(O209,LEN("CO"))="CO"</formula>
    </cfRule>
    <cfRule type="endsWith" dxfId="15321" priority="3225" stopIfTrue="1" operator="endsWith" text="CH">
      <formula>RIGHT(O209,LEN("CH"))="CH"</formula>
    </cfRule>
  </conditionalFormatting>
  <conditionalFormatting sqref="Q209:Q223">
    <cfRule type="endsWith" dxfId="15320" priority="3204" stopIfTrue="1" operator="endsWith" text="TE">
      <formula>RIGHT(Q209,LEN("TE"))="TE"</formula>
    </cfRule>
    <cfRule type="endsWith" dxfId="15319" priority="3205" stopIfTrue="1" operator="endsWith" text="MX">
      <formula>RIGHT(Q209,LEN("MX"))="MX"</formula>
    </cfRule>
    <cfRule type="endsWith" dxfId="15318" priority="3206" stopIfTrue="1" operator="endsWith" text="MI">
      <formula>RIGHT(Q209,LEN("MI"))="MI"</formula>
    </cfRule>
    <cfRule type="endsWith" dxfId="15317" priority="3207" stopIfTrue="1" operator="endsWith" text="PL">
      <formula>RIGHT(Q209,LEN("PL"))="PL"</formula>
    </cfRule>
    <cfRule type="endsWith" dxfId="15316" priority="3208" stopIfTrue="1" operator="endsWith" text="FE">
      <formula>RIGHT(Q209,LEN("FE"))="FE"</formula>
    </cfRule>
    <cfRule type="endsWith" dxfId="15315" priority="3209" stopIfTrue="1" operator="endsWith" text="PA">
      <formula>RIGHT(Q209,LEN("PA"))="PA"</formula>
    </cfRule>
    <cfRule type="endsWith" dxfId="15314" priority="3210" stopIfTrue="1" operator="endsWith" text="PS">
      <formula>RIGHT(Q209,LEN("PS"))="PS"</formula>
    </cfRule>
    <cfRule type="endsWith" dxfId="15313" priority="3211" stopIfTrue="1" operator="endsWith" text="OB">
      <formula>RIGHT(Q209,LEN("OB"))="OB"</formula>
    </cfRule>
    <cfRule type="endsWith" dxfId="15312" priority="3212" stopIfTrue="1" operator="endsWith" text="BA">
      <formula>RIGHT(Q209,LEN("BA"))="BA"</formula>
    </cfRule>
    <cfRule type="endsWith" dxfId="15311" priority="3213" stopIfTrue="1" operator="endsWith" text="CO">
      <formula>RIGHT(Q209,LEN("CO"))="CO"</formula>
    </cfRule>
    <cfRule type="endsWith" dxfId="15310" priority="3214" stopIfTrue="1" operator="endsWith" text="CH">
      <formula>RIGHT(Q209,LEN("CH"))="CH"</formula>
    </cfRule>
  </conditionalFormatting>
  <conditionalFormatting sqref="S209:S223">
    <cfRule type="endsWith" dxfId="15309" priority="3193" stopIfTrue="1" operator="endsWith" text="TE">
      <formula>RIGHT(S209,LEN("TE"))="TE"</formula>
    </cfRule>
    <cfRule type="endsWith" dxfId="15308" priority="3194" stopIfTrue="1" operator="endsWith" text="MX">
      <formula>RIGHT(S209,LEN("MX"))="MX"</formula>
    </cfRule>
    <cfRule type="endsWith" dxfId="15307" priority="3195" stopIfTrue="1" operator="endsWith" text="MI">
      <formula>RIGHT(S209,LEN("MI"))="MI"</formula>
    </cfRule>
    <cfRule type="endsWith" dxfId="15306" priority="3196" stopIfTrue="1" operator="endsWith" text="PL">
      <formula>RIGHT(S209,LEN("PL"))="PL"</formula>
    </cfRule>
    <cfRule type="endsWith" dxfId="15305" priority="3197" stopIfTrue="1" operator="endsWith" text="FE">
      <formula>RIGHT(S209,LEN("FE"))="FE"</formula>
    </cfRule>
    <cfRule type="endsWith" dxfId="15304" priority="3198" stopIfTrue="1" operator="endsWith" text="PA">
      <formula>RIGHT(S209,LEN("PA"))="PA"</formula>
    </cfRule>
    <cfRule type="endsWith" dxfId="15303" priority="3199" stopIfTrue="1" operator="endsWith" text="PS">
      <formula>RIGHT(S209,LEN("PS"))="PS"</formula>
    </cfRule>
    <cfRule type="endsWith" dxfId="15302" priority="3200" stopIfTrue="1" operator="endsWith" text="OB">
      <formula>RIGHT(S209,LEN("OB"))="OB"</formula>
    </cfRule>
    <cfRule type="endsWith" dxfId="15301" priority="3201" stopIfTrue="1" operator="endsWith" text="BA">
      <formula>RIGHT(S209,LEN("BA"))="BA"</formula>
    </cfRule>
    <cfRule type="endsWith" dxfId="15300" priority="3202" stopIfTrue="1" operator="endsWith" text="CO">
      <formula>RIGHT(S209,LEN("CO"))="CO"</formula>
    </cfRule>
    <cfRule type="endsWith" dxfId="15299" priority="3203" stopIfTrue="1" operator="endsWith" text="CH">
      <formula>RIGHT(S209,LEN("CH"))="CH"</formula>
    </cfRule>
  </conditionalFormatting>
  <conditionalFormatting sqref="AB224">
    <cfRule type="cellIs" dxfId="15298" priority="3192" stopIfTrue="1" operator="greaterThan">
      <formula>16</formula>
    </cfRule>
  </conditionalFormatting>
  <conditionalFormatting sqref="AD224">
    <cfRule type="cellIs" dxfId="15297" priority="3191" stopIfTrue="1" operator="greaterThan">
      <formula>16</formula>
    </cfRule>
  </conditionalFormatting>
  <conditionalFormatting sqref="AF224">
    <cfRule type="cellIs" dxfId="15296" priority="3190" stopIfTrue="1" operator="greaterThan">
      <formula>16</formula>
    </cfRule>
  </conditionalFormatting>
  <conditionalFormatting sqref="AH224">
    <cfRule type="cellIs" dxfId="15295" priority="3189" stopIfTrue="1" operator="greaterThan">
      <formula>16</formula>
    </cfRule>
  </conditionalFormatting>
  <conditionalFormatting sqref="AJ224">
    <cfRule type="cellIs" dxfId="15294" priority="3188" stopIfTrue="1" operator="greaterThan">
      <formula>16</formula>
    </cfRule>
  </conditionalFormatting>
  <conditionalFormatting sqref="AL224">
    <cfRule type="cellIs" dxfId="15293" priority="3187" stopIfTrue="1" operator="greaterThan">
      <formula>16</formula>
    </cfRule>
  </conditionalFormatting>
  <conditionalFormatting sqref="AN224">
    <cfRule type="cellIs" dxfId="15292" priority="3186" stopIfTrue="1" operator="greaterThan">
      <formula>16</formula>
    </cfRule>
  </conditionalFormatting>
  <conditionalFormatting sqref="AA209:AA223">
    <cfRule type="endsWith" dxfId="15291" priority="3175" stopIfTrue="1" operator="endsWith" text="TE">
      <formula>RIGHT(AA209,LEN("TE"))="TE"</formula>
    </cfRule>
    <cfRule type="endsWith" dxfId="15290" priority="3176" stopIfTrue="1" operator="endsWith" text="MX">
      <formula>RIGHT(AA209,LEN("MX"))="MX"</formula>
    </cfRule>
    <cfRule type="endsWith" dxfId="15289" priority="3177" stopIfTrue="1" operator="endsWith" text="MI">
      <formula>RIGHT(AA209,LEN("MI"))="MI"</formula>
    </cfRule>
    <cfRule type="endsWith" dxfId="15288" priority="3178" stopIfTrue="1" operator="endsWith" text="PL">
      <formula>RIGHT(AA209,LEN("PL"))="PL"</formula>
    </cfRule>
    <cfRule type="endsWith" dxfId="15287" priority="3179" stopIfTrue="1" operator="endsWith" text="FE">
      <formula>RIGHT(AA209,LEN("FE"))="FE"</formula>
    </cfRule>
    <cfRule type="endsWith" dxfId="15286" priority="3180" stopIfTrue="1" operator="endsWith" text="PA">
      <formula>RIGHT(AA209,LEN("PA"))="PA"</formula>
    </cfRule>
    <cfRule type="endsWith" dxfId="15285" priority="3181" stopIfTrue="1" operator="endsWith" text="PS">
      <formula>RIGHT(AA209,LEN("PS"))="PS"</formula>
    </cfRule>
    <cfRule type="endsWith" dxfId="15284" priority="3182" stopIfTrue="1" operator="endsWith" text="OB">
      <formula>RIGHT(AA209,LEN("OB"))="OB"</formula>
    </cfRule>
    <cfRule type="endsWith" dxfId="15283" priority="3183" stopIfTrue="1" operator="endsWith" text="BA">
      <formula>RIGHT(AA209,LEN("BA"))="BA"</formula>
    </cfRule>
    <cfRule type="endsWith" dxfId="15282" priority="3184" stopIfTrue="1" operator="endsWith" text="CO">
      <formula>RIGHT(AA209,LEN("CO"))="CO"</formula>
    </cfRule>
    <cfRule type="endsWith" dxfId="15281" priority="3185" stopIfTrue="1" operator="endsWith" text="CH">
      <formula>RIGHT(AA209,LEN("CH"))="CH"</formula>
    </cfRule>
  </conditionalFormatting>
  <conditionalFormatting sqref="AC209:AC223">
    <cfRule type="endsWith" dxfId="15280" priority="3164" stopIfTrue="1" operator="endsWith" text="TE">
      <formula>RIGHT(AC209,LEN("TE"))="TE"</formula>
    </cfRule>
    <cfRule type="endsWith" dxfId="15279" priority="3165" stopIfTrue="1" operator="endsWith" text="MX">
      <formula>RIGHT(AC209,LEN("MX"))="MX"</formula>
    </cfRule>
    <cfRule type="endsWith" dxfId="15278" priority="3166" stopIfTrue="1" operator="endsWith" text="MI">
      <formula>RIGHT(AC209,LEN("MI"))="MI"</formula>
    </cfRule>
    <cfRule type="endsWith" dxfId="15277" priority="3167" stopIfTrue="1" operator="endsWith" text="PL">
      <formula>RIGHT(AC209,LEN("PL"))="PL"</formula>
    </cfRule>
    <cfRule type="endsWith" dxfId="15276" priority="3168" stopIfTrue="1" operator="endsWith" text="FE">
      <formula>RIGHT(AC209,LEN("FE"))="FE"</formula>
    </cfRule>
    <cfRule type="endsWith" dxfId="15275" priority="3169" stopIfTrue="1" operator="endsWith" text="PA">
      <formula>RIGHT(AC209,LEN("PA"))="PA"</formula>
    </cfRule>
    <cfRule type="endsWith" dxfId="15274" priority="3170" stopIfTrue="1" operator="endsWith" text="PS">
      <formula>RIGHT(AC209,LEN("PS"))="PS"</formula>
    </cfRule>
    <cfRule type="endsWith" dxfId="15273" priority="3171" stopIfTrue="1" operator="endsWith" text="OB">
      <formula>RIGHT(AC209,LEN("OB"))="OB"</formula>
    </cfRule>
    <cfRule type="endsWith" dxfId="15272" priority="3172" stopIfTrue="1" operator="endsWith" text="BA">
      <formula>RIGHT(AC209,LEN("BA"))="BA"</formula>
    </cfRule>
    <cfRule type="endsWith" dxfId="15271" priority="3173" stopIfTrue="1" operator="endsWith" text="CO">
      <formula>RIGHT(AC209,LEN("CO"))="CO"</formula>
    </cfRule>
    <cfRule type="endsWith" dxfId="15270" priority="3174" stopIfTrue="1" operator="endsWith" text="CH">
      <formula>RIGHT(AC209,LEN("CH"))="CH"</formula>
    </cfRule>
  </conditionalFormatting>
  <conditionalFormatting sqref="AE209:AE223">
    <cfRule type="endsWith" dxfId="15269" priority="3153" stopIfTrue="1" operator="endsWith" text="TE">
      <formula>RIGHT(AE209,LEN("TE"))="TE"</formula>
    </cfRule>
    <cfRule type="endsWith" dxfId="15268" priority="3154" stopIfTrue="1" operator="endsWith" text="MX">
      <formula>RIGHT(AE209,LEN("MX"))="MX"</formula>
    </cfRule>
    <cfRule type="endsWith" dxfId="15267" priority="3155" stopIfTrue="1" operator="endsWith" text="MI">
      <formula>RIGHT(AE209,LEN("MI"))="MI"</formula>
    </cfRule>
    <cfRule type="endsWith" dxfId="15266" priority="3156" stopIfTrue="1" operator="endsWith" text="PL">
      <formula>RIGHT(AE209,LEN("PL"))="PL"</formula>
    </cfRule>
    <cfRule type="endsWith" dxfId="15265" priority="3157" stopIfTrue="1" operator="endsWith" text="FE">
      <formula>RIGHT(AE209,LEN("FE"))="FE"</formula>
    </cfRule>
    <cfRule type="endsWith" dxfId="15264" priority="3158" stopIfTrue="1" operator="endsWith" text="PA">
      <formula>RIGHT(AE209,LEN("PA"))="PA"</formula>
    </cfRule>
    <cfRule type="endsWith" dxfId="15263" priority="3159" stopIfTrue="1" operator="endsWith" text="PS">
      <formula>RIGHT(AE209,LEN("PS"))="PS"</formula>
    </cfRule>
    <cfRule type="endsWith" dxfId="15262" priority="3160" stopIfTrue="1" operator="endsWith" text="OB">
      <formula>RIGHT(AE209,LEN("OB"))="OB"</formula>
    </cfRule>
    <cfRule type="endsWith" dxfId="15261" priority="3161" stopIfTrue="1" operator="endsWith" text="BA">
      <formula>RIGHT(AE209,LEN("BA"))="BA"</formula>
    </cfRule>
    <cfRule type="endsWith" dxfId="15260" priority="3162" stopIfTrue="1" operator="endsWith" text="CO">
      <formula>RIGHT(AE209,LEN("CO"))="CO"</formula>
    </cfRule>
    <cfRule type="endsWith" dxfId="15259" priority="3163" stopIfTrue="1" operator="endsWith" text="CH">
      <formula>RIGHT(AE209,LEN("CH"))="CH"</formula>
    </cfRule>
  </conditionalFormatting>
  <conditionalFormatting sqref="AG209:AG223">
    <cfRule type="endsWith" dxfId="15258" priority="3142" stopIfTrue="1" operator="endsWith" text="TE">
      <formula>RIGHT(AG209,LEN("TE"))="TE"</formula>
    </cfRule>
    <cfRule type="endsWith" dxfId="15257" priority="3143" stopIfTrue="1" operator="endsWith" text="MX">
      <formula>RIGHT(AG209,LEN("MX"))="MX"</formula>
    </cfRule>
    <cfRule type="endsWith" dxfId="15256" priority="3144" stopIfTrue="1" operator="endsWith" text="MI">
      <formula>RIGHT(AG209,LEN("MI"))="MI"</formula>
    </cfRule>
    <cfRule type="endsWith" dxfId="15255" priority="3145" stopIfTrue="1" operator="endsWith" text="PL">
      <formula>RIGHT(AG209,LEN("PL"))="PL"</formula>
    </cfRule>
    <cfRule type="endsWith" dxfId="15254" priority="3146" stopIfTrue="1" operator="endsWith" text="FE">
      <formula>RIGHT(AG209,LEN("FE"))="FE"</formula>
    </cfRule>
    <cfRule type="endsWith" dxfId="15253" priority="3147" stopIfTrue="1" operator="endsWith" text="PA">
      <formula>RIGHT(AG209,LEN("PA"))="PA"</formula>
    </cfRule>
    <cfRule type="endsWith" dxfId="15252" priority="3148" stopIfTrue="1" operator="endsWith" text="PS">
      <formula>RIGHT(AG209,LEN("PS"))="PS"</formula>
    </cfRule>
    <cfRule type="endsWith" dxfId="15251" priority="3149" stopIfTrue="1" operator="endsWith" text="OB">
      <formula>RIGHT(AG209,LEN("OB"))="OB"</formula>
    </cfRule>
    <cfRule type="endsWith" dxfId="15250" priority="3150" stopIfTrue="1" operator="endsWith" text="BA">
      <formula>RIGHT(AG209,LEN("BA"))="BA"</formula>
    </cfRule>
    <cfRule type="endsWith" dxfId="15249" priority="3151" stopIfTrue="1" operator="endsWith" text="CO">
      <formula>RIGHT(AG209,LEN("CO"))="CO"</formula>
    </cfRule>
    <cfRule type="endsWith" dxfId="15248" priority="3152" stopIfTrue="1" operator="endsWith" text="CH">
      <formula>RIGHT(AG209,LEN("CH"))="CH"</formula>
    </cfRule>
  </conditionalFormatting>
  <conditionalFormatting sqref="AI209:AI223">
    <cfRule type="endsWith" dxfId="15247" priority="3131" stopIfTrue="1" operator="endsWith" text="TE">
      <formula>RIGHT(AI209,LEN("TE"))="TE"</formula>
    </cfRule>
    <cfRule type="endsWith" dxfId="15246" priority="3132" stopIfTrue="1" operator="endsWith" text="MX">
      <formula>RIGHT(AI209,LEN("MX"))="MX"</formula>
    </cfRule>
    <cfRule type="endsWith" dxfId="15245" priority="3133" stopIfTrue="1" operator="endsWith" text="MI">
      <formula>RIGHT(AI209,LEN("MI"))="MI"</formula>
    </cfRule>
    <cfRule type="endsWith" dxfId="15244" priority="3134" stopIfTrue="1" operator="endsWith" text="PL">
      <formula>RIGHT(AI209,LEN("PL"))="PL"</formula>
    </cfRule>
    <cfRule type="endsWith" dxfId="15243" priority="3135" stopIfTrue="1" operator="endsWith" text="FE">
      <formula>RIGHT(AI209,LEN("FE"))="FE"</formula>
    </cfRule>
    <cfRule type="endsWith" dxfId="15242" priority="3136" stopIfTrue="1" operator="endsWith" text="PA">
      <formula>RIGHT(AI209,LEN("PA"))="PA"</formula>
    </cfRule>
    <cfRule type="endsWith" dxfId="15241" priority="3137" stopIfTrue="1" operator="endsWith" text="PS">
      <formula>RIGHT(AI209,LEN("PS"))="PS"</formula>
    </cfRule>
    <cfRule type="endsWith" dxfId="15240" priority="3138" stopIfTrue="1" operator="endsWith" text="OB">
      <formula>RIGHT(AI209,LEN("OB"))="OB"</formula>
    </cfRule>
    <cfRule type="endsWith" dxfId="15239" priority="3139" stopIfTrue="1" operator="endsWith" text="BA">
      <formula>RIGHT(AI209,LEN("BA"))="BA"</formula>
    </cfRule>
    <cfRule type="endsWith" dxfId="15238" priority="3140" stopIfTrue="1" operator="endsWith" text="CO">
      <formula>RIGHT(AI209,LEN("CO"))="CO"</formula>
    </cfRule>
    <cfRule type="endsWith" dxfId="15237" priority="3141" stopIfTrue="1" operator="endsWith" text="CH">
      <formula>RIGHT(AI209,LEN("CH"))="CH"</formula>
    </cfRule>
  </conditionalFormatting>
  <conditionalFormatting sqref="AK209:AK223">
    <cfRule type="endsWith" dxfId="15236" priority="3120" stopIfTrue="1" operator="endsWith" text="TE">
      <formula>RIGHT(AK209,LEN("TE"))="TE"</formula>
    </cfRule>
    <cfRule type="endsWith" dxfId="15235" priority="3121" stopIfTrue="1" operator="endsWith" text="MX">
      <formula>RIGHT(AK209,LEN("MX"))="MX"</formula>
    </cfRule>
    <cfRule type="endsWith" dxfId="15234" priority="3122" stopIfTrue="1" operator="endsWith" text="MI">
      <formula>RIGHT(AK209,LEN("MI"))="MI"</formula>
    </cfRule>
    <cfRule type="endsWith" dxfId="15233" priority="3123" stopIfTrue="1" operator="endsWith" text="PL">
      <formula>RIGHT(AK209,LEN("PL"))="PL"</formula>
    </cfRule>
    <cfRule type="endsWith" dxfId="15232" priority="3124" stopIfTrue="1" operator="endsWith" text="FE">
      <formula>RIGHT(AK209,LEN("FE"))="FE"</formula>
    </cfRule>
    <cfRule type="endsWith" dxfId="15231" priority="3125" stopIfTrue="1" operator="endsWith" text="PA">
      <formula>RIGHT(AK209,LEN("PA"))="PA"</formula>
    </cfRule>
    <cfRule type="endsWith" dxfId="15230" priority="3126" stopIfTrue="1" operator="endsWith" text="PS">
      <formula>RIGHT(AK209,LEN("PS"))="PS"</formula>
    </cfRule>
    <cfRule type="endsWith" dxfId="15229" priority="3127" stopIfTrue="1" operator="endsWith" text="OB">
      <formula>RIGHT(AK209,LEN("OB"))="OB"</formula>
    </cfRule>
    <cfRule type="endsWith" dxfId="15228" priority="3128" stopIfTrue="1" operator="endsWith" text="BA">
      <formula>RIGHT(AK209,LEN("BA"))="BA"</formula>
    </cfRule>
    <cfRule type="endsWith" dxfId="15227" priority="3129" stopIfTrue="1" operator="endsWith" text="CO">
      <formula>RIGHT(AK209,LEN("CO"))="CO"</formula>
    </cfRule>
    <cfRule type="endsWith" dxfId="15226" priority="3130" stopIfTrue="1" operator="endsWith" text="CH">
      <formula>RIGHT(AK209,LEN("CH"))="CH"</formula>
    </cfRule>
  </conditionalFormatting>
  <conditionalFormatting sqref="AM209:AM223">
    <cfRule type="endsWith" dxfId="15225" priority="3109" stopIfTrue="1" operator="endsWith" text="TE">
      <formula>RIGHT(AM209,LEN("TE"))="TE"</formula>
    </cfRule>
    <cfRule type="endsWith" dxfId="15224" priority="3110" stopIfTrue="1" operator="endsWith" text="MX">
      <formula>RIGHT(AM209,LEN("MX"))="MX"</formula>
    </cfRule>
    <cfRule type="endsWith" dxfId="15223" priority="3111" stopIfTrue="1" operator="endsWith" text="MI">
      <formula>RIGHT(AM209,LEN("MI"))="MI"</formula>
    </cfRule>
    <cfRule type="endsWith" dxfId="15222" priority="3112" stopIfTrue="1" operator="endsWith" text="PL">
      <formula>RIGHT(AM209,LEN("PL"))="PL"</formula>
    </cfRule>
    <cfRule type="endsWith" dxfId="15221" priority="3113" stopIfTrue="1" operator="endsWith" text="FE">
      <formula>RIGHT(AM209,LEN("FE"))="FE"</formula>
    </cfRule>
    <cfRule type="endsWith" dxfId="15220" priority="3114" stopIfTrue="1" operator="endsWith" text="PA">
      <formula>RIGHT(AM209,LEN("PA"))="PA"</formula>
    </cfRule>
    <cfRule type="endsWith" dxfId="15219" priority="3115" stopIfTrue="1" operator="endsWith" text="PS">
      <formula>RIGHT(AM209,LEN("PS"))="PS"</formula>
    </cfRule>
    <cfRule type="endsWith" dxfId="15218" priority="3116" stopIfTrue="1" operator="endsWith" text="OB">
      <formula>RIGHT(AM209,LEN("OB"))="OB"</formula>
    </cfRule>
    <cfRule type="endsWith" dxfId="15217" priority="3117" stopIfTrue="1" operator="endsWith" text="BA">
      <formula>RIGHT(AM209,LEN("BA"))="BA"</formula>
    </cfRule>
    <cfRule type="endsWith" dxfId="15216" priority="3118" stopIfTrue="1" operator="endsWith" text="CO">
      <formula>RIGHT(AM209,LEN("CO"))="CO"</formula>
    </cfRule>
    <cfRule type="endsWith" dxfId="15215" priority="3119" stopIfTrue="1" operator="endsWith" text="CH">
      <formula>RIGHT(AM209,LEN("CH"))="CH"</formula>
    </cfRule>
  </conditionalFormatting>
  <conditionalFormatting sqref="AV224">
    <cfRule type="cellIs" dxfId="15214" priority="3108" stopIfTrue="1" operator="greaterThan">
      <formula>16</formula>
    </cfRule>
  </conditionalFormatting>
  <conditionalFormatting sqref="AX224">
    <cfRule type="cellIs" dxfId="15213" priority="3107" stopIfTrue="1" operator="greaterThan">
      <formula>16</formula>
    </cfRule>
  </conditionalFormatting>
  <conditionalFormatting sqref="AZ224">
    <cfRule type="cellIs" dxfId="15212" priority="3106" stopIfTrue="1" operator="greaterThan">
      <formula>16</formula>
    </cfRule>
  </conditionalFormatting>
  <conditionalFormatting sqref="BB224">
    <cfRule type="cellIs" dxfId="15211" priority="3105" stopIfTrue="1" operator="greaterThan">
      <formula>16</formula>
    </cfRule>
  </conditionalFormatting>
  <conditionalFormatting sqref="BD224">
    <cfRule type="cellIs" dxfId="15210" priority="3104" stopIfTrue="1" operator="greaterThan">
      <formula>16</formula>
    </cfRule>
  </conditionalFormatting>
  <conditionalFormatting sqref="BF224">
    <cfRule type="cellIs" dxfId="15209" priority="3103" stopIfTrue="1" operator="greaterThan">
      <formula>16</formula>
    </cfRule>
  </conditionalFormatting>
  <conditionalFormatting sqref="BH224">
    <cfRule type="cellIs" dxfId="15208" priority="3102" stopIfTrue="1" operator="greaterThan">
      <formula>16</formula>
    </cfRule>
  </conditionalFormatting>
  <conditionalFormatting sqref="AU209:AU223">
    <cfRule type="endsWith" dxfId="15207" priority="3091" stopIfTrue="1" operator="endsWith" text="TE">
      <formula>RIGHT(AU209,LEN("TE"))="TE"</formula>
    </cfRule>
    <cfRule type="endsWith" dxfId="15206" priority="3092" stopIfTrue="1" operator="endsWith" text="MX">
      <formula>RIGHT(AU209,LEN("MX"))="MX"</formula>
    </cfRule>
    <cfRule type="endsWith" dxfId="15205" priority="3093" stopIfTrue="1" operator="endsWith" text="MI">
      <formula>RIGHT(AU209,LEN("MI"))="MI"</formula>
    </cfRule>
    <cfRule type="endsWith" dxfId="15204" priority="3094" stopIfTrue="1" operator="endsWith" text="PL">
      <formula>RIGHT(AU209,LEN("PL"))="PL"</formula>
    </cfRule>
    <cfRule type="endsWith" dxfId="15203" priority="3095" stopIfTrue="1" operator="endsWith" text="FE">
      <formula>RIGHT(AU209,LEN("FE"))="FE"</formula>
    </cfRule>
    <cfRule type="endsWith" dxfId="15202" priority="3096" stopIfTrue="1" operator="endsWith" text="PA">
      <formula>RIGHT(AU209,LEN("PA"))="PA"</formula>
    </cfRule>
    <cfRule type="endsWith" dxfId="15201" priority="3097" stopIfTrue="1" operator="endsWith" text="PS">
      <formula>RIGHT(AU209,LEN("PS"))="PS"</formula>
    </cfRule>
    <cfRule type="endsWith" dxfId="15200" priority="3098" stopIfTrue="1" operator="endsWith" text="OB">
      <formula>RIGHT(AU209,LEN("OB"))="OB"</formula>
    </cfRule>
    <cfRule type="endsWith" dxfId="15199" priority="3099" stopIfTrue="1" operator="endsWith" text="BA">
      <formula>RIGHT(AU209,LEN("BA"))="BA"</formula>
    </cfRule>
    <cfRule type="endsWith" dxfId="15198" priority="3100" stopIfTrue="1" operator="endsWith" text="CO">
      <formula>RIGHT(AU209,LEN("CO"))="CO"</formula>
    </cfRule>
    <cfRule type="endsWith" dxfId="15197" priority="3101" stopIfTrue="1" operator="endsWith" text="CH">
      <formula>RIGHT(AU209,LEN("CH"))="CH"</formula>
    </cfRule>
  </conditionalFormatting>
  <conditionalFormatting sqref="AW209:AW223">
    <cfRule type="endsWith" dxfId="15196" priority="3080" stopIfTrue="1" operator="endsWith" text="TE">
      <formula>RIGHT(AW209,LEN("TE"))="TE"</formula>
    </cfRule>
    <cfRule type="endsWith" dxfId="15195" priority="3081" stopIfTrue="1" operator="endsWith" text="MX">
      <formula>RIGHT(AW209,LEN("MX"))="MX"</formula>
    </cfRule>
    <cfRule type="endsWith" dxfId="15194" priority="3082" stopIfTrue="1" operator="endsWith" text="MI">
      <formula>RIGHT(AW209,LEN("MI"))="MI"</formula>
    </cfRule>
    <cfRule type="endsWith" dxfId="15193" priority="3083" stopIfTrue="1" operator="endsWith" text="PL">
      <formula>RIGHT(AW209,LEN("PL"))="PL"</formula>
    </cfRule>
    <cfRule type="endsWith" dxfId="15192" priority="3084" stopIfTrue="1" operator="endsWith" text="FE">
      <formula>RIGHT(AW209,LEN("FE"))="FE"</formula>
    </cfRule>
    <cfRule type="endsWith" dxfId="15191" priority="3085" stopIfTrue="1" operator="endsWith" text="PA">
      <formula>RIGHT(AW209,LEN("PA"))="PA"</formula>
    </cfRule>
    <cfRule type="endsWith" dxfId="15190" priority="3086" stopIfTrue="1" operator="endsWith" text="PS">
      <formula>RIGHT(AW209,LEN("PS"))="PS"</formula>
    </cfRule>
    <cfRule type="endsWith" dxfId="15189" priority="3087" stopIfTrue="1" operator="endsWith" text="OB">
      <formula>RIGHT(AW209,LEN("OB"))="OB"</formula>
    </cfRule>
    <cfRule type="endsWith" dxfId="15188" priority="3088" stopIfTrue="1" operator="endsWith" text="BA">
      <formula>RIGHT(AW209,LEN("BA"))="BA"</formula>
    </cfRule>
    <cfRule type="endsWith" dxfId="15187" priority="3089" stopIfTrue="1" operator="endsWith" text="CO">
      <formula>RIGHT(AW209,LEN("CO"))="CO"</formula>
    </cfRule>
    <cfRule type="endsWith" dxfId="15186" priority="3090" stopIfTrue="1" operator="endsWith" text="CH">
      <formula>RIGHT(AW209,LEN("CH"))="CH"</formula>
    </cfRule>
  </conditionalFormatting>
  <conditionalFormatting sqref="AY209:AY223">
    <cfRule type="endsWith" dxfId="15185" priority="3069" stopIfTrue="1" operator="endsWith" text="TE">
      <formula>RIGHT(AY209,LEN("TE"))="TE"</formula>
    </cfRule>
    <cfRule type="endsWith" dxfId="15184" priority="3070" stopIfTrue="1" operator="endsWith" text="MX">
      <formula>RIGHT(AY209,LEN("MX"))="MX"</formula>
    </cfRule>
    <cfRule type="endsWith" dxfId="15183" priority="3071" stopIfTrue="1" operator="endsWith" text="MI">
      <formula>RIGHT(AY209,LEN("MI"))="MI"</formula>
    </cfRule>
    <cfRule type="endsWith" dxfId="15182" priority="3072" stopIfTrue="1" operator="endsWith" text="PL">
      <formula>RIGHT(AY209,LEN("PL"))="PL"</formula>
    </cfRule>
    <cfRule type="endsWith" dxfId="15181" priority="3073" stopIfTrue="1" operator="endsWith" text="FE">
      <formula>RIGHT(AY209,LEN("FE"))="FE"</formula>
    </cfRule>
    <cfRule type="endsWith" dxfId="15180" priority="3074" stopIfTrue="1" operator="endsWith" text="PA">
      <formula>RIGHT(AY209,LEN("PA"))="PA"</formula>
    </cfRule>
    <cfRule type="endsWith" dxfId="15179" priority="3075" stopIfTrue="1" operator="endsWith" text="PS">
      <formula>RIGHT(AY209,LEN("PS"))="PS"</formula>
    </cfRule>
    <cfRule type="endsWith" dxfId="15178" priority="3076" stopIfTrue="1" operator="endsWith" text="OB">
      <formula>RIGHT(AY209,LEN("OB"))="OB"</formula>
    </cfRule>
    <cfRule type="endsWith" dxfId="15177" priority="3077" stopIfTrue="1" operator="endsWith" text="BA">
      <formula>RIGHT(AY209,LEN("BA"))="BA"</formula>
    </cfRule>
    <cfRule type="endsWith" dxfId="15176" priority="3078" stopIfTrue="1" operator="endsWith" text="CO">
      <formula>RIGHT(AY209,LEN("CO"))="CO"</formula>
    </cfRule>
    <cfRule type="endsWith" dxfId="15175" priority="3079" stopIfTrue="1" operator="endsWith" text="CH">
      <formula>RIGHT(AY209,LEN("CH"))="CH"</formula>
    </cfRule>
  </conditionalFormatting>
  <conditionalFormatting sqref="BA209:BA223">
    <cfRule type="endsWith" dxfId="15174" priority="3058" stopIfTrue="1" operator="endsWith" text="TE">
      <formula>RIGHT(BA209,LEN("TE"))="TE"</formula>
    </cfRule>
    <cfRule type="endsWith" dxfId="15173" priority="3059" stopIfTrue="1" operator="endsWith" text="MX">
      <formula>RIGHT(BA209,LEN("MX"))="MX"</formula>
    </cfRule>
    <cfRule type="endsWith" dxfId="15172" priority="3060" stopIfTrue="1" operator="endsWith" text="MI">
      <formula>RIGHT(BA209,LEN("MI"))="MI"</formula>
    </cfRule>
    <cfRule type="endsWith" dxfId="15171" priority="3061" stopIfTrue="1" operator="endsWith" text="PL">
      <formula>RIGHT(BA209,LEN("PL"))="PL"</formula>
    </cfRule>
    <cfRule type="endsWith" dxfId="15170" priority="3062" stopIfTrue="1" operator="endsWith" text="FE">
      <formula>RIGHT(BA209,LEN("FE"))="FE"</formula>
    </cfRule>
    <cfRule type="endsWith" dxfId="15169" priority="3063" stopIfTrue="1" operator="endsWith" text="PA">
      <formula>RIGHT(BA209,LEN("PA"))="PA"</formula>
    </cfRule>
    <cfRule type="endsWith" dxfId="15168" priority="3064" stopIfTrue="1" operator="endsWith" text="PS">
      <formula>RIGHT(BA209,LEN("PS"))="PS"</formula>
    </cfRule>
    <cfRule type="endsWith" dxfId="15167" priority="3065" stopIfTrue="1" operator="endsWith" text="OB">
      <formula>RIGHT(BA209,LEN("OB"))="OB"</formula>
    </cfRule>
    <cfRule type="endsWith" dxfId="15166" priority="3066" stopIfTrue="1" operator="endsWith" text="BA">
      <formula>RIGHT(BA209,LEN("BA"))="BA"</formula>
    </cfRule>
    <cfRule type="endsWith" dxfId="15165" priority="3067" stopIfTrue="1" operator="endsWith" text="CO">
      <formula>RIGHT(BA209,LEN("CO"))="CO"</formula>
    </cfRule>
    <cfRule type="endsWith" dxfId="15164" priority="3068" stopIfTrue="1" operator="endsWith" text="CH">
      <formula>RIGHT(BA209,LEN("CH"))="CH"</formula>
    </cfRule>
  </conditionalFormatting>
  <conditionalFormatting sqref="BC209:BC223">
    <cfRule type="endsWith" dxfId="15163" priority="3047" stopIfTrue="1" operator="endsWith" text="TE">
      <formula>RIGHT(BC209,LEN("TE"))="TE"</formula>
    </cfRule>
    <cfRule type="endsWith" dxfId="15162" priority="3048" stopIfTrue="1" operator="endsWith" text="MX">
      <formula>RIGHT(BC209,LEN("MX"))="MX"</formula>
    </cfRule>
    <cfRule type="endsWith" dxfId="15161" priority="3049" stopIfTrue="1" operator="endsWith" text="MI">
      <formula>RIGHT(BC209,LEN("MI"))="MI"</formula>
    </cfRule>
    <cfRule type="endsWith" dxfId="15160" priority="3050" stopIfTrue="1" operator="endsWith" text="PL">
      <formula>RIGHT(BC209,LEN("PL"))="PL"</formula>
    </cfRule>
    <cfRule type="endsWith" dxfId="15159" priority="3051" stopIfTrue="1" operator="endsWith" text="FE">
      <formula>RIGHT(BC209,LEN("FE"))="FE"</formula>
    </cfRule>
    <cfRule type="endsWith" dxfId="15158" priority="3052" stopIfTrue="1" operator="endsWith" text="PA">
      <formula>RIGHT(BC209,LEN("PA"))="PA"</formula>
    </cfRule>
    <cfRule type="endsWith" dxfId="15157" priority="3053" stopIfTrue="1" operator="endsWith" text="PS">
      <formula>RIGHT(BC209,LEN("PS"))="PS"</formula>
    </cfRule>
    <cfRule type="endsWith" dxfId="15156" priority="3054" stopIfTrue="1" operator="endsWith" text="OB">
      <formula>RIGHT(BC209,LEN("OB"))="OB"</formula>
    </cfRule>
    <cfRule type="endsWith" dxfId="15155" priority="3055" stopIfTrue="1" operator="endsWith" text="BA">
      <formula>RIGHT(BC209,LEN("BA"))="BA"</formula>
    </cfRule>
    <cfRule type="endsWith" dxfId="15154" priority="3056" stopIfTrue="1" operator="endsWith" text="CO">
      <formula>RIGHT(BC209,LEN("CO"))="CO"</formula>
    </cfRule>
    <cfRule type="endsWith" dxfId="15153" priority="3057" stopIfTrue="1" operator="endsWith" text="CH">
      <formula>RIGHT(BC209,LEN("CH"))="CH"</formula>
    </cfRule>
  </conditionalFormatting>
  <conditionalFormatting sqref="BE209:BE223">
    <cfRule type="endsWith" dxfId="15152" priority="3036" stopIfTrue="1" operator="endsWith" text="TE">
      <formula>RIGHT(BE209,LEN("TE"))="TE"</formula>
    </cfRule>
    <cfRule type="endsWith" dxfId="15151" priority="3037" stopIfTrue="1" operator="endsWith" text="MX">
      <formula>RIGHT(BE209,LEN("MX"))="MX"</formula>
    </cfRule>
    <cfRule type="endsWith" dxfId="15150" priority="3038" stopIfTrue="1" operator="endsWith" text="MI">
      <formula>RIGHT(BE209,LEN("MI"))="MI"</formula>
    </cfRule>
    <cfRule type="endsWith" dxfId="15149" priority="3039" stopIfTrue="1" operator="endsWith" text="PL">
      <formula>RIGHT(BE209,LEN("PL"))="PL"</formula>
    </cfRule>
    <cfRule type="endsWith" dxfId="15148" priority="3040" stopIfTrue="1" operator="endsWith" text="FE">
      <formula>RIGHT(BE209,LEN("FE"))="FE"</formula>
    </cfRule>
    <cfRule type="endsWith" dxfId="15147" priority="3041" stopIfTrue="1" operator="endsWith" text="PA">
      <formula>RIGHT(BE209,LEN("PA"))="PA"</formula>
    </cfRule>
    <cfRule type="endsWith" dxfId="15146" priority="3042" stopIfTrue="1" operator="endsWith" text="PS">
      <formula>RIGHT(BE209,LEN("PS"))="PS"</formula>
    </cfRule>
    <cfRule type="endsWith" dxfId="15145" priority="3043" stopIfTrue="1" operator="endsWith" text="OB">
      <formula>RIGHT(BE209,LEN("OB"))="OB"</formula>
    </cfRule>
    <cfRule type="endsWith" dxfId="15144" priority="3044" stopIfTrue="1" operator="endsWith" text="BA">
      <formula>RIGHT(BE209,LEN("BA"))="BA"</formula>
    </cfRule>
    <cfRule type="endsWith" dxfId="15143" priority="3045" stopIfTrue="1" operator="endsWith" text="CO">
      <formula>RIGHT(BE209,LEN("CO"))="CO"</formula>
    </cfRule>
    <cfRule type="endsWith" dxfId="15142" priority="3046" stopIfTrue="1" operator="endsWith" text="CH">
      <formula>RIGHT(BE209,LEN("CH"))="CH"</formula>
    </cfRule>
  </conditionalFormatting>
  <conditionalFormatting sqref="BG209:BG223">
    <cfRule type="endsWith" dxfId="15141" priority="3025" stopIfTrue="1" operator="endsWith" text="TE">
      <formula>RIGHT(BG209,LEN("TE"))="TE"</formula>
    </cfRule>
    <cfRule type="endsWith" dxfId="15140" priority="3026" stopIfTrue="1" operator="endsWith" text="MX">
      <formula>RIGHT(BG209,LEN("MX"))="MX"</formula>
    </cfRule>
    <cfRule type="endsWith" dxfId="15139" priority="3027" stopIfTrue="1" operator="endsWith" text="MI">
      <formula>RIGHT(BG209,LEN("MI"))="MI"</formula>
    </cfRule>
    <cfRule type="endsWith" dxfId="15138" priority="3028" stopIfTrue="1" operator="endsWith" text="PL">
      <formula>RIGHT(BG209,LEN("PL"))="PL"</formula>
    </cfRule>
    <cfRule type="endsWith" dxfId="15137" priority="3029" stopIfTrue="1" operator="endsWith" text="FE">
      <formula>RIGHT(BG209,LEN("FE"))="FE"</formula>
    </cfRule>
    <cfRule type="endsWith" dxfId="15136" priority="3030" stopIfTrue="1" operator="endsWith" text="PA">
      <formula>RIGHT(BG209,LEN("PA"))="PA"</formula>
    </cfRule>
    <cfRule type="endsWith" dxfId="15135" priority="3031" stopIfTrue="1" operator="endsWith" text="PS">
      <formula>RIGHT(BG209,LEN("PS"))="PS"</formula>
    </cfRule>
    <cfRule type="endsWith" dxfId="15134" priority="3032" stopIfTrue="1" operator="endsWith" text="OB">
      <formula>RIGHT(BG209,LEN("OB"))="OB"</formula>
    </cfRule>
    <cfRule type="endsWith" dxfId="15133" priority="3033" stopIfTrue="1" operator="endsWith" text="BA">
      <formula>RIGHT(BG209,LEN("BA"))="BA"</formula>
    </cfRule>
    <cfRule type="endsWith" dxfId="15132" priority="3034" stopIfTrue="1" operator="endsWith" text="CO">
      <formula>RIGHT(BG209,LEN("CO"))="CO"</formula>
    </cfRule>
    <cfRule type="endsWith" dxfId="15131" priority="3035" stopIfTrue="1" operator="endsWith" text="CH">
      <formula>RIGHT(BG209,LEN("CH"))="CH"</formula>
    </cfRule>
  </conditionalFormatting>
  <conditionalFormatting sqref="H246">
    <cfRule type="cellIs" dxfId="15130" priority="3024" stopIfTrue="1" operator="greaterThan">
      <formula>16</formula>
    </cfRule>
  </conditionalFormatting>
  <conditionalFormatting sqref="J246">
    <cfRule type="cellIs" dxfId="15129" priority="3023" stopIfTrue="1" operator="greaterThan">
      <formula>16</formula>
    </cfRule>
  </conditionalFormatting>
  <conditionalFormatting sqref="L246">
    <cfRule type="cellIs" dxfId="15128" priority="3022" stopIfTrue="1" operator="greaterThan">
      <formula>16</formula>
    </cfRule>
  </conditionalFormatting>
  <conditionalFormatting sqref="N246">
    <cfRule type="cellIs" dxfId="15127" priority="3021" stopIfTrue="1" operator="greaterThan">
      <formula>16</formula>
    </cfRule>
  </conditionalFormatting>
  <conditionalFormatting sqref="P246">
    <cfRule type="cellIs" dxfId="15126" priority="3020" stopIfTrue="1" operator="greaterThan">
      <formula>16</formula>
    </cfRule>
  </conditionalFormatting>
  <conditionalFormatting sqref="R246">
    <cfRule type="cellIs" dxfId="15125" priority="3019" stopIfTrue="1" operator="greaterThan">
      <formula>16</formula>
    </cfRule>
  </conditionalFormatting>
  <conditionalFormatting sqref="T246">
    <cfRule type="cellIs" dxfId="15124" priority="3018" stopIfTrue="1" operator="greaterThan">
      <formula>16</formula>
    </cfRule>
  </conditionalFormatting>
  <conditionalFormatting sqref="G231:G245">
    <cfRule type="endsWith" dxfId="15123" priority="3007" stopIfTrue="1" operator="endsWith" text="TE">
      <formula>RIGHT(G231,LEN("TE"))="TE"</formula>
    </cfRule>
    <cfRule type="endsWith" dxfId="15122" priority="3008" stopIfTrue="1" operator="endsWith" text="MX">
      <formula>RIGHT(G231,LEN("MX"))="MX"</formula>
    </cfRule>
    <cfRule type="endsWith" dxfId="15121" priority="3009" stopIfTrue="1" operator="endsWith" text="MI">
      <formula>RIGHT(G231,LEN("MI"))="MI"</formula>
    </cfRule>
    <cfRule type="endsWith" dxfId="15120" priority="3010" stopIfTrue="1" operator="endsWith" text="PL">
      <formula>RIGHT(G231,LEN("PL"))="PL"</formula>
    </cfRule>
    <cfRule type="endsWith" dxfId="15119" priority="3011" stopIfTrue="1" operator="endsWith" text="FE">
      <formula>RIGHT(G231,LEN("FE"))="FE"</formula>
    </cfRule>
    <cfRule type="endsWith" dxfId="15118" priority="3012" stopIfTrue="1" operator="endsWith" text="PA">
      <formula>RIGHT(G231,LEN("PA"))="PA"</formula>
    </cfRule>
    <cfRule type="endsWith" dxfId="15117" priority="3013" stopIfTrue="1" operator="endsWith" text="PS">
      <formula>RIGHT(G231,LEN("PS"))="PS"</formula>
    </cfRule>
    <cfRule type="endsWith" dxfId="15116" priority="3014" stopIfTrue="1" operator="endsWith" text="OB">
      <formula>RIGHT(G231,LEN("OB"))="OB"</formula>
    </cfRule>
    <cfRule type="endsWith" dxfId="15115" priority="3015" stopIfTrue="1" operator="endsWith" text="BA">
      <formula>RIGHT(G231,LEN("BA"))="BA"</formula>
    </cfRule>
    <cfRule type="endsWith" dxfId="15114" priority="3016" stopIfTrue="1" operator="endsWith" text="CO">
      <formula>RIGHT(G231,LEN("CO"))="CO"</formula>
    </cfRule>
    <cfRule type="endsWith" dxfId="15113" priority="3017" stopIfTrue="1" operator="endsWith" text="CH">
      <formula>RIGHT(G231,LEN("CH"))="CH"</formula>
    </cfRule>
  </conditionalFormatting>
  <conditionalFormatting sqref="I231:I245">
    <cfRule type="endsWith" dxfId="15112" priority="2996" stopIfTrue="1" operator="endsWith" text="TE">
      <formula>RIGHT(I231,LEN("TE"))="TE"</formula>
    </cfRule>
    <cfRule type="endsWith" dxfId="15111" priority="2997" stopIfTrue="1" operator="endsWith" text="MX">
      <formula>RIGHT(I231,LEN("MX"))="MX"</formula>
    </cfRule>
    <cfRule type="endsWith" dxfId="15110" priority="2998" stopIfTrue="1" operator="endsWith" text="MI">
      <formula>RIGHT(I231,LEN("MI"))="MI"</formula>
    </cfRule>
    <cfRule type="endsWith" dxfId="15109" priority="2999" stopIfTrue="1" operator="endsWith" text="PL">
      <formula>RIGHT(I231,LEN("PL"))="PL"</formula>
    </cfRule>
    <cfRule type="endsWith" dxfId="15108" priority="3000" stopIfTrue="1" operator="endsWith" text="FE">
      <formula>RIGHT(I231,LEN("FE"))="FE"</formula>
    </cfRule>
    <cfRule type="endsWith" dxfId="15107" priority="3001" stopIfTrue="1" operator="endsWith" text="PA">
      <formula>RIGHT(I231,LEN("PA"))="PA"</formula>
    </cfRule>
    <cfRule type="endsWith" dxfId="15106" priority="3002" stopIfTrue="1" operator="endsWith" text="PS">
      <formula>RIGHT(I231,LEN("PS"))="PS"</formula>
    </cfRule>
    <cfRule type="endsWith" dxfId="15105" priority="3003" stopIfTrue="1" operator="endsWith" text="OB">
      <formula>RIGHT(I231,LEN("OB"))="OB"</formula>
    </cfRule>
    <cfRule type="endsWith" dxfId="15104" priority="3004" stopIfTrue="1" operator="endsWith" text="BA">
      <formula>RIGHT(I231,LEN("BA"))="BA"</formula>
    </cfRule>
    <cfRule type="endsWith" dxfId="15103" priority="3005" stopIfTrue="1" operator="endsWith" text="CO">
      <formula>RIGHT(I231,LEN("CO"))="CO"</formula>
    </cfRule>
    <cfRule type="endsWith" dxfId="15102" priority="3006" stopIfTrue="1" operator="endsWith" text="CH">
      <formula>RIGHT(I231,LEN("CH"))="CH"</formula>
    </cfRule>
  </conditionalFormatting>
  <conditionalFormatting sqref="K231:K245">
    <cfRule type="endsWith" dxfId="15101" priority="2985" stopIfTrue="1" operator="endsWith" text="TE">
      <formula>RIGHT(K231,LEN("TE"))="TE"</formula>
    </cfRule>
    <cfRule type="endsWith" dxfId="15100" priority="2986" stopIfTrue="1" operator="endsWith" text="MX">
      <formula>RIGHT(K231,LEN("MX"))="MX"</formula>
    </cfRule>
    <cfRule type="endsWith" dxfId="15099" priority="2987" stopIfTrue="1" operator="endsWith" text="MI">
      <formula>RIGHT(K231,LEN("MI"))="MI"</formula>
    </cfRule>
    <cfRule type="endsWith" dxfId="15098" priority="2988" stopIfTrue="1" operator="endsWith" text="PL">
      <formula>RIGHT(K231,LEN("PL"))="PL"</formula>
    </cfRule>
    <cfRule type="endsWith" dxfId="15097" priority="2989" stopIfTrue="1" operator="endsWith" text="FE">
      <formula>RIGHT(K231,LEN("FE"))="FE"</formula>
    </cfRule>
    <cfRule type="endsWith" dxfId="15096" priority="2990" stopIfTrue="1" operator="endsWith" text="PA">
      <formula>RIGHT(K231,LEN("PA"))="PA"</formula>
    </cfRule>
    <cfRule type="endsWith" dxfId="15095" priority="2991" stopIfTrue="1" operator="endsWith" text="PS">
      <formula>RIGHT(K231,LEN("PS"))="PS"</formula>
    </cfRule>
    <cfRule type="endsWith" dxfId="15094" priority="2992" stopIfTrue="1" operator="endsWith" text="OB">
      <formula>RIGHT(K231,LEN("OB"))="OB"</formula>
    </cfRule>
    <cfRule type="endsWith" dxfId="15093" priority="2993" stopIfTrue="1" operator="endsWith" text="BA">
      <formula>RIGHT(K231,LEN("BA"))="BA"</formula>
    </cfRule>
    <cfRule type="endsWith" dxfId="15092" priority="2994" stopIfTrue="1" operator="endsWith" text="CO">
      <formula>RIGHT(K231,LEN("CO"))="CO"</formula>
    </cfRule>
    <cfRule type="endsWith" dxfId="15091" priority="2995" stopIfTrue="1" operator="endsWith" text="CH">
      <formula>RIGHT(K231,LEN("CH"))="CH"</formula>
    </cfRule>
  </conditionalFormatting>
  <conditionalFormatting sqref="M231:M245">
    <cfRule type="endsWith" dxfId="15090" priority="2974" stopIfTrue="1" operator="endsWith" text="TE">
      <formula>RIGHT(M231,LEN("TE"))="TE"</formula>
    </cfRule>
    <cfRule type="endsWith" dxfId="15089" priority="2975" stopIfTrue="1" operator="endsWith" text="MX">
      <formula>RIGHT(M231,LEN("MX"))="MX"</formula>
    </cfRule>
    <cfRule type="endsWith" dxfId="15088" priority="2976" stopIfTrue="1" operator="endsWith" text="MI">
      <formula>RIGHT(M231,LEN("MI"))="MI"</formula>
    </cfRule>
    <cfRule type="endsWith" dxfId="15087" priority="2977" stopIfTrue="1" operator="endsWith" text="PL">
      <formula>RIGHT(M231,LEN("PL"))="PL"</formula>
    </cfRule>
    <cfRule type="endsWith" dxfId="15086" priority="2978" stopIfTrue="1" operator="endsWith" text="FE">
      <formula>RIGHT(M231,LEN("FE"))="FE"</formula>
    </cfRule>
    <cfRule type="endsWith" dxfId="15085" priority="2979" stopIfTrue="1" operator="endsWith" text="PA">
      <formula>RIGHT(M231,LEN("PA"))="PA"</formula>
    </cfRule>
    <cfRule type="endsWith" dxfId="15084" priority="2980" stopIfTrue="1" operator="endsWith" text="PS">
      <formula>RIGHT(M231,LEN("PS"))="PS"</formula>
    </cfRule>
    <cfRule type="endsWith" dxfId="15083" priority="2981" stopIfTrue="1" operator="endsWith" text="OB">
      <formula>RIGHT(M231,LEN("OB"))="OB"</formula>
    </cfRule>
    <cfRule type="endsWith" dxfId="15082" priority="2982" stopIfTrue="1" operator="endsWith" text="BA">
      <formula>RIGHT(M231,LEN("BA"))="BA"</formula>
    </cfRule>
    <cfRule type="endsWith" dxfId="15081" priority="2983" stopIfTrue="1" operator="endsWith" text="CO">
      <formula>RIGHT(M231,LEN("CO"))="CO"</formula>
    </cfRule>
    <cfRule type="endsWith" dxfId="15080" priority="2984" stopIfTrue="1" operator="endsWith" text="CH">
      <formula>RIGHT(M231,LEN("CH"))="CH"</formula>
    </cfRule>
  </conditionalFormatting>
  <conditionalFormatting sqref="O231:O245">
    <cfRule type="endsWith" dxfId="15079" priority="2963" stopIfTrue="1" operator="endsWith" text="TE">
      <formula>RIGHT(O231,LEN("TE"))="TE"</formula>
    </cfRule>
    <cfRule type="endsWith" dxfId="15078" priority="2964" stopIfTrue="1" operator="endsWith" text="MX">
      <formula>RIGHT(O231,LEN("MX"))="MX"</formula>
    </cfRule>
    <cfRule type="endsWith" dxfId="15077" priority="2965" stopIfTrue="1" operator="endsWith" text="MI">
      <formula>RIGHT(O231,LEN("MI"))="MI"</formula>
    </cfRule>
    <cfRule type="endsWith" dxfId="15076" priority="2966" stopIfTrue="1" operator="endsWith" text="PL">
      <formula>RIGHT(O231,LEN("PL"))="PL"</formula>
    </cfRule>
    <cfRule type="endsWith" dxfId="15075" priority="2967" stopIfTrue="1" operator="endsWith" text="FE">
      <formula>RIGHT(O231,LEN("FE"))="FE"</formula>
    </cfRule>
    <cfRule type="endsWith" dxfId="15074" priority="2968" stopIfTrue="1" operator="endsWith" text="PA">
      <formula>RIGHT(O231,LEN("PA"))="PA"</formula>
    </cfRule>
    <cfRule type="endsWith" dxfId="15073" priority="2969" stopIfTrue="1" operator="endsWith" text="PS">
      <formula>RIGHT(O231,LEN("PS"))="PS"</formula>
    </cfRule>
    <cfRule type="endsWith" dxfId="15072" priority="2970" stopIfTrue="1" operator="endsWith" text="OB">
      <formula>RIGHT(O231,LEN("OB"))="OB"</formula>
    </cfRule>
    <cfRule type="endsWith" dxfId="15071" priority="2971" stopIfTrue="1" operator="endsWith" text="BA">
      <formula>RIGHT(O231,LEN("BA"))="BA"</formula>
    </cfRule>
    <cfRule type="endsWith" dxfId="15070" priority="2972" stopIfTrue="1" operator="endsWith" text="CO">
      <formula>RIGHT(O231,LEN("CO"))="CO"</formula>
    </cfRule>
    <cfRule type="endsWith" dxfId="15069" priority="2973" stopIfTrue="1" operator="endsWith" text="CH">
      <formula>RIGHT(O231,LEN("CH"))="CH"</formula>
    </cfRule>
  </conditionalFormatting>
  <conditionalFormatting sqref="Q231:Q245">
    <cfRule type="endsWith" dxfId="15068" priority="2952" stopIfTrue="1" operator="endsWith" text="TE">
      <formula>RIGHT(Q231,LEN("TE"))="TE"</formula>
    </cfRule>
    <cfRule type="endsWith" dxfId="15067" priority="2953" stopIfTrue="1" operator="endsWith" text="MX">
      <formula>RIGHT(Q231,LEN("MX"))="MX"</formula>
    </cfRule>
    <cfRule type="endsWith" dxfId="15066" priority="2954" stopIfTrue="1" operator="endsWith" text="MI">
      <formula>RIGHT(Q231,LEN("MI"))="MI"</formula>
    </cfRule>
    <cfRule type="endsWith" dxfId="15065" priority="2955" stopIfTrue="1" operator="endsWith" text="PL">
      <formula>RIGHT(Q231,LEN("PL"))="PL"</formula>
    </cfRule>
    <cfRule type="endsWith" dxfId="15064" priority="2956" stopIfTrue="1" operator="endsWith" text="FE">
      <formula>RIGHT(Q231,LEN("FE"))="FE"</formula>
    </cfRule>
    <cfRule type="endsWith" dxfId="15063" priority="2957" stopIfTrue="1" operator="endsWith" text="PA">
      <formula>RIGHT(Q231,LEN("PA"))="PA"</formula>
    </cfRule>
    <cfRule type="endsWith" dxfId="15062" priority="2958" stopIfTrue="1" operator="endsWith" text="PS">
      <formula>RIGHT(Q231,LEN("PS"))="PS"</formula>
    </cfRule>
    <cfRule type="endsWith" dxfId="15061" priority="2959" stopIfTrue="1" operator="endsWith" text="OB">
      <formula>RIGHT(Q231,LEN("OB"))="OB"</formula>
    </cfRule>
    <cfRule type="endsWith" dxfId="15060" priority="2960" stopIfTrue="1" operator="endsWith" text="BA">
      <formula>RIGHT(Q231,LEN("BA"))="BA"</formula>
    </cfRule>
    <cfRule type="endsWith" dxfId="15059" priority="2961" stopIfTrue="1" operator="endsWith" text="CO">
      <formula>RIGHT(Q231,LEN("CO"))="CO"</formula>
    </cfRule>
    <cfRule type="endsWith" dxfId="15058" priority="2962" stopIfTrue="1" operator="endsWith" text="CH">
      <formula>RIGHT(Q231,LEN("CH"))="CH"</formula>
    </cfRule>
  </conditionalFormatting>
  <conditionalFormatting sqref="S231:S245">
    <cfRule type="endsWith" dxfId="15057" priority="2941" stopIfTrue="1" operator="endsWith" text="TE">
      <formula>RIGHT(S231,LEN("TE"))="TE"</formula>
    </cfRule>
    <cfRule type="endsWith" dxfId="15056" priority="2942" stopIfTrue="1" operator="endsWith" text="MX">
      <formula>RIGHT(S231,LEN("MX"))="MX"</formula>
    </cfRule>
    <cfRule type="endsWith" dxfId="15055" priority="2943" stopIfTrue="1" operator="endsWith" text="MI">
      <formula>RIGHT(S231,LEN("MI"))="MI"</formula>
    </cfRule>
    <cfRule type="endsWith" dxfId="15054" priority="2944" stopIfTrue="1" operator="endsWith" text="PL">
      <formula>RIGHT(S231,LEN("PL"))="PL"</formula>
    </cfRule>
    <cfRule type="endsWith" dxfId="15053" priority="2945" stopIfTrue="1" operator="endsWith" text="FE">
      <formula>RIGHT(S231,LEN("FE"))="FE"</formula>
    </cfRule>
    <cfRule type="endsWith" dxfId="15052" priority="2946" stopIfTrue="1" operator="endsWith" text="PA">
      <formula>RIGHT(S231,LEN("PA"))="PA"</formula>
    </cfRule>
    <cfRule type="endsWith" dxfId="15051" priority="2947" stopIfTrue="1" operator="endsWith" text="PS">
      <formula>RIGHT(S231,LEN("PS"))="PS"</formula>
    </cfRule>
    <cfRule type="endsWith" dxfId="15050" priority="2948" stopIfTrue="1" operator="endsWith" text="OB">
      <formula>RIGHT(S231,LEN("OB"))="OB"</formula>
    </cfRule>
    <cfRule type="endsWith" dxfId="15049" priority="2949" stopIfTrue="1" operator="endsWith" text="BA">
      <formula>RIGHT(S231,LEN("BA"))="BA"</formula>
    </cfRule>
    <cfRule type="endsWith" dxfId="15048" priority="2950" stopIfTrue="1" operator="endsWith" text="CO">
      <formula>RIGHT(S231,LEN("CO"))="CO"</formula>
    </cfRule>
    <cfRule type="endsWith" dxfId="15047" priority="2951" stopIfTrue="1" operator="endsWith" text="CH">
      <formula>RIGHT(S231,LEN("CH"))="CH"</formula>
    </cfRule>
  </conditionalFormatting>
  <conditionalFormatting sqref="AB246">
    <cfRule type="cellIs" dxfId="15046" priority="2940" stopIfTrue="1" operator="greaterThan">
      <formula>16</formula>
    </cfRule>
  </conditionalFormatting>
  <conditionalFormatting sqref="AD246">
    <cfRule type="cellIs" dxfId="15045" priority="2939" stopIfTrue="1" operator="greaterThan">
      <formula>16</formula>
    </cfRule>
  </conditionalFormatting>
  <conditionalFormatting sqref="AF246">
    <cfRule type="cellIs" dxfId="15044" priority="2938" stopIfTrue="1" operator="greaterThan">
      <formula>16</formula>
    </cfRule>
  </conditionalFormatting>
  <conditionalFormatting sqref="AH246">
    <cfRule type="cellIs" dxfId="15043" priority="2937" stopIfTrue="1" operator="greaterThan">
      <formula>16</formula>
    </cfRule>
  </conditionalFormatting>
  <conditionalFormatting sqref="AJ246">
    <cfRule type="cellIs" dxfId="15042" priority="2936" stopIfTrue="1" operator="greaterThan">
      <formula>16</formula>
    </cfRule>
  </conditionalFormatting>
  <conditionalFormatting sqref="AL246">
    <cfRule type="cellIs" dxfId="15041" priority="2935" stopIfTrue="1" operator="greaterThan">
      <formula>16</formula>
    </cfRule>
  </conditionalFormatting>
  <conditionalFormatting sqref="AN246">
    <cfRule type="cellIs" dxfId="15040" priority="2934" stopIfTrue="1" operator="greaterThan">
      <formula>16</formula>
    </cfRule>
  </conditionalFormatting>
  <conditionalFormatting sqref="AA231:AA245">
    <cfRule type="endsWith" dxfId="15039" priority="2923" stopIfTrue="1" operator="endsWith" text="TE">
      <formula>RIGHT(AA231,LEN("TE"))="TE"</formula>
    </cfRule>
    <cfRule type="endsWith" dxfId="15038" priority="2924" stopIfTrue="1" operator="endsWith" text="MX">
      <formula>RIGHT(AA231,LEN("MX"))="MX"</formula>
    </cfRule>
    <cfRule type="endsWith" dxfId="15037" priority="2925" stopIfTrue="1" operator="endsWith" text="MI">
      <formula>RIGHT(AA231,LEN("MI"))="MI"</formula>
    </cfRule>
    <cfRule type="endsWith" dxfId="15036" priority="2926" stopIfTrue="1" operator="endsWith" text="PL">
      <formula>RIGHT(AA231,LEN("PL"))="PL"</formula>
    </cfRule>
    <cfRule type="endsWith" dxfId="15035" priority="2927" stopIfTrue="1" operator="endsWith" text="FE">
      <formula>RIGHT(AA231,LEN("FE"))="FE"</formula>
    </cfRule>
    <cfRule type="endsWith" dxfId="15034" priority="2928" stopIfTrue="1" operator="endsWith" text="PA">
      <formula>RIGHT(AA231,LEN("PA"))="PA"</formula>
    </cfRule>
    <cfRule type="endsWith" dxfId="15033" priority="2929" stopIfTrue="1" operator="endsWith" text="PS">
      <formula>RIGHT(AA231,LEN("PS"))="PS"</formula>
    </cfRule>
    <cfRule type="endsWith" dxfId="15032" priority="2930" stopIfTrue="1" operator="endsWith" text="OB">
      <formula>RIGHT(AA231,LEN("OB"))="OB"</formula>
    </cfRule>
    <cfRule type="endsWith" dxfId="15031" priority="2931" stopIfTrue="1" operator="endsWith" text="BA">
      <formula>RIGHT(AA231,LEN("BA"))="BA"</formula>
    </cfRule>
    <cfRule type="endsWith" dxfId="15030" priority="2932" stopIfTrue="1" operator="endsWith" text="CO">
      <formula>RIGHT(AA231,LEN("CO"))="CO"</formula>
    </cfRule>
    <cfRule type="endsWith" dxfId="15029" priority="2933" stopIfTrue="1" operator="endsWith" text="CH">
      <formula>RIGHT(AA231,LEN("CH"))="CH"</formula>
    </cfRule>
  </conditionalFormatting>
  <conditionalFormatting sqref="AC231:AC245">
    <cfRule type="endsWith" dxfId="15028" priority="2912" stopIfTrue="1" operator="endsWith" text="TE">
      <formula>RIGHT(AC231,LEN("TE"))="TE"</formula>
    </cfRule>
    <cfRule type="endsWith" dxfId="15027" priority="2913" stopIfTrue="1" operator="endsWith" text="MX">
      <formula>RIGHT(AC231,LEN("MX"))="MX"</formula>
    </cfRule>
    <cfRule type="endsWith" dxfId="15026" priority="2914" stopIfTrue="1" operator="endsWith" text="MI">
      <formula>RIGHT(AC231,LEN("MI"))="MI"</formula>
    </cfRule>
    <cfRule type="endsWith" dxfId="15025" priority="2915" stopIfTrue="1" operator="endsWith" text="PL">
      <formula>RIGHT(AC231,LEN("PL"))="PL"</formula>
    </cfRule>
    <cfRule type="endsWith" dxfId="15024" priority="2916" stopIfTrue="1" operator="endsWith" text="FE">
      <formula>RIGHT(AC231,LEN("FE"))="FE"</formula>
    </cfRule>
    <cfRule type="endsWith" dxfId="15023" priority="2917" stopIfTrue="1" operator="endsWith" text="PA">
      <formula>RIGHT(AC231,LEN("PA"))="PA"</formula>
    </cfRule>
    <cfRule type="endsWith" dxfId="15022" priority="2918" stopIfTrue="1" operator="endsWith" text="PS">
      <formula>RIGHT(AC231,LEN("PS"))="PS"</formula>
    </cfRule>
    <cfRule type="endsWith" dxfId="15021" priority="2919" stopIfTrue="1" operator="endsWith" text="OB">
      <formula>RIGHT(AC231,LEN("OB"))="OB"</formula>
    </cfRule>
    <cfRule type="endsWith" dxfId="15020" priority="2920" stopIfTrue="1" operator="endsWith" text="BA">
      <formula>RIGHT(AC231,LEN("BA"))="BA"</formula>
    </cfRule>
    <cfRule type="endsWith" dxfId="15019" priority="2921" stopIfTrue="1" operator="endsWith" text="CO">
      <formula>RIGHT(AC231,LEN("CO"))="CO"</formula>
    </cfRule>
    <cfRule type="endsWith" dxfId="15018" priority="2922" stopIfTrue="1" operator="endsWith" text="CH">
      <formula>RIGHT(AC231,LEN("CH"))="CH"</formula>
    </cfRule>
  </conditionalFormatting>
  <conditionalFormatting sqref="AE231:AE245">
    <cfRule type="endsWith" dxfId="15017" priority="2901" stopIfTrue="1" operator="endsWith" text="TE">
      <formula>RIGHT(AE231,LEN("TE"))="TE"</formula>
    </cfRule>
    <cfRule type="endsWith" dxfId="15016" priority="2902" stopIfTrue="1" operator="endsWith" text="MX">
      <formula>RIGHT(AE231,LEN("MX"))="MX"</formula>
    </cfRule>
    <cfRule type="endsWith" dxfId="15015" priority="2903" stopIfTrue="1" operator="endsWith" text="MI">
      <formula>RIGHT(AE231,LEN("MI"))="MI"</formula>
    </cfRule>
    <cfRule type="endsWith" dxfId="15014" priority="2904" stopIfTrue="1" operator="endsWith" text="PL">
      <formula>RIGHT(AE231,LEN("PL"))="PL"</formula>
    </cfRule>
    <cfRule type="endsWith" dxfId="15013" priority="2905" stopIfTrue="1" operator="endsWith" text="FE">
      <formula>RIGHT(AE231,LEN("FE"))="FE"</formula>
    </cfRule>
    <cfRule type="endsWith" dxfId="15012" priority="2906" stopIfTrue="1" operator="endsWith" text="PA">
      <formula>RIGHT(AE231,LEN("PA"))="PA"</formula>
    </cfRule>
    <cfRule type="endsWith" dxfId="15011" priority="2907" stopIfTrue="1" operator="endsWith" text="PS">
      <formula>RIGHT(AE231,LEN("PS"))="PS"</formula>
    </cfRule>
    <cfRule type="endsWith" dxfId="15010" priority="2908" stopIfTrue="1" operator="endsWith" text="OB">
      <formula>RIGHT(AE231,LEN("OB"))="OB"</formula>
    </cfRule>
    <cfRule type="endsWith" dxfId="15009" priority="2909" stopIfTrue="1" operator="endsWith" text="BA">
      <formula>RIGHT(AE231,LEN("BA"))="BA"</formula>
    </cfRule>
    <cfRule type="endsWith" dxfId="15008" priority="2910" stopIfTrue="1" operator="endsWith" text="CO">
      <formula>RIGHT(AE231,LEN("CO"))="CO"</formula>
    </cfRule>
    <cfRule type="endsWith" dxfId="15007" priority="2911" stopIfTrue="1" operator="endsWith" text="CH">
      <formula>RIGHT(AE231,LEN("CH"))="CH"</formula>
    </cfRule>
  </conditionalFormatting>
  <conditionalFormatting sqref="AG231:AG245">
    <cfRule type="endsWith" dxfId="15006" priority="2890" stopIfTrue="1" operator="endsWith" text="TE">
      <formula>RIGHT(AG231,LEN("TE"))="TE"</formula>
    </cfRule>
    <cfRule type="endsWith" dxfId="15005" priority="2891" stopIfTrue="1" operator="endsWith" text="MX">
      <formula>RIGHT(AG231,LEN("MX"))="MX"</formula>
    </cfRule>
    <cfRule type="endsWith" dxfId="15004" priority="2892" stopIfTrue="1" operator="endsWith" text="MI">
      <formula>RIGHT(AG231,LEN("MI"))="MI"</formula>
    </cfRule>
    <cfRule type="endsWith" dxfId="15003" priority="2893" stopIfTrue="1" operator="endsWith" text="PL">
      <formula>RIGHT(AG231,LEN("PL"))="PL"</formula>
    </cfRule>
    <cfRule type="endsWith" dxfId="15002" priority="2894" stopIfTrue="1" operator="endsWith" text="FE">
      <formula>RIGHT(AG231,LEN("FE"))="FE"</formula>
    </cfRule>
    <cfRule type="endsWith" dxfId="15001" priority="2895" stopIfTrue="1" operator="endsWith" text="PA">
      <formula>RIGHT(AG231,LEN("PA"))="PA"</formula>
    </cfRule>
    <cfRule type="endsWith" dxfId="15000" priority="2896" stopIfTrue="1" operator="endsWith" text="PS">
      <formula>RIGHT(AG231,LEN("PS"))="PS"</formula>
    </cfRule>
    <cfRule type="endsWith" dxfId="14999" priority="2897" stopIfTrue="1" operator="endsWith" text="OB">
      <formula>RIGHT(AG231,LEN("OB"))="OB"</formula>
    </cfRule>
    <cfRule type="endsWith" dxfId="14998" priority="2898" stopIfTrue="1" operator="endsWith" text="BA">
      <formula>RIGHT(AG231,LEN("BA"))="BA"</formula>
    </cfRule>
    <cfRule type="endsWith" dxfId="14997" priority="2899" stopIfTrue="1" operator="endsWith" text="CO">
      <formula>RIGHT(AG231,LEN("CO"))="CO"</formula>
    </cfRule>
    <cfRule type="endsWith" dxfId="14996" priority="2900" stopIfTrue="1" operator="endsWith" text="CH">
      <formula>RIGHT(AG231,LEN("CH"))="CH"</formula>
    </cfRule>
  </conditionalFormatting>
  <conditionalFormatting sqref="AI231:AI245">
    <cfRule type="endsWith" dxfId="14995" priority="2879" stopIfTrue="1" operator="endsWith" text="TE">
      <formula>RIGHT(AI231,LEN("TE"))="TE"</formula>
    </cfRule>
    <cfRule type="endsWith" dxfId="14994" priority="2880" stopIfTrue="1" operator="endsWith" text="MX">
      <formula>RIGHT(AI231,LEN("MX"))="MX"</formula>
    </cfRule>
    <cfRule type="endsWith" dxfId="14993" priority="2881" stopIfTrue="1" operator="endsWith" text="MI">
      <formula>RIGHT(AI231,LEN("MI"))="MI"</formula>
    </cfRule>
    <cfRule type="endsWith" dxfId="14992" priority="2882" stopIfTrue="1" operator="endsWith" text="PL">
      <formula>RIGHT(AI231,LEN("PL"))="PL"</formula>
    </cfRule>
    <cfRule type="endsWith" dxfId="14991" priority="2883" stopIfTrue="1" operator="endsWith" text="FE">
      <formula>RIGHT(AI231,LEN("FE"))="FE"</formula>
    </cfRule>
    <cfRule type="endsWith" dxfId="14990" priority="2884" stopIfTrue="1" operator="endsWith" text="PA">
      <formula>RIGHT(AI231,LEN("PA"))="PA"</formula>
    </cfRule>
    <cfRule type="endsWith" dxfId="14989" priority="2885" stopIfTrue="1" operator="endsWith" text="PS">
      <formula>RIGHT(AI231,LEN("PS"))="PS"</formula>
    </cfRule>
    <cfRule type="endsWith" dxfId="14988" priority="2886" stopIfTrue="1" operator="endsWith" text="OB">
      <formula>RIGHT(AI231,LEN("OB"))="OB"</formula>
    </cfRule>
    <cfRule type="endsWith" dxfId="14987" priority="2887" stopIfTrue="1" operator="endsWith" text="BA">
      <formula>RIGHT(AI231,LEN("BA"))="BA"</formula>
    </cfRule>
    <cfRule type="endsWith" dxfId="14986" priority="2888" stopIfTrue="1" operator="endsWith" text="CO">
      <formula>RIGHT(AI231,LEN("CO"))="CO"</formula>
    </cfRule>
    <cfRule type="endsWith" dxfId="14985" priority="2889" stopIfTrue="1" operator="endsWith" text="CH">
      <formula>RIGHT(AI231,LEN("CH"))="CH"</formula>
    </cfRule>
  </conditionalFormatting>
  <conditionalFormatting sqref="AK231:AK245">
    <cfRule type="endsWith" dxfId="14984" priority="2868" stopIfTrue="1" operator="endsWith" text="TE">
      <formula>RIGHT(AK231,LEN("TE"))="TE"</formula>
    </cfRule>
    <cfRule type="endsWith" dxfId="14983" priority="2869" stopIfTrue="1" operator="endsWith" text="MX">
      <formula>RIGHT(AK231,LEN("MX"))="MX"</formula>
    </cfRule>
    <cfRule type="endsWith" dxfId="14982" priority="2870" stopIfTrue="1" operator="endsWith" text="MI">
      <formula>RIGHT(AK231,LEN("MI"))="MI"</formula>
    </cfRule>
    <cfRule type="endsWith" dxfId="14981" priority="2871" stopIfTrue="1" operator="endsWith" text="PL">
      <formula>RIGHT(AK231,LEN("PL"))="PL"</formula>
    </cfRule>
    <cfRule type="endsWith" dxfId="14980" priority="2872" stopIfTrue="1" operator="endsWith" text="FE">
      <formula>RIGHT(AK231,LEN("FE"))="FE"</formula>
    </cfRule>
    <cfRule type="endsWith" dxfId="14979" priority="2873" stopIfTrue="1" operator="endsWith" text="PA">
      <formula>RIGHT(AK231,LEN("PA"))="PA"</formula>
    </cfRule>
    <cfRule type="endsWith" dxfId="14978" priority="2874" stopIfTrue="1" operator="endsWith" text="PS">
      <formula>RIGHT(AK231,LEN("PS"))="PS"</formula>
    </cfRule>
    <cfRule type="endsWith" dxfId="14977" priority="2875" stopIfTrue="1" operator="endsWith" text="OB">
      <formula>RIGHT(AK231,LEN("OB"))="OB"</formula>
    </cfRule>
    <cfRule type="endsWith" dxfId="14976" priority="2876" stopIfTrue="1" operator="endsWith" text="BA">
      <formula>RIGHT(AK231,LEN("BA"))="BA"</formula>
    </cfRule>
    <cfRule type="endsWith" dxfId="14975" priority="2877" stopIfTrue="1" operator="endsWith" text="CO">
      <formula>RIGHT(AK231,LEN("CO"))="CO"</formula>
    </cfRule>
    <cfRule type="endsWith" dxfId="14974" priority="2878" stopIfTrue="1" operator="endsWith" text="CH">
      <formula>RIGHT(AK231,LEN("CH"))="CH"</formula>
    </cfRule>
  </conditionalFormatting>
  <conditionalFormatting sqref="AM231:AM245">
    <cfRule type="endsWith" dxfId="14973" priority="2857" stopIfTrue="1" operator="endsWith" text="TE">
      <formula>RIGHT(AM231,LEN("TE"))="TE"</formula>
    </cfRule>
    <cfRule type="endsWith" dxfId="14972" priority="2858" stopIfTrue="1" operator="endsWith" text="MX">
      <formula>RIGHT(AM231,LEN("MX"))="MX"</formula>
    </cfRule>
    <cfRule type="endsWith" dxfId="14971" priority="2859" stopIfTrue="1" operator="endsWith" text="MI">
      <formula>RIGHT(AM231,LEN("MI"))="MI"</formula>
    </cfRule>
    <cfRule type="endsWith" dxfId="14970" priority="2860" stopIfTrue="1" operator="endsWith" text="PL">
      <formula>RIGHT(AM231,LEN("PL"))="PL"</formula>
    </cfRule>
    <cfRule type="endsWith" dxfId="14969" priority="2861" stopIfTrue="1" operator="endsWith" text="FE">
      <formula>RIGHT(AM231,LEN("FE"))="FE"</formula>
    </cfRule>
    <cfRule type="endsWith" dxfId="14968" priority="2862" stopIfTrue="1" operator="endsWith" text="PA">
      <formula>RIGHT(AM231,LEN("PA"))="PA"</formula>
    </cfRule>
    <cfRule type="endsWith" dxfId="14967" priority="2863" stopIfTrue="1" operator="endsWith" text="PS">
      <formula>RIGHT(AM231,LEN("PS"))="PS"</formula>
    </cfRule>
    <cfRule type="endsWith" dxfId="14966" priority="2864" stopIfTrue="1" operator="endsWith" text="OB">
      <formula>RIGHT(AM231,LEN("OB"))="OB"</formula>
    </cfRule>
    <cfRule type="endsWith" dxfId="14965" priority="2865" stopIfTrue="1" operator="endsWith" text="BA">
      <formula>RIGHT(AM231,LEN("BA"))="BA"</formula>
    </cfRule>
    <cfRule type="endsWith" dxfId="14964" priority="2866" stopIfTrue="1" operator="endsWith" text="CO">
      <formula>RIGHT(AM231,LEN("CO"))="CO"</formula>
    </cfRule>
    <cfRule type="endsWith" dxfId="14963" priority="2867" stopIfTrue="1" operator="endsWith" text="CH">
      <formula>RIGHT(AM231,LEN("CH"))="CH"</formula>
    </cfRule>
  </conditionalFormatting>
  <conditionalFormatting sqref="AV246">
    <cfRule type="cellIs" dxfId="14962" priority="2856" stopIfTrue="1" operator="greaterThan">
      <formula>16</formula>
    </cfRule>
  </conditionalFormatting>
  <conditionalFormatting sqref="AX246">
    <cfRule type="cellIs" dxfId="14961" priority="2855" stopIfTrue="1" operator="greaterThan">
      <formula>16</formula>
    </cfRule>
  </conditionalFormatting>
  <conditionalFormatting sqref="AZ246">
    <cfRule type="cellIs" dxfId="14960" priority="2854" stopIfTrue="1" operator="greaterThan">
      <formula>16</formula>
    </cfRule>
  </conditionalFormatting>
  <conditionalFormatting sqref="BB246">
    <cfRule type="cellIs" dxfId="14959" priority="2853" stopIfTrue="1" operator="greaterThan">
      <formula>16</formula>
    </cfRule>
  </conditionalFormatting>
  <conditionalFormatting sqref="BD246">
    <cfRule type="cellIs" dxfId="14958" priority="2852" stopIfTrue="1" operator="greaterThan">
      <formula>16</formula>
    </cfRule>
  </conditionalFormatting>
  <conditionalFormatting sqref="BF246">
    <cfRule type="cellIs" dxfId="14957" priority="2851" stopIfTrue="1" operator="greaterThan">
      <formula>16</formula>
    </cfRule>
  </conditionalFormatting>
  <conditionalFormatting sqref="BH246">
    <cfRule type="cellIs" dxfId="14956" priority="2850" stopIfTrue="1" operator="greaterThan">
      <formula>16</formula>
    </cfRule>
  </conditionalFormatting>
  <conditionalFormatting sqref="AU231:AU245">
    <cfRule type="endsWith" dxfId="14955" priority="2839" stopIfTrue="1" operator="endsWith" text="TE">
      <formula>RIGHT(AU231,LEN("TE"))="TE"</formula>
    </cfRule>
    <cfRule type="endsWith" dxfId="14954" priority="2840" stopIfTrue="1" operator="endsWith" text="MX">
      <formula>RIGHT(AU231,LEN("MX"))="MX"</formula>
    </cfRule>
    <cfRule type="endsWith" dxfId="14953" priority="2841" stopIfTrue="1" operator="endsWith" text="MI">
      <formula>RIGHT(AU231,LEN("MI"))="MI"</formula>
    </cfRule>
    <cfRule type="endsWith" dxfId="14952" priority="2842" stopIfTrue="1" operator="endsWith" text="PL">
      <formula>RIGHT(AU231,LEN("PL"))="PL"</formula>
    </cfRule>
    <cfRule type="endsWith" dxfId="14951" priority="2843" stopIfTrue="1" operator="endsWith" text="FE">
      <formula>RIGHT(AU231,LEN("FE"))="FE"</formula>
    </cfRule>
    <cfRule type="endsWith" dxfId="14950" priority="2844" stopIfTrue="1" operator="endsWith" text="PA">
      <formula>RIGHT(AU231,LEN("PA"))="PA"</formula>
    </cfRule>
    <cfRule type="endsWith" dxfId="14949" priority="2845" stopIfTrue="1" operator="endsWith" text="PS">
      <formula>RIGHT(AU231,LEN("PS"))="PS"</formula>
    </cfRule>
    <cfRule type="endsWith" dxfId="14948" priority="2846" stopIfTrue="1" operator="endsWith" text="OB">
      <formula>RIGHT(AU231,LEN("OB"))="OB"</formula>
    </cfRule>
    <cfRule type="endsWith" dxfId="14947" priority="2847" stopIfTrue="1" operator="endsWith" text="BA">
      <formula>RIGHT(AU231,LEN("BA"))="BA"</formula>
    </cfRule>
    <cfRule type="endsWith" dxfId="14946" priority="2848" stopIfTrue="1" operator="endsWith" text="CO">
      <formula>RIGHT(AU231,LEN("CO"))="CO"</formula>
    </cfRule>
    <cfRule type="endsWith" dxfId="14945" priority="2849" stopIfTrue="1" operator="endsWith" text="CH">
      <formula>RIGHT(AU231,LEN("CH"))="CH"</formula>
    </cfRule>
  </conditionalFormatting>
  <conditionalFormatting sqref="AW231:AW245">
    <cfRule type="endsWith" dxfId="14944" priority="2828" stopIfTrue="1" operator="endsWith" text="TE">
      <formula>RIGHT(AW231,LEN("TE"))="TE"</formula>
    </cfRule>
    <cfRule type="endsWith" dxfId="14943" priority="2829" stopIfTrue="1" operator="endsWith" text="MX">
      <formula>RIGHT(AW231,LEN("MX"))="MX"</formula>
    </cfRule>
    <cfRule type="endsWith" dxfId="14942" priority="2830" stopIfTrue="1" operator="endsWith" text="MI">
      <formula>RIGHT(AW231,LEN("MI"))="MI"</formula>
    </cfRule>
    <cfRule type="endsWith" dxfId="14941" priority="2831" stopIfTrue="1" operator="endsWith" text="PL">
      <formula>RIGHT(AW231,LEN("PL"))="PL"</formula>
    </cfRule>
    <cfRule type="endsWith" dxfId="14940" priority="2832" stopIfTrue="1" operator="endsWith" text="FE">
      <formula>RIGHT(AW231,LEN("FE"))="FE"</formula>
    </cfRule>
    <cfRule type="endsWith" dxfId="14939" priority="2833" stopIfTrue="1" operator="endsWith" text="PA">
      <formula>RIGHT(AW231,LEN("PA"))="PA"</formula>
    </cfRule>
    <cfRule type="endsWith" dxfId="14938" priority="2834" stopIfTrue="1" operator="endsWith" text="PS">
      <formula>RIGHT(AW231,LEN("PS"))="PS"</formula>
    </cfRule>
    <cfRule type="endsWith" dxfId="14937" priority="2835" stopIfTrue="1" operator="endsWith" text="OB">
      <formula>RIGHT(AW231,LEN("OB"))="OB"</formula>
    </cfRule>
    <cfRule type="endsWith" dxfId="14936" priority="2836" stopIfTrue="1" operator="endsWith" text="BA">
      <formula>RIGHT(AW231,LEN("BA"))="BA"</formula>
    </cfRule>
    <cfRule type="endsWith" dxfId="14935" priority="2837" stopIfTrue="1" operator="endsWith" text="CO">
      <formula>RIGHT(AW231,LEN("CO"))="CO"</formula>
    </cfRule>
    <cfRule type="endsWith" dxfId="14934" priority="2838" stopIfTrue="1" operator="endsWith" text="CH">
      <formula>RIGHT(AW231,LEN("CH"))="CH"</formula>
    </cfRule>
  </conditionalFormatting>
  <conditionalFormatting sqref="AY231:AY245">
    <cfRule type="endsWith" dxfId="14933" priority="2817" stopIfTrue="1" operator="endsWith" text="TE">
      <formula>RIGHT(AY231,LEN("TE"))="TE"</formula>
    </cfRule>
    <cfRule type="endsWith" dxfId="14932" priority="2818" stopIfTrue="1" operator="endsWith" text="MX">
      <formula>RIGHT(AY231,LEN("MX"))="MX"</formula>
    </cfRule>
    <cfRule type="endsWith" dxfId="14931" priority="2819" stopIfTrue="1" operator="endsWith" text="MI">
      <formula>RIGHT(AY231,LEN("MI"))="MI"</formula>
    </cfRule>
    <cfRule type="endsWith" dxfId="14930" priority="2820" stopIfTrue="1" operator="endsWith" text="PL">
      <formula>RIGHT(AY231,LEN("PL"))="PL"</formula>
    </cfRule>
    <cfRule type="endsWith" dxfId="14929" priority="2821" stopIfTrue="1" operator="endsWith" text="FE">
      <formula>RIGHT(AY231,LEN("FE"))="FE"</formula>
    </cfRule>
    <cfRule type="endsWith" dxfId="14928" priority="2822" stopIfTrue="1" operator="endsWith" text="PA">
      <formula>RIGHT(AY231,LEN("PA"))="PA"</formula>
    </cfRule>
    <cfRule type="endsWith" dxfId="14927" priority="2823" stopIfTrue="1" operator="endsWith" text="PS">
      <formula>RIGHT(AY231,LEN("PS"))="PS"</formula>
    </cfRule>
    <cfRule type="endsWith" dxfId="14926" priority="2824" stopIfTrue="1" operator="endsWith" text="OB">
      <formula>RIGHT(AY231,LEN("OB"))="OB"</formula>
    </cfRule>
    <cfRule type="endsWith" dxfId="14925" priority="2825" stopIfTrue="1" operator="endsWith" text="BA">
      <formula>RIGHT(AY231,LEN("BA"))="BA"</formula>
    </cfRule>
    <cfRule type="endsWith" dxfId="14924" priority="2826" stopIfTrue="1" operator="endsWith" text="CO">
      <formula>RIGHT(AY231,LEN("CO"))="CO"</formula>
    </cfRule>
    <cfRule type="endsWith" dxfId="14923" priority="2827" stopIfTrue="1" operator="endsWith" text="CH">
      <formula>RIGHT(AY231,LEN("CH"))="CH"</formula>
    </cfRule>
  </conditionalFormatting>
  <conditionalFormatting sqref="BA231:BA245">
    <cfRule type="endsWith" dxfId="14922" priority="2806" stopIfTrue="1" operator="endsWith" text="TE">
      <formula>RIGHT(BA231,LEN("TE"))="TE"</formula>
    </cfRule>
    <cfRule type="endsWith" dxfId="14921" priority="2807" stopIfTrue="1" operator="endsWith" text="MX">
      <formula>RIGHT(BA231,LEN("MX"))="MX"</formula>
    </cfRule>
    <cfRule type="endsWith" dxfId="14920" priority="2808" stopIfTrue="1" operator="endsWith" text="MI">
      <formula>RIGHT(BA231,LEN("MI"))="MI"</formula>
    </cfRule>
    <cfRule type="endsWith" dxfId="14919" priority="2809" stopIfTrue="1" operator="endsWith" text="PL">
      <formula>RIGHT(BA231,LEN("PL"))="PL"</formula>
    </cfRule>
    <cfRule type="endsWith" dxfId="14918" priority="2810" stopIfTrue="1" operator="endsWith" text="FE">
      <formula>RIGHT(BA231,LEN("FE"))="FE"</formula>
    </cfRule>
    <cfRule type="endsWith" dxfId="14917" priority="2811" stopIfTrue="1" operator="endsWith" text="PA">
      <formula>RIGHT(BA231,LEN("PA"))="PA"</formula>
    </cfRule>
    <cfRule type="endsWith" dxfId="14916" priority="2812" stopIfTrue="1" operator="endsWith" text="PS">
      <formula>RIGHT(BA231,LEN("PS"))="PS"</formula>
    </cfRule>
    <cfRule type="endsWith" dxfId="14915" priority="2813" stopIfTrue="1" operator="endsWith" text="OB">
      <formula>RIGHT(BA231,LEN("OB"))="OB"</formula>
    </cfRule>
    <cfRule type="endsWith" dxfId="14914" priority="2814" stopIfTrue="1" operator="endsWith" text="BA">
      <formula>RIGHT(BA231,LEN("BA"))="BA"</formula>
    </cfRule>
    <cfRule type="endsWith" dxfId="14913" priority="2815" stopIfTrue="1" operator="endsWith" text="CO">
      <formula>RIGHT(BA231,LEN("CO"))="CO"</formula>
    </cfRule>
    <cfRule type="endsWith" dxfId="14912" priority="2816" stopIfTrue="1" operator="endsWith" text="CH">
      <formula>RIGHT(BA231,LEN("CH"))="CH"</formula>
    </cfRule>
  </conditionalFormatting>
  <conditionalFormatting sqref="BC231:BC245">
    <cfRule type="endsWith" dxfId="14911" priority="2795" stopIfTrue="1" operator="endsWith" text="TE">
      <formula>RIGHT(BC231,LEN("TE"))="TE"</formula>
    </cfRule>
    <cfRule type="endsWith" dxfId="14910" priority="2796" stopIfTrue="1" operator="endsWith" text="MX">
      <formula>RIGHT(BC231,LEN("MX"))="MX"</formula>
    </cfRule>
    <cfRule type="endsWith" dxfId="14909" priority="2797" stopIfTrue="1" operator="endsWith" text="MI">
      <formula>RIGHT(BC231,LEN("MI"))="MI"</formula>
    </cfRule>
    <cfRule type="endsWith" dxfId="14908" priority="2798" stopIfTrue="1" operator="endsWith" text="PL">
      <formula>RIGHT(BC231,LEN("PL"))="PL"</formula>
    </cfRule>
    <cfRule type="endsWith" dxfId="14907" priority="2799" stopIfTrue="1" operator="endsWith" text="FE">
      <formula>RIGHT(BC231,LEN("FE"))="FE"</formula>
    </cfRule>
    <cfRule type="endsWith" dxfId="14906" priority="2800" stopIfTrue="1" operator="endsWith" text="PA">
      <formula>RIGHT(BC231,LEN("PA"))="PA"</formula>
    </cfRule>
    <cfRule type="endsWith" dxfId="14905" priority="2801" stopIfTrue="1" operator="endsWith" text="PS">
      <formula>RIGHT(BC231,LEN("PS"))="PS"</formula>
    </cfRule>
    <cfRule type="endsWith" dxfId="14904" priority="2802" stopIfTrue="1" operator="endsWith" text="OB">
      <formula>RIGHT(BC231,LEN("OB"))="OB"</formula>
    </cfRule>
    <cfRule type="endsWith" dxfId="14903" priority="2803" stopIfTrue="1" operator="endsWith" text="BA">
      <formula>RIGHT(BC231,LEN("BA"))="BA"</formula>
    </cfRule>
    <cfRule type="endsWith" dxfId="14902" priority="2804" stopIfTrue="1" operator="endsWith" text="CO">
      <formula>RIGHT(BC231,LEN("CO"))="CO"</formula>
    </cfRule>
    <cfRule type="endsWith" dxfId="14901" priority="2805" stopIfTrue="1" operator="endsWith" text="CH">
      <formula>RIGHT(BC231,LEN("CH"))="CH"</formula>
    </cfRule>
  </conditionalFormatting>
  <conditionalFormatting sqref="BE231:BE245">
    <cfRule type="endsWith" dxfId="14900" priority="2784" stopIfTrue="1" operator="endsWith" text="TE">
      <formula>RIGHT(BE231,LEN("TE"))="TE"</formula>
    </cfRule>
    <cfRule type="endsWith" dxfId="14899" priority="2785" stopIfTrue="1" operator="endsWith" text="MX">
      <formula>RIGHT(BE231,LEN("MX"))="MX"</formula>
    </cfRule>
    <cfRule type="endsWith" dxfId="14898" priority="2786" stopIfTrue="1" operator="endsWith" text="MI">
      <formula>RIGHT(BE231,LEN("MI"))="MI"</formula>
    </cfRule>
    <cfRule type="endsWith" dxfId="14897" priority="2787" stopIfTrue="1" operator="endsWith" text="PL">
      <formula>RIGHT(BE231,LEN("PL"))="PL"</formula>
    </cfRule>
    <cfRule type="endsWith" dxfId="14896" priority="2788" stopIfTrue="1" operator="endsWith" text="FE">
      <formula>RIGHT(BE231,LEN("FE"))="FE"</formula>
    </cfRule>
    <cfRule type="endsWith" dxfId="14895" priority="2789" stopIfTrue="1" operator="endsWith" text="PA">
      <formula>RIGHT(BE231,LEN("PA"))="PA"</formula>
    </cfRule>
    <cfRule type="endsWith" dxfId="14894" priority="2790" stopIfTrue="1" operator="endsWith" text="PS">
      <formula>RIGHT(BE231,LEN("PS"))="PS"</formula>
    </cfRule>
    <cfRule type="endsWith" dxfId="14893" priority="2791" stopIfTrue="1" operator="endsWith" text="OB">
      <formula>RIGHT(BE231,LEN("OB"))="OB"</formula>
    </cfRule>
    <cfRule type="endsWith" dxfId="14892" priority="2792" stopIfTrue="1" operator="endsWith" text="BA">
      <formula>RIGHT(BE231,LEN("BA"))="BA"</formula>
    </cfRule>
    <cfRule type="endsWith" dxfId="14891" priority="2793" stopIfTrue="1" operator="endsWith" text="CO">
      <formula>RIGHT(BE231,LEN("CO"))="CO"</formula>
    </cfRule>
    <cfRule type="endsWith" dxfId="14890" priority="2794" stopIfTrue="1" operator="endsWith" text="CH">
      <formula>RIGHT(BE231,LEN("CH"))="CH"</formula>
    </cfRule>
  </conditionalFormatting>
  <conditionalFormatting sqref="BG231:BG245">
    <cfRule type="endsWith" dxfId="14889" priority="2773" stopIfTrue="1" operator="endsWith" text="TE">
      <formula>RIGHT(BG231,LEN("TE"))="TE"</formula>
    </cfRule>
    <cfRule type="endsWith" dxfId="14888" priority="2774" stopIfTrue="1" operator="endsWith" text="MX">
      <formula>RIGHT(BG231,LEN("MX"))="MX"</formula>
    </cfRule>
    <cfRule type="endsWith" dxfId="14887" priority="2775" stopIfTrue="1" operator="endsWith" text="MI">
      <formula>RIGHT(BG231,LEN("MI"))="MI"</formula>
    </cfRule>
    <cfRule type="endsWith" dxfId="14886" priority="2776" stopIfTrue="1" operator="endsWith" text="PL">
      <formula>RIGHT(BG231,LEN("PL"))="PL"</formula>
    </cfRule>
    <cfRule type="endsWith" dxfId="14885" priority="2777" stopIfTrue="1" operator="endsWith" text="FE">
      <formula>RIGHT(BG231,LEN("FE"))="FE"</formula>
    </cfRule>
    <cfRule type="endsWith" dxfId="14884" priority="2778" stopIfTrue="1" operator="endsWith" text="PA">
      <formula>RIGHT(BG231,LEN("PA"))="PA"</formula>
    </cfRule>
    <cfRule type="endsWith" dxfId="14883" priority="2779" stopIfTrue="1" operator="endsWith" text="PS">
      <formula>RIGHT(BG231,LEN("PS"))="PS"</formula>
    </cfRule>
    <cfRule type="endsWith" dxfId="14882" priority="2780" stopIfTrue="1" operator="endsWith" text="OB">
      <formula>RIGHT(BG231,LEN("OB"))="OB"</formula>
    </cfRule>
    <cfRule type="endsWith" dxfId="14881" priority="2781" stopIfTrue="1" operator="endsWith" text="BA">
      <formula>RIGHT(BG231,LEN("BA"))="BA"</formula>
    </cfRule>
    <cfRule type="endsWith" dxfId="14880" priority="2782" stopIfTrue="1" operator="endsWith" text="CO">
      <formula>RIGHT(BG231,LEN("CO"))="CO"</formula>
    </cfRule>
    <cfRule type="endsWith" dxfId="14879" priority="2783" stopIfTrue="1" operator="endsWith" text="CH">
      <formula>RIGHT(BG231,LEN("CH"))="CH"</formula>
    </cfRule>
  </conditionalFormatting>
  <conditionalFormatting sqref="H264">
    <cfRule type="cellIs" dxfId="14878" priority="2772" stopIfTrue="1" operator="greaterThan">
      <formula>16</formula>
    </cfRule>
  </conditionalFormatting>
  <conditionalFormatting sqref="J264">
    <cfRule type="cellIs" dxfId="14877" priority="2771" stopIfTrue="1" operator="greaterThan">
      <formula>16</formula>
    </cfRule>
  </conditionalFormatting>
  <conditionalFormatting sqref="L264">
    <cfRule type="cellIs" dxfId="14876" priority="2770" stopIfTrue="1" operator="greaterThan">
      <formula>16</formula>
    </cfRule>
  </conditionalFormatting>
  <conditionalFormatting sqref="N264">
    <cfRule type="cellIs" dxfId="14875" priority="2769" stopIfTrue="1" operator="greaterThan">
      <formula>16</formula>
    </cfRule>
  </conditionalFormatting>
  <conditionalFormatting sqref="P264">
    <cfRule type="cellIs" dxfId="14874" priority="2768" stopIfTrue="1" operator="greaterThan">
      <formula>16</formula>
    </cfRule>
  </conditionalFormatting>
  <conditionalFormatting sqref="R264">
    <cfRule type="cellIs" dxfId="14873" priority="2767" stopIfTrue="1" operator="greaterThan">
      <formula>16</formula>
    </cfRule>
  </conditionalFormatting>
  <conditionalFormatting sqref="T264">
    <cfRule type="cellIs" dxfId="14872" priority="2766" stopIfTrue="1" operator="greaterThan">
      <formula>16</formula>
    </cfRule>
  </conditionalFormatting>
  <conditionalFormatting sqref="G249:G263">
    <cfRule type="endsWith" dxfId="14871" priority="2755" stopIfTrue="1" operator="endsWith" text="TE">
      <formula>RIGHT(G249,LEN("TE"))="TE"</formula>
    </cfRule>
    <cfRule type="endsWith" dxfId="14870" priority="2756" stopIfTrue="1" operator="endsWith" text="MX">
      <formula>RIGHT(G249,LEN("MX"))="MX"</formula>
    </cfRule>
    <cfRule type="endsWith" dxfId="14869" priority="2757" stopIfTrue="1" operator="endsWith" text="MI">
      <formula>RIGHT(G249,LEN("MI"))="MI"</formula>
    </cfRule>
    <cfRule type="endsWith" dxfId="14868" priority="2758" stopIfTrue="1" operator="endsWith" text="PL">
      <formula>RIGHT(G249,LEN("PL"))="PL"</formula>
    </cfRule>
    <cfRule type="endsWith" dxfId="14867" priority="2759" stopIfTrue="1" operator="endsWith" text="FE">
      <formula>RIGHT(G249,LEN("FE"))="FE"</formula>
    </cfRule>
    <cfRule type="endsWith" dxfId="14866" priority="2760" stopIfTrue="1" operator="endsWith" text="PA">
      <formula>RIGHT(G249,LEN("PA"))="PA"</formula>
    </cfRule>
    <cfRule type="endsWith" dxfId="14865" priority="2761" stopIfTrue="1" operator="endsWith" text="PS">
      <formula>RIGHT(G249,LEN("PS"))="PS"</formula>
    </cfRule>
    <cfRule type="endsWith" dxfId="14864" priority="2762" stopIfTrue="1" operator="endsWith" text="OB">
      <formula>RIGHT(G249,LEN("OB"))="OB"</formula>
    </cfRule>
    <cfRule type="endsWith" dxfId="14863" priority="2763" stopIfTrue="1" operator="endsWith" text="BA">
      <formula>RIGHT(G249,LEN("BA"))="BA"</formula>
    </cfRule>
    <cfRule type="endsWith" dxfId="14862" priority="2764" stopIfTrue="1" operator="endsWith" text="CO">
      <formula>RIGHT(G249,LEN("CO"))="CO"</formula>
    </cfRule>
    <cfRule type="endsWith" dxfId="14861" priority="2765" stopIfTrue="1" operator="endsWith" text="CH">
      <formula>RIGHT(G249,LEN("CH"))="CH"</formula>
    </cfRule>
  </conditionalFormatting>
  <conditionalFormatting sqref="I249:I263">
    <cfRule type="endsWith" dxfId="14860" priority="2744" stopIfTrue="1" operator="endsWith" text="TE">
      <formula>RIGHT(I249,LEN("TE"))="TE"</formula>
    </cfRule>
    <cfRule type="endsWith" dxfId="14859" priority="2745" stopIfTrue="1" operator="endsWith" text="MX">
      <formula>RIGHT(I249,LEN("MX"))="MX"</formula>
    </cfRule>
    <cfRule type="endsWith" dxfId="14858" priority="2746" stopIfTrue="1" operator="endsWith" text="MI">
      <formula>RIGHT(I249,LEN("MI"))="MI"</formula>
    </cfRule>
    <cfRule type="endsWith" dxfId="14857" priority="2747" stopIfTrue="1" operator="endsWith" text="PL">
      <formula>RIGHT(I249,LEN("PL"))="PL"</formula>
    </cfRule>
    <cfRule type="endsWith" dxfId="14856" priority="2748" stopIfTrue="1" operator="endsWith" text="FE">
      <formula>RIGHT(I249,LEN("FE"))="FE"</formula>
    </cfRule>
    <cfRule type="endsWith" dxfId="14855" priority="2749" stopIfTrue="1" operator="endsWith" text="PA">
      <formula>RIGHT(I249,LEN("PA"))="PA"</formula>
    </cfRule>
    <cfRule type="endsWith" dxfId="14854" priority="2750" stopIfTrue="1" operator="endsWith" text="PS">
      <formula>RIGHT(I249,LEN("PS"))="PS"</formula>
    </cfRule>
    <cfRule type="endsWith" dxfId="14853" priority="2751" stopIfTrue="1" operator="endsWith" text="OB">
      <formula>RIGHT(I249,LEN("OB"))="OB"</formula>
    </cfRule>
    <cfRule type="endsWith" dxfId="14852" priority="2752" stopIfTrue="1" operator="endsWith" text="BA">
      <formula>RIGHT(I249,LEN("BA"))="BA"</formula>
    </cfRule>
    <cfRule type="endsWith" dxfId="14851" priority="2753" stopIfTrue="1" operator="endsWith" text="CO">
      <formula>RIGHT(I249,LEN("CO"))="CO"</formula>
    </cfRule>
    <cfRule type="endsWith" dxfId="14850" priority="2754" stopIfTrue="1" operator="endsWith" text="CH">
      <formula>RIGHT(I249,LEN("CH"))="CH"</formula>
    </cfRule>
  </conditionalFormatting>
  <conditionalFormatting sqref="K249:K263">
    <cfRule type="endsWith" dxfId="14849" priority="2733" stopIfTrue="1" operator="endsWith" text="TE">
      <formula>RIGHT(K249,LEN("TE"))="TE"</formula>
    </cfRule>
    <cfRule type="endsWith" dxfId="14848" priority="2734" stopIfTrue="1" operator="endsWith" text="MX">
      <formula>RIGHT(K249,LEN("MX"))="MX"</formula>
    </cfRule>
    <cfRule type="endsWith" dxfId="14847" priority="2735" stopIfTrue="1" operator="endsWith" text="MI">
      <formula>RIGHT(K249,LEN("MI"))="MI"</formula>
    </cfRule>
    <cfRule type="endsWith" dxfId="14846" priority="2736" stopIfTrue="1" operator="endsWith" text="PL">
      <formula>RIGHT(K249,LEN("PL"))="PL"</formula>
    </cfRule>
    <cfRule type="endsWith" dxfId="14845" priority="2737" stopIfTrue="1" operator="endsWith" text="FE">
      <formula>RIGHT(K249,LEN("FE"))="FE"</formula>
    </cfRule>
    <cfRule type="endsWith" dxfId="14844" priority="2738" stopIfTrue="1" operator="endsWith" text="PA">
      <formula>RIGHT(K249,LEN("PA"))="PA"</formula>
    </cfRule>
    <cfRule type="endsWith" dxfId="14843" priority="2739" stopIfTrue="1" operator="endsWith" text="PS">
      <formula>RIGHT(K249,LEN("PS"))="PS"</formula>
    </cfRule>
    <cfRule type="endsWith" dxfId="14842" priority="2740" stopIfTrue="1" operator="endsWith" text="OB">
      <formula>RIGHT(K249,LEN("OB"))="OB"</formula>
    </cfRule>
    <cfRule type="endsWith" dxfId="14841" priority="2741" stopIfTrue="1" operator="endsWith" text="BA">
      <formula>RIGHT(K249,LEN("BA"))="BA"</formula>
    </cfRule>
    <cfRule type="endsWith" dxfId="14840" priority="2742" stopIfTrue="1" operator="endsWith" text="CO">
      <formula>RIGHT(K249,LEN("CO"))="CO"</formula>
    </cfRule>
    <cfRule type="endsWith" dxfId="14839" priority="2743" stopIfTrue="1" operator="endsWith" text="CH">
      <formula>RIGHT(K249,LEN("CH"))="CH"</formula>
    </cfRule>
  </conditionalFormatting>
  <conditionalFormatting sqref="M249:M263">
    <cfRule type="endsWith" dxfId="14838" priority="2722" stopIfTrue="1" operator="endsWith" text="TE">
      <formula>RIGHT(M249,LEN("TE"))="TE"</formula>
    </cfRule>
    <cfRule type="endsWith" dxfId="14837" priority="2723" stopIfTrue="1" operator="endsWith" text="MX">
      <formula>RIGHT(M249,LEN("MX"))="MX"</formula>
    </cfRule>
    <cfRule type="endsWith" dxfId="14836" priority="2724" stopIfTrue="1" operator="endsWith" text="MI">
      <formula>RIGHT(M249,LEN("MI"))="MI"</formula>
    </cfRule>
    <cfRule type="endsWith" dxfId="14835" priority="2725" stopIfTrue="1" operator="endsWith" text="PL">
      <formula>RIGHT(M249,LEN("PL"))="PL"</formula>
    </cfRule>
    <cfRule type="endsWith" dxfId="14834" priority="2726" stopIfTrue="1" operator="endsWith" text="FE">
      <formula>RIGHT(M249,LEN("FE"))="FE"</formula>
    </cfRule>
    <cfRule type="endsWith" dxfId="14833" priority="2727" stopIfTrue="1" operator="endsWith" text="PA">
      <formula>RIGHT(M249,LEN("PA"))="PA"</formula>
    </cfRule>
    <cfRule type="endsWith" dxfId="14832" priority="2728" stopIfTrue="1" operator="endsWith" text="PS">
      <formula>RIGHT(M249,LEN("PS"))="PS"</formula>
    </cfRule>
    <cfRule type="endsWith" dxfId="14831" priority="2729" stopIfTrue="1" operator="endsWith" text="OB">
      <formula>RIGHT(M249,LEN("OB"))="OB"</formula>
    </cfRule>
    <cfRule type="endsWith" dxfId="14830" priority="2730" stopIfTrue="1" operator="endsWith" text="BA">
      <formula>RIGHT(M249,LEN("BA"))="BA"</formula>
    </cfRule>
    <cfRule type="endsWith" dxfId="14829" priority="2731" stopIfTrue="1" operator="endsWith" text="CO">
      <formula>RIGHT(M249,LEN("CO"))="CO"</formula>
    </cfRule>
    <cfRule type="endsWith" dxfId="14828" priority="2732" stopIfTrue="1" operator="endsWith" text="CH">
      <formula>RIGHT(M249,LEN("CH"))="CH"</formula>
    </cfRule>
  </conditionalFormatting>
  <conditionalFormatting sqref="O249:O263">
    <cfRule type="endsWith" dxfId="14827" priority="2711" stopIfTrue="1" operator="endsWith" text="TE">
      <formula>RIGHT(O249,LEN("TE"))="TE"</formula>
    </cfRule>
    <cfRule type="endsWith" dxfId="14826" priority="2712" stopIfTrue="1" operator="endsWith" text="MX">
      <formula>RIGHT(O249,LEN("MX"))="MX"</formula>
    </cfRule>
    <cfRule type="endsWith" dxfId="14825" priority="2713" stopIfTrue="1" operator="endsWith" text="MI">
      <formula>RIGHT(O249,LEN("MI"))="MI"</formula>
    </cfRule>
    <cfRule type="endsWith" dxfId="14824" priority="2714" stopIfTrue="1" operator="endsWith" text="PL">
      <formula>RIGHT(O249,LEN("PL"))="PL"</formula>
    </cfRule>
    <cfRule type="endsWith" dxfId="14823" priority="2715" stopIfTrue="1" operator="endsWith" text="FE">
      <formula>RIGHT(O249,LEN("FE"))="FE"</formula>
    </cfRule>
    <cfRule type="endsWith" dxfId="14822" priority="2716" stopIfTrue="1" operator="endsWith" text="PA">
      <formula>RIGHT(O249,LEN("PA"))="PA"</formula>
    </cfRule>
    <cfRule type="endsWith" dxfId="14821" priority="2717" stopIfTrue="1" operator="endsWith" text="PS">
      <formula>RIGHT(O249,LEN("PS"))="PS"</formula>
    </cfRule>
    <cfRule type="endsWith" dxfId="14820" priority="2718" stopIfTrue="1" operator="endsWith" text="OB">
      <formula>RIGHT(O249,LEN("OB"))="OB"</formula>
    </cfRule>
    <cfRule type="endsWith" dxfId="14819" priority="2719" stopIfTrue="1" operator="endsWith" text="BA">
      <formula>RIGHT(O249,LEN("BA"))="BA"</formula>
    </cfRule>
    <cfRule type="endsWith" dxfId="14818" priority="2720" stopIfTrue="1" operator="endsWith" text="CO">
      <formula>RIGHT(O249,LEN("CO"))="CO"</formula>
    </cfRule>
    <cfRule type="endsWith" dxfId="14817" priority="2721" stopIfTrue="1" operator="endsWith" text="CH">
      <formula>RIGHT(O249,LEN("CH"))="CH"</formula>
    </cfRule>
  </conditionalFormatting>
  <conditionalFormatting sqref="Q249:Q263">
    <cfRule type="endsWith" dxfId="14816" priority="2700" stopIfTrue="1" operator="endsWith" text="TE">
      <formula>RIGHT(Q249,LEN("TE"))="TE"</formula>
    </cfRule>
    <cfRule type="endsWith" dxfId="14815" priority="2701" stopIfTrue="1" operator="endsWith" text="MX">
      <formula>RIGHT(Q249,LEN("MX"))="MX"</formula>
    </cfRule>
    <cfRule type="endsWith" dxfId="14814" priority="2702" stopIfTrue="1" operator="endsWith" text="MI">
      <formula>RIGHT(Q249,LEN("MI"))="MI"</formula>
    </cfRule>
    <cfRule type="endsWith" dxfId="14813" priority="2703" stopIfTrue="1" operator="endsWith" text="PL">
      <formula>RIGHT(Q249,LEN("PL"))="PL"</formula>
    </cfRule>
    <cfRule type="endsWith" dxfId="14812" priority="2704" stopIfTrue="1" operator="endsWith" text="FE">
      <formula>RIGHT(Q249,LEN("FE"))="FE"</formula>
    </cfRule>
    <cfRule type="endsWith" dxfId="14811" priority="2705" stopIfTrue="1" operator="endsWith" text="PA">
      <formula>RIGHT(Q249,LEN("PA"))="PA"</formula>
    </cfRule>
    <cfRule type="endsWith" dxfId="14810" priority="2706" stopIfTrue="1" operator="endsWith" text="PS">
      <formula>RIGHT(Q249,LEN("PS"))="PS"</formula>
    </cfRule>
    <cfRule type="endsWith" dxfId="14809" priority="2707" stopIfTrue="1" operator="endsWith" text="OB">
      <formula>RIGHT(Q249,LEN("OB"))="OB"</formula>
    </cfRule>
    <cfRule type="endsWith" dxfId="14808" priority="2708" stopIfTrue="1" operator="endsWith" text="BA">
      <formula>RIGHT(Q249,LEN("BA"))="BA"</formula>
    </cfRule>
    <cfRule type="endsWith" dxfId="14807" priority="2709" stopIfTrue="1" operator="endsWith" text="CO">
      <formula>RIGHT(Q249,LEN("CO"))="CO"</formula>
    </cfRule>
    <cfRule type="endsWith" dxfId="14806" priority="2710" stopIfTrue="1" operator="endsWith" text="CH">
      <formula>RIGHT(Q249,LEN("CH"))="CH"</formula>
    </cfRule>
  </conditionalFormatting>
  <conditionalFormatting sqref="S249:S263">
    <cfRule type="endsWith" dxfId="14805" priority="2689" stopIfTrue="1" operator="endsWith" text="TE">
      <formula>RIGHT(S249,LEN("TE"))="TE"</formula>
    </cfRule>
    <cfRule type="endsWith" dxfId="14804" priority="2690" stopIfTrue="1" operator="endsWith" text="MX">
      <formula>RIGHT(S249,LEN("MX"))="MX"</formula>
    </cfRule>
    <cfRule type="endsWith" dxfId="14803" priority="2691" stopIfTrue="1" operator="endsWith" text="MI">
      <formula>RIGHT(S249,LEN("MI"))="MI"</formula>
    </cfRule>
    <cfRule type="endsWith" dxfId="14802" priority="2692" stopIfTrue="1" operator="endsWith" text="PL">
      <formula>RIGHT(S249,LEN("PL"))="PL"</formula>
    </cfRule>
    <cfRule type="endsWith" dxfId="14801" priority="2693" stopIfTrue="1" operator="endsWith" text="FE">
      <formula>RIGHT(S249,LEN("FE"))="FE"</formula>
    </cfRule>
    <cfRule type="endsWith" dxfId="14800" priority="2694" stopIfTrue="1" operator="endsWith" text="PA">
      <formula>RIGHT(S249,LEN("PA"))="PA"</formula>
    </cfRule>
    <cfRule type="endsWith" dxfId="14799" priority="2695" stopIfTrue="1" operator="endsWith" text="PS">
      <formula>RIGHT(S249,LEN("PS"))="PS"</formula>
    </cfRule>
    <cfRule type="endsWith" dxfId="14798" priority="2696" stopIfTrue="1" operator="endsWith" text="OB">
      <formula>RIGHT(S249,LEN("OB"))="OB"</formula>
    </cfRule>
    <cfRule type="endsWith" dxfId="14797" priority="2697" stopIfTrue="1" operator="endsWith" text="BA">
      <formula>RIGHT(S249,LEN("BA"))="BA"</formula>
    </cfRule>
    <cfRule type="endsWith" dxfId="14796" priority="2698" stopIfTrue="1" operator="endsWith" text="CO">
      <formula>RIGHT(S249,LEN("CO"))="CO"</formula>
    </cfRule>
    <cfRule type="endsWith" dxfId="14795" priority="2699" stopIfTrue="1" operator="endsWith" text="CH">
      <formula>RIGHT(S249,LEN("CH"))="CH"</formula>
    </cfRule>
  </conditionalFormatting>
  <conditionalFormatting sqref="AB264">
    <cfRule type="cellIs" dxfId="14794" priority="2688" stopIfTrue="1" operator="greaterThan">
      <formula>16</formula>
    </cfRule>
  </conditionalFormatting>
  <conditionalFormatting sqref="AD264">
    <cfRule type="cellIs" dxfId="14793" priority="2687" stopIfTrue="1" operator="greaterThan">
      <formula>16</formula>
    </cfRule>
  </conditionalFormatting>
  <conditionalFormatting sqref="AF264">
    <cfRule type="cellIs" dxfId="14792" priority="2686" stopIfTrue="1" operator="greaterThan">
      <formula>16</formula>
    </cfRule>
  </conditionalFormatting>
  <conditionalFormatting sqref="AH264">
    <cfRule type="cellIs" dxfId="14791" priority="2685" stopIfTrue="1" operator="greaterThan">
      <formula>16</formula>
    </cfRule>
  </conditionalFormatting>
  <conditionalFormatting sqref="AJ264">
    <cfRule type="cellIs" dxfId="14790" priority="2684" stopIfTrue="1" operator="greaterThan">
      <formula>16</formula>
    </cfRule>
  </conditionalFormatting>
  <conditionalFormatting sqref="AL264">
    <cfRule type="cellIs" dxfId="14789" priority="2683" stopIfTrue="1" operator="greaterThan">
      <formula>16</formula>
    </cfRule>
  </conditionalFormatting>
  <conditionalFormatting sqref="AN264">
    <cfRule type="cellIs" dxfId="14788" priority="2682" stopIfTrue="1" operator="greaterThan">
      <formula>16</formula>
    </cfRule>
  </conditionalFormatting>
  <conditionalFormatting sqref="AA249:AA263">
    <cfRule type="endsWith" dxfId="14787" priority="2671" stopIfTrue="1" operator="endsWith" text="TE">
      <formula>RIGHT(AA249,LEN("TE"))="TE"</formula>
    </cfRule>
    <cfRule type="endsWith" dxfId="14786" priority="2672" stopIfTrue="1" operator="endsWith" text="MX">
      <formula>RIGHT(AA249,LEN("MX"))="MX"</formula>
    </cfRule>
    <cfRule type="endsWith" dxfId="14785" priority="2673" stopIfTrue="1" operator="endsWith" text="MI">
      <formula>RIGHT(AA249,LEN("MI"))="MI"</formula>
    </cfRule>
    <cfRule type="endsWith" dxfId="14784" priority="2674" stopIfTrue="1" operator="endsWith" text="PL">
      <formula>RIGHT(AA249,LEN("PL"))="PL"</formula>
    </cfRule>
    <cfRule type="endsWith" dxfId="14783" priority="2675" stopIfTrue="1" operator="endsWith" text="FE">
      <formula>RIGHT(AA249,LEN("FE"))="FE"</formula>
    </cfRule>
    <cfRule type="endsWith" dxfId="14782" priority="2676" stopIfTrue="1" operator="endsWith" text="PA">
      <formula>RIGHT(AA249,LEN("PA"))="PA"</formula>
    </cfRule>
    <cfRule type="endsWith" dxfId="14781" priority="2677" stopIfTrue="1" operator="endsWith" text="PS">
      <formula>RIGHT(AA249,LEN("PS"))="PS"</formula>
    </cfRule>
    <cfRule type="endsWith" dxfId="14780" priority="2678" stopIfTrue="1" operator="endsWith" text="OB">
      <formula>RIGHT(AA249,LEN("OB"))="OB"</formula>
    </cfRule>
    <cfRule type="endsWith" dxfId="14779" priority="2679" stopIfTrue="1" operator="endsWith" text="BA">
      <formula>RIGHT(AA249,LEN("BA"))="BA"</formula>
    </cfRule>
    <cfRule type="endsWith" dxfId="14778" priority="2680" stopIfTrue="1" operator="endsWith" text="CO">
      <formula>RIGHT(AA249,LEN("CO"))="CO"</formula>
    </cfRule>
    <cfRule type="endsWith" dxfId="14777" priority="2681" stopIfTrue="1" operator="endsWith" text="CH">
      <formula>RIGHT(AA249,LEN("CH"))="CH"</formula>
    </cfRule>
  </conditionalFormatting>
  <conditionalFormatting sqref="AC249:AC263">
    <cfRule type="endsWith" dxfId="14776" priority="2660" stopIfTrue="1" operator="endsWith" text="TE">
      <formula>RIGHT(AC249,LEN("TE"))="TE"</formula>
    </cfRule>
    <cfRule type="endsWith" dxfId="14775" priority="2661" stopIfTrue="1" operator="endsWith" text="MX">
      <formula>RIGHT(AC249,LEN("MX"))="MX"</formula>
    </cfRule>
    <cfRule type="endsWith" dxfId="14774" priority="2662" stopIfTrue="1" operator="endsWith" text="MI">
      <formula>RIGHT(AC249,LEN("MI"))="MI"</formula>
    </cfRule>
    <cfRule type="endsWith" dxfId="14773" priority="2663" stopIfTrue="1" operator="endsWith" text="PL">
      <formula>RIGHT(AC249,LEN("PL"))="PL"</formula>
    </cfRule>
    <cfRule type="endsWith" dxfId="14772" priority="2664" stopIfTrue="1" operator="endsWith" text="FE">
      <formula>RIGHT(AC249,LEN("FE"))="FE"</formula>
    </cfRule>
    <cfRule type="endsWith" dxfId="14771" priority="2665" stopIfTrue="1" operator="endsWith" text="PA">
      <formula>RIGHT(AC249,LEN("PA"))="PA"</formula>
    </cfRule>
    <cfRule type="endsWith" dxfId="14770" priority="2666" stopIfTrue="1" operator="endsWith" text="PS">
      <formula>RIGHT(AC249,LEN("PS"))="PS"</formula>
    </cfRule>
    <cfRule type="endsWith" dxfId="14769" priority="2667" stopIfTrue="1" operator="endsWith" text="OB">
      <formula>RIGHT(AC249,LEN("OB"))="OB"</formula>
    </cfRule>
    <cfRule type="endsWith" dxfId="14768" priority="2668" stopIfTrue="1" operator="endsWith" text="BA">
      <formula>RIGHT(AC249,LEN("BA"))="BA"</formula>
    </cfRule>
    <cfRule type="endsWith" dxfId="14767" priority="2669" stopIfTrue="1" operator="endsWith" text="CO">
      <formula>RIGHT(AC249,LEN("CO"))="CO"</formula>
    </cfRule>
    <cfRule type="endsWith" dxfId="14766" priority="2670" stopIfTrue="1" operator="endsWith" text="CH">
      <formula>RIGHT(AC249,LEN("CH"))="CH"</formula>
    </cfRule>
  </conditionalFormatting>
  <conditionalFormatting sqref="AE249:AE263">
    <cfRule type="endsWith" dxfId="14765" priority="2649" stopIfTrue="1" operator="endsWith" text="TE">
      <formula>RIGHT(AE249,LEN("TE"))="TE"</formula>
    </cfRule>
    <cfRule type="endsWith" dxfId="14764" priority="2650" stopIfTrue="1" operator="endsWith" text="MX">
      <formula>RIGHT(AE249,LEN("MX"))="MX"</formula>
    </cfRule>
    <cfRule type="endsWith" dxfId="14763" priority="2651" stopIfTrue="1" operator="endsWith" text="MI">
      <formula>RIGHT(AE249,LEN("MI"))="MI"</formula>
    </cfRule>
    <cfRule type="endsWith" dxfId="14762" priority="2652" stopIfTrue="1" operator="endsWith" text="PL">
      <formula>RIGHT(AE249,LEN("PL"))="PL"</formula>
    </cfRule>
    <cfRule type="endsWith" dxfId="14761" priority="2653" stopIfTrue="1" operator="endsWith" text="FE">
      <formula>RIGHT(AE249,LEN("FE"))="FE"</formula>
    </cfRule>
    <cfRule type="endsWith" dxfId="14760" priority="2654" stopIfTrue="1" operator="endsWith" text="PA">
      <formula>RIGHT(AE249,LEN("PA"))="PA"</formula>
    </cfRule>
    <cfRule type="endsWith" dxfId="14759" priority="2655" stopIfTrue="1" operator="endsWith" text="PS">
      <formula>RIGHT(AE249,LEN("PS"))="PS"</formula>
    </cfRule>
    <cfRule type="endsWith" dxfId="14758" priority="2656" stopIfTrue="1" operator="endsWith" text="OB">
      <formula>RIGHT(AE249,LEN("OB"))="OB"</formula>
    </cfRule>
    <cfRule type="endsWith" dxfId="14757" priority="2657" stopIfTrue="1" operator="endsWith" text="BA">
      <formula>RIGHT(AE249,LEN("BA"))="BA"</formula>
    </cfRule>
    <cfRule type="endsWith" dxfId="14756" priority="2658" stopIfTrue="1" operator="endsWith" text="CO">
      <formula>RIGHT(AE249,LEN("CO"))="CO"</formula>
    </cfRule>
    <cfRule type="endsWith" dxfId="14755" priority="2659" stopIfTrue="1" operator="endsWith" text="CH">
      <formula>RIGHT(AE249,LEN("CH"))="CH"</formula>
    </cfRule>
  </conditionalFormatting>
  <conditionalFormatting sqref="AG249:AG263">
    <cfRule type="endsWith" dxfId="14754" priority="2638" stopIfTrue="1" operator="endsWith" text="TE">
      <formula>RIGHT(AG249,LEN("TE"))="TE"</formula>
    </cfRule>
    <cfRule type="endsWith" dxfId="14753" priority="2639" stopIfTrue="1" operator="endsWith" text="MX">
      <formula>RIGHT(AG249,LEN("MX"))="MX"</formula>
    </cfRule>
    <cfRule type="endsWith" dxfId="14752" priority="2640" stopIfTrue="1" operator="endsWith" text="MI">
      <formula>RIGHT(AG249,LEN("MI"))="MI"</formula>
    </cfRule>
    <cfRule type="endsWith" dxfId="14751" priority="2641" stopIfTrue="1" operator="endsWith" text="PL">
      <formula>RIGHT(AG249,LEN("PL"))="PL"</formula>
    </cfRule>
    <cfRule type="endsWith" dxfId="14750" priority="2642" stopIfTrue="1" operator="endsWith" text="FE">
      <formula>RIGHT(AG249,LEN("FE"))="FE"</formula>
    </cfRule>
    <cfRule type="endsWith" dxfId="14749" priority="2643" stopIfTrue="1" operator="endsWith" text="PA">
      <formula>RIGHT(AG249,LEN("PA"))="PA"</formula>
    </cfRule>
    <cfRule type="endsWith" dxfId="14748" priority="2644" stopIfTrue="1" operator="endsWith" text="PS">
      <formula>RIGHT(AG249,LEN("PS"))="PS"</formula>
    </cfRule>
    <cfRule type="endsWith" dxfId="14747" priority="2645" stopIfTrue="1" operator="endsWith" text="OB">
      <formula>RIGHT(AG249,LEN("OB"))="OB"</formula>
    </cfRule>
    <cfRule type="endsWith" dxfId="14746" priority="2646" stopIfTrue="1" operator="endsWith" text="BA">
      <formula>RIGHT(AG249,LEN("BA"))="BA"</formula>
    </cfRule>
    <cfRule type="endsWith" dxfId="14745" priority="2647" stopIfTrue="1" operator="endsWith" text="CO">
      <formula>RIGHT(AG249,LEN("CO"))="CO"</formula>
    </cfRule>
    <cfRule type="endsWith" dxfId="14744" priority="2648" stopIfTrue="1" operator="endsWith" text="CH">
      <formula>RIGHT(AG249,LEN("CH"))="CH"</formula>
    </cfRule>
  </conditionalFormatting>
  <conditionalFormatting sqref="AI249:AI263">
    <cfRule type="endsWith" dxfId="14743" priority="2627" stopIfTrue="1" operator="endsWith" text="TE">
      <formula>RIGHT(AI249,LEN("TE"))="TE"</formula>
    </cfRule>
    <cfRule type="endsWith" dxfId="14742" priority="2628" stopIfTrue="1" operator="endsWith" text="MX">
      <formula>RIGHT(AI249,LEN("MX"))="MX"</formula>
    </cfRule>
    <cfRule type="endsWith" dxfId="14741" priority="2629" stopIfTrue="1" operator="endsWith" text="MI">
      <formula>RIGHT(AI249,LEN("MI"))="MI"</formula>
    </cfRule>
    <cfRule type="endsWith" dxfId="14740" priority="2630" stopIfTrue="1" operator="endsWith" text="PL">
      <formula>RIGHT(AI249,LEN("PL"))="PL"</formula>
    </cfRule>
    <cfRule type="endsWith" dxfId="14739" priority="2631" stopIfTrue="1" operator="endsWith" text="FE">
      <formula>RIGHT(AI249,LEN("FE"))="FE"</formula>
    </cfRule>
    <cfRule type="endsWith" dxfId="14738" priority="2632" stopIfTrue="1" operator="endsWith" text="PA">
      <formula>RIGHT(AI249,LEN("PA"))="PA"</formula>
    </cfRule>
    <cfRule type="endsWith" dxfId="14737" priority="2633" stopIfTrue="1" operator="endsWith" text="PS">
      <formula>RIGHT(AI249,LEN("PS"))="PS"</formula>
    </cfRule>
    <cfRule type="endsWith" dxfId="14736" priority="2634" stopIfTrue="1" operator="endsWith" text="OB">
      <formula>RIGHT(AI249,LEN("OB"))="OB"</formula>
    </cfRule>
    <cfRule type="endsWith" dxfId="14735" priority="2635" stopIfTrue="1" operator="endsWith" text="BA">
      <formula>RIGHT(AI249,LEN("BA"))="BA"</formula>
    </cfRule>
    <cfRule type="endsWith" dxfId="14734" priority="2636" stopIfTrue="1" operator="endsWith" text="CO">
      <formula>RIGHT(AI249,LEN("CO"))="CO"</formula>
    </cfRule>
    <cfRule type="endsWith" dxfId="14733" priority="2637" stopIfTrue="1" operator="endsWith" text="CH">
      <formula>RIGHT(AI249,LEN("CH"))="CH"</formula>
    </cfRule>
  </conditionalFormatting>
  <conditionalFormatting sqref="AK249:AK263">
    <cfRule type="endsWith" dxfId="14732" priority="2616" stopIfTrue="1" operator="endsWith" text="TE">
      <formula>RIGHT(AK249,LEN("TE"))="TE"</formula>
    </cfRule>
    <cfRule type="endsWith" dxfId="14731" priority="2617" stopIfTrue="1" operator="endsWith" text="MX">
      <formula>RIGHT(AK249,LEN("MX"))="MX"</formula>
    </cfRule>
    <cfRule type="endsWith" dxfId="14730" priority="2618" stopIfTrue="1" operator="endsWith" text="MI">
      <formula>RIGHT(AK249,LEN("MI"))="MI"</formula>
    </cfRule>
    <cfRule type="endsWith" dxfId="14729" priority="2619" stopIfTrue="1" operator="endsWith" text="PL">
      <formula>RIGHT(AK249,LEN("PL"))="PL"</formula>
    </cfRule>
    <cfRule type="endsWith" dxfId="14728" priority="2620" stopIfTrue="1" operator="endsWith" text="FE">
      <formula>RIGHT(AK249,LEN("FE"))="FE"</formula>
    </cfRule>
    <cfRule type="endsWith" dxfId="14727" priority="2621" stopIfTrue="1" operator="endsWith" text="PA">
      <formula>RIGHT(AK249,LEN("PA"))="PA"</formula>
    </cfRule>
    <cfRule type="endsWith" dxfId="14726" priority="2622" stopIfTrue="1" operator="endsWith" text="PS">
      <formula>RIGHT(AK249,LEN("PS"))="PS"</formula>
    </cfRule>
    <cfRule type="endsWith" dxfId="14725" priority="2623" stopIfTrue="1" operator="endsWith" text="OB">
      <formula>RIGHT(AK249,LEN("OB"))="OB"</formula>
    </cfRule>
    <cfRule type="endsWith" dxfId="14724" priority="2624" stopIfTrue="1" operator="endsWith" text="BA">
      <formula>RIGHT(AK249,LEN("BA"))="BA"</formula>
    </cfRule>
    <cfRule type="endsWith" dxfId="14723" priority="2625" stopIfTrue="1" operator="endsWith" text="CO">
      <formula>RIGHT(AK249,LEN("CO"))="CO"</formula>
    </cfRule>
    <cfRule type="endsWith" dxfId="14722" priority="2626" stopIfTrue="1" operator="endsWith" text="CH">
      <formula>RIGHT(AK249,LEN("CH"))="CH"</formula>
    </cfRule>
  </conditionalFormatting>
  <conditionalFormatting sqref="AM249:AM263">
    <cfRule type="endsWith" dxfId="14721" priority="2605" stopIfTrue="1" operator="endsWith" text="TE">
      <formula>RIGHT(AM249,LEN("TE"))="TE"</formula>
    </cfRule>
    <cfRule type="endsWith" dxfId="14720" priority="2606" stopIfTrue="1" operator="endsWith" text="MX">
      <formula>RIGHT(AM249,LEN("MX"))="MX"</formula>
    </cfRule>
    <cfRule type="endsWith" dxfId="14719" priority="2607" stopIfTrue="1" operator="endsWith" text="MI">
      <formula>RIGHT(AM249,LEN("MI"))="MI"</formula>
    </cfRule>
    <cfRule type="endsWith" dxfId="14718" priority="2608" stopIfTrue="1" operator="endsWith" text="PL">
      <formula>RIGHT(AM249,LEN("PL"))="PL"</formula>
    </cfRule>
    <cfRule type="endsWith" dxfId="14717" priority="2609" stopIfTrue="1" operator="endsWith" text="FE">
      <formula>RIGHT(AM249,LEN("FE"))="FE"</formula>
    </cfRule>
    <cfRule type="endsWith" dxfId="14716" priority="2610" stopIfTrue="1" operator="endsWith" text="PA">
      <formula>RIGHT(AM249,LEN("PA"))="PA"</formula>
    </cfRule>
    <cfRule type="endsWith" dxfId="14715" priority="2611" stopIfTrue="1" operator="endsWith" text="PS">
      <formula>RIGHT(AM249,LEN("PS"))="PS"</formula>
    </cfRule>
    <cfRule type="endsWith" dxfId="14714" priority="2612" stopIfTrue="1" operator="endsWith" text="OB">
      <formula>RIGHT(AM249,LEN("OB"))="OB"</formula>
    </cfRule>
    <cfRule type="endsWith" dxfId="14713" priority="2613" stopIfTrue="1" operator="endsWith" text="BA">
      <formula>RIGHT(AM249,LEN("BA"))="BA"</formula>
    </cfRule>
    <cfRule type="endsWith" dxfId="14712" priority="2614" stopIfTrue="1" operator="endsWith" text="CO">
      <formula>RIGHT(AM249,LEN("CO"))="CO"</formula>
    </cfRule>
    <cfRule type="endsWith" dxfId="14711" priority="2615" stopIfTrue="1" operator="endsWith" text="CH">
      <formula>RIGHT(AM249,LEN("CH"))="CH"</formula>
    </cfRule>
  </conditionalFormatting>
  <conditionalFormatting sqref="AV264">
    <cfRule type="cellIs" dxfId="14710" priority="2604" stopIfTrue="1" operator="greaterThan">
      <formula>16</formula>
    </cfRule>
  </conditionalFormatting>
  <conditionalFormatting sqref="AX264">
    <cfRule type="cellIs" dxfId="14709" priority="2603" stopIfTrue="1" operator="greaterThan">
      <formula>16</formula>
    </cfRule>
  </conditionalFormatting>
  <conditionalFormatting sqref="AZ264">
    <cfRule type="cellIs" dxfId="14708" priority="2602" stopIfTrue="1" operator="greaterThan">
      <formula>16</formula>
    </cfRule>
  </conditionalFormatting>
  <conditionalFormatting sqref="BB264">
    <cfRule type="cellIs" dxfId="14707" priority="2601" stopIfTrue="1" operator="greaterThan">
      <formula>16</formula>
    </cfRule>
  </conditionalFormatting>
  <conditionalFormatting sqref="BD264">
    <cfRule type="cellIs" dxfId="14706" priority="2600" stopIfTrue="1" operator="greaterThan">
      <formula>16</formula>
    </cfRule>
  </conditionalFormatting>
  <conditionalFormatting sqref="BF264">
    <cfRule type="cellIs" dxfId="14705" priority="2599" stopIfTrue="1" operator="greaterThan">
      <formula>16</formula>
    </cfRule>
  </conditionalFormatting>
  <conditionalFormatting sqref="BH264">
    <cfRule type="cellIs" dxfId="14704" priority="2598" stopIfTrue="1" operator="greaterThan">
      <formula>16</formula>
    </cfRule>
  </conditionalFormatting>
  <conditionalFormatting sqref="AU249:AU263">
    <cfRule type="endsWith" dxfId="14703" priority="2587" stopIfTrue="1" operator="endsWith" text="TE">
      <formula>RIGHT(AU249,LEN("TE"))="TE"</formula>
    </cfRule>
    <cfRule type="endsWith" dxfId="14702" priority="2588" stopIfTrue="1" operator="endsWith" text="MX">
      <formula>RIGHT(AU249,LEN("MX"))="MX"</formula>
    </cfRule>
    <cfRule type="endsWith" dxfId="14701" priority="2589" stopIfTrue="1" operator="endsWith" text="MI">
      <formula>RIGHT(AU249,LEN("MI"))="MI"</formula>
    </cfRule>
    <cfRule type="endsWith" dxfId="14700" priority="2590" stopIfTrue="1" operator="endsWith" text="PL">
      <formula>RIGHT(AU249,LEN("PL"))="PL"</formula>
    </cfRule>
    <cfRule type="endsWith" dxfId="14699" priority="2591" stopIfTrue="1" operator="endsWith" text="FE">
      <formula>RIGHT(AU249,LEN("FE"))="FE"</formula>
    </cfRule>
    <cfRule type="endsWith" dxfId="14698" priority="2592" stopIfTrue="1" operator="endsWith" text="PA">
      <formula>RIGHT(AU249,LEN("PA"))="PA"</formula>
    </cfRule>
    <cfRule type="endsWith" dxfId="14697" priority="2593" stopIfTrue="1" operator="endsWith" text="PS">
      <formula>RIGHT(AU249,LEN("PS"))="PS"</formula>
    </cfRule>
    <cfRule type="endsWith" dxfId="14696" priority="2594" stopIfTrue="1" operator="endsWith" text="OB">
      <formula>RIGHT(AU249,LEN("OB"))="OB"</formula>
    </cfRule>
    <cfRule type="endsWith" dxfId="14695" priority="2595" stopIfTrue="1" operator="endsWith" text="BA">
      <formula>RIGHT(AU249,LEN("BA"))="BA"</formula>
    </cfRule>
    <cfRule type="endsWith" dxfId="14694" priority="2596" stopIfTrue="1" operator="endsWith" text="CO">
      <formula>RIGHT(AU249,LEN("CO"))="CO"</formula>
    </cfRule>
    <cfRule type="endsWith" dxfId="14693" priority="2597" stopIfTrue="1" operator="endsWith" text="CH">
      <formula>RIGHT(AU249,LEN("CH"))="CH"</formula>
    </cfRule>
  </conditionalFormatting>
  <conditionalFormatting sqref="AW249:AW263">
    <cfRule type="endsWith" dxfId="14692" priority="2576" stopIfTrue="1" operator="endsWith" text="TE">
      <formula>RIGHT(AW249,LEN("TE"))="TE"</formula>
    </cfRule>
    <cfRule type="endsWith" dxfId="14691" priority="2577" stopIfTrue="1" operator="endsWith" text="MX">
      <formula>RIGHT(AW249,LEN("MX"))="MX"</formula>
    </cfRule>
    <cfRule type="endsWith" dxfId="14690" priority="2578" stopIfTrue="1" operator="endsWith" text="MI">
      <formula>RIGHT(AW249,LEN("MI"))="MI"</formula>
    </cfRule>
    <cfRule type="endsWith" dxfId="14689" priority="2579" stopIfTrue="1" operator="endsWith" text="PL">
      <formula>RIGHT(AW249,LEN("PL"))="PL"</formula>
    </cfRule>
    <cfRule type="endsWith" dxfId="14688" priority="2580" stopIfTrue="1" operator="endsWith" text="FE">
      <formula>RIGHT(AW249,LEN("FE"))="FE"</formula>
    </cfRule>
    <cfRule type="endsWith" dxfId="14687" priority="2581" stopIfTrue="1" operator="endsWith" text="PA">
      <formula>RIGHT(AW249,LEN("PA"))="PA"</formula>
    </cfRule>
    <cfRule type="endsWith" dxfId="14686" priority="2582" stopIfTrue="1" operator="endsWith" text="PS">
      <formula>RIGHT(AW249,LEN("PS"))="PS"</formula>
    </cfRule>
    <cfRule type="endsWith" dxfId="14685" priority="2583" stopIfTrue="1" operator="endsWith" text="OB">
      <formula>RIGHT(AW249,LEN("OB"))="OB"</formula>
    </cfRule>
    <cfRule type="endsWith" dxfId="14684" priority="2584" stopIfTrue="1" operator="endsWith" text="BA">
      <formula>RIGHT(AW249,LEN("BA"))="BA"</formula>
    </cfRule>
    <cfRule type="endsWith" dxfId="14683" priority="2585" stopIfTrue="1" operator="endsWith" text="CO">
      <formula>RIGHT(AW249,LEN("CO"))="CO"</formula>
    </cfRule>
    <cfRule type="endsWith" dxfId="14682" priority="2586" stopIfTrue="1" operator="endsWith" text="CH">
      <formula>RIGHT(AW249,LEN("CH"))="CH"</formula>
    </cfRule>
  </conditionalFormatting>
  <conditionalFormatting sqref="AY249:AY263">
    <cfRule type="endsWith" dxfId="14681" priority="2565" stopIfTrue="1" operator="endsWith" text="TE">
      <formula>RIGHT(AY249,LEN("TE"))="TE"</formula>
    </cfRule>
    <cfRule type="endsWith" dxfId="14680" priority="2566" stopIfTrue="1" operator="endsWith" text="MX">
      <formula>RIGHT(AY249,LEN("MX"))="MX"</formula>
    </cfRule>
    <cfRule type="endsWith" dxfId="14679" priority="2567" stopIfTrue="1" operator="endsWith" text="MI">
      <formula>RIGHT(AY249,LEN("MI"))="MI"</formula>
    </cfRule>
    <cfRule type="endsWith" dxfId="14678" priority="2568" stopIfTrue="1" operator="endsWith" text="PL">
      <formula>RIGHT(AY249,LEN("PL"))="PL"</formula>
    </cfRule>
    <cfRule type="endsWith" dxfId="14677" priority="2569" stopIfTrue="1" operator="endsWith" text="FE">
      <formula>RIGHT(AY249,LEN("FE"))="FE"</formula>
    </cfRule>
    <cfRule type="endsWith" dxfId="14676" priority="2570" stopIfTrue="1" operator="endsWith" text="PA">
      <formula>RIGHT(AY249,LEN("PA"))="PA"</formula>
    </cfRule>
    <cfRule type="endsWith" dxfId="14675" priority="2571" stopIfTrue="1" operator="endsWith" text="PS">
      <formula>RIGHT(AY249,LEN("PS"))="PS"</formula>
    </cfRule>
    <cfRule type="endsWith" dxfId="14674" priority="2572" stopIfTrue="1" operator="endsWith" text="OB">
      <formula>RIGHT(AY249,LEN("OB"))="OB"</formula>
    </cfRule>
    <cfRule type="endsWith" dxfId="14673" priority="2573" stopIfTrue="1" operator="endsWith" text="BA">
      <formula>RIGHT(AY249,LEN("BA"))="BA"</formula>
    </cfRule>
    <cfRule type="endsWith" dxfId="14672" priority="2574" stopIfTrue="1" operator="endsWith" text="CO">
      <formula>RIGHT(AY249,LEN("CO"))="CO"</formula>
    </cfRule>
    <cfRule type="endsWith" dxfId="14671" priority="2575" stopIfTrue="1" operator="endsWith" text="CH">
      <formula>RIGHT(AY249,LEN("CH"))="CH"</formula>
    </cfRule>
  </conditionalFormatting>
  <conditionalFormatting sqref="BA249:BA263">
    <cfRule type="endsWith" dxfId="14670" priority="2554" stopIfTrue="1" operator="endsWith" text="TE">
      <formula>RIGHT(BA249,LEN("TE"))="TE"</formula>
    </cfRule>
    <cfRule type="endsWith" dxfId="14669" priority="2555" stopIfTrue="1" operator="endsWith" text="MX">
      <formula>RIGHT(BA249,LEN("MX"))="MX"</formula>
    </cfRule>
    <cfRule type="endsWith" dxfId="14668" priority="2556" stopIfTrue="1" operator="endsWith" text="MI">
      <formula>RIGHT(BA249,LEN("MI"))="MI"</formula>
    </cfRule>
    <cfRule type="endsWith" dxfId="14667" priority="2557" stopIfTrue="1" operator="endsWith" text="PL">
      <formula>RIGHT(BA249,LEN("PL"))="PL"</formula>
    </cfRule>
    <cfRule type="endsWith" dxfId="14666" priority="2558" stopIfTrue="1" operator="endsWith" text="FE">
      <formula>RIGHT(BA249,LEN("FE"))="FE"</formula>
    </cfRule>
    <cfRule type="endsWith" dxfId="14665" priority="2559" stopIfTrue="1" operator="endsWith" text="PA">
      <formula>RIGHT(BA249,LEN("PA"))="PA"</formula>
    </cfRule>
    <cfRule type="endsWith" dxfId="14664" priority="2560" stopIfTrue="1" operator="endsWith" text="PS">
      <formula>RIGHT(BA249,LEN("PS"))="PS"</formula>
    </cfRule>
    <cfRule type="endsWith" dxfId="14663" priority="2561" stopIfTrue="1" operator="endsWith" text="OB">
      <formula>RIGHT(BA249,LEN("OB"))="OB"</formula>
    </cfRule>
    <cfRule type="endsWith" dxfId="14662" priority="2562" stopIfTrue="1" operator="endsWith" text="BA">
      <formula>RIGHT(BA249,LEN("BA"))="BA"</formula>
    </cfRule>
    <cfRule type="endsWith" dxfId="14661" priority="2563" stopIfTrue="1" operator="endsWith" text="CO">
      <formula>RIGHT(BA249,LEN("CO"))="CO"</formula>
    </cfRule>
    <cfRule type="endsWith" dxfId="14660" priority="2564" stopIfTrue="1" operator="endsWith" text="CH">
      <formula>RIGHT(BA249,LEN("CH"))="CH"</formula>
    </cfRule>
  </conditionalFormatting>
  <conditionalFormatting sqref="BC249:BC263">
    <cfRule type="endsWith" dxfId="14659" priority="2543" stopIfTrue="1" operator="endsWith" text="TE">
      <formula>RIGHT(BC249,LEN("TE"))="TE"</formula>
    </cfRule>
    <cfRule type="endsWith" dxfId="14658" priority="2544" stopIfTrue="1" operator="endsWith" text="MX">
      <formula>RIGHT(BC249,LEN("MX"))="MX"</formula>
    </cfRule>
    <cfRule type="endsWith" dxfId="14657" priority="2545" stopIfTrue="1" operator="endsWith" text="MI">
      <formula>RIGHT(BC249,LEN("MI"))="MI"</formula>
    </cfRule>
    <cfRule type="endsWith" dxfId="14656" priority="2546" stopIfTrue="1" operator="endsWith" text="PL">
      <formula>RIGHT(BC249,LEN("PL"))="PL"</formula>
    </cfRule>
    <cfRule type="endsWith" dxfId="14655" priority="2547" stopIfTrue="1" operator="endsWith" text="FE">
      <formula>RIGHT(BC249,LEN("FE"))="FE"</formula>
    </cfRule>
    <cfRule type="endsWith" dxfId="14654" priority="2548" stopIfTrue="1" operator="endsWith" text="PA">
      <formula>RIGHT(BC249,LEN("PA"))="PA"</formula>
    </cfRule>
    <cfRule type="endsWith" dxfId="14653" priority="2549" stopIfTrue="1" operator="endsWith" text="PS">
      <formula>RIGHT(BC249,LEN("PS"))="PS"</formula>
    </cfRule>
    <cfRule type="endsWith" dxfId="14652" priority="2550" stopIfTrue="1" operator="endsWith" text="OB">
      <formula>RIGHT(BC249,LEN("OB"))="OB"</formula>
    </cfRule>
    <cfRule type="endsWith" dxfId="14651" priority="2551" stopIfTrue="1" operator="endsWith" text="BA">
      <formula>RIGHT(BC249,LEN("BA"))="BA"</formula>
    </cfRule>
    <cfRule type="endsWith" dxfId="14650" priority="2552" stopIfTrue="1" operator="endsWith" text="CO">
      <formula>RIGHT(BC249,LEN("CO"))="CO"</formula>
    </cfRule>
    <cfRule type="endsWith" dxfId="14649" priority="2553" stopIfTrue="1" operator="endsWith" text="CH">
      <formula>RIGHT(BC249,LEN("CH"))="CH"</formula>
    </cfRule>
  </conditionalFormatting>
  <conditionalFormatting sqref="BE249:BE263">
    <cfRule type="endsWith" dxfId="14648" priority="2532" stopIfTrue="1" operator="endsWith" text="TE">
      <formula>RIGHT(BE249,LEN("TE"))="TE"</formula>
    </cfRule>
    <cfRule type="endsWith" dxfId="14647" priority="2533" stopIfTrue="1" operator="endsWith" text="MX">
      <formula>RIGHT(BE249,LEN("MX"))="MX"</formula>
    </cfRule>
    <cfRule type="endsWith" dxfId="14646" priority="2534" stopIfTrue="1" operator="endsWith" text="MI">
      <formula>RIGHT(BE249,LEN("MI"))="MI"</formula>
    </cfRule>
    <cfRule type="endsWith" dxfId="14645" priority="2535" stopIfTrue="1" operator="endsWith" text="PL">
      <formula>RIGHT(BE249,LEN("PL"))="PL"</formula>
    </cfRule>
    <cfRule type="endsWith" dxfId="14644" priority="2536" stopIfTrue="1" operator="endsWith" text="FE">
      <formula>RIGHT(BE249,LEN("FE"))="FE"</formula>
    </cfRule>
    <cfRule type="endsWith" dxfId="14643" priority="2537" stopIfTrue="1" operator="endsWith" text="PA">
      <formula>RIGHT(BE249,LEN("PA"))="PA"</formula>
    </cfRule>
    <cfRule type="endsWith" dxfId="14642" priority="2538" stopIfTrue="1" operator="endsWith" text="PS">
      <formula>RIGHT(BE249,LEN("PS"))="PS"</formula>
    </cfRule>
    <cfRule type="endsWith" dxfId="14641" priority="2539" stopIfTrue="1" operator="endsWith" text="OB">
      <formula>RIGHT(BE249,LEN("OB"))="OB"</formula>
    </cfRule>
    <cfRule type="endsWith" dxfId="14640" priority="2540" stopIfTrue="1" operator="endsWith" text="BA">
      <formula>RIGHT(BE249,LEN("BA"))="BA"</formula>
    </cfRule>
    <cfRule type="endsWith" dxfId="14639" priority="2541" stopIfTrue="1" operator="endsWith" text="CO">
      <formula>RIGHT(BE249,LEN("CO"))="CO"</formula>
    </cfRule>
    <cfRule type="endsWith" dxfId="14638" priority="2542" stopIfTrue="1" operator="endsWith" text="CH">
      <formula>RIGHT(BE249,LEN("CH"))="CH"</formula>
    </cfRule>
  </conditionalFormatting>
  <conditionalFormatting sqref="BG249:BG263">
    <cfRule type="endsWith" dxfId="14637" priority="2521" stopIfTrue="1" operator="endsWith" text="TE">
      <formula>RIGHT(BG249,LEN("TE"))="TE"</formula>
    </cfRule>
    <cfRule type="endsWith" dxfId="14636" priority="2522" stopIfTrue="1" operator="endsWith" text="MX">
      <formula>RIGHT(BG249,LEN("MX"))="MX"</formula>
    </cfRule>
    <cfRule type="endsWith" dxfId="14635" priority="2523" stopIfTrue="1" operator="endsWith" text="MI">
      <formula>RIGHT(BG249,LEN("MI"))="MI"</formula>
    </cfRule>
    <cfRule type="endsWith" dxfId="14634" priority="2524" stopIfTrue="1" operator="endsWith" text="PL">
      <formula>RIGHT(BG249,LEN("PL"))="PL"</formula>
    </cfRule>
    <cfRule type="endsWith" dxfId="14633" priority="2525" stopIfTrue="1" operator="endsWith" text="FE">
      <formula>RIGHT(BG249,LEN("FE"))="FE"</formula>
    </cfRule>
    <cfRule type="endsWith" dxfId="14632" priority="2526" stopIfTrue="1" operator="endsWith" text="PA">
      <formula>RIGHT(BG249,LEN("PA"))="PA"</formula>
    </cfRule>
    <cfRule type="endsWith" dxfId="14631" priority="2527" stopIfTrue="1" operator="endsWith" text="PS">
      <formula>RIGHT(BG249,LEN("PS"))="PS"</formula>
    </cfRule>
    <cfRule type="endsWith" dxfId="14630" priority="2528" stopIfTrue="1" operator="endsWith" text="OB">
      <formula>RIGHT(BG249,LEN("OB"))="OB"</formula>
    </cfRule>
    <cfRule type="endsWith" dxfId="14629" priority="2529" stopIfTrue="1" operator="endsWith" text="BA">
      <formula>RIGHT(BG249,LEN("BA"))="BA"</formula>
    </cfRule>
    <cfRule type="endsWith" dxfId="14628" priority="2530" stopIfTrue="1" operator="endsWith" text="CO">
      <formula>RIGHT(BG249,LEN("CO"))="CO"</formula>
    </cfRule>
    <cfRule type="endsWith" dxfId="14627" priority="2531" stopIfTrue="1" operator="endsWith" text="CH">
      <formula>RIGHT(BG249,LEN("CH"))="CH"</formula>
    </cfRule>
  </conditionalFormatting>
  <conditionalFormatting sqref="H282">
    <cfRule type="cellIs" dxfId="14626" priority="2520" stopIfTrue="1" operator="greaterThan">
      <formula>16</formula>
    </cfRule>
  </conditionalFormatting>
  <conditionalFormatting sqref="J282">
    <cfRule type="cellIs" dxfId="14625" priority="2519" stopIfTrue="1" operator="greaterThan">
      <formula>16</formula>
    </cfRule>
  </conditionalFormatting>
  <conditionalFormatting sqref="L282">
    <cfRule type="cellIs" dxfId="14624" priority="2518" stopIfTrue="1" operator="greaterThan">
      <formula>16</formula>
    </cfRule>
  </conditionalFormatting>
  <conditionalFormatting sqref="N282">
    <cfRule type="cellIs" dxfId="14623" priority="2517" stopIfTrue="1" operator="greaterThan">
      <formula>16</formula>
    </cfRule>
  </conditionalFormatting>
  <conditionalFormatting sqref="P282">
    <cfRule type="cellIs" dxfId="14622" priority="2516" stopIfTrue="1" operator="greaterThan">
      <formula>16</formula>
    </cfRule>
  </conditionalFormatting>
  <conditionalFormatting sqref="R282">
    <cfRule type="cellIs" dxfId="14621" priority="2515" stopIfTrue="1" operator="greaterThan">
      <formula>16</formula>
    </cfRule>
  </conditionalFormatting>
  <conditionalFormatting sqref="T282">
    <cfRule type="cellIs" dxfId="14620" priority="2514" stopIfTrue="1" operator="greaterThan">
      <formula>16</formula>
    </cfRule>
  </conditionalFormatting>
  <conditionalFormatting sqref="G267:G281">
    <cfRule type="endsWith" dxfId="14619" priority="2503" stopIfTrue="1" operator="endsWith" text="TE">
      <formula>RIGHT(G267,LEN("TE"))="TE"</formula>
    </cfRule>
    <cfRule type="endsWith" dxfId="14618" priority="2504" stopIfTrue="1" operator="endsWith" text="MX">
      <formula>RIGHT(G267,LEN("MX"))="MX"</formula>
    </cfRule>
    <cfRule type="endsWith" dxfId="14617" priority="2505" stopIfTrue="1" operator="endsWith" text="MI">
      <formula>RIGHT(G267,LEN("MI"))="MI"</formula>
    </cfRule>
    <cfRule type="endsWith" dxfId="14616" priority="2506" stopIfTrue="1" operator="endsWith" text="PL">
      <formula>RIGHT(G267,LEN("PL"))="PL"</formula>
    </cfRule>
    <cfRule type="endsWith" dxfId="14615" priority="2507" stopIfTrue="1" operator="endsWith" text="FE">
      <formula>RIGHT(G267,LEN("FE"))="FE"</formula>
    </cfRule>
    <cfRule type="endsWith" dxfId="14614" priority="2508" stopIfTrue="1" operator="endsWith" text="PA">
      <formula>RIGHT(G267,LEN("PA"))="PA"</formula>
    </cfRule>
    <cfRule type="endsWith" dxfId="14613" priority="2509" stopIfTrue="1" operator="endsWith" text="PS">
      <formula>RIGHT(G267,LEN("PS"))="PS"</formula>
    </cfRule>
    <cfRule type="endsWith" dxfId="14612" priority="2510" stopIfTrue="1" operator="endsWith" text="OB">
      <formula>RIGHT(G267,LEN("OB"))="OB"</formula>
    </cfRule>
    <cfRule type="endsWith" dxfId="14611" priority="2511" stopIfTrue="1" operator="endsWith" text="BA">
      <formula>RIGHT(G267,LEN("BA"))="BA"</formula>
    </cfRule>
    <cfRule type="endsWith" dxfId="14610" priority="2512" stopIfTrue="1" operator="endsWith" text="CO">
      <formula>RIGHT(G267,LEN("CO"))="CO"</formula>
    </cfRule>
    <cfRule type="endsWith" dxfId="14609" priority="2513" stopIfTrue="1" operator="endsWith" text="CH">
      <formula>RIGHT(G267,LEN("CH"))="CH"</formula>
    </cfRule>
  </conditionalFormatting>
  <conditionalFormatting sqref="I267:I281">
    <cfRule type="endsWith" dxfId="14608" priority="2492" stopIfTrue="1" operator="endsWith" text="TE">
      <formula>RIGHT(I267,LEN("TE"))="TE"</formula>
    </cfRule>
    <cfRule type="endsWith" dxfId="14607" priority="2493" stopIfTrue="1" operator="endsWith" text="MX">
      <formula>RIGHT(I267,LEN("MX"))="MX"</formula>
    </cfRule>
    <cfRule type="endsWith" dxfId="14606" priority="2494" stopIfTrue="1" operator="endsWith" text="MI">
      <formula>RIGHT(I267,LEN("MI"))="MI"</formula>
    </cfRule>
    <cfRule type="endsWith" dxfId="14605" priority="2495" stopIfTrue="1" operator="endsWith" text="PL">
      <formula>RIGHT(I267,LEN("PL"))="PL"</formula>
    </cfRule>
    <cfRule type="endsWith" dxfId="14604" priority="2496" stopIfTrue="1" operator="endsWith" text="FE">
      <formula>RIGHT(I267,LEN("FE"))="FE"</formula>
    </cfRule>
    <cfRule type="endsWith" dxfId="14603" priority="2497" stopIfTrue="1" operator="endsWith" text="PA">
      <formula>RIGHT(I267,LEN("PA"))="PA"</formula>
    </cfRule>
    <cfRule type="endsWith" dxfId="14602" priority="2498" stopIfTrue="1" operator="endsWith" text="PS">
      <formula>RIGHT(I267,LEN("PS"))="PS"</formula>
    </cfRule>
    <cfRule type="endsWith" dxfId="14601" priority="2499" stopIfTrue="1" operator="endsWith" text="OB">
      <formula>RIGHT(I267,LEN("OB"))="OB"</formula>
    </cfRule>
    <cfRule type="endsWith" dxfId="14600" priority="2500" stopIfTrue="1" operator="endsWith" text="BA">
      <formula>RIGHT(I267,LEN("BA"))="BA"</formula>
    </cfRule>
    <cfRule type="endsWith" dxfId="14599" priority="2501" stopIfTrue="1" operator="endsWith" text="CO">
      <formula>RIGHT(I267,LEN("CO"))="CO"</formula>
    </cfRule>
    <cfRule type="endsWith" dxfId="14598" priority="2502" stopIfTrue="1" operator="endsWith" text="CH">
      <formula>RIGHT(I267,LEN("CH"))="CH"</formula>
    </cfRule>
  </conditionalFormatting>
  <conditionalFormatting sqref="K267:K281">
    <cfRule type="endsWith" dxfId="14597" priority="2481" stopIfTrue="1" operator="endsWith" text="TE">
      <formula>RIGHT(K267,LEN("TE"))="TE"</formula>
    </cfRule>
    <cfRule type="endsWith" dxfId="14596" priority="2482" stopIfTrue="1" operator="endsWith" text="MX">
      <formula>RIGHT(K267,LEN("MX"))="MX"</formula>
    </cfRule>
    <cfRule type="endsWith" dxfId="14595" priority="2483" stopIfTrue="1" operator="endsWith" text="MI">
      <formula>RIGHT(K267,LEN("MI"))="MI"</formula>
    </cfRule>
    <cfRule type="endsWith" dxfId="14594" priority="2484" stopIfTrue="1" operator="endsWith" text="PL">
      <formula>RIGHT(K267,LEN("PL"))="PL"</formula>
    </cfRule>
    <cfRule type="endsWith" dxfId="14593" priority="2485" stopIfTrue="1" operator="endsWith" text="FE">
      <formula>RIGHT(K267,LEN("FE"))="FE"</formula>
    </cfRule>
    <cfRule type="endsWith" dxfId="14592" priority="2486" stopIfTrue="1" operator="endsWith" text="PA">
      <formula>RIGHT(K267,LEN("PA"))="PA"</formula>
    </cfRule>
    <cfRule type="endsWith" dxfId="14591" priority="2487" stopIfTrue="1" operator="endsWith" text="PS">
      <formula>RIGHT(K267,LEN("PS"))="PS"</formula>
    </cfRule>
    <cfRule type="endsWith" dxfId="14590" priority="2488" stopIfTrue="1" operator="endsWith" text="OB">
      <formula>RIGHT(K267,LEN("OB"))="OB"</formula>
    </cfRule>
    <cfRule type="endsWith" dxfId="14589" priority="2489" stopIfTrue="1" operator="endsWith" text="BA">
      <formula>RIGHT(K267,LEN("BA"))="BA"</formula>
    </cfRule>
    <cfRule type="endsWith" dxfId="14588" priority="2490" stopIfTrue="1" operator="endsWith" text="CO">
      <formula>RIGHT(K267,LEN("CO"))="CO"</formula>
    </cfRule>
    <cfRule type="endsWith" dxfId="14587" priority="2491" stopIfTrue="1" operator="endsWith" text="CH">
      <formula>RIGHT(K267,LEN("CH"))="CH"</formula>
    </cfRule>
  </conditionalFormatting>
  <conditionalFormatting sqref="M267:M281">
    <cfRule type="endsWith" dxfId="14586" priority="2470" stopIfTrue="1" operator="endsWith" text="TE">
      <formula>RIGHT(M267,LEN("TE"))="TE"</formula>
    </cfRule>
    <cfRule type="endsWith" dxfId="14585" priority="2471" stopIfTrue="1" operator="endsWith" text="MX">
      <formula>RIGHT(M267,LEN("MX"))="MX"</formula>
    </cfRule>
    <cfRule type="endsWith" dxfId="14584" priority="2472" stopIfTrue="1" operator="endsWith" text="MI">
      <formula>RIGHT(M267,LEN("MI"))="MI"</formula>
    </cfRule>
    <cfRule type="endsWith" dxfId="14583" priority="2473" stopIfTrue="1" operator="endsWith" text="PL">
      <formula>RIGHT(M267,LEN("PL"))="PL"</formula>
    </cfRule>
    <cfRule type="endsWith" dxfId="14582" priority="2474" stopIfTrue="1" operator="endsWith" text="FE">
      <formula>RIGHT(M267,LEN("FE"))="FE"</formula>
    </cfRule>
    <cfRule type="endsWith" dxfId="14581" priority="2475" stopIfTrue="1" operator="endsWith" text="PA">
      <formula>RIGHT(M267,LEN("PA"))="PA"</formula>
    </cfRule>
    <cfRule type="endsWith" dxfId="14580" priority="2476" stopIfTrue="1" operator="endsWith" text="PS">
      <formula>RIGHT(M267,LEN("PS"))="PS"</formula>
    </cfRule>
    <cfRule type="endsWith" dxfId="14579" priority="2477" stopIfTrue="1" operator="endsWith" text="OB">
      <formula>RIGHT(M267,LEN("OB"))="OB"</formula>
    </cfRule>
    <cfRule type="endsWith" dxfId="14578" priority="2478" stopIfTrue="1" operator="endsWith" text="BA">
      <formula>RIGHT(M267,LEN("BA"))="BA"</formula>
    </cfRule>
    <cfRule type="endsWith" dxfId="14577" priority="2479" stopIfTrue="1" operator="endsWith" text="CO">
      <formula>RIGHT(M267,LEN("CO"))="CO"</formula>
    </cfRule>
    <cfRule type="endsWith" dxfId="14576" priority="2480" stopIfTrue="1" operator="endsWith" text="CH">
      <formula>RIGHT(M267,LEN("CH"))="CH"</formula>
    </cfRule>
  </conditionalFormatting>
  <conditionalFormatting sqref="O267:O281">
    <cfRule type="endsWith" dxfId="14575" priority="2459" stopIfTrue="1" operator="endsWith" text="TE">
      <formula>RIGHT(O267,LEN("TE"))="TE"</formula>
    </cfRule>
    <cfRule type="endsWith" dxfId="14574" priority="2460" stopIfTrue="1" operator="endsWith" text="MX">
      <formula>RIGHT(O267,LEN("MX"))="MX"</formula>
    </cfRule>
    <cfRule type="endsWith" dxfId="14573" priority="2461" stopIfTrue="1" operator="endsWith" text="MI">
      <formula>RIGHT(O267,LEN("MI"))="MI"</formula>
    </cfRule>
    <cfRule type="endsWith" dxfId="14572" priority="2462" stopIfTrue="1" operator="endsWith" text="PL">
      <formula>RIGHT(O267,LEN("PL"))="PL"</formula>
    </cfRule>
    <cfRule type="endsWith" dxfId="14571" priority="2463" stopIfTrue="1" operator="endsWith" text="FE">
      <formula>RIGHT(O267,LEN("FE"))="FE"</formula>
    </cfRule>
    <cfRule type="endsWith" dxfId="14570" priority="2464" stopIfTrue="1" operator="endsWith" text="PA">
      <formula>RIGHT(O267,LEN("PA"))="PA"</formula>
    </cfRule>
    <cfRule type="endsWith" dxfId="14569" priority="2465" stopIfTrue="1" operator="endsWith" text="PS">
      <formula>RIGHT(O267,LEN("PS"))="PS"</formula>
    </cfRule>
    <cfRule type="endsWith" dxfId="14568" priority="2466" stopIfTrue="1" operator="endsWith" text="OB">
      <formula>RIGHT(O267,LEN("OB"))="OB"</formula>
    </cfRule>
    <cfRule type="endsWith" dxfId="14567" priority="2467" stopIfTrue="1" operator="endsWith" text="BA">
      <formula>RIGHT(O267,LEN("BA"))="BA"</formula>
    </cfRule>
    <cfRule type="endsWith" dxfId="14566" priority="2468" stopIfTrue="1" operator="endsWith" text="CO">
      <formula>RIGHT(O267,LEN("CO"))="CO"</formula>
    </cfRule>
    <cfRule type="endsWith" dxfId="14565" priority="2469" stopIfTrue="1" operator="endsWith" text="CH">
      <formula>RIGHT(O267,LEN("CH"))="CH"</formula>
    </cfRule>
  </conditionalFormatting>
  <conditionalFormatting sqref="Q267:Q281">
    <cfRule type="endsWith" dxfId="14564" priority="2448" stopIfTrue="1" operator="endsWith" text="TE">
      <formula>RIGHT(Q267,LEN("TE"))="TE"</formula>
    </cfRule>
    <cfRule type="endsWith" dxfId="14563" priority="2449" stopIfTrue="1" operator="endsWith" text="MX">
      <formula>RIGHT(Q267,LEN("MX"))="MX"</formula>
    </cfRule>
    <cfRule type="endsWith" dxfId="14562" priority="2450" stopIfTrue="1" operator="endsWith" text="MI">
      <formula>RIGHT(Q267,LEN("MI"))="MI"</formula>
    </cfRule>
    <cfRule type="endsWith" dxfId="14561" priority="2451" stopIfTrue="1" operator="endsWith" text="PL">
      <formula>RIGHT(Q267,LEN("PL"))="PL"</formula>
    </cfRule>
    <cfRule type="endsWith" dxfId="14560" priority="2452" stopIfTrue="1" operator="endsWith" text="FE">
      <formula>RIGHT(Q267,LEN("FE"))="FE"</formula>
    </cfRule>
    <cfRule type="endsWith" dxfId="14559" priority="2453" stopIfTrue="1" operator="endsWith" text="PA">
      <formula>RIGHT(Q267,LEN("PA"))="PA"</formula>
    </cfRule>
    <cfRule type="endsWith" dxfId="14558" priority="2454" stopIfTrue="1" operator="endsWith" text="PS">
      <formula>RIGHT(Q267,LEN("PS"))="PS"</formula>
    </cfRule>
    <cfRule type="endsWith" dxfId="14557" priority="2455" stopIfTrue="1" operator="endsWith" text="OB">
      <formula>RIGHT(Q267,LEN("OB"))="OB"</formula>
    </cfRule>
    <cfRule type="endsWith" dxfId="14556" priority="2456" stopIfTrue="1" operator="endsWith" text="BA">
      <formula>RIGHT(Q267,LEN("BA"))="BA"</formula>
    </cfRule>
    <cfRule type="endsWith" dxfId="14555" priority="2457" stopIfTrue="1" operator="endsWith" text="CO">
      <formula>RIGHT(Q267,LEN("CO"))="CO"</formula>
    </cfRule>
    <cfRule type="endsWith" dxfId="14554" priority="2458" stopIfTrue="1" operator="endsWith" text="CH">
      <formula>RIGHT(Q267,LEN("CH"))="CH"</formula>
    </cfRule>
  </conditionalFormatting>
  <conditionalFormatting sqref="S267:S281">
    <cfRule type="endsWith" dxfId="14553" priority="2437" stopIfTrue="1" operator="endsWith" text="TE">
      <formula>RIGHT(S267,LEN("TE"))="TE"</formula>
    </cfRule>
    <cfRule type="endsWith" dxfId="14552" priority="2438" stopIfTrue="1" operator="endsWith" text="MX">
      <formula>RIGHT(S267,LEN("MX"))="MX"</formula>
    </cfRule>
    <cfRule type="endsWith" dxfId="14551" priority="2439" stopIfTrue="1" operator="endsWith" text="MI">
      <formula>RIGHT(S267,LEN("MI"))="MI"</formula>
    </cfRule>
    <cfRule type="endsWith" dxfId="14550" priority="2440" stopIfTrue="1" operator="endsWith" text="PL">
      <formula>RIGHT(S267,LEN("PL"))="PL"</formula>
    </cfRule>
    <cfRule type="endsWith" dxfId="14549" priority="2441" stopIfTrue="1" operator="endsWith" text="FE">
      <formula>RIGHT(S267,LEN("FE"))="FE"</formula>
    </cfRule>
    <cfRule type="endsWith" dxfId="14548" priority="2442" stopIfTrue="1" operator="endsWith" text="PA">
      <formula>RIGHT(S267,LEN("PA"))="PA"</formula>
    </cfRule>
    <cfRule type="endsWith" dxfId="14547" priority="2443" stopIfTrue="1" operator="endsWith" text="PS">
      <formula>RIGHT(S267,LEN("PS"))="PS"</formula>
    </cfRule>
    <cfRule type="endsWith" dxfId="14546" priority="2444" stopIfTrue="1" operator="endsWith" text="OB">
      <formula>RIGHT(S267,LEN("OB"))="OB"</formula>
    </cfRule>
    <cfRule type="endsWith" dxfId="14545" priority="2445" stopIfTrue="1" operator="endsWith" text="BA">
      <formula>RIGHT(S267,LEN("BA"))="BA"</formula>
    </cfRule>
    <cfRule type="endsWith" dxfId="14544" priority="2446" stopIfTrue="1" operator="endsWith" text="CO">
      <formula>RIGHT(S267,LEN("CO"))="CO"</formula>
    </cfRule>
    <cfRule type="endsWith" dxfId="14543" priority="2447" stopIfTrue="1" operator="endsWith" text="CH">
      <formula>RIGHT(S267,LEN("CH"))="CH"</formula>
    </cfRule>
  </conditionalFormatting>
  <conditionalFormatting sqref="AB282">
    <cfRule type="cellIs" dxfId="14542" priority="2436" stopIfTrue="1" operator="greaterThan">
      <formula>16</formula>
    </cfRule>
  </conditionalFormatting>
  <conditionalFormatting sqref="AD282">
    <cfRule type="cellIs" dxfId="14541" priority="2435" stopIfTrue="1" operator="greaterThan">
      <formula>16</formula>
    </cfRule>
  </conditionalFormatting>
  <conditionalFormatting sqref="AF282">
    <cfRule type="cellIs" dxfId="14540" priority="2434" stopIfTrue="1" operator="greaterThan">
      <formula>16</formula>
    </cfRule>
  </conditionalFormatting>
  <conditionalFormatting sqref="AH282">
    <cfRule type="cellIs" dxfId="14539" priority="2433" stopIfTrue="1" operator="greaterThan">
      <formula>16</formula>
    </cfRule>
  </conditionalFormatting>
  <conditionalFormatting sqref="AJ282">
    <cfRule type="cellIs" dxfId="14538" priority="2432" stopIfTrue="1" operator="greaterThan">
      <formula>16</formula>
    </cfRule>
  </conditionalFormatting>
  <conditionalFormatting sqref="AL282">
    <cfRule type="cellIs" dxfId="14537" priority="2431" stopIfTrue="1" operator="greaterThan">
      <formula>16</formula>
    </cfRule>
  </conditionalFormatting>
  <conditionalFormatting sqref="AN282">
    <cfRule type="cellIs" dxfId="14536" priority="2430" stopIfTrue="1" operator="greaterThan">
      <formula>16</formula>
    </cfRule>
  </conditionalFormatting>
  <conditionalFormatting sqref="AA267:AA281">
    <cfRule type="endsWith" dxfId="14535" priority="2419" stopIfTrue="1" operator="endsWith" text="TE">
      <formula>RIGHT(AA267,LEN("TE"))="TE"</formula>
    </cfRule>
    <cfRule type="endsWith" dxfId="14534" priority="2420" stopIfTrue="1" operator="endsWith" text="MX">
      <formula>RIGHT(AA267,LEN("MX"))="MX"</formula>
    </cfRule>
    <cfRule type="endsWith" dxfId="14533" priority="2421" stopIfTrue="1" operator="endsWith" text="MI">
      <formula>RIGHT(AA267,LEN("MI"))="MI"</formula>
    </cfRule>
    <cfRule type="endsWith" dxfId="14532" priority="2422" stopIfTrue="1" operator="endsWith" text="PL">
      <formula>RIGHT(AA267,LEN("PL"))="PL"</formula>
    </cfRule>
    <cfRule type="endsWith" dxfId="14531" priority="2423" stopIfTrue="1" operator="endsWith" text="FE">
      <formula>RIGHT(AA267,LEN("FE"))="FE"</formula>
    </cfRule>
    <cfRule type="endsWith" dxfId="14530" priority="2424" stopIfTrue="1" operator="endsWith" text="PA">
      <formula>RIGHT(AA267,LEN("PA"))="PA"</formula>
    </cfRule>
    <cfRule type="endsWith" dxfId="14529" priority="2425" stopIfTrue="1" operator="endsWith" text="PS">
      <formula>RIGHT(AA267,LEN("PS"))="PS"</formula>
    </cfRule>
    <cfRule type="endsWith" dxfId="14528" priority="2426" stopIfTrue="1" operator="endsWith" text="OB">
      <formula>RIGHT(AA267,LEN("OB"))="OB"</formula>
    </cfRule>
    <cfRule type="endsWith" dxfId="14527" priority="2427" stopIfTrue="1" operator="endsWith" text="BA">
      <formula>RIGHT(AA267,LEN("BA"))="BA"</formula>
    </cfRule>
    <cfRule type="endsWith" dxfId="14526" priority="2428" stopIfTrue="1" operator="endsWith" text="CO">
      <formula>RIGHT(AA267,LEN("CO"))="CO"</formula>
    </cfRule>
    <cfRule type="endsWith" dxfId="14525" priority="2429" stopIfTrue="1" operator="endsWith" text="CH">
      <formula>RIGHT(AA267,LEN("CH"))="CH"</formula>
    </cfRule>
  </conditionalFormatting>
  <conditionalFormatting sqref="AC267:AC281">
    <cfRule type="endsWith" dxfId="14524" priority="2408" stopIfTrue="1" operator="endsWith" text="TE">
      <formula>RIGHT(AC267,LEN("TE"))="TE"</formula>
    </cfRule>
    <cfRule type="endsWith" dxfId="14523" priority="2409" stopIfTrue="1" operator="endsWith" text="MX">
      <formula>RIGHT(AC267,LEN("MX"))="MX"</formula>
    </cfRule>
    <cfRule type="endsWith" dxfId="14522" priority="2410" stopIfTrue="1" operator="endsWith" text="MI">
      <formula>RIGHT(AC267,LEN("MI"))="MI"</formula>
    </cfRule>
    <cfRule type="endsWith" dxfId="14521" priority="2411" stopIfTrue="1" operator="endsWith" text="PL">
      <formula>RIGHT(AC267,LEN("PL"))="PL"</formula>
    </cfRule>
    <cfRule type="endsWith" dxfId="14520" priority="2412" stopIfTrue="1" operator="endsWith" text="FE">
      <formula>RIGHT(AC267,LEN("FE"))="FE"</formula>
    </cfRule>
    <cfRule type="endsWith" dxfId="14519" priority="2413" stopIfTrue="1" operator="endsWith" text="PA">
      <formula>RIGHT(AC267,LEN("PA"))="PA"</formula>
    </cfRule>
    <cfRule type="endsWith" dxfId="14518" priority="2414" stopIfTrue="1" operator="endsWith" text="PS">
      <formula>RIGHT(AC267,LEN("PS"))="PS"</formula>
    </cfRule>
    <cfRule type="endsWith" dxfId="14517" priority="2415" stopIfTrue="1" operator="endsWith" text="OB">
      <formula>RIGHT(AC267,LEN("OB"))="OB"</formula>
    </cfRule>
    <cfRule type="endsWith" dxfId="14516" priority="2416" stopIfTrue="1" operator="endsWith" text="BA">
      <formula>RIGHT(AC267,LEN("BA"))="BA"</formula>
    </cfRule>
    <cfRule type="endsWith" dxfId="14515" priority="2417" stopIfTrue="1" operator="endsWith" text="CO">
      <formula>RIGHT(AC267,LEN("CO"))="CO"</formula>
    </cfRule>
    <cfRule type="endsWith" dxfId="14514" priority="2418" stopIfTrue="1" operator="endsWith" text="CH">
      <formula>RIGHT(AC267,LEN("CH"))="CH"</formula>
    </cfRule>
  </conditionalFormatting>
  <conditionalFormatting sqref="AE267:AE281">
    <cfRule type="endsWith" dxfId="14513" priority="2397" stopIfTrue="1" operator="endsWith" text="TE">
      <formula>RIGHT(AE267,LEN("TE"))="TE"</formula>
    </cfRule>
    <cfRule type="endsWith" dxfId="14512" priority="2398" stopIfTrue="1" operator="endsWith" text="MX">
      <formula>RIGHT(AE267,LEN("MX"))="MX"</formula>
    </cfRule>
    <cfRule type="endsWith" dxfId="14511" priority="2399" stopIfTrue="1" operator="endsWith" text="MI">
      <formula>RIGHT(AE267,LEN("MI"))="MI"</formula>
    </cfRule>
    <cfRule type="endsWith" dxfId="14510" priority="2400" stopIfTrue="1" operator="endsWith" text="PL">
      <formula>RIGHT(AE267,LEN("PL"))="PL"</formula>
    </cfRule>
    <cfRule type="endsWith" dxfId="14509" priority="2401" stopIfTrue="1" operator="endsWith" text="FE">
      <formula>RIGHT(AE267,LEN("FE"))="FE"</formula>
    </cfRule>
    <cfRule type="endsWith" dxfId="14508" priority="2402" stopIfTrue="1" operator="endsWith" text="PA">
      <formula>RIGHT(AE267,LEN("PA"))="PA"</formula>
    </cfRule>
    <cfRule type="endsWith" dxfId="14507" priority="2403" stopIfTrue="1" operator="endsWith" text="PS">
      <formula>RIGHT(AE267,LEN("PS"))="PS"</formula>
    </cfRule>
    <cfRule type="endsWith" dxfId="14506" priority="2404" stopIfTrue="1" operator="endsWith" text="OB">
      <formula>RIGHT(AE267,LEN("OB"))="OB"</formula>
    </cfRule>
    <cfRule type="endsWith" dxfId="14505" priority="2405" stopIfTrue="1" operator="endsWith" text="BA">
      <formula>RIGHT(AE267,LEN("BA"))="BA"</formula>
    </cfRule>
    <cfRule type="endsWith" dxfId="14504" priority="2406" stopIfTrue="1" operator="endsWith" text="CO">
      <formula>RIGHT(AE267,LEN("CO"))="CO"</formula>
    </cfRule>
    <cfRule type="endsWith" dxfId="14503" priority="2407" stopIfTrue="1" operator="endsWith" text="CH">
      <formula>RIGHT(AE267,LEN("CH"))="CH"</formula>
    </cfRule>
  </conditionalFormatting>
  <conditionalFormatting sqref="AG267:AG281">
    <cfRule type="endsWith" dxfId="14502" priority="2386" stopIfTrue="1" operator="endsWith" text="TE">
      <formula>RIGHT(AG267,LEN("TE"))="TE"</formula>
    </cfRule>
    <cfRule type="endsWith" dxfId="14501" priority="2387" stopIfTrue="1" operator="endsWith" text="MX">
      <formula>RIGHT(AG267,LEN("MX"))="MX"</formula>
    </cfRule>
    <cfRule type="endsWith" dxfId="14500" priority="2388" stopIfTrue="1" operator="endsWith" text="MI">
      <formula>RIGHT(AG267,LEN("MI"))="MI"</formula>
    </cfRule>
    <cfRule type="endsWith" dxfId="14499" priority="2389" stopIfTrue="1" operator="endsWith" text="PL">
      <formula>RIGHT(AG267,LEN("PL"))="PL"</formula>
    </cfRule>
    <cfRule type="endsWith" dxfId="14498" priority="2390" stopIfTrue="1" operator="endsWith" text="FE">
      <formula>RIGHT(AG267,LEN("FE"))="FE"</formula>
    </cfRule>
    <cfRule type="endsWith" dxfId="14497" priority="2391" stopIfTrue="1" operator="endsWith" text="PA">
      <formula>RIGHT(AG267,LEN("PA"))="PA"</formula>
    </cfRule>
    <cfRule type="endsWith" dxfId="14496" priority="2392" stopIfTrue="1" operator="endsWith" text="PS">
      <formula>RIGHT(AG267,LEN("PS"))="PS"</formula>
    </cfRule>
    <cfRule type="endsWith" dxfId="14495" priority="2393" stopIfTrue="1" operator="endsWith" text="OB">
      <formula>RIGHT(AG267,LEN("OB"))="OB"</formula>
    </cfRule>
    <cfRule type="endsWith" dxfId="14494" priority="2394" stopIfTrue="1" operator="endsWith" text="BA">
      <formula>RIGHT(AG267,LEN("BA"))="BA"</formula>
    </cfRule>
    <cfRule type="endsWith" dxfId="14493" priority="2395" stopIfTrue="1" operator="endsWith" text="CO">
      <formula>RIGHT(AG267,LEN("CO"))="CO"</formula>
    </cfRule>
    <cfRule type="endsWith" dxfId="14492" priority="2396" stopIfTrue="1" operator="endsWith" text="CH">
      <formula>RIGHT(AG267,LEN("CH"))="CH"</formula>
    </cfRule>
  </conditionalFormatting>
  <conditionalFormatting sqref="AI267:AI281">
    <cfRule type="endsWith" dxfId="14491" priority="2375" stopIfTrue="1" operator="endsWith" text="TE">
      <formula>RIGHT(AI267,LEN("TE"))="TE"</formula>
    </cfRule>
    <cfRule type="endsWith" dxfId="14490" priority="2376" stopIfTrue="1" operator="endsWith" text="MX">
      <formula>RIGHT(AI267,LEN("MX"))="MX"</formula>
    </cfRule>
    <cfRule type="endsWith" dxfId="14489" priority="2377" stopIfTrue="1" operator="endsWith" text="MI">
      <formula>RIGHT(AI267,LEN("MI"))="MI"</formula>
    </cfRule>
    <cfRule type="endsWith" dxfId="14488" priority="2378" stopIfTrue="1" operator="endsWith" text="PL">
      <formula>RIGHT(AI267,LEN("PL"))="PL"</formula>
    </cfRule>
    <cfRule type="endsWith" dxfId="14487" priority="2379" stopIfTrue="1" operator="endsWith" text="FE">
      <formula>RIGHT(AI267,LEN("FE"))="FE"</formula>
    </cfRule>
    <cfRule type="endsWith" dxfId="14486" priority="2380" stopIfTrue="1" operator="endsWith" text="PA">
      <formula>RIGHT(AI267,LEN("PA"))="PA"</formula>
    </cfRule>
    <cfRule type="endsWith" dxfId="14485" priority="2381" stopIfTrue="1" operator="endsWith" text="PS">
      <formula>RIGHT(AI267,LEN("PS"))="PS"</formula>
    </cfRule>
    <cfRule type="endsWith" dxfId="14484" priority="2382" stopIfTrue="1" operator="endsWith" text="OB">
      <formula>RIGHT(AI267,LEN("OB"))="OB"</formula>
    </cfRule>
    <cfRule type="endsWith" dxfId="14483" priority="2383" stopIfTrue="1" operator="endsWith" text="BA">
      <formula>RIGHT(AI267,LEN("BA"))="BA"</formula>
    </cfRule>
    <cfRule type="endsWith" dxfId="14482" priority="2384" stopIfTrue="1" operator="endsWith" text="CO">
      <formula>RIGHT(AI267,LEN("CO"))="CO"</formula>
    </cfRule>
    <cfRule type="endsWith" dxfId="14481" priority="2385" stopIfTrue="1" operator="endsWith" text="CH">
      <formula>RIGHT(AI267,LEN("CH"))="CH"</formula>
    </cfRule>
  </conditionalFormatting>
  <conditionalFormatting sqref="AK267:AK281">
    <cfRule type="endsWith" dxfId="14480" priority="2364" stopIfTrue="1" operator="endsWith" text="TE">
      <formula>RIGHT(AK267,LEN("TE"))="TE"</formula>
    </cfRule>
    <cfRule type="endsWith" dxfId="14479" priority="2365" stopIfTrue="1" operator="endsWith" text="MX">
      <formula>RIGHT(AK267,LEN("MX"))="MX"</formula>
    </cfRule>
    <cfRule type="endsWith" dxfId="14478" priority="2366" stopIfTrue="1" operator="endsWith" text="MI">
      <formula>RIGHT(AK267,LEN("MI"))="MI"</formula>
    </cfRule>
    <cfRule type="endsWith" dxfId="14477" priority="2367" stopIfTrue="1" operator="endsWith" text="PL">
      <formula>RIGHT(AK267,LEN("PL"))="PL"</formula>
    </cfRule>
    <cfRule type="endsWith" dxfId="14476" priority="2368" stopIfTrue="1" operator="endsWith" text="FE">
      <formula>RIGHT(AK267,LEN("FE"))="FE"</formula>
    </cfRule>
    <cfRule type="endsWith" dxfId="14475" priority="2369" stopIfTrue="1" operator="endsWith" text="PA">
      <formula>RIGHT(AK267,LEN("PA"))="PA"</formula>
    </cfRule>
    <cfRule type="endsWith" dxfId="14474" priority="2370" stopIfTrue="1" operator="endsWith" text="PS">
      <formula>RIGHT(AK267,LEN("PS"))="PS"</formula>
    </cfRule>
    <cfRule type="endsWith" dxfId="14473" priority="2371" stopIfTrue="1" operator="endsWith" text="OB">
      <formula>RIGHT(AK267,LEN("OB"))="OB"</formula>
    </cfRule>
    <cfRule type="endsWith" dxfId="14472" priority="2372" stopIfTrue="1" operator="endsWith" text="BA">
      <formula>RIGHT(AK267,LEN("BA"))="BA"</formula>
    </cfRule>
    <cfRule type="endsWith" dxfId="14471" priority="2373" stopIfTrue="1" operator="endsWith" text="CO">
      <formula>RIGHT(AK267,LEN("CO"))="CO"</formula>
    </cfRule>
    <cfRule type="endsWith" dxfId="14470" priority="2374" stopIfTrue="1" operator="endsWith" text="CH">
      <formula>RIGHT(AK267,LEN("CH"))="CH"</formula>
    </cfRule>
  </conditionalFormatting>
  <conditionalFormatting sqref="AM267:AM281">
    <cfRule type="endsWith" dxfId="14469" priority="2353" stopIfTrue="1" operator="endsWith" text="TE">
      <formula>RIGHT(AM267,LEN("TE"))="TE"</formula>
    </cfRule>
    <cfRule type="endsWith" dxfId="14468" priority="2354" stopIfTrue="1" operator="endsWith" text="MX">
      <formula>RIGHT(AM267,LEN("MX"))="MX"</formula>
    </cfRule>
    <cfRule type="endsWith" dxfId="14467" priority="2355" stopIfTrue="1" operator="endsWith" text="MI">
      <formula>RIGHT(AM267,LEN("MI"))="MI"</formula>
    </cfRule>
    <cfRule type="endsWith" dxfId="14466" priority="2356" stopIfTrue="1" operator="endsWith" text="PL">
      <formula>RIGHT(AM267,LEN("PL"))="PL"</formula>
    </cfRule>
    <cfRule type="endsWith" dxfId="14465" priority="2357" stopIfTrue="1" operator="endsWith" text="FE">
      <formula>RIGHT(AM267,LEN("FE"))="FE"</formula>
    </cfRule>
    <cfRule type="endsWith" dxfId="14464" priority="2358" stopIfTrue="1" operator="endsWith" text="PA">
      <formula>RIGHT(AM267,LEN("PA"))="PA"</formula>
    </cfRule>
    <cfRule type="endsWith" dxfId="14463" priority="2359" stopIfTrue="1" operator="endsWith" text="PS">
      <formula>RIGHT(AM267,LEN("PS"))="PS"</formula>
    </cfRule>
    <cfRule type="endsWith" dxfId="14462" priority="2360" stopIfTrue="1" operator="endsWith" text="OB">
      <formula>RIGHT(AM267,LEN("OB"))="OB"</formula>
    </cfRule>
    <cfRule type="endsWith" dxfId="14461" priority="2361" stopIfTrue="1" operator="endsWith" text="BA">
      <formula>RIGHT(AM267,LEN("BA"))="BA"</formula>
    </cfRule>
    <cfRule type="endsWith" dxfId="14460" priority="2362" stopIfTrue="1" operator="endsWith" text="CO">
      <formula>RIGHT(AM267,LEN("CO"))="CO"</formula>
    </cfRule>
    <cfRule type="endsWith" dxfId="14459" priority="2363" stopIfTrue="1" operator="endsWith" text="CH">
      <formula>RIGHT(AM267,LEN("CH"))="CH"</formula>
    </cfRule>
  </conditionalFormatting>
  <conditionalFormatting sqref="AV282">
    <cfRule type="cellIs" dxfId="14458" priority="2352" stopIfTrue="1" operator="greaterThan">
      <formula>16</formula>
    </cfRule>
  </conditionalFormatting>
  <conditionalFormatting sqref="AX282">
    <cfRule type="cellIs" dxfId="14457" priority="2351" stopIfTrue="1" operator="greaterThan">
      <formula>16</formula>
    </cfRule>
  </conditionalFormatting>
  <conditionalFormatting sqref="AZ282">
    <cfRule type="cellIs" dxfId="14456" priority="2350" stopIfTrue="1" operator="greaterThan">
      <formula>16</formula>
    </cfRule>
  </conditionalFormatting>
  <conditionalFormatting sqref="BB282">
    <cfRule type="cellIs" dxfId="14455" priority="2349" stopIfTrue="1" operator="greaterThan">
      <formula>16</formula>
    </cfRule>
  </conditionalFormatting>
  <conditionalFormatting sqref="BD282">
    <cfRule type="cellIs" dxfId="14454" priority="2348" stopIfTrue="1" operator="greaterThan">
      <formula>16</formula>
    </cfRule>
  </conditionalFormatting>
  <conditionalFormatting sqref="BF282">
    <cfRule type="cellIs" dxfId="14453" priority="2347" stopIfTrue="1" operator="greaterThan">
      <formula>16</formula>
    </cfRule>
  </conditionalFormatting>
  <conditionalFormatting sqref="BH282">
    <cfRule type="cellIs" dxfId="14452" priority="2346" stopIfTrue="1" operator="greaterThan">
      <formula>16</formula>
    </cfRule>
  </conditionalFormatting>
  <conditionalFormatting sqref="AU267:AU281">
    <cfRule type="endsWith" dxfId="14451" priority="2335" stopIfTrue="1" operator="endsWith" text="TE">
      <formula>RIGHT(AU267,LEN("TE"))="TE"</formula>
    </cfRule>
    <cfRule type="endsWith" dxfId="14450" priority="2336" stopIfTrue="1" operator="endsWith" text="MX">
      <formula>RIGHT(AU267,LEN("MX"))="MX"</formula>
    </cfRule>
    <cfRule type="endsWith" dxfId="14449" priority="2337" stopIfTrue="1" operator="endsWith" text="MI">
      <formula>RIGHT(AU267,LEN("MI"))="MI"</formula>
    </cfRule>
    <cfRule type="endsWith" dxfId="14448" priority="2338" stopIfTrue="1" operator="endsWith" text="PL">
      <formula>RIGHT(AU267,LEN("PL"))="PL"</formula>
    </cfRule>
    <cfRule type="endsWith" dxfId="14447" priority="2339" stopIfTrue="1" operator="endsWith" text="FE">
      <formula>RIGHT(AU267,LEN("FE"))="FE"</formula>
    </cfRule>
    <cfRule type="endsWith" dxfId="14446" priority="2340" stopIfTrue="1" operator="endsWith" text="PA">
      <formula>RIGHT(AU267,LEN("PA"))="PA"</formula>
    </cfRule>
    <cfRule type="endsWith" dxfId="14445" priority="2341" stopIfTrue="1" operator="endsWith" text="PS">
      <formula>RIGHT(AU267,LEN("PS"))="PS"</formula>
    </cfRule>
    <cfRule type="endsWith" dxfId="14444" priority="2342" stopIfTrue="1" operator="endsWith" text="OB">
      <formula>RIGHT(AU267,LEN("OB"))="OB"</formula>
    </cfRule>
    <cfRule type="endsWith" dxfId="14443" priority="2343" stopIfTrue="1" operator="endsWith" text="BA">
      <formula>RIGHT(AU267,LEN("BA"))="BA"</formula>
    </cfRule>
    <cfRule type="endsWith" dxfId="14442" priority="2344" stopIfTrue="1" operator="endsWith" text="CO">
      <formula>RIGHT(AU267,LEN("CO"))="CO"</formula>
    </cfRule>
    <cfRule type="endsWith" dxfId="14441" priority="2345" stopIfTrue="1" operator="endsWith" text="CH">
      <formula>RIGHT(AU267,LEN("CH"))="CH"</formula>
    </cfRule>
  </conditionalFormatting>
  <conditionalFormatting sqref="AW267:AW281">
    <cfRule type="endsWith" dxfId="14440" priority="2324" stopIfTrue="1" operator="endsWith" text="TE">
      <formula>RIGHT(AW267,LEN("TE"))="TE"</formula>
    </cfRule>
    <cfRule type="endsWith" dxfId="14439" priority="2325" stopIfTrue="1" operator="endsWith" text="MX">
      <formula>RIGHT(AW267,LEN("MX"))="MX"</formula>
    </cfRule>
    <cfRule type="endsWith" dxfId="14438" priority="2326" stopIfTrue="1" operator="endsWith" text="MI">
      <formula>RIGHT(AW267,LEN("MI"))="MI"</formula>
    </cfRule>
    <cfRule type="endsWith" dxfId="14437" priority="2327" stopIfTrue="1" operator="endsWith" text="PL">
      <formula>RIGHT(AW267,LEN("PL"))="PL"</formula>
    </cfRule>
    <cfRule type="endsWith" dxfId="14436" priority="2328" stopIfTrue="1" operator="endsWith" text="FE">
      <formula>RIGHT(AW267,LEN("FE"))="FE"</formula>
    </cfRule>
    <cfRule type="endsWith" dxfId="14435" priority="2329" stopIfTrue="1" operator="endsWith" text="PA">
      <formula>RIGHT(AW267,LEN("PA"))="PA"</formula>
    </cfRule>
    <cfRule type="endsWith" dxfId="14434" priority="2330" stopIfTrue="1" operator="endsWith" text="PS">
      <formula>RIGHT(AW267,LEN("PS"))="PS"</formula>
    </cfRule>
    <cfRule type="endsWith" dxfId="14433" priority="2331" stopIfTrue="1" operator="endsWith" text="OB">
      <formula>RIGHT(AW267,LEN("OB"))="OB"</formula>
    </cfRule>
    <cfRule type="endsWith" dxfId="14432" priority="2332" stopIfTrue="1" operator="endsWith" text="BA">
      <formula>RIGHT(AW267,LEN("BA"))="BA"</formula>
    </cfRule>
    <cfRule type="endsWith" dxfId="14431" priority="2333" stopIfTrue="1" operator="endsWith" text="CO">
      <formula>RIGHT(AW267,LEN("CO"))="CO"</formula>
    </cfRule>
    <cfRule type="endsWith" dxfId="14430" priority="2334" stopIfTrue="1" operator="endsWith" text="CH">
      <formula>RIGHT(AW267,LEN("CH"))="CH"</formula>
    </cfRule>
  </conditionalFormatting>
  <conditionalFormatting sqref="AY267:AY281">
    <cfRule type="endsWith" dxfId="14429" priority="2313" stopIfTrue="1" operator="endsWith" text="TE">
      <formula>RIGHT(AY267,LEN("TE"))="TE"</formula>
    </cfRule>
    <cfRule type="endsWith" dxfId="14428" priority="2314" stopIfTrue="1" operator="endsWith" text="MX">
      <formula>RIGHT(AY267,LEN("MX"))="MX"</formula>
    </cfRule>
    <cfRule type="endsWith" dxfId="14427" priority="2315" stopIfTrue="1" operator="endsWith" text="MI">
      <formula>RIGHT(AY267,LEN("MI"))="MI"</formula>
    </cfRule>
    <cfRule type="endsWith" dxfId="14426" priority="2316" stopIfTrue="1" operator="endsWith" text="PL">
      <formula>RIGHT(AY267,LEN("PL"))="PL"</formula>
    </cfRule>
    <cfRule type="endsWith" dxfId="14425" priority="2317" stopIfTrue="1" operator="endsWith" text="FE">
      <formula>RIGHT(AY267,LEN("FE"))="FE"</formula>
    </cfRule>
    <cfRule type="endsWith" dxfId="14424" priority="2318" stopIfTrue="1" operator="endsWith" text="PA">
      <formula>RIGHT(AY267,LEN("PA"))="PA"</formula>
    </cfRule>
    <cfRule type="endsWith" dxfId="14423" priority="2319" stopIfTrue="1" operator="endsWith" text="PS">
      <formula>RIGHT(AY267,LEN("PS"))="PS"</formula>
    </cfRule>
    <cfRule type="endsWith" dxfId="14422" priority="2320" stopIfTrue="1" operator="endsWith" text="OB">
      <formula>RIGHT(AY267,LEN("OB"))="OB"</formula>
    </cfRule>
    <cfRule type="endsWith" dxfId="14421" priority="2321" stopIfTrue="1" operator="endsWith" text="BA">
      <formula>RIGHT(AY267,LEN("BA"))="BA"</formula>
    </cfRule>
    <cfRule type="endsWith" dxfId="14420" priority="2322" stopIfTrue="1" operator="endsWith" text="CO">
      <formula>RIGHT(AY267,LEN("CO"))="CO"</formula>
    </cfRule>
    <cfRule type="endsWith" dxfId="14419" priority="2323" stopIfTrue="1" operator="endsWith" text="CH">
      <formula>RIGHT(AY267,LEN("CH"))="CH"</formula>
    </cfRule>
  </conditionalFormatting>
  <conditionalFormatting sqref="BA267:BA281">
    <cfRule type="endsWith" dxfId="14418" priority="2302" stopIfTrue="1" operator="endsWith" text="TE">
      <formula>RIGHT(BA267,LEN("TE"))="TE"</formula>
    </cfRule>
    <cfRule type="endsWith" dxfId="14417" priority="2303" stopIfTrue="1" operator="endsWith" text="MX">
      <formula>RIGHT(BA267,LEN("MX"))="MX"</formula>
    </cfRule>
    <cfRule type="endsWith" dxfId="14416" priority="2304" stopIfTrue="1" operator="endsWith" text="MI">
      <formula>RIGHT(BA267,LEN("MI"))="MI"</formula>
    </cfRule>
    <cfRule type="endsWith" dxfId="14415" priority="2305" stopIfTrue="1" operator="endsWith" text="PL">
      <formula>RIGHT(BA267,LEN("PL"))="PL"</formula>
    </cfRule>
    <cfRule type="endsWith" dxfId="14414" priority="2306" stopIfTrue="1" operator="endsWith" text="FE">
      <formula>RIGHT(BA267,LEN("FE"))="FE"</formula>
    </cfRule>
    <cfRule type="endsWith" dxfId="14413" priority="2307" stopIfTrue="1" operator="endsWith" text="PA">
      <formula>RIGHT(BA267,LEN("PA"))="PA"</formula>
    </cfRule>
    <cfRule type="endsWith" dxfId="14412" priority="2308" stopIfTrue="1" operator="endsWith" text="PS">
      <formula>RIGHT(BA267,LEN("PS"))="PS"</formula>
    </cfRule>
    <cfRule type="endsWith" dxfId="14411" priority="2309" stopIfTrue="1" operator="endsWith" text="OB">
      <formula>RIGHT(BA267,LEN("OB"))="OB"</formula>
    </cfRule>
    <cfRule type="endsWith" dxfId="14410" priority="2310" stopIfTrue="1" operator="endsWith" text="BA">
      <formula>RIGHT(BA267,LEN("BA"))="BA"</formula>
    </cfRule>
    <cfRule type="endsWith" dxfId="14409" priority="2311" stopIfTrue="1" operator="endsWith" text="CO">
      <formula>RIGHT(BA267,LEN("CO"))="CO"</formula>
    </cfRule>
    <cfRule type="endsWith" dxfId="14408" priority="2312" stopIfTrue="1" operator="endsWith" text="CH">
      <formula>RIGHT(BA267,LEN("CH"))="CH"</formula>
    </cfRule>
  </conditionalFormatting>
  <conditionalFormatting sqref="BC267:BC281">
    <cfRule type="endsWith" dxfId="14407" priority="2291" stopIfTrue="1" operator="endsWith" text="TE">
      <formula>RIGHT(BC267,LEN("TE"))="TE"</formula>
    </cfRule>
    <cfRule type="endsWith" dxfId="14406" priority="2292" stopIfTrue="1" operator="endsWith" text="MX">
      <formula>RIGHT(BC267,LEN("MX"))="MX"</formula>
    </cfRule>
    <cfRule type="endsWith" dxfId="14405" priority="2293" stopIfTrue="1" operator="endsWith" text="MI">
      <formula>RIGHT(BC267,LEN("MI"))="MI"</formula>
    </cfRule>
    <cfRule type="endsWith" dxfId="14404" priority="2294" stopIfTrue="1" operator="endsWith" text="PL">
      <formula>RIGHT(BC267,LEN("PL"))="PL"</formula>
    </cfRule>
    <cfRule type="endsWith" dxfId="14403" priority="2295" stopIfTrue="1" operator="endsWith" text="FE">
      <formula>RIGHT(BC267,LEN("FE"))="FE"</formula>
    </cfRule>
    <cfRule type="endsWith" dxfId="14402" priority="2296" stopIfTrue="1" operator="endsWith" text="PA">
      <formula>RIGHT(BC267,LEN("PA"))="PA"</formula>
    </cfRule>
    <cfRule type="endsWith" dxfId="14401" priority="2297" stopIfTrue="1" operator="endsWith" text="PS">
      <formula>RIGHT(BC267,LEN("PS"))="PS"</formula>
    </cfRule>
    <cfRule type="endsWith" dxfId="14400" priority="2298" stopIfTrue="1" operator="endsWith" text="OB">
      <formula>RIGHT(BC267,LEN("OB"))="OB"</formula>
    </cfRule>
    <cfRule type="endsWith" dxfId="14399" priority="2299" stopIfTrue="1" operator="endsWith" text="BA">
      <formula>RIGHT(BC267,LEN("BA"))="BA"</formula>
    </cfRule>
    <cfRule type="endsWith" dxfId="14398" priority="2300" stopIfTrue="1" operator="endsWith" text="CO">
      <formula>RIGHT(BC267,LEN("CO"))="CO"</formula>
    </cfRule>
    <cfRule type="endsWith" dxfId="14397" priority="2301" stopIfTrue="1" operator="endsWith" text="CH">
      <formula>RIGHT(BC267,LEN("CH"))="CH"</formula>
    </cfRule>
  </conditionalFormatting>
  <conditionalFormatting sqref="BE267:BE281">
    <cfRule type="endsWith" dxfId="14396" priority="2280" stopIfTrue="1" operator="endsWith" text="TE">
      <formula>RIGHT(BE267,LEN("TE"))="TE"</formula>
    </cfRule>
    <cfRule type="endsWith" dxfId="14395" priority="2281" stopIfTrue="1" operator="endsWith" text="MX">
      <formula>RIGHT(BE267,LEN("MX"))="MX"</formula>
    </cfRule>
    <cfRule type="endsWith" dxfId="14394" priority="2282" stopIfTrue="1" operator="endsWith" text="MI">
      <formula>RIGHT(BE267,LEN("MI"))="MI"</formula>
    </cfRule>
    <cfRule type="endsWith" dxfId="14393" priority="2283" stopIfTrue="1" operator="endsWith" text="PL">
      <formula>RIGHT(BE267,LEN("PL"))="PL"</formula>
    </cfRule>
    <cfRule type="endsWith" dxfId="14392" priority="2284" stopIfTrue="1" operator="endsWith" text="FE">
      <formula>RIGHT(BE267,LEN("FE"))="FE"</formula>
    </cfRule>
    <cfRule type="endsWith" dxfId="14391" priority="2285" stopIfTrue="1" operator="endsWith" text="PA">
      <formula>RIGHT(BE267,LEN("PA"))="PA"</formula>
    </cfRule>
    <cfRule type="endsWith" dxfId="14390" priority="2286" stopIfTrue="1" operator="endsWith" text="PS">
      <formula>RIGHT(BE267,LEN("PS"))="PS"</formula>
    </cfRule>
    <cfRule type="endsWith" dxfId="14389" priority="2287" stopIfTrue="1" operator="endsWith" text="OB">
      <formula>RIGHT(BE267,LEN("OB"))="OB"</formula>
    </cfRule>
    <cfRule type="endsWith" dxfId="14388" priority="2288" stopIfTrue="1" operator="endsWith" text="BA">
      <formula>RIGHT(BE267,LEN("BA"))="BA"</formula>
    </cfRule>
    <cfRule type="endsWith" dxfId="14387" priority="2289" stopIfTrue="1" operator="endsWith" text="CO">
      <formula>RIGHT(BE267,LEN("CO"))="CO"</formula>
    </cfRule>
    <cfRule type="endsWith" dxfId="14386" priority="2290" stopIfTrue="1" operator="endsWith" text="CH">
      <formula>RIGHT(BE267,LEN("CH"))="CH"</formula>
    </cfRule>
  </conditionalFormatting>
  <conditionalFormatting sqref="BG267:BG281">
    <cfRule type="endsWith" dxfId="14385" priority="2269" stopIfTrue="1" operator="endsWith" text="TE">
      <formula>RIGHT(BG267,LEN("TE"))="TE"</formula>
    </cfRule>
    <cfRule type="endsWith" dxfId="14384" priority="2270" stopIfTrue="1" operator="endsWith" text="MX">
      <formula>RIGHT(BG267,LEN("MX"))="MX"</formula>
    </cfRule>
    <cfRule type="endsWith" dxfId="14383" priority="2271" stopIfTrue="1" operator="endsWith" text="MI">
      <formula>RIGHT(BG267,LEN("MI"))="MI"</formula>
    </cfRule>
    <cfRule type="endsWith" dxfId="14382" priority="2272" stopIfTrue="1" operator="endsWith" text="PL">
      <formula>RIGHT(BG267,LEN("PL"))="PL"</formula>
    </cfRule>
    <cfRule type="endsWith" dxfId="14381" priority="2273" stopIfTrue="1" operator="endsWith" text="FE">
      <formula>RIGHT(BG267,LEN("FE"))="FE"</formula>
    </cfRule>
    <cfRule type="endsWith" dxfId="14380" priority="2274" stopIfTrue="1" operator="endsWith" text="PA">
      <formula>RIGHT(BG267,LEN("PA"))="PA"</formula>
    </cfRule>
    <cfRule type="endsWith" dxfId="14379" priority="2275" stopIfTrue="1" operator="endsWith" text="PS">
      <formula>RIGHT(BG267,LEN("PS"))="PS"</formula>
    </cfRule>
    <cfRule type="endsWith" dxfId="14378" priority="2276" stopIfTrue="1" operator="endsWith" text="OB">
      <formula>RIGHT(BG267,LEN("OB"))="OB"</formula>
    </cfRule>
    <cfRule type="endsWith" dxfId="14377" priority="2277" stopIfTrue="1" operator="endsWith" text="BA">
      <formula>RIGHT(BG267,LEN("BA"))="BA"</formula>
    </cfRule>
    <cfRule type="endsWith" dxfId="14376" priority="2278" stopIfTrue="1" operator="endsWith" text="CO">
      <formula>RIGHT(BG267,LEN("CO"))="CO"</formula>
    </cfRule>
    <cfRule type="endsWith" dxfId="14375" priority="2279" stopIfTrue="1" operator="endsWith" text="CH">
      <formula>RIGHT(BG267,LEN("CH"))="CH"</formula>
    </cfRule>
  </conditionalFormatting>
  <conditionalFormatting sqref="H300">
    <cfRule type="cellIs" dxfId="14374" priority="2268" stopIfTrue="1" operator="greaterThan">
      <formula>16</formula>
    </cfRule>
  </conditionalFormatting>
  <conditionalFormatting sqref="J300">
    <cfRule type="cellIs" dxfId="14373" priority="2267" stopIfTrue="1" operator="greaterThan">
      <formula>16</formula>
    </cfRule>
  </conditionalFormatting>
  <conditionalFormatting sqref="L300">
    <cfRule type="cellIs" dxfId="14372" priority="2266" stopIfTrue="1" operator="greaterThan">
      <formula>16</formula>
    </cfRule>
  </conditionalFormatting>
  <conditionalFormatting sqref="N300">
    <cfRule type="cellIs" dxfId="14371" priority="2265" stopIfTrue="1" operator="greaterThan">
      <formula>16</formula>
    </cfRule>
  </conditionalFormatting>
  <conditionalFormatting sqref="P300">
    <cfRule type="cellIs" dxfId="14370" priority="2264" stopIfTrue="1" operator="greaterThan">
      <formula>16</formula>
    </cfRule>
  </conditionalFormatting>
  <conditionalFormatting sqref="R300">
    <cfRule type="cellIs" dxfId="14369" priority="2263" stopIfTrue="1" operator="greaterThan">
      <formula>16</formula>
    </cfRule>
  </conditionalFormatting>
  <conditionalFormatting sqref="T300">
    <cfRule type="cellIs" dxfId="14368" priority="2262" stopIfTrue="1" operator="greaterThan">
      <formula>16</formula>
    </cfRule>
  </conditionalFormatting>
  <conditionalFormatting sqref="G285:G299">
    <cfRule type="endsWith" dxfId="14367" priority="2251" stopIfTrue="1" operator="endsWith" text="TE">
      <formula>RIGHT(G285,LEN("TE"))="TE"</formula>
    </cfRule>
    <cfRule type="endsWith" dxfId="14366" priority="2252" stopIfTrue="1" operator="endsWith" text="MX">
      <formula>RIGHT(G285,LEN("MX"))="MX"</formula>
    </cfRule>
    <cfRule type="endsWith" dxfId="14365" priority="2253" stopIfTrue="1" operator="endsWith" text="MI">
      <formula>RIGHT(G285,LEN("MI"))="MI"</formula>
    </cfRule>
    <cfRule type="endsWith" dxfId="14364" priority="2254" stopIfTrue="1" operator="endsWith" text="PL">
      <formula>RIGHT(G285,LEN("PL"))="PL"</formula>
    </cfRule>
    <cfRule type="endsWith" dxfId="14363" priority="2255" stopIfTrue="1" operator="endsWith" text="FE">
      <formula>RIGHT(G285,LEN("FE"))="FE"</formula>
    </cfRule>
    <cfRule type="endsWith" dxfId="14362" priority="2256" stopIfTrue="1" operator="endsWith" text="PA">
      <formula>RIGHT(G285,LEN("PA"))="PA"</formula>
    </cfRule>
    <cfRule type="endsWith" dxfId="14361" priority="2257" stopIfTrue="1" operator="endsWith" text="PS">
      <formula>RIGHT(G285,LEN("PS"))="PS"</formula>
    </cfRule>
    <cfRule type="endsWith" dxfId="14360" priority="2258" stopIfTrue="1" operator="endsWith" text="OB">
      <formula>RIGHT(G285,LEN("OB"))="OB"</formula>
    </cfRule>
    <cfRule type="endsWith" dxfId="14359" priority="2259" stopIfTrue="1" operator="endsWith" text="BA">
      <formula>RIGHT(G285,LEN("BA"))="BA"</formula>
    </cfRule>
    <cfRule type="endsWith" dxfId="14358" priority="2260" stopIfTrue="1" operator="endsWith" text="CO">
      <formula>RIGHT(G285,LEN("CO"))="CO"</formula>
    </cfRule>
    <cfRule type="endsWith" dxfId="14357" priority="2261" stopIfTrue="1" operator="endsWith" text="CH">
      <formula>RIGHT(G285,LEN("CH"))="CH"</formula>
    </cfRule>
  </conditionalFormatting>
  <conditionalFormatting sqref="I285:I299">
    <cfRule type="endsWith" dxfId="14356" priority="2240" stopIfTrue="1" operator="endsWith" text="TE">
      <formula>RIGHT(I285,LEN("TE"))="TE"</formula>
    </cfRule>
    <cfRule type="endsWith" dxfId="14355" priority="2241" stopIfTrue="1" operator="endsWith" text="MX">
      <formula>RIGHT(I285,LEN("MX"))="MX"</formula>
    </cfRule>
    <cfRule type="endsWith" dxfId="14354" priority="2242" stopIfTrue="1" operator="endsWith" text="MI">
      <formula>RIGHT(I285,LEN("MI"))="MI"</formula>
    </cfRule>
    <cfRule type="endsWith" dxfId="14353" priority="2243" stopIfTrue="1" operator="endsWith" text="PL">
      <formula>RIGHT(I285,LEN("PL"))="PL"</formula>
    </cfRule>
    <cfRule type="endsWith" dxfId="14352" priority="2244" stopIfTrue="1" operator="endsWith" text="FE">
      <formula>RIGHT(I285,LEN("FE"))="FE"</formula>
    </cfRule>
    <cfRule type="endsWith" dxfId="14351" priority="2245" stopIfTrue="1" operator="endsWith" text="PA">
      <formula>RIGHT(I285,LEN("PA"))="PA"</formula>
    </cfRule>
    <cfRule type="endsWith" dxfId="14350" priority="2246" stopIfTrue="1" operator="endsWith" text="PS">
      <formula>RIGHT(I285,LEN("PS"))="PS"</formula>
    </cfRule>
    <cfRule type="endsWith" dxfId="14349" priority="2247" stopIfTrue="1" operator="endsWith" text="OB">
      <formula>RIGHT(I285,LEN("OB"))="OB"</formula>
    </cfRule>
    <cfRule type="endsWith" dxfId="14348" priority="2248" stopIfTrue="1" operator="endsWith" text="BA">
      <formula>RIGHT(I285,LEN("BA"))="BA"</formula>
    </cfRule>
    <cfRule type="endsWith" dxfId="14347" priority="2249" stopIfTrue="1" operator="endsWith" text="CO">
      <formula>RIGHT(I285,LEN("CO"))="CO"</formula>
    </cfRule>
    <cfRule type="endsWith" dxfId="14346" priority="2250" stopIfTrue="1" operator="endsWith" text="CH">
      <formula>RIGHT(I285,LEN("CH"))="CH"</formula>
    </cfRule>
  </conditionalFormatting>
  <conditionalFormatting sqref="K285:K299">
    <cfRule type="endsWith" dxfId="14345" priority="2229" stopIfTrue="1" operator="endsWith" text="TE">
      <formula>RIGHT(K285,LEN("TE"))="TE"</formula>
    </cfRule>
    <cfRule type="endsWith" dxfId="14344" priority="2230" stopIfTrue="1" operator="endsWith" text="MX">
      <formula>RIGHT(K285,LEN("MX"))="MX"</formula>
    </cfRule>
    <cfRule type="endsWith" dxfId="14343" priority="2231" stopIfTrue="1" operator="endsWith" text="MI">
      <formula>RIGHT(K285,LEN("MI"))="MI"</formula>
    </cfRule>
    <cfRule type="endsWith" dxfId="14342" priority="2232" stopIfTrue="1" operator="endsWith" text="PL">
      <formula>RIGHT(K285,LEN("PL"))="PL"</formula>
    </cfRule>
    <cfRule type="endsWith" dxfId="14341" priority="2233" stopIfTrue="1" operator="endsWith" text="FE">
      <formula>RIGHT(K285,LEN("FE"))="FE"</formula>
    </cfRule>
    <cfRule type="endsWith" dxfId="14340" priority="2234" stopIfTrue="1" operator="endsWith" text="PA">
      <formula>RIGHT(K285,LEN("PA"))="PA"</formula>
    </cfRule>
    <cfRule type="endsWith" dxfId="14339" priority="2235" stopIfTrue="1" operator="endsWith" text="PS">
      <formula>RIGHT(K285,LEN("PS"))="PS"</formula>
    </cfRule>
    <cfRule type="endsWith" dxfId="14338" priority="2236" stopIfTrue="1" operator="endsWith" text="OB">
      <formula>RIGHT(K285,LEN("OB"))="OB"</formula>
    </cfRule>
    <cfRule type="endsWith" dxfId="14337" priority="2237" stopIfTrue="1" operator="endsWith" text="BA">
      <formula>RIGHT(K285,LEN("BA"))="BA"</formula>
    </cfRule>
    <cfRule type="endsWith" dxfId="14336" priority="2238" stopIfTrue="1" operator="endsWith" text="CO">
      <formula>RIGHT(K285,LEN("CO"))="CO"</formula>
    </cfRule>
    <cfRule type="endsWith" dxfId="14335" priority="2239" stopIfTrue="1" operator="endsWith" text="CH">
      <formula>RIGHT(K285,LEN("CH"))="CH"</formula>
    </cfRule>
  </conditionalFormatting>
  <conditionalFormatting sqref="M285:M299">
    <cfRule type="endsWith" dxfId="14334" priority="2218" stopIfTrue="1" operator="endsWith" text="TE">
      <formula>RIGHT(M285,LEN("TE"))="TE"</formula>
    </cfRule>
    <cfRule type="endsWith" dxfId="14333" priority="2219" stopIfTrue="1" operator="endsWith" text="MX">
      <formula>RIGHT(M285,LEN("MX"))="MX"</formula>
    </cfRule>
    <cfRule type="endsWith" dxfId="14332" priority="2220" stopIfTrue="1" operator="endsWith" text="MI">
      <formula>RIGHT(M285,LEN("MI"))="MI"</formula>
    </cfRule>
    <cfRule type="endsWith" dxfId="14331" priority="2221" stopIfTrue="1" operator="endsWith" text="PL">
      <formula>RIGHT(M285,LEN("PL"))="PL"</formula>
    </cfRule>
    <cfRule type="endsWith" dxfId="14330" priority="2222" stopIfTrue="1" operator="endsWith" text="FE">
      <formula>RIGHT(M285,LEN("FE"))="FE"</formula>
    </cfRule>
    <cfRule type="endsWith" dxfId="14329" priority="2223" stopIfTrue="1" operator="endsWith" text="PA">
      <formula>RIGHT(M285,LEN("PA"))="PA"</formula>
    </cfRule>
    <cfRule type="endsWith" dxfId="14328" priority="2224" stopIfTrue="1" operator="endsWith" text="PS">
      <formula>RIGHT(M285,LEN("PS"))="PS"</formula>
    </cfRule>
    <cfRule type="endsWith" dxfId="14327" priority="2225" stopIfTrue="1" operator="endsWith" text="OB">
      <formula>RIGHT(M285,LEN("OB"))="OB"</formula>
    </cfRule>
    <cfRule type="endsWith" dxfId="14326" priority="2226" stopIfTrue="1" operator="endsWith" text="BA">
      <formula>RIGHT(M285,LEN("BA"))="BA"</formula>
    </cfRule>
    <cfRule type="endsWith" dxfId="14325" priority="2227" stopIfTrue="1" operator="endsWith" text="CO">
      <formula>RIGHT(M285,LEN("CO"))="CO"</formula>
    </cfRule>
    <cfRule type="endsWith" dxfId="14324" priority="2228" stopIfTrue="1" operator="endsWith" text="CH">
      <formula>RIGHT(M285,LEN("CH"))="CH"</formula>
    </cfRule>
  </conditionalFormatting>
  <conditionalFormatting sqref="O285:O299">
    <cfRule type="endsWith" dxfId="14323" priority="2207" stopIfTrue="1" operator="endsWith" text="TE">
      <formula>RIGHT(O285,LEN("TE"))="TE"</formula>
    </cfRule>
    <cfRule type="endsWith" dxfId="14322" priority="2208" stopIfTrue="1" operator="endsWith" text="MX">
      <formula>RIGHT(O285,LEN("MX"))="MX"</formula>
    </cfRule>
    <cfRule type="endsWith" dxfId="14321" priority="2209" stopIfTrue="1" operator="endsWith" text="MI">
      <formula>RIGHT(O285,LEN("MI"))="MI"</formula>
    </cfRule>
    <cfRule type="endsWith" dxfId="14320" priority="2210" stopIfTrue="1" operator="endsWith" text="PL">
      <formula>RIGHT(O285,LEN("PL"))="PL"</formula>
    </cfRule>
    <cfRule type="endsWith" dxfId="14319" priority="2211" stopIfTrue="1" operator="endsWith" text="FE">
      <formula>RIGHT(O285,LEN("FE"))="FE"</formula>
    </cfRule>
    <cfRule type="endsWith" dxfId="14318" priority="2212" stopIfTrue="1" operator="endsWith" text="PA">
      <formula>RIGHT(O285,LEN("PA"))="PA"</formula>
    </cfRule>
    <cfRule type="endsWith" dxfId="14317" priority="2213" stopIfTrue="1" operator="endsWith" text="PS">
      <formula>RIGHT(O285,LEN("PS"))="PS"</formula>
    </cfRule>
    <cfRule type="endsWith" dxfId="14316" priority="2214" stopIfTrue="1" operator="endsWith" text="OB">
      <formula>RIGHT(O285,LEN("OB"))="OB"</formula>
    </cfRule>
    <cfRule type="endsWith" dxfId="14315" priority="2215" stopIfTrue="1" operator="endsWith" text="BA">
      <formula>RIGHT(O285,LEN("BA"))="BA"</formula>
    </cfRule>
    <cfRule type="endsWith" dxfId="14314" priority="2216" stopIfTrue="1" operator="endsWith" text="CO">
      <formula>RIGHT(O285,LEN("CO"))="CO"</formula>
    </cfRule>
    <cfRule type="endsWith" dxfId="14313" priority="2217" stopIfTrue="1" operator="endsWith" text="CH">
      <formula>RIGHT(O285,LEN("CH"))="CH"</formula>
    </cfRule>
  </conditionalFormatting>
  <conditionalFormatting sqref="Q285:Q299">
    <cfRule type="endsWith" dxfId="14312" priority="2196" stopIfTrue="1" operator="endsWith" text="TE">
      <formula>RIGHT(Q285,LEN("TE"))="TE"</formula>
    </cfRule>
    <cfRule type="endsWith" dxfId="14311" priority="2197" stopIfTrue="1" operator="endsWith" text="MX">
      <formula>RIGHT(Q285,LEN("MX"))="MX"</formula>
    </cfRule>
    <cfRule type="endsWith" dxfId="14310" priority="2198" stopIfTrue="1" operator="endsWith" text="MI">
      <formula>RIGHT(Q285,LEN("MI"))="MI"</formula>
    </cfRule>
    <cfRule type="endsWith" dxfId="14309" priority="2199" stopIfTrue="1" operator="endsWith" text="PL">
      <formula>RIGHT(Q285,LEN("PL"))="PL"</formula>
    </cfRule>
    <cfRule type="endsWith" dxfId="14308" priority="2200" stopIfTrue="1" operator="endsWith" text="FE">
      <formula>RIGHT(Q285,LEN("FE"))="FE"</formula>
    </cfRule>
    <cfRule type="endsWith" dxfId="14307" priority="2201" stopIfTrue="1" operator="endsWith" text="PA">
      <formula>RIGHT(Q285,LEN("PA"))="PA"</formula>
    </cfRule>
    <cfRule type="endsWith" dxfId="14306" priority="2202" stopIfTrue="1" operator="endsWith" text="PS">
      <formula>RIGHT(Q285,LEN("PS"))="PS"</formula>
    </cfRule>
    <cfRule type="endsWith" dxfId="14305" priority="2203" stopIfTrue="1" operator="endsWith" text="OB">
      <formula>RIGHT(Q285,LEN("OB"))="OB"</formula>
    </cfRule>
    <cfRule type="endsWith" dxfId="14304" priority="2204" stopIfTrue="1" operator="endsWith" text="BA">
      <formula>RIGHT(Q285,LEN("BA"))="BA"</formula>
    </cfRule>
    <cfRule type="endsWith" dxfId="14303" priority="2205" stopIfTrue="1" operator="endsWith" text="CO">
      <formula>RIGHT(Q285,LEN("CO"))="CO"</formula>
    </cfRule>
    <cfRule type="endsWith" dxfId="14302" priority="2206" stopIfTrue="1" operator="endsWith" text="CH">
      <formula>RIGHT(Q285,LEN("CH"))="CH"</formula>
    </cfRule>
  </conditionalFormatting>
  <conditionalFormatting sqref="S285:S299">
    <cfRule type="endsWith" dxfId="14301" priority="2185" stopIfTrue="1" operator="endsWith" text="TE">
      <formula>RIGHT(S285,LEN("TE"))="TE"</formula>
    </cfRule>
    <cfRule type="endsWith" dxfId="14300" priority="2186" stopIfTrue="1" operator="endsWith" text="MX">
      <formula>RIGHT(S285,LEN("MX"))="MX"</formula>
    </cfRule>
    <cfRule type="endsWith" dxfId="14299" priority="2187" stopIfTrue="1" operator="endsWith" text="MI">
      <formula>RIGHT(S285,LEN("MI"))="MI"</formula>
    </cfRule>
    <cfRule type="endsWith" dxfId="14298" priority="2188" stopIfTrue="1" operator="endsWith" text="PL">
      <formula>RIGHT(S285,LEN("PL"))="PL"</formula>
    </cfRule>
    <cfRule type="endsWith" dxfId="14297" priority="2189" stopIfTrue="1" operator="endsWith" text="FE">
      <formula>RIGHT(S285,LEN("FE"))="FE"</formula>
    </cfRule>
    <cfRule type="endsWith" dxfId="14296" priority="2190" stopIfTrue="1" operator="endsWith" text="PA">
      <formula>RIGHT(S285,LEN("PA"))="PA"</formula>
    </cfRule>
    <cfRule type="endsWith" dxfId="14295" priority="2191" stopIfTrue="1" operator="endsWith" text="PS">
      <formula>RIGHT(S285,LEN("PS"))="PS"</formula>
    </cfRule>
    <cfRule type="endsWith" dxfId="14294" priority="2192" stopIfTrue="1" operator="endsWith" text="OB">
      <formula>RIGHT(S285,LEN("OB"))="OB"</formula>
    </cfRule>
    <cfRule type="endsWith" dxfId="14293" priority="2193" stopIfTrue="1" operator="endsWith" text="BA">
      <formula>RIGHT(S285,LEN("BA"))="BA"</formula>
    </cfRule>
    <cfRule type="endsWith" dxfId="14292" priority="2194" stopIfTrue="1" operator="endsWith" text="CO">
      <formula>RIGHT(S285,LEN("CO"))="CO"</formula>
    </cfRule>
    <cfRule type="endsWith" dxfId="14291" priority="2195" stopIfTrue="1" operator="endsWith" text="CH">
      <formula>RIGHT(S285,LEN("CH"))="CH"</formula>
    </cfRule>
  </conditionalFormatting>
  <conditionalFormatting sqref="AB300">
    <cfRule type="cellIs" dxfId="14290" priority="2184" stopIfTrue="1" operator="greaterThan">
      <formula>16</formula>
    </cfRule>
  </conditionalFormatting>
  <conditionalFormatting sqref="AD300">
    <cfRule type="cellIs" dxfId="14289" priority="2183" stopIfTrue="1" operator="greaterThan">
      <formula>16</formula>
    </cfRule>
  </conditionalFormatting>
  <conditionalFormatting sqref="AF300">
    <cfRule type="cellIs" dxfId="14288" priority="2182" stopIfTrue="1" operator="greaterThan">
      <formula>16</formula>
    </cfRule>
  </conditionalFormatting>
  <conditionalFormatting sqref="AH300">
    <cfRule type="cellIs" dxfId="14287" priority="2181" stopIfTrue="1" operator="greaterThan">
      <formula>16</formula>
    </cfRule>
  </conditionalFormatting>
  <conditionalFormatting sqref="AJ300">
    <cfRule type="cellIs" dxfId="14286" priority="2180" stopIfTrue="1" operator="greaterThan">
      <formula>16</formula>
    </cfRule>
  </conditionalFormatting>
  <conditionalFormatting sqref="AL300">
    <cfRule type="cellIs" dxfId="14285" priority="2179" stopIfTrue="1" operator="greaterThan">
      <formula>16</formula>
    </cfRule>
  </conditionalFormatting>
  <conditionalFormatting sqref="AN300">
    <cfRule type="cellIs" dxfId="14284" priority="2178" stopIfTrue="1" operator="greaterThan">
      <formula>16</formula>
    </cfRule>
  </conditionalFormatting>
  <conditionalFormatting sqref="AA285:AA299">
    <cfRule type="endsWith" dxfId="14283" priority="2167" stopIfTrue="1" operator="endsWith" text="TE">
      <formula>RIGHT(AA285,LEN("TE"))="TE"</formula>
    </cfRule>
    <cfRule type="endsWith" dxfId="14282" priority="2168" stopIfTrue="1" operator="endsWith" text="MX">
      <formula>RIGHT(AA285,LEN("MX"))="MX"</formula>
    </cfRule>
    <cfRule type="endsWith" dxfId="14281" priority="2169" stopIfTrue="1" operator="endsWith" text="MI">
      <formula>RIGHT(AA285,LEN("MI"))="MI"</formula>
    </cfRule>
    <cfRule type="endsWith" dxfId="14280" priority="2170" stopIfTrue="1" operator="endsWith" text="PL">
      <formula>RIGHT(AA285,LEN("PL"))="PL"</formula>
    </cfRule>
    <cfRule type="endsWith" dxfId="14279" priority="2171" stopIfTrue="1" operator="endsWith" text="FE">
      <formula>RIGHT(AA285,LEN("FE"))="FE"</formula>
    </cfRule>
    <cfRule type="endsWith" dxfId="14278" priority="2172" stopIfTrue="1" operator="endsWith" text="PA">
      <formula>RIGHT(AA285,LEN("PA"))="PA"</formula>
    </cfRule>
    <cfRule type="endsWith" dxfId="14277" priority="2173" stopIfTrue="1" operator="endsWith" text="PS">
      <formula>RIGHT(AA285,LEN("PS"))="PS"</formula>
    </cfRule>
    <cfRule type="endsWith" dxfId="14276" priority="2174" stopIfTrue="1" operator="endsWith" text="OB">
      <formula>RIGHT(AA285,LEN("OB"))="OB"</formula>
    </cfRule>
    <cfRule type="endsWith" dxfId="14275" priority="2175" stopIfTrue="1" operator="endsWith" text="BA">
      <formula>RIGHT(AA285,LEN("BA"))="BA"</formula>
    </cfRule>
    <cfRule type="endsWith" dxfId="14274" priority="2176" stopIfTrue="1" operator="endsWith" text="CO">
      <formula>RIGHT(AA285,LEN("CO"))="CO"</formula>
    </cfRule>
    <cfRule type="endsWith" dxfId="14273" priority="2177" stopIfTrue="1" operator="endsWith" text="CH">
      <formula>RIGHT(AA285,LEN("CH"))="CH"</formula>
    </cfRule>
  </conditionalFormatting>
  <conditionalFormatting sqref="AC285:AC299">
    <cfRule type="endsWith" dxfId="14272" priority="2156" stopIfTrue="1" operator="endsWith" text="TE">
      <formula>RIGHT(AC285,LEN("TE"))="TE"</formula>
    </cfRule>
    <cfRule type="endsWith" dxfId="14271" priority="2157" stopIfTrue="1" operator="endsWith" text="MX">
      <formula>RIGHT(AC285,LEN("MX"))="MX"</formula>
    </cfRule>
    <cfRule type="endsWith" dxfId="14270" priority="2158" stopIfTrue="1" operator="endsWith" text="MI">
      <formula>RIGHT(AC285,LEN("MI"))="MI"</formula>
    </cfRule>
    <cfRule type="endsWith" dxfId="14269" priority="2159" stopIfTrue="1" operator="endsWith" text="PL">
      <formula>RIGHT(AC285,LEN("PL"))="PL"</formula>
    </cfRule>
    <cfRule type="endsWith" dxfId="14268" priority="2160" stopIfTrue="1" operator="endsWith" text="FE">
      <formula>RIGHT(AC285,LEN("FE"))="FE"</formula>
    </cfRule>
    <cfRule type="endsWith" dxfId="14267" priority="2161" stopIfTrue="1" operator="endsWith" text="PA">
      <formula>RIGHT(AC285,LEN("PA"))="PA"</formula>
    </cfRule>
    <cfRule type="endsWith" dxfId="14266" priority="2162" stopIfTrue="1" operator="endsWith" text="PS">
      <formula>RIGHT(AC285,LEN("PS"))="PS"</formula>
    </cfRule>
    <cfRule type="endsWith" dxfId="14265" priority="2163" stopIfTrue="1" operator="endsWith" text="OB">
      <formula>RIGHT(AC285,LEN("OB"))="OB"</formula>
    </cfRule>
    <cfRule type="endsWith" dxfId="14264" priority="2164" stopIfTrue="1" operator="endsWith" text="BA">
      <formula>RIGHT(AC285,LEN("BA"))="BA"</formula>
    </cfRule>
    <cfRule type="endsWith" dxfId="14263" priority="2165" stopIfTrue="1" operator="endsWith" text="CO">
      <formula>RIGHT(AC285,LEN("CO"))="CO"</formula>
    </cfRule>
    <cfRule type="endsWith" dxfId="14262" priority="2166" stopIfTrue="1" operator="endsWith" text="CH">
      <formula>RIGHT(AC285,LEN("CH"))="CH"</formula>
    </cfRule>
  </conditionalFormatting>
  <conditionalFormatting sqref="AE285:AE299">
    <cfRule type="endsWith" dxfId="14261" priority="2145" stopIfTrue="1" operator="endsWith" text="TE">
      <formula>RIGHT(AE285,LEN("TE"))="TE"</formula>
    </cfRule>
    <cfRule type="endsWith" dxfId="14260" priority="2146" stopIfTrue="1" operator="endsWith" text="MX">
      <formula>RIGHT(AE285,LEN("MX"))="MX"</formula>
    </cfRule>
    <cfRule type="endsWith" dxfId="14259" priority="2147" stopIfTrue="1" operator="endsWith" text="MI">
      <formula>RIGHT(AE285,LEN("MI"))="MI"</formula>
    </cfRule>
    <cfRule type="endsWith" dxfId="14258" priority="2148" stopIfTrue="1" operator="endsWith" text="PL">
      <formula>RIGHT(AE285,LEN("PL"))="PL"</formula>
    </cfRule>
    <cfRule type="endsWith" dxfId="14257" priority="2149" stopIfTrue="1" operator="endsWith" text="FE">
      <formula>RIGHT(AE285,LEN("FE"))="FE"</formula>
    </cfRule>
    <cfRule type="endsWith" dxfId="14256" priority="2150" stopIfTrue="1" operator="endsWith" text="PA">
      <formula>RIGHT(AE285,LEN("PA"))="PA"</formula>
    </cfRule>
    <cfRule type="endsWith" dxfId="14255" priority="2151" stopIfTrue="1" operator="endsWith" text="PS">
      <formula>RIGHT(AE285,LEN("PS"))="PS"</formula>
    </cfRule>
    <cfRule type="endsWith" dxfId="14254" priority="2152" stopIfTrue="1" operator="endsWith" text="OB">
      <formula>RIGHT(AE285,LEN("OB"))="OB"</formula>
    </cfRule>
    <cfRule type="endsWith" dxfId="14253" priority="2153" stopIfTrue="1" operator="endsWith" text="BA">
      <formula>RIGHT(AE285,LEN("BA"))="BA"</formula>
    </cfRule>
    <cfRule type="endsWith" dxfId="14252" priority="2154" stopIfTrue="1" operator="endsWith" text="CO">
      <formula>RIGHT(AE285,LEN("CO"))="CO"</formula>
    </cfRule>
    <cfRule type="endsWith" dxfId="14251" priority="2155" stopIfTrue="1" operator="endsWith" text="CH">
      <formula>RIGHT(AE285,LEN("CH"))="CH"</formula>
    </cfRule>
  </conditionalFormatting>
  <conditionalFormatting sqref="AG285:AG299">
    <cfRule type="endsWith" dxfId="14250" priority="2134" stopIfTrue="1" operator="endsWith" text="TE">
      <formula>RIGHT(AG285,LEN("TE"))="TE"</formula>
    </cfRule>
    <cfRule type="endsWith" dxfId="14249" priority="2135" stopIfTrue="1" operator="endsWith" text="MX">
      <formula>RIGHT(AG285,LEN("MX"))="MX"</formula>
    </cfRule>
    <cfRule type="endsWith" dxfId="14248" priority="2136" stopIfTrue="1" operator="endsWith" text="MI">
      <formula>RIGHT(AG285,LEN("MI"))="MI"</formula>
    </cfRule>
    <cfRule type="endsWith" dxfId="14247" priority="2137" stopIfTrue="1" operator="endsWith" text="PL">
      <formula>RIGHT(AG285,LEN("PL"))="PL"</formula>
    </cfRule>
    <cfRule type="endsWith" dxfId="14246" priority="2138" stopIfTrue="1" operator="endsWith" text="FE">
      <formula>RIGHT(AG285,LEN("FE"))="FE"</formula>
    </cfRule>
    <cfRule type="endsWith" dxfId="14245" priority="2139" stopIfTrue="1" operator="endsWith" text="PA">
      <formula>RIGHT(AG285,LEN("PA"))="PA"</formula>
    </cfRule>
    <cfRule type="endsWith" dxfId="14244" priority="2140" stopIfTrue="1" operator="endsWith" text="PS">
      <formula>RIGHT(AG285,LEN("PS"))="PS"</formula>
    </cfRule>
    <cfRule type="endsWith" dxfId="14243" priority="2141" stopIfTrue="1" operator="endsWith" text="OB">
      <formula>RIGHT(AG285,LEN("OB"))="OB"</formula>
    </cfRule>
    <cfRule type="endsWith" dxfId="14242" priority="2142" stopIfTrue="1" operator="endsWith" text="BA">
      <formula>RIGHT(AG285,LEN("BA"))="BA"</formula>
    </cfRule>
    <cfRule type="endsWith" dxfId="14241" priority="2143" stopIfTrue="1" operator="endsWith" text="CO">
      <formula>RIGHT(AG285,LEN("CO"))="CO"</formula>
    </cfRule>
    <cfRule type="endsWith" dxfId="14240" priority="2144" stopIfTrue="1" operator="endsWith" text="CH">
      <formula>RIGHT(AG285,LEN("CH"))="CH"</formula>
    </cfRule>
  </conditionalFormatting>
  <conditionalFormatting sqref="AI285:AI299">
    <cfRule type="endsWith" dxfId="14239" priority="2123" stopIfTrue="1" operator="endsWith" text="TE">
      <formula>RIGHT(AI285,LEN("TE"))="TE"</formula>
    </cfRule>
    <cfRule type="endsWith" dxfId="14238" priority="2124" stopIfTrue="1" operator="endsWith" text="MX">
      <formula>RIGHT(AI285,LEN("MX"))="MX"</formula>
    </cfRule>
    <cfRule type="endsWith" dxfId="14237" priority="2125" stopIfTrue="1" operator="endsWith" text="MI">
      <formula>RIGHT(AI285,LEN("MI"))="MI"</formula>
    </cfRule>
    <cfRule type="endsWith" dxfId="14236" priority="2126" stopIfTrue="1" operator="endsWith" text="PL">
      <formula>RIGHT(AI285,LEN("PL"))="PL"</formula>
    </cfRule>
    <cfRule type="endsWith" dxfId="14235" priority="2127" stopIfTrue="1" operator="endsWith" text="FE">
      <formula>RIGHT(AI285,LEN("FE"))="FE"</formula>
    </cfRule>
    <cfRule type="endsWith" dxfId="14234" priority="2128" stopIfTrue="1" operator="endsWith" text="PA">
      <formula>RIGHT(AI285,LEN("PA"))="PA"</formula>
    </cfRule>
    <cfRule type="endsWith" dxfId="14233" priority="2129" stopIfTrue="1" operator="endsWith" text="PS">
      <formula>RIGHT(AI285,LEN("PS"))="PS"</formula>
    </cfRule>
    <cfRule type="endsWith" dxfId="14232" priority="2130" stopIfTrue="1" operator="endsWith" text="OB">
      <formula>RIGHT(AI285,LEN("OB"))="OB"</formula>
    </cfRule>
    <cfRule type="endsWith" dxfId="14231" priority="2131" stopIfTrue="1" operator="endsWith" text="BA">
      <formula>RIGHT(AI285,LEN("BA"))="BA"</formula>
    </cfRule>
    <cfRule type="endsWith" dxfId="14230" priority="2132" stopIfTrue="1" operator="endsWith" text="CO">
      <formula>RIGHT(AI285,LEN("CO"))="CO"</formula>
    </cfRule>
    <cfRule type="endsWith" dxfId="14229" priority="2133" stopIfTrue="1" operator="endsWith" text="CH">
      <formula>RIGHT(AI285,LEN("CH"))="CH"</formula>
    </cfRule>
  </conditionalFormatting>
  <conditionalFormatting sqref="AK285:AK299">
    <cfRule type="endsWith" dxfId="14228" priority="2112" stopIfTrue="1" operator="endsWith" text="TE">
      <formula>RIGHT(AK285,LEN("TE"))="TE"</formula>
    </cfRule>
    <cfRule type="endsWith" dxfId="14227" priority="2113" stopIfTrue="1" operator="endsWith" text="MX">
      <formula>RIGHT(AK285,LEN("MX"))="MX"</formula>
    </cfRule>
    <cfRule type="endsWith" dxfId="14226" priority="2114" stopIfTrue="1" operator="endsWith" text="MI">
      <formula>RIGHT(AK285,LEN("MI"))="MI"</formula>
    </cfRule>
    <cfRule type="endsWith" dxfId="14225" priority="2115" stopIfTrue="1" operator="endsWith" text="PL">
      <formula>RIGHT(AK285,LEN("PL"))="PL"</formula>
    </cfRule>
    <cfRule type="endsWith" dxfId="14224" priority="2116" stopIfTrue="1" operator="endsWith" text="FE">
      <formula>RIGHT(AK285,LEN("FE"))="FE"</formula>
    </cfRule>
    <cfRule type="endsWith" dxfId="14223" priority="2117" stopIfTrue="1" operator="endsWith" text="PA">
      <formula>RIGHT(AK285,LEN("PA"))="PA"</formula>
    </cfRule>
    <cfRule type="endsWith" dxfId="14222" priority="2118" stopIfTrue="1" operator="endsWith" text="PS">
      <formula>RIGHT(AK285,LEN("PS"))="PS"</formula>
    </cfRule>
    <cfRule type="endsWith" dxfId="14221" priority="2119" stopIfTrue="1" operator="endsWith" text="OB">
      <formula>RIGHT(AK285,LEN("OB"))="OB"</formula>
    </cfRule>
    <cfRule type="endsWith" dxfId="14220" priority="2120" stopIfTrue="1" operator="endsWith" text="BA">
      <formula>RIGHT(AK285,LEN("BA"))="BA"</formula>
    </cfRule>
    <cfRule type="endsWith" dxfId="14219" priority="2121" stopIfTrue="1" operator="endsWith" text="CO">
      <formula>RIGHT(AK285,LEN("CO"))="CO"</formula>
    </cfRule>
    <cfRule type="endsWith" dxfId="14218" priority="2122" stopIfTrue="1" operator="endsWith" text="CH">
      <formula>RIGHT(AK285,LEN("CH"))="CH"</formula>
    </cfRule>
  </conditionalFormatting>
  <conditionalFormatting sqref="AM285:AM299">
    <cfRule type="endsWith" dxfId="14217" priority="2101" stopIfTrue="1" operator="endsWith" text="TE">
      <formula>RIGHT(AM285,LEN("TE"))="TE"</formula>
    </cfRule>
    <cfRule type="endsWith" dxfId="14216" priority="2102" stopIfTrue="1" operator="endsWith" text="MX">
      <formula>RIGHT(AM285,LEN("MX"))="MX"</formula>
    </cfRule>
    <cfRule type="endsWith" dxfId="14215" priority="2103" stopIfTrue="1" operator="endsWith" text="MI">
      <formula>RIGHT(AM285,LEN("MI"))="MI"</formula>
    </cfRule>
    <cfRule type="endsWith" dxfId="14214" priority="2104" stopIfTrue="1" operator="endsWith" text="PL">
      <formula>RIGHT(AM285,LEN("PL"))="PL"</formula>
    </cfRule>
    <cfRule type="endsWith" dxfId="14213" priority="2105" stopIfTrue="1" operator="endsWith" text="FE">
      <formula>RIGHT(AM285,LEN("FE"))="FE"</formula>
    </cfRule>
    <cfRule type="endsWith" dxfId="14212" priority="2106" stopIfTrue="1" operator="endsWith" text="PA">
      <formula>RIGHT(AM285,LEN("PA"))="PA"</formula>
    </cfRule>
    <cfRule type="endsWith" dxfId="14211" priority="2107" stopIfTrue="1" operator="endsWith" text="PS">
      <formula>RIGHT(AM285,LEN("PS"))="PS"</formula>
    </cfRule>
    <cfRule type="endsWith" dxfId="14210" priority="2108" stopIfTrue="1" operator="endsWith" text="OB">
      <formula>RIGHT(AM285,LEN("OB"))="OB"</formula>
    </cfRule>
    <cfRule type="endsWith" dxfId="14209" priority="2109" stopIfTrue="1" operator="endsWith" text="BA">
      <formula>RIGHT(AM285,LEN("BA"))="BA"</formula>
    </cfRule>
    <cfRule type="endsWith" dxfId="14208" priority="2110" stopIfTrue="1" operator="endsWith" text="CO">
      <formula>RIGHT(AM285,LEN("CO"))="CO"</formula>
    </cfRule>
    <cfRule type="endsWith" dxfId="14207" priority="2111" stopIfTrue="1" operator="endsWith" text="CH">
      <formula>RIGHT(AM285,LEN("CH"))="CH"</formula>
    </cfRule>
  </conditionalFormatting>
  <conditionalFormatting sqref="AV300">
    <cfRule type="cellIs" dxfId="14206" priority="2100" stopIfTrue="1" operator="greaterThan">
      <formula>16</formula>
    </cfRule>
  </conditionalFormatting>
  <conditionalFormatting sqref="AX300">
    <cfRule type="cellIs" dxfId="14205" priority="2099" stopIfTrue="1" operator="greaterThan">
      <formula>16</formula>
    </cfRule>
  </conditionalFormatting>
  <conditionalFormatting sqref="AZ300">
    <cfRule type="cellIs" dxfId="14204" priority="2098" stopIfTrue="1" operator="greaterThan">
      <formula>16</formula>
    </cfRule>
  </conditionalFormatting>
  <conditionalFormatting sqref="BB300">
    <cfRule type="cellIs" dxfId="14203" priority="2097" stopIfTrue="1" operator="greaterThan">
      <formula>16</formula>
    </cfRule>
  </conditionalFormatting>
  <conditionalFormatting sqref="BD300">
    <cfRule type="cellIs" dxfId="14202" priority="2096" stopIfTrue="1" operator="greaterThan">
      <formula>16</formula>
    </cfRule>
  </conditionalFormatting>
  <conditionalFormatting sqref="BF300">
    <cfRule type="cellIs" dxfId="14201" priority="2095" stopIfTrue="1" operator="greaterThan">
      <formula>16</formula>
    </cfRule>
  </conditionalFormatting>
  <conditionalFormatting sqref="BH300">
    <cfRule type="cellIs" dxfId="14200" priority="2094" stopIfTrue="1" operator="greaterThan">
      <formula>16</formula>
    </cfRule>
  </conditionalFormatting>
  <conditionalFormatting sqref="AU285:AU299">
    <cfRule type="endsWith" dxfId="14199" priority="2083" stopIfTrue="1" operator="endsWith" text="TE">
      <formula>RIGHT(AU285,LEN("TE"))="TE"</formula>
    </cfRule>
    <cfRule type="endsWith" dxfId="14198" priority="2084" stopIfTrue="1" operator="endsWith" text="MX">
      <formula>RIGHT(AU285,LEN("MX"))="MX"</formula>
    </cfRule>
    <cfRule type="endsWith" dxfId="14197" priority="2085" stopIfTrue="1" operator="endsWith" text="MI">
      <formula>RIGHT(AU285,LEN("MI"))="MI"</formula>
    </cfRule>
    <cfRule type="endsWith" dxfId="14196" priority="2086" stopIfTrue="1" operator="endsWith" text="PL">
      <formula>RIGHT(AU285,LEN("PL"))="PL"</formula>
    </cfRule>
    <cfRule type="endsWith" dxfId="14195" priority="2087" stopIfTrue="1" operator="endsWith" text="FE">
      <formula>RIGHT(AU285,LEN("FE"))="FE"</formula>
    </cfRule>
    <cfRule type="endsWith" dxfId="14194" priority="2088" stopIfTrue="1" operator="endsWith" text="PA">
      <formula>RIGHT(AU285,LEN("PA"))="PA"</formula>
    </cfRule>
    <cfRule type="endsWith" dxfId="14193" priority="2089" stopIfTrue="1" operator="endsWith" text="PS">
      <formula>RIGHT(AU285,LEN("PS"))="PS"</formula>
    </cfRule>
    <cfRule type="endsWith" dxfId="14192" priority="2090" stopIfTrue="1" operator="endsWith" text="OB">
      <formula>RIGHT(AU285,LEN("OB"))="OB"</formula>
    </cfRule>
    <cfRule type="endsWith" dxfId="14191" priority="2091" stopIfTrue="1" operator="endsWith" text="BA">
      <formula>RIGHT(AU285,LEN("BA"))="BA"</formula>
    </cfRule>
    <cfRule type="endsWith" dxfId="14190" priority="2092" stopIfTrue="1" operator="endsWith" text="CO">
      <formula>RIGHT(AU285,LEN("CO"))="CO"</formula>
    </cfRule>
    <cfRule type="endsWith" dxfId="14189" priority="2093" stopIfTrue="1" operator="endsWith" text="CH">
      <formula>RIGHT(AU285,LEN("CH"))="CH"</formula>
    </cfRule>
  </conditionalFormatting>
  <conditionalFormatting sqref="AW285:AW299">
    <cfRule type="endsWith" dxfId="14188" priority="2072" stopIfTrue="1" operator="endsWith" text="TE">
      <formula>RIGHT(AW285,LEN("TE"))="TE"</formula>
    </cfRule>
    <cfRule type="endsWith" dxfId="14187" priority="2073" stopIfTrue="1" operator="endsWith" text="MX">
      <formula>RIGHT(AW285,LEN("MX"))="MX"</formula>
    </cfRule>
    <cfRule type="endsWith" dxfId="14186" priority="2074" stopIfTrue="1" operator="endsWith" text="MI">
      <formula>RIGHT(AW285,LEN("MI"))="MI"</formula>
    </cfRule>
    <cfRule type="endsWith" dxfId="14185" priority="2075" stopIfTrue="1" operator="endsWith" text="PL">
      <formula>RIGHT(AW285,LEN("PL"))="PL"</formula>
    </cfRule>
    <cfRule type="endsWith" dxfId="14184" priority="2076" stopIfTrue="1" operator="endsWith" text="FE">
      <formula>RIGHT(AW285,LEN("FE"))="FE"</formula>
    </cfRule>
    <cfRule type="endsWith" dxfId="14183" priority="2077" stopIfTrue="1" operator="endsWith" text="PA">
      <formula>RIGHT(AW285,LEN("PA"))="PA"</formula>
    </cfRule>
    <cfRule type="endsWith" dxfId="14182" priority="2078" stopIfTrue="1" operator="endsWith" text="PS">
      <formula>RIGHT(AW285,LEN("PS"))="PS"</formula>
    </cfRule>
    <cfRule type="endsWith" dxfId="14181" priority="2079" stopIfTrue="1" operator="endsWith" text="OB">
      <formula>RIGHT(AW285,LEN("OB"))="OB"</formula>
    </cfRule>
    <cfRule type="endsWith" dxfId="14180" priority="2080" stopIfTrue="1" operator="endsWith" text="BA">
      <formula>RIGHT(AW285,LEN("BA"))="BA"</formula>
    </cfRule>
    <cfRule type="endsWith" dxfId="14179" priority="2081" stopIfTrue="1" operator="endsWith" text="CO">
      <formula>RIGHT(AW285,LEN("CO"))="CO"</formula>
    </cfRule>
    <cfRule type="endsWith" dxfId="14178" priority="2082" stopIfTrue="1" operator="endsWith" text="CH">
      <formula>RIGHT(AW285,LEN("CH"))="CH"</formula>
    </cfRule>
  </conditionalFormatting>
  <conditionalFormatting sqref="AY285:AY299">
    <cfRule type="endsWith" dxfId="14177" priority="2061" stopIfTrue="1" operator="endsWith" text="TE">
      <formula>RIGHT(AY285,LEN("TE"))="TE"</formula>
    </cfRule>
    <cfRule type="endsWith" dxfId="14176" priority="2062" stopIfTrue="1" operator="endsWith" text="MX">
      <formula>RIGHT(AY285,LEN("MX"))="MX"</formula>
    </cfRule>
    <cfRule type="endsWith" dxfId="14175" priority="2063" stopIfTrue="1" operator="endsWith" text="MI">
      <formula>RIGHT(AY285,LEN("MI"))="MI"</formula>
    </cfRule>
    <cfRule type="endsWith" dxfId="14174" priority="2064" stopIfTrue="1" operator="endsWith" text="PL">
      <formula>RIGHT(AY285,LEN("PL"))="PL"</formula>
    </cfRule>
    <cfRule type="endsWith" dxfId="14173" priority="2065" stopIfTrue="1" operator="endsWith" text="FE">
      <formula>RIGHT(AY285,LEN("FE"))="FE"</formula>
    </cfRule>
    <cfRule type="endsWith" dxfId="14172" priority="2066" stopIfTrue="1" operator="endsWith" text="PA">
      <formula>RIGHT(AY285,LEN("PA"))="PA"</formula>
    </cfRule>
    <cfRule type="endsWith" dxfId="14171" priority="2067" stopIfTrue="1" operator="endsWith" text="PS">
      <formula>RIGHT(AY285,LEN("PS"))="PS"</formula>
    </cfRule>
    <cfRule type="endsWith" dxfId="14170" priority="2068" stopIfTrue="1" operator="endsWith" text="OB">
      <formula>RIGHT(AY285,LEN("OB"))="OB"</formula>
    </cfRule>
    <cfRule type="endsWith" dxfId="14169" priority="2069" stopIfTrue="1" operator="endsWith" text="BA">
      <formula>RIGHT(AY285,LEN("BA"))="BA"</formula>
    </cfRule>
    <cfRule type="endsWith" dxfId="14168" priority="2070" stopIfTrue="1" operator="endsWith" text="CO">
      <formula>RIGHT(AY285,LEN("CO"))="CO"</formula>
    </cfRule>
    <cfRule type="endsWith" dxfId="14167" priority="2071" stopIfTrue="1" operator="endsWith" text="CH">
      <formula>RIGHT(AY285,LEN("CH"))="CH"</formula>
    </cfRule>
  </conditionalFormatting>
  <conditionalFormatting sqref="BA285:BA299">
    <cfRule type="endsWith" dxfId="14166" priority="2050" stopIfTrue="1" operator="endsWith" text="TE">
      <formula>RIGHT(BA285,LEN("TE"))="TE"</formula>
    </cfRule>
    <cfRule type="endsWith" dxfId="14165" priority="2051" stopIfTrue="1" operator="endsWith" text="MX">
      <formula>RIGHT(BA285,LEN("MX"))="MX"</formula>
    </cfRule>
    <cfRule type="endsWith" dxfId="14164" priority="2052" stopIfTrue="1" operator="endsWith" text="MI">
      <formula>RIGHT(BA285,LEN("MI"))="MI"</formula>
    </cfRule>
    <cfRule type="endsWith" dxfId="14163" priority="2053" stopIfTrue="1" operator="endsWith" text="PL">
      <formula>RIGHT(BA285,LEN("PL"))="PL"</formula>
    </cfRule>
    <cfRule type="endsWith" dxfId="14162" priority="2054" stopIfTrue="1" operator="endsWith" text="FE">
      <formula>RIGHT(BA285,LEN("FE"))="FE"</formula>
    </cfRule>
    <cfRule type="endsWith" dxfId="14161" priority="2055" stopIfTrue="1" operator="endsWith" text="PA">
      <formula>RIGHT(BA285,LEN("PA"))="PA"</formula>
    </cfRule>
    <cfRule type="endsWith" dxfId="14160" priority="2056" stopIfTrue="1" operator="endsWith" text="PS">
      <formula>RIGHT(BA285,LEN("PS"))="PS"</formula>
    </cfRule>
    <cfRule type="endsWith" dxfId="14159" priority="2057" stopIfTrue="1" operator="endsWith" text="OB">
      <formula>RIGHT(BA285,LEN("OB"))="OB"</formula>
    </cfRule>
    <cfRule type="endsWith" dxfId="14158" priority="2058" stopIfTrue="1" operator="endsWith" text="BA">
      <formula>RIGHT(BA285,LEN("BA"))="BA"</formula>
    </cfRule>
    <cfRule type="endsWith" dxfId="14157" priority="2059" stopIfTrue="1" operator="endsWith" text="CO">
      <formula>RIGHT(BA285,LEN("CO"))="CO"</formula>
    </cfRule>
    <cfRule type="endsWith" dxfId="14156" priority="2060" stopIfTrue="1" operator="endsWith" text="CH">
      <formula>RIGHT(BA285,LEN("CH"))="CH"</formula>
    </cfRule>
  </conditionalFormatting>
  <conditionalFormatting sqref="BC285:BC299">
    <cfRule type="endsWith" dxfId="14155" priority="2039" stopIfTrue="1" operator="endsWith" text="TE">
      <formula>RIGHT(BC285,LEN("TE"))="TE"</formula>
    </cfRule>
    <cfRule type="endsWith" dxfId="14154" priority="2040" stopIfTrue="1" operator="endsWith" text="MX">
      <formula>RIGHT(BC285,LEN("MX"))="MX"</formula>
    </cfRule>
    <cfRule type="endsWith" dxfId="14153" priority="2041" stopIfTrue="1" operator="endsWith" text="MI">
      <formula>RIGHT(BC285,LEN("MI"))="MI"</formula>
    </cfRule>
    <cfRule type="endsWith" dxfId="14152" priority="2042" stopIfTrue="1" operator="endsWith" text="PL">
      <formula>RIGHT(BC285,LEN("PL"))="PL"</formula>
    </cfRule>
    <cfRule type="endsWith" dxfId="14151" priority="2043" stopIfTrue="1" operator="endsWith" text="FE">
      <formula>RIGHT(BC285,LEN("FE"))="FE"</formula>
    </cfRule>
    <cfRule type="endsWith" dxfId="14150" priority="2044" stopIfTrue="1" operator="endsWith" text="PA">
      <formula>RIGHT(BC285,LEN("PA"))="PA"</formula>
    </cfRule>
    <cfRule type="endsWith" dxfId="14149" priority="2045" stopIfTrue="1" operator="endsWith" text="PS">
      <formula>RIGHT(BC285,LEN("PS"))="PS"</formula>
    </cfRule>
    <cfRule type="endsWith" dxfId="14148" priority="2046" stopIfTrue="1" operator="endsWith" text="OB">
      <formula>RIGHT(BC285,LEN("OB"))="OB"</formula>
    </cfRule>
    <cfRule type="endsWith" dxfId="14147" priority="2047" stopIfTrue="1" operator="endsWith" text="BA">
      <formula>RIGHT(BC285,LEN("BA"))="BA"</formula>
    </cfRule>
    <cfRule type="endsWith" dxfId="14146" priority="2048" stopIfTrue="1" operator="endsWith" text="CO">
      <formula>RIGHT(BC285,LEN("CO"))="CO"</formula>
    </cfRule>
    <cfRule type="endsWith" dxfId="14145" priority="2049" stopIfTrue="1" operator="endsWith" text="CH">
      <formula>RIGHT(BC285,LEN("CH"))="CH"</formula>
    </cfRule>
  </conditionalFormatting>
  <conditionalFormatting sqref="BE285:BE299">
    <cfRule type="endsWith" dxfId="14144" priority="2028" stopIfTrue="1" operator="endsWith" text="TE">
      <formula>RIGHT(BE285,LEN("TE"))="TE"</formula>
    </cfRule>
    <cfRule type="endsWith" dxfId="14143" priority="2029" stopIfTrue="1" operator="endsWith" text="MX">
      <formula>RIGHT(BE285,LEN("MX"))="MX"</formula>
    </cfRule>
    <cfRule type="endsWith" dxfId="14142" priority="2030" stopIfTrue="1" operator="endsWith" text="MI">
      <formula>RIGHT(BE285,LEN("MI"))="MI"</formula>
    </cfRule>
    <cfRule type="endsWith" dxfId="14141" priority="2031" stopIfTrue="1" operator="endsWith" text="PL">
      <formula>RIGHT(BE285,LEN("PL"))="PL"</formula>
    </cfRule>
    <cfRule type="endsWith" dxfId="14140" priority="2032" stopIfTrue="1" operator="endsWith" text="FE">
      <formula>RIGHT(BE285,LEN("FE"))="FE"</formula>
    </cfRule>
    <cfRule type="endsWith" dxfId="14139" priority="2033" stopIfTrue="1" operator="endsWith" text="PA">
      <formula>RIGHT(BE285,LEN("PA"))="PA"</formula>
    </cfRule>
    <cfRule type="endsWith" dxfId="14138" priority="2034" stopIfTrue="1" operator="endsWith" text="PS">
      <formula>RIGHT(BE285,LEN("PS"))="PS"</formula>
    </cfRule>
    <cfRule type="endsWith" dxfId="14137" priority="2035" stopIfTrue="1" operator="endsWith" text="OB">
      <formula>RIGHT(BE285,LEN("OB"))="OB"</formula>
    </cfRule>
    <cfRule type="endsWith" dxfId="14136" priority="2036" stopIfTrue="1" operator="endsWith" text="BA">
      <formula>RIGHT(BE285,LEN("BA"))="BA"</formula>
    </cfRule>
    <cfRule type="endsWith" dxfId="14135" priority="2037" stopIfTrue="1" operator="endsWith" text="CO">
      <formula>RIGHT(BE285,LEN("CO"))="CO"</formula>
    </cfRule>
    <cfRule type="endsWith" dxfId="14134" priority="2038" stopIfTrue="1" operator="endsWith" text="CH">
      <formula>RIGHT(BE285,LEN("CH"))="CH"</formula>
    </cfRule>
  </conditionalFormatting>
  <conditionalFormatting sqref="BG285:BG299">
    <cfRule type="endsWith" dxfId="14133" priority="2017" stopIfTrue="1" operator="endsWith" text="TE">
      <formula>RIGHT(BG285,LEN("TE"))="TE"</formula>
    </cfRule>
    <cfRule type="endsWith" dxfId="14132" priority="2018" stopIfTrue="1" operator="endsWith" text="MX">
      <formula>RIGHT(BG285,LEN("MX"))="MX"</formula>
    </cfRule>
    <cfRule type="endsWith" dxfId="14131" priority="2019" stopIfTrue="1" operator="endsWith" text="MI">
      <formula>RIGHT(BG285,LEN("MI"))="MI"</formula>
    </cfRule>
    <cfRule type="endsWith" dxfId="14130" priority="2020" stopIfTrue="1" operator="endsWith" text="PL">
      <formula>RIGHT(BG285,LEN("PL"))="PL"</formula>
    </cfRule>
    <cfRule type="endsWith" dxfId="14129" priority="2021" stopIfTrue="1" operator="endsWith" text="FE">
      <formula>RIGHT(BG285,LEN("FE"))="FE"</formula>
    </cfRule>
    <cfRule type="endsWith" dxfId="14128" priority="2022" stopIfTrue="1" operator="endsWith" text="PA">
      <formula>RIGHT(BG285,LEN("PA"))="PA"</formula>
    </cfRule>
    <cfRule type="endsWith" dxfId="14127" priority="2023" stopIfTrue="1" operator="endsWith" text="PS">
      <formula>RIGHT(BG285,LEN("PS"))="PS"</formula>
    </cfRule>
    <cfRule type="endsWith" dxfId="14126" priority="2024" stopIfTrue="1" operator="endsWith" text="OB">
      <formula>RIGHT(BG285,LEN("OB"))="OB"</formula>
    </cfRule>
    <cfRule type="endsWith" dxfId="14125" priority="2025" stopIfTrue="1" operator="endsWith" text="BA">
      <formula>RIGHT(BG285,LEN("BA"))="BA"</formula>
    </cfRule>
    <cfRule type="endsWith" dxfId="14124" priority="2026" stopIfTrue="1" operator="endsWith" text="CO">
      <formula>RIGHT(BG285,LEN("CO"))="CO"</formula>
    </cfRule>
    <cfRule type="endsWith" dxfId="14123" priority="2027" stopIfTrue="1" operator="endsWith" text="CH">
      <formula>RIGHT(BG285,LEN("CH"))="CH"</formula>
    </cfRule>
  </conditionalFormatting>
  <conditionalFormatting sqref="H318">
    <cfRule type="cellIs" dxfId="14122" priority="2016" stopIfTrue="1" operator="greaterThan">
      <formula>16</formula>
    </cfRule>
  </conditionalFormatting>
  <conditionalFormatting sqref="J318">
    <cfRule type="cellIs" dxfId="14121" priority="2015" stopIfTrue="1" operator="greaterThan">
      <formula>16</formula>
    </cfRule>
  </conditionalFormatting>
  <conditionalFormatting sqref="L318">
    <cfRule type="cellIs" dxfId="14120" priority="2014" stopIfTrue="1" operator="greaterThan">
      <formula>16</formula>
    </cfRule>
  </conditionalFormatting>
  <conditionalFormatting sqref="N318">
    <cfRule type="cellIs" dxfId="14119" priority="2013" stopIfTrue="1" operator="greaterThan">
      <formula>16</formula>
    </cfRule>
  </conditionalFormatting>
  <conditionalFormatting sqref="P318">
    <cfRule type="cellIs" dxfId="14118" priority="2012" stopIfTrue="1" operator="greaterThan">
      <formula>16</formula>
    </cfRule>
  </conditionalFormatting>
  <conditionalFormatting sqref="R318">
    <cfRule type="cellIs" dxfId="14117" priority="2011" stopIfTrue="1" operator="greaterThan">
      <formula>16</formula>
    </cfRule>
  </conditionalFormatting>
  <conditionalFormatting sqref="T318">
    <cfRule type="cellIs" dxfId="14116" priority="2010" stopIfTrue="1" operator="greaterThan">
      <formula>16</formula>
    </cfRule>
  </conditionalFormatting>
  <conditionalFormatting sqref="G303:G317">
    <cfRule type="endsWith" dxfId="14115" priority="1999" stopIfTrue="1" operator="endsWith" text="TE">
      <formula>RIGHT(G303,LEN("TE"))="TE"</formula>
    </cfRule>
    <cfRule type="endsWith" dxfId="14114" priority="2000" stopIfTrue="1" operator="endsWith" text="MX">
      <formula>RIGHT(G303,LEN("MX"))="MX"</formula>
    </cfRule>
    <cfRule type="endsWith" dxfId="14113" priority="2001" stopIfTrue="1" operator="endsWith" text="MI">
      <formula>RIGHT(G303,LEN("MI"))="MI"</formula>
    </cfRule>
    <cfRule type="endsWith" dxfId="14112" priority="2002" stopIfTrue="1" operator="endsWith" text="PL">
      <formula>RIGHT(G303,LEN("PL"))="PL"</formula>
    </cfRule>
    <cfRule type="endsWith" dxfId="14111" priority="2003" stopIfTrue="1" operator="endsWith" text="FE">
      <formula>RIGHT(G303,LEN("FE"))="FE"</formula>
    </cfRule>
    <cfRule type="endsWith" dxfId="14110" priority="2004" stopIfTrue="1" operator="endsWith" text="PA">
      <formula>RIGHT(G303,LEN("PA"))="PA"</formula>
    </cfRule>
    <cfRule type="endsWith" dxfId="14109" priority="2005" stopIfTrue="1" operator="endsWith" text="PS">
      <formula>RIGHT(G303,LEN("PS"))="PS"</formula>
    </cfRule>
    <cfRule type="endsWith" dxfId="14108" priority="2006" stopIfTrue="1" operator="endsWith" text="OB">
      <formula>RIGHT(G303,LEN("OB"))="OB"</formula>
    </cfRule>
    <cfRule type="endsWith" dxfId="14107" priority="2007" stopIfTrue="1" operator="endsWith" text="BA">
      <formula>RIGHT(G303,LEN("BA"))="BA"</formula>
    </cfRule>
    <cfRule type="endsWith" dxfId="14106" priority="2008" stopIfTrue="1" operator="endsWith" text="CO">
      <formula>RIGHT(G303,LEN("CO"))="CO"</formula>
    </cfRule>
    <cfRule type="endsWith" dxfId="14105" priority="2009" stopIfTrue="1" operator="endsWith" text="CH">
      <formula>RIGHT(G303,LEN("CH"))="CH"</formula>
    </cfRule>
  </conditionalFormatting>
  <conditionalFormatting sqref="I303:I317">
    <cfRule type="endsWith" dxfId="14104" priority="1988" stopIfTrue="1" operator="endsWith" text="TE">
      <formula>RIGHT(I303,LEN("TE"))="TE"</formula>
    </cfRule>
    <cfRule type="endsWith" dxfId="14103" priority="1989" stopIfTrue="1" operator="endsWith" text="MX">
      <formula>RIGHT(I303,LEN("MX"))="MX"</formula>
    </cfRule>
    <cfRule type="endsWith" dxfId="14102" priority="1990" stopIfTrue="1" operator="endsWith" text="MI">
      <formula>RIGHT(I303,LEN("MI"))="MI"</formula>
    </cfRule>
    <cfRule type="endsWith" dxfId="14101" priority="1991" stopIfTrue="1" operator="endsWith" text="PL">
      <formula>RIGHT(I303,LEN("PL"))="PL"</formula>
    </cfRule>
    <cfRule type="endsWith" dxfId="14100" priority="1992" stopIfTrue="1" operator="endsWith" text="FE">
      <formula>RIGHT(I303,LEN("FE"))="FE"</formula>
    </cfRule>
    <cfRule type="endsWith" dxfId="14099" priority="1993" stopIfTrue="1" operator="endsWith" text="PA">
      <formula>RIGHT(I303,LEN("PA"))="PA"</formula>
    </cfRule>
    <cfRule type="endsWith" dxfId="14098" priority="1994" stopIfTrue="1" operator="endsWith" text="PS">
      <formula>RIGHT(I303,LEN("PS"))="PS"</formula>
    </cfRule>
    <cfRule type="endsWith" dxfId="14097" priority="1995" stopIfTrue="1" operator="endsWith" text="OB">
      <formula>RIGHT(I303,LEN("OB"))="OB"</formula>
    </cfRule>
    <cfRule type="endsWith" dxfId="14096" priority="1996" stopIfTrue="1" operator="endsWith" text="BA">
      <formula>RIGHT(I303,LEN("BA"))="BA"</formula>
    </cfRule>
    <cfRule type="endsWith" dxfId="14095" priority="1997" stopIfTrue="1" operator="endsWith" text="CO">
      <formula>RIGHT(I303,LEN("CO"))="CO"</formula>
    </cfRule>
    <cfRule type="endsWith" dxfId="14094" priority="1998" stopIfTrue="1" operator="endsWith" text="CH">
      <formula>RIGHT(I303,LEN("CH"))="CH"</formula>
    </cfRule>
  </conditionalFormatting>
  <conditionalFormatting sqref="K303:K317">
    <cfRule type="endsWith" dxfId="14093" priority="1977" stopIfTrue="1" operator="endsWith" text="TE">
      <formula>RIGHT(K303,LEN("TE"))="TE"</formula>
    </cfRule>
    <cfRule type="endsWith" dxfId="14092" priority="1978" stopIfTrue="1" operator="endsWith" text="MX">
      <formula>RIGHT(K303,LEN("MX"))="MX"</formula>
    </cfRule>
    <cfRule type="endsWith" dxfId="14091" priority="1979" stopIfTrue="1" operator="endsWith" text="MI">
      <formula>RIGHT(K303,LEN("MI"))="MI"</formula>
    </cfRule>
    <cfRule type="endsWith" dxfId="14090" priority="1980" stopIfTrue="1" operator="endsWith" text="PL">
      <formula>RIGHT(K303,LEN("PL"))="PL"</formula>
    </cfRule>
    <cfRule type="endsWith" dxfId="14089" priority="1981" stopIfTrue="1" operator="endsWith" text="FE">
      <formula>RIGHT(K303,LEN("FE"))="FE"</formula>
    </cfRule>
    <cfRule type="endsWith" dxfId="14088" priority="1982" stopIfTrue="1" operator="endsWith" text="PA">
      <formula>RIGHT(K303,LEN("PA"))="PA"</formula>
    </cfRule>
    <cfRule type="endsWith" dxfId="14087" priority="1983" stopIfTrue="1" operator="endsWith" text="PS">
      <formula>RIGHT(K303,LEN("PS"))="PS"</formula>
    </cfRule>
    <cfRule type="endsWith" dxfId="14086" priority="1984" stopIfTrue="1" operator="endsWith" text="OB">
      <formula>RIGHT(K303,LEN("OB"))="OB"</formula>
    </cfRule>
    <cfRule type="endsWith" dxfId="14085" priority="1985" stopIfTrue="1" operator="endsWith" text="BA">
      <formula>RIGHT(K303,LEN("BA"))="BA"</formula>
    </cfRule>
    <cfRule type="endsWith" dxfId="14084" priority="1986" stopIfTrue="1" operator="endsWith" text="CO">
      <formula>RIGHT(K303,LEN("CO"))="CO"</formula>
    </cfRule>
    <cfRule type="endsWith" dxfId="14083" priority="1987" stopIfTrue="1" operator="endsWith" text="CH">
      <formula>RIGHT(K303,LEN("CH"))="CH"</formula>
    </cfRule>
  </conditionalFormatting>
  <conditionalFormatting sqref="M303:M317">
    <cfRule type="endsWith" dxfId="14082" priority="1966" stopIfTrue="1" operator="endsWith" text="TE">
      <formula>RIGHT(M303,LEN("TE"))="TE"</formula>
    </cfRule>
    <cfRule type="endsWith" dxfId="14081" priority="1967" stopIfTrue="1" operator="endsWith" text="MX">
      <formula>RIGHT(M303,LEN("MX"))="MX"</formula>
    </cfRule>
    <cfRule type="endsWith" dxfId="14080" priority="1968" stopIfTrue="1" operator="endsWith" text="MI">
      <formula>RIGHT(M303,LEN("MI"))="MI"</formula>
    </cfRule>
    <cfRule type="endsWith" dxfId="14079" priority="1969" stopIfTrue="1" operator="endsWith" text="PL">
      <formula>RIGHT(M303,LEN("PL"))="PL"</formula>
    </cfRule>
    <cfRule type="endsWith" dxfId="14078" priority="1970" stopIfTrue="1" operator="endsWith" text="FE">
      <formula>RIGHT(M303,LEN("FE"))="FE"</formula>
    </cfRule>
    <cfRule type="endsWith" dxfId="14077" priority="1971" stopIfTrue="1" operator="endsWith" text="PA">
      <formula>RIGHT(M303,LEN("PA"))="PA"</formula>
    </cfRule>
    <cfRule type="endsWith" dxfId="14076" priority="1972" stopIfTrue="1" operator="endsWith" text="PS">
      <formula>RIGHT(M303,LEN("PS"))="PS"</formula>
    </cfRule>
    <cfRule type="endsWith" dxfId="14075" priority="1973" stopIfTrue="1" operator="endsWith" text="OB">
      <formula>RIGHT(M303,LEN("OB"))="OB"</formula>
    </cfRule>
    <cfRule type="endsWith" dxfId="14074" priority="1974" stopIfTrue="1" operator="endsWith" text="BA">
      <formula>RIGHT(M303,LEN("BA"))="BA"</formula>
    </cfRule>
    <cfRule type="endsWith" dxfId="14073" priority="1975" stopIfTrue="1" operator="endsWith" text="CO">
      <formula>RIGHT(M303,LEN("CO"))="CO"</formula>
    </cfRule>
    <cfRule type="endsWith" dxfId="14072" priority="1976" stopIfTrue="1" operator="endsWith" text="CH">
      <formula>RIGHT(M303,LEN("CH"))="CH"</formula>
    </cfRule>
  </conditionalFormatting>
  <conditionalFormatting sqref="O303:O317">
    <cfRule type="endsWith" dxfId="14071" priority="1955" stopIfTrue="1" operator="endsWith" text="TE">
      <formula>RIGHT(O303,LEN("TE"))="TE"</formula>
    </cfRule>
    <cfRule type="endsWith" dxfId="14070" priority="1956" stopIfTrue="1" operator="endsWith" text="MX">
      <formula>RIGHT(O303,LEN("MX"))="MX"</formula>
    </cfRule>
    <cfRule type="endsWith" dxfId="14069" priority="1957" stopIfTrue="1" operator="endsWith" text="MI">
      <formula>RIGHT(O303,LEN("MI"))="MI"</formula>
    </cfRule>
    <cfRule type="endsWith" dxfId="14068" priority="1958" stopIfTrue="1" operator="endsWith" text="PL">
      <formula>RIGHT(O303,LEN("PL"))="PL"</formula>
    </cfRule>
    <cfRule type="endsWith" dxfId="14067" priority="1959" stopIfTrue="1" operator="endsWith" text="FE">
      <formula>RIGHT(O303,LEN("FE"))="FE"</formula>
    </cfRule>
    <cfRule type="endsWith" dxfId="14066" priority="1960" stopIfTrue="1" operator="endsWith" text="PA">
      <formula>RIGHT(O303,LEN("PA"))="PA"</formula>
    </cfRule>
    <cfRule type="endsWith" dxfId="14065" priority="1961" stopIfTrue="1" operator="endsWith" text="PS">
      <formula>RIGHT(O303,LEN("PS"))="PS"</formula>
    </cfRule>
    <cfRule type="endsWith" dxfId="14064" priority="1962" stopIfTrue="1" operator="endsWith" text="OB">
      <formula>RIGHT(O303,LEN("OB"))="OB"</formula>
    </cfRule>
    <cfRule type="endsWith" dxfId="14063" priority="1963" stopIfTrue="1" operator="endsWith" text="BA">
      <formula>RIGHT(O303,LEN("BA"))="BA"</formula>
    </cfRule>
    <cfRule type="endsWith" dxfId="14062" priority="1964" stopIfTrue="1" operator="endsWith" text="CO">
      <formula>RIGHT(O303,LEN("CO"))="CO"</formula>
    </cfRule>
    <cfRule type="endsWith" dxfId="14061" priority="1965" stopIfTrue="1" operator="endsWith" text="CH">
      <formula>RIGHT(O303,LEN("CH"))="CH"</formula>
    </cfRule>
  </conditionalFormatting>
  <conditionalFormatting sqref="Q303:Q317">
    <cfRule type="endsWith" dxfId="14060" priority="1944" stopIfTrue="1" operator="endsWith" text="TE">
      <formula>RIGHT(Q303,LEN("TE"))="TE"</formula>
    </cfRule>
    <cfRule type="endsWith" dxfId="14059" priority="1945" stopIfTrue="1" operator="endsWith" text="MX">
      <formula>RIGHT(Q303,LEN("MX"))="MX"</formula>
    </cfRule>
    <cfRule type="endsWith" dxfId="14058" priority="1946" stopIfTrue="1" operator="endsWith" text="MI">
      <formula>RIGHT(Q303,LEN("MI"))="MI"</formula>
    </cfRule>
    <cfRule type="endsWith" dxfId="14057" priority="1947" stopIfTrue="1" operator="endsWith" text="PL">
      <formula>RIGHT(Q303,LEN("PL"))="PL"</formula>
    </cfRule>
    <cfRule type="endsWith" dxfId="14056" priority="1948" stopIfTrue="1" operator="endsWith" text="FE">
      <formula>RIGHT(Q303,LEN("FE"))="FE"</formula>
    </cfRule>
    <cfRule type="endsWith" dxfId="14055" priority="1949" stopIfTrue="1" operator="endsWith" text="PA">
      <formula>RIGHT(Q303,LEN("PA"))="PA"</formula>
    </cfRule>
    <cfRule type="endsWith" dxfId="14054" priority="1950" stopIfTrue="1" operator="endsWith" text="PS">
      <formula>RIGHT(Q303,LEN("PS"))="PS"</formula>
    </cfRule>
    <cfRule type="endsWith" dxfId="14053" priority="1951" stopIfTrue="1" operator="endsWith" text="OB">
      <formula>RIGHT(Q303,LEN("OB"))="OB"</formula>
    </cfRule>
    <cfRule type="endsWith" dxfId="14052" priority="1952" stopIfTrue="1" operator="endsWith" text="BA">
      <formula>RIGHT(Q303,LEN("BA"))="BA"</formula>
    </cfRule>
    <cfRule type="endsWith" dxfId="14051" priority="1953" stopIfTrue="1" operator="endsWith" text="CO">
      <formula>RIGHT(Q303,LEN("CO"))="CO"</formula>
    </cfRule>
    <cfRule type="endsWith" dxfId="14050" priority="1954" stopIfTrue="1" operator="endsWith" text="CH">
      <formula>RIGHT(Q303,LEN("CH"))="CH"</formula>
    </cfRule>
  </conditionalFormatting>
  <conditionalFormatting sqref="S303:S317">
    <cfRule type="endsWith" dxfId="14049" priority="1933" stopIfTrue="1" operator="endsWith" text="TE">
      <formula>RIGHT(S303,LEN("TE"))="TE"</formula>
    </cfRule>
    <cfRule type="endsWith" dxfId="14048" priority="1934" stopIfTrue="1" operator="endsWith" text="MX">
      <formula>RIGHT(S303,LEN("MX"))="MX"</formula>
    </cfRule>
    <cfRule type="endsWith" dxfId="14047" priority="1935" stopIfTrue="1" operator="endsWith" text="MI">
      <formula>RIGHT(S303,LEN("MI"))="MI"</formula>
    </cfRule>
    <cfRule type="endsWith" dxfId="14046" priority="1936" stopIfTrue="1" operator="endsWith" text="PL">
      <formula>RIGHT(S303,LEN("PL"))="PL"</formula>
    </cfRule>
    <cfRule type="endsWith" dxfId="14045" priority="1937" stopIfTrue="1" operator="endsWith" text="FE">
      <formula>RIGHT(S303,LEN("FE"))="FE"</formula>
    </cfRule>
    <cfRule type="endsWith" dxfId="14044" priority="1938" stopIfTrue="1" operator="endsWith" text="PA">
      <formula>RIGHT(S303,LEN("PA"))="PA"</formula>
    </cfRule>
    <cfRule type="endsWith" dxfId="14043" priority="1939" stopIfTrue="1" operator="endsWith" text="PS">
      <formula>RIGHT(S303,LEN("PS"))="PS"</formula>
    </cfRule>
    <cfRule type="endsWith" dxfId="14042" priority="1940" stopIfTrue="1" operator="endsWith" text="OB">
      <formula>RIGHT(S303,LEN("OB"))="OB"</formula>
    </cfRule>
    <cfRule type="endsWith" dxfId="14041" priority="1941" stopIfTrue="1" operator="endsWith" text="BA">
      <formula>RIGHT(S303,LEN("BA"))="BA"</formula>
    </cfRule>
    <cfRule type="endsWith" dxfId="14040" priority="1942" stopIfTrue="1" operator="endsWith" text="CO">
      <formula>RIGHT(S303,LEN("CO"))="CO"</formula>
    </cfRule>
    <cfRule type="endsWith" dxfId="14039" priority="1943" stopIfTrue="1" operator="endsWith" text="CH">
      <formula>RIGHT(S303,LEN("CH"))="CH"</formula>
    </cfRule>
  </conditionalFormatting>
  <conditionalFormatting sqref="AB318">
    <cfRule type="cellIs" dxfId="14038" priority="1932" stopIfTrue="1" operator="greaterThan">
      <formula>16</formula>
    </cfRule>
  </conditionalFormatting>
  <conditionalFormatting sqref="AD318">
    <cfRule type="cellIs" dxfId="14037" priority="1931" stopIfTrue="1" operator="greaterThan">
      <formula>16</formula>
    </cfRule>
  </conditionalFormatting>
  <conditionalFormatting sqref="AF318">
    <cfRule type="cellIs" dxfId="14036" priority="1930" stopIfTrue="1" operator="greaterThan">
      <formula>16</formula>
    </cfRule>
  </conditionalFormatting>
  <conditionalFormatting sqref="AH318">
    <cfRule type="cellIs" dxfId="14035" priority="1929" stopIfTrue="1" operator="greaterThan">
      <formula>16</formula>
    </cfRule>
  </conditionalFormatting>
  <conditionalFormatting sqref="AJ318">
    <cfRule type="cellIs" dxfId="14034" priority="1928" stopIfTrue="1" operator="greaterThan">
      <formula>16</formula>
    </cfRule>
  </conditionalFormatting>
  <conditionalFormatting sqref="AL318">
    <cfRule type="cellIs" dxfId="14033" priority="1927" stopIfTrue="1" operator="greaterThan">
      <formula>16</formula>
    </cfRule>
  </conditionalFormatting>
  <conditionalFormatting sqref="AN318">
    <cfRule type="cellIs" dxfId="14032" priority="1926" stopIfTrue="1" operator="greaterThan">
      <formula>16</formula>
    </cfRule>
  </conditionalFormatting>
  <conditionalFormatting sqref="AA303:AA317">
    <cfRule type="endsWith" dxfId="14031" priority="1915" stopIfTrue="1" operator="endsWith" text="TE">
      <formula>RIGHT(AA303,LEN("TE"))="TE"</formula>
    </cfRule>
    <cfRule type="endsWith" dxfId="14030" priority="1916" stopIfTrue="1" operator="endsWith" text="MX">
      <formula>RIGHT(AA303,LEN("MX"))="MX"</formula>
    </cfRule>
    <cfRule type="endsWith" dxfId="14029" priority="1917" stopIfTrue="1" operator="endsWith" text="MI">
      <formula>RIGHT(AA303,LEN("MI"))="MI"</formula>
    </cfRule>
    <cfRule type="endsWith" dxfId="14028" priority="1918" stopIfTrue="1" operator="endsWith" text="PL">
      <formula>RIGHT(AA303,LEN("PL"))="PL"</formula>
    </cfRule>
    <cfRule type="endsWith" dxfId="14027" priority="1919" stopIfTrue="1" operator="endsWith" text="FE">
      <formula>RIGHT(AA303,LEN("FE"))="FE"</formula>
    </cfRule>
    <cfRule type="endsWith" dxfId="14026" priority="1920" stopIfTrue="1" operator="endsWith" text="PA">
      <formula>RIGHT(AA303,LEN("PA"))="PA"</formula>
    </cfRule>
    <cfRule type="endsWith" dxfId="14025" priority="1921" stopIfTrue="1" operator="endsWith" text="PS">
      <formula>RIGHT(AA303,LEN("PS"))="PS"</formula>
    </cfRule>
    <cfRule type="endsWith" dxfId="14024" priority="1922" stopIfTrue="1" operator="endsWith" text="OB">
      <formula>RIGHT(AA303,LEN("OB"))="OB"</formula>
    </cfRule>
    <cfRule type="endsWith" dxfId="14023" priority="1923" stopIfTrue="1" operator="endsWith" text="BA">
      <formula>RIGHT(AA303,LEN("BA"))="BA"</formula>
    </cfRule>
    <cfRule type="endsWith" dxfId="14022" priority="1924" stopIfTrue="1" operator="endsWith" text="CO">
      <formula>RIGHT(AA303,LEN("CO"))="CO"</formula>
    </cfRule>
    <cfRule type="endsWith" dxfId="14021" priority="1925" stopIfTrue="1" operator="endsWith" text="CH">
      <formula>RIGHT(AA303,LEN("CH"))="CH"</formula>
    </cfRule>
  </conditionalFormatting>
  <conditionalFormatting sqref="AC303:AC317">
    <cfRule type="endsWith" dxfId="14020" priority="1904" stopIfTrue="1" operator="endsWith" text="TE">
      <formula>RIGHT(AC303,LEN("TE"))="TE"</formula>
    </cfRule>
    <cfRule type="endsWith" dxfId="14019" priority="1905" stopIfTrue="1" operator="endsWith" text="MX">
      <formula>RIGHT(AC303,LEN("MX"))="MX"</formula>
    </cfRule>
    <cfRule type="endsWith" dxfId="14018" priority="1906" stopIfTrue="1" operator="endsWith" text="MI">
      <formula>RIGHT(AC303,LEN("MI"))="MI"</formula>
    </cfRule>
    <cfRule type="endsWith" dxfId="14017" priority="1907" stopIfTrue="1" operator="endsWith" text="PL">
      <formula>RIGHT(AC303,LEN("PL"))="PL"</formula>
    </cfRule>
    <cfRule type="endsWith" dxfId="14016" priority="1908" stopIfTrue="1" operator="endsWith" text="FE">
      <formula>RIGHT(AC303,LEN("FE"))="FE"</formula>
    </cfRule>
    <cfRule type="endsWith" dxfId="14015" priority="1909" stopIfTrue="1" operator="endsWith" text="PA">
      <formula>RIGHT(AC303,LEN("PA"))="PA"</formula>
    </cfRule>
    <cfRule type="endsWith" dxfId="14014" priority="1910" stopIfTrue="1" operator="endsWith" text="PS">
      <formula>RIGHT(AC303,LEN("PS"))="PS"</formula>
    </cfRule>
    <cfRule type="endsWith" dxfId="14013" priority="1911" stopIfTrue="1" operator="endsWith" text="OB">
      <formula>RIGHT(AC303,LEN("OB"))="OB"</formula>
    </cfRule>
    <cfRule type="endsWith" dxfId="14012" priority="1912" stopIfTrue="1" operator="endsWith" text="BA">
      <formula>RIGHT(AC303,LEN("BA"))="BA"</formula>
    </cfRule>
    <cfRule type="endsWith" dxfId="14011" priority="1913" stopIfTrue="1" operator="endsWith" text="CO">
      <formula>RIGHT(AC303,LEN("CO"))="CO"</formula>
    </cfRule>
    <cfRule type="endsWith" dxfId="14010" priority="1914" stopIfTrue="1" operator="endsWith" text="CH">
      <formula>RIGHT(AC303,LEN("CH"))="CH"</formula>
    </cfRule>
  </conditionalFormatting>
  <conditionalFormatting sqref="AE303:AE317">
    <cfRule type="endsWith" dxfId="14009" priority="1893" stopIfTrue="1" operator="endsWith" text="TE">
      <formula>RIGHT(AE303,LEN("TE"))="TE"</formula>
    </cfRule>
    <cfRule type="endsWith" dxfId="14008" priority="1894" stopIfTrue="1" operator="endsWith" text="MX">
      <formula>RIGHT(AE303,LEN("MX"))="MX"</formula>
    </cfRule>
    <cfRule type="endsWith" dxfId="14007" priority="1895" stopIfTrue="1" operator="endsWith" text="MI">
      <formula>RIGHT(AE303,LEN("MI"))="MI"</formula>
    </cfRule>
    <cfRule type="endsWith" dxfId="14006" priority="1896" stopIfTrue="1" operator="endsWith" text="PL">
      <formula>RIGHT(AE303,LEN("PL"))="PL"</formula>
    </cfRule>
    <cfRule type="endsWith" dxfId="14005" priority="1897" stopIfTrue="1" operator="endsWith" text="FE">
      <formula>RIGHT(AE303,LEN("FE"))="FE"</formula>
    </cfRule>
    <cfRule type="endsWith" dxfId="14004" priority="1898" stopIfTrue="1" operator="endsWith" text="PA">
      <formula>RIGHT(AE303,LEN("PA"))="PA"</formula>
    </cfRule>
    <cfRule type="endsWith" dxfId="14003" priority="1899" stopIfTrue="1" operator="endsWith" text="PS">
      <formula>RIGHT(AE303,LEN("PS"))="PS"</formula>
    </cfRule>
    <cfRule type="endsWith" dxfId="14002" priority="1900" stopIfTrue="1" operator="endsWith" text="OB">
      <formula>RIGHT(AE303,LEN("OB"))="OB"</formula>
    </cfRule>
    <cfRule type="endsWith" dxfId="14001" priority="1901" stopIfTrue="1" operator="endsWith" text="BA">
      <formula>RIGHT(AE303,LEN("BA"))="BA"</formula>
    </cfRule>
    <cfRule type="endsWith" dxfId="14000" priority="1902" stopIfTrue="1" operator="endsWith" text="CO">
      <formula>RIGHT(AE303,LEN("CO"))="CO"</formula>
    </cfRule>
    <cfRule type="endsWith" dxfId="13999" priority="1903" stopIfTrue="1" operator="endsWith" text="CH">
      <formula>RIGHT(AE303,LEN("CH"))="CH"</formula>
    </cfRule>
  </conditionalFormatting>
  <conditionalFormatting sqref="AG303:AG317">
    <cfRule type="endsWith" dxfId="13998" priority="1882" stopIfTrue="1" operator="endsWith" text="TE">
      <formula>RIGHT(AG303,LEN("TE"))="TE"</formula>
    </cfRule>
    <cfRule type="endsWith" dxfId="13997" priority="1883" stopIfTrue="1" operator="endsWith" text="MX">
      <formula>RIGHT(AG303,LEN("MX"))="MX"</formula>
    </cfRule>
    <cfRule type="endsWith" dxfId="13996" priority="1884" stopIfTrue="1" operator="endsWith" text="MI">
      <formula>RIGHT(AG303,LEN("MI"))="MI"</formula>
    </cfRule>
    <cfRule type="endsWith" dxfId="13995" priority="1885" stopIfTrue="1" operator="endsWith" text="PL">
      <formula>RIGHT(AG303,LEN("PL"))="PL"</formula>
    </cfRule>
    <cfRule type="endsWith" dxfId="13994" priority="1886" stopIfTrue="1" operator="endsWith" text="FE">
      <formula>RIGHT(AG303,LEN("FE"))="FE"</formula>
    </cfRule>
    <cfRule type="endsWith" dxfId="13993" priority="1887" stopIfTrue="1" operator="endsWith" text="PA">
      <formula>RIGHT(AG303,LEN("PA"))="PA"</formula>
    </cfRule>
    <cfRule type="endsWith" dxfId="13992" priority="1888" stopIfTrue="1" operator="endsWith" text="PS">
      <formula>RIGHT(AG303,LEN("PS"))="PS"</formula>
    </cfRule>
    <cfRule type="endsWith" dxfId="13991" priority="1889" stopIfTrue="1" operator="endsWith" text="OB">
      <formula>RIGHT(AG303,LEN("OB"))="OB"</formula>
    </cfRule>
    <cfRule type="endsWith" dxfId="13990" priority="1890" stopIfTrue="1" operator="endsWith" text="BA">
      <formula>RIGHT(AG303,LEN("BA"))="BA"</formula>
    </cfRule>
    <cfRule type="endsWith" dxfId="13989" priority="1891" stopIfTrue="1" operator="endsWith" text="CO">
      <formula>RIGHT(AG303,LEN("CO"))="CO"</formula>
    </cfRule>
    <cfRule type="endsWith" dxfId="13988" priority="1892" stopIfTrue="1" operator="endsWith" text="CH">
      <formula>RIGHT(AG303,LEN("CH"))="CH"</formula>
    </cfRule>
  </conditionalFormatting>
  <conditionalFormatting sqref="AI303:AI317">
    <cfRule type="endsWith" dxfId="13987" priority="1871" stopIfTrue="1" operator="endsWith" text="TE">
      <formula>RIGHT(AI303,LEN("TE"))="TE"</formula>
    </cfRule>
    <cfRule type="endsWith" dxfId="13986" priority="1872" stopIfTrue="1" operator="endsWith" text="MX">
      <formula>RIGHT(AI303,LEN("MX"))="MX"</formula>
    </cfRule>
    <cfRule type="endsWith" dxfId="13985" priority="1873" stopIfTrue="1" operator="endsWith" text="MI">
      <formula>RIGHT(AI303,LEN("MI"))="MI"</formula>
    </cfRule>
    <cfRule type="endsWith" dxfId="13984" priority="1874" stopIfTrue="1" operator="endsWith" text="PL">
      <formula>RIGHT(AI303,LEN("PL"))="PL"</formula>
    </cfRule>
    <cfRule type="endsWith" dxfId="13983" priority="1875" stopIfTrue="1" operator="endsWith" text="FE">
      <formula>RIGHT(AI303,LEN("FE"))="FE"</formula>
    </cfRule>
    <cfRule type="endsWith" dxfId="13982" priority="1876" stopIfTrue="1" operator="endsWith" text="PA">
      <formula>RIGHT(AI303,LEN("PA"))="PA"</formula>
    </cfRule>
    <cfRule type="endsWith" dxfId="13981" priority="1877" stopIfTrue="1" operator="endsWith" text="PS">
      <formula>RIGHT(AI303,LEN("PS"))="PS"</formula>
    </cfRule>
    <cfRule type="endsWith" dxfId="13980" priority="1878" stopIfTrue="1" operator="endsWith" text="OB">
      <formula>RIGHT(AI303,LEN("OB"))="OB"</formula>
    </cfRule>
    <cfRule type="endsWith" dxfId="13979" priority="1879" stopIfTrue="1" operator="endsWith" text="BA">
      <formula>RIGHT(AI303,LEN("BA"))="BA"</formula>
    </cfRule>
    <cfRule type="endsWith" dxfId="13978" priority="1880" stopIfTrue="1" operator="endsWith" text="CO">
      <formula>RIGHT(AI303,LEN("CO"))="CO"</formula>
    </cfRule>
    <cfRule type="endsWith" dxfId="13977" priority="1881" stopIfTrue="1" operator="endsWith" text="CH">
      <formula>RIGHT(AI303,LEN("CH"))="CH"</formula>
    </cfRule>
  </conditionalFormatting>
  <conditionalFormatting sqref="AK303:AK317">
    <cfRule type="endsWith" dxfId="13976" priority="1860" stopIfTrue="1" operator="endsWith" text="TE">
      <formula>RIGHT(AK303,LEN("TE"))="TE"</formula>
    </cfRule>
    <cfRule type="endsWith" dxfId="13975" priority="1861" stopIfTrue="1" operator="endsWith" text="MX">
      <formula>RIGHT(AK303,LEN("MX"))="MX"</formula>
    </cfRule>
    <cfRule type="endsWith" dxfId="13974" priority="1862" stopIfTrue="1" operator="endsWith" text="MI">
      <formula>RIGHT(AK303,LEN("MI"))="MI"</formula>
    </cfRule>
    <cfRule type="endsWith" dxfId="13973" priority="1863" stopIfTrue="1" operator="endsWith" text="PL">
      <formula>RIGHT(AK303,LEN("PL"))="PL"</formula>
    </cfRule>
    <cfRule type="endsWith" dxfId="13972" priority="1864" stopIfTrue="1" operator="endsWith" text="FE">
      <formula>RIGHT(AK303,LEN("FE"))="FE"</formula>
    </cfRule>
    <cfRule type="endsWith" dxfId="13971" priority="1865" stopIfTrue="1" operator="endsWith" text="PA">
      <formula>RIGHT(AK303,LEN("PA"))="PA"</formula>
    </cfRule>
    <cfRule type="endsWith" dxfId="13970" priority="1866" stopIfTrue="1" operator="endsWith" text="PS">
      <formula>RIGHT(AK303,LEN("PS"))="PS"</formula>
    </cfRule>
    <cfRule type="endsWith" dxfId="13969" priority="1867" stopIfTrue="1" operator="endsWith" text="OB">
      <formula>RIGHT(AK303,LEN("OB"))="OB"</formula>
    </cfRule>
    <cfRule type="endsWith" dxfId="13968" priority="1868" stopIfTrue="1" operator="endsWith" text="BA">
      <formula>RIGHT(AK303,LEN("BA"))="BA"</formula>
    </cfRule>
    <cfRule type="endsWith" dxfId="13967" priority="1869" stopIfTrue="1" operator="endsWith" text="CO">
      <formula>RIGHT(AK303,LEN("CO"))="CO"</formula>
    </cfRule>
    <cfRule type="endsWith" dxfId="13966" priority="1870" stopIfTrue="1" operator="endsWith" text="CH">
      <formula>RIGHT(AK303,LEN("CH"))="CH"</formula>
    </cfRule>
  </conditionalFormatting>
  <conditionalFormatting sqref="AM303:AM317">
    <cfRule type="endsWith" dxfId="13965" priority="1849" stopIfTrue="1" operator="endsWith" text="TE">
      <formula>RIGHT(AM303,LEN("TE"))="TE"</formula>
    </cfRule>
    <cfRule type="endsWith" dxfId="13964" priority="1850" stopIfTrue="1" operator="endsWith" text="MX">
      <formula>RIGHT(AM303,LEN("MX"))="MX"</formula>
    </cfRule>
    <cfRule type="endsWith" dxfId="13963" priority="1851" stopIfTrue="1" operator="endsWith" text="MI">
      <formula>RIGHT(AM303,LEN("MI"))="MI"</formula>
    </cfRule>
    <cfRule type="endsWith" dxfId="13962" priority="1852" stopIfTrue="1" operator="endsWith" text="PL">
      <formula>RIGHT(AM303,LEN("PL"))="PL"</formula>
    </cfRule>
    <cfRule type="endsWith" dxfId="13961" priority="1853" stopIfTrue="1" operator="endsWith" text="FE">
      <formula>RIGHT(AM303,LEN("FE"))="FE"</formula>
    </cfRule>
    <cfRule type="endsWith" dxfId="13960" priority="1854" stopIfTrue="1" operator="endsWith" text="PA">
      <formula>RIGHT(AM303,LEN("PA"))="PA"</formula>
    </cfRule>
    <cfRule type="endsWith" dxfId="13959" priority="1855" stopIfTrue="1" operator="endsWith" text="PS">
      <formula>RIGHT(AM303,LEN("PS"))="PS"</formula>
    </cfRule>
    <cfRule type="endsWith" dxfId="13958" priority="1856" stopIfTrue="1" operator="endsWith" text="OB">
      <formula>RIGHT(AM303,LEN("OB"))="OB"</formula>
    </cfRule>
    <cfRule type="endsWith" dxfId="13957" priority="1857" stopIfTrue="1" operator="endsWith" text="BA">
      <formula>RIGHT(AM303,LEN("BA"))="BA"</formula>
    </cfRule>
    <cfRule type="endsWith" dxfId="13956" priority="1858" stopIfTrue="1" operator="endsWith" text="CO">
      <formula>RIGHT(AM303,LEN("CO"))="CO"</formula>
    </cfRule>
    <cfRule type="endsWith" dxfId="13955" priority="1859" stopIfTrue="1" operator="endsWith" text="CH">
      <formula>RIGHT(AM303,LEN("CH"))="CH"</formula>
    </cfRule>
  </conditionalFormatting>
  <conditionalFormatting sqref="AV318">
    <cfRule type="cellIs" dxfId="13954" priority="1848" stopIfTrue="1" operator="greaterThan">
      <formula>16</formula>
    </cfRule>
  </conditionalFormatting>
  <conditionalFormatting sqref="AX318">
    <cfRule type="cellIs" dxfId="13953" priority="1847" stopIfTrue="1" operator="greaterThan">
      <formula>16</formula>
    </cfRule>
  </conditionalFormatting>
  <conditionalFormatting sqref="AZ318">
    <cfRule type="cellIs" dxfId="13952" priority="1846" stopIfTrue="1" operator="greaterThan">
      <formula>16</formula>
    </cfRule>
  </conditionalFormatting>
  <conditionalFormatting sqref="BB318">
    <cfRule type="cellIs" dxfId="13951" priority="1845" stopIfTrue="1" operator="greaterThan">
      <formula>16</formula>
    </cfRule>
  </conditionalFormatting>
  <conditionalFormatting sqref="BD318">
    <cfRule type="cellIs" dxfId="13950" priority="1844" stopIfTrue="1" operator="greaterThan">
      <formula>16</formula>
    </cfRule>
  </conditionalFormatting>
  <conditionalFormatting sqref="BF318">
    <cfRule type="cellIs" dxfId="13949" priority="1843" stopIfTrue="1" operator="greaterThan">
      <formula>16</formula>
    </cfRule>
  </conditionalFormatting>
  <conditionalFormatting sqref="BH318">
    <cfRule type="cellIs" dxfId="13948" priority="1842" stopIfTrue="1" operator="greaterThan">
      <formula>16</formula>
    </cfRule>
  </conditionalFormatting>
  <conditionalFormatting sqref="AU303:AU317">
    <cfRule type="endsWith" dxfId="13947" priority="1831" stopIfTrue="1" operator="endsWith" text="TE">
      <formula>RIGHT(AU303,LEN("TE"))="TE"</formula>
    </cfRule>
    <cfRule type="endsWith" dxfId="13946" priority="1832" stopIfTrue="1" operator="endsWith" text="MX">
      <formula>RIGHT(AU303,LEN("MX"))="MX"</formula>
    </cfRule>
    <cfRule type="endsWith" dxfId="13945" priority="1833" stopIfTrue="1" operator="endsWith" text="MI">
      <formula>RIGHT(AU303,LEN("MI"))="MI"</formula>
    </cfRule>
    <cfRule type="endsWith" dxfId="13944" priority="1834" stopIfTrue="1" operator="endsWith" text="PL">
      <formula>RIGHT(AU303,LEN("PL"))="PL"</formula>
    </cfRule>
    <cfRule type="endsWith" dxfId="13943" priority="1835" stopIfTrue="1" operator="endsWith" text="FE">
      <formula>RIGHT(AU303,LEN("FE"))="FE"</formula>
    </cfRule>
    <cfRule type="endsWith" dxfId="13942" priority="1836" stopIfTrue="1" operator="endsWith" text="PA">
      <formula>RIGHT(AU303,LEN("PA"))="PA"</formula>
    </cfRule>
    <cfRule type="endsWith" dxfId="13941" priority="1837" stopIfTrue="1" operator="endsWith" text="PS">
      <formula>RIGHT(AU303,LEN("PS"))="PS"</formula>
    </cfRule>
    <cfRule type="endsWith" dxfId="13940" priority="1838" stopIfTrue="1" operator="endsWith" text="OB">
      <formula>RIGHT(AU303,LEN("OB"))="OB"</formula>
    </cfRule>
    <cfRule type="endsWith" dxfId="13939" priority="1839" stopIfTrue="1" operator="endsWith" text="BA">
      <formula>RIGHT(AU303,LEN("BA"))="BA"</formula>
    </cfRule>
    <cfRule type="endsWith" dxfId="13938" priority="1840" stopIfTrue="1" operator="endsWith" text="CO">
      <formula>RIGHT(AU303,LEN("CO"))="CO"</formula>
    </cfRule>
    <cfRule type="endsWith" dxfId="13937" priority="1841" stopIfTrue="1" operator="endsWith" text="CH">
      <formula>RIGHT(AU303,LEN("CH"))="CH"</formula>
    </cfRule>
  </conditionalFormatting>
  <conditionalFormatting sqref="AW303:AW317">
    <cfRule type="endsWith" dxfId="13936" priority="1820" stopIfTrue="1" operator="endsWith" text="TE">
      <formula>RIGHT(AW303,LEN("TE"))="TE"</formula>
    </cfRule>
    <cfRule type="endsWith" dxfId="13935" priority="1821" stopIfTrue="1" operator="endsWith" text="MX">
      <formula>RIGHT(AW303,LEN("MX"))="MX"</formula>
    </cfRule>
    <cfRule type="endsWith" dxfId="13934" priority="1822" stopIfTrue="1" operator="endsWith" text="MI">
      <formula>RIGHT(AW303,LEN("MI"))="MI"</formula>
    </cfRule>
    <cfRule type="endsWith" dxfId="13933" priority="1823" stopIfTrue="1" operator="endsWith" text="PL">
      <formula>RIGHT(AW303,LEN("PL"))="PL"</formula>
    </cfRule>
    <cfRule type="endsWith" dxfId="13932" priority="1824" stopIfTrue="1" operator="endsWith" text="FE">
      <formula>RIGHT(AW303,LEN("FE"))="FE"</formula>
    </cfRule>
    <cfRule type="endsWith" dxfId="13931" priority="1825" stopIfTrue="1" operator="endsWith" text="PA">
      <formula>RIGHT(AW303,LEN("PA"))="PA"</formula>
    </cfRule>
    <cfRule type="endsWith" dxfId="13930" priority="1826" stopIfTrue="1" operator="endsWith" text="PS">
      <formula>RIGHT(AW303,LEN("PS"))="PS"</formula>
    </cfRule>
    <cfRule type="endsWith" dxfId="13929" priority="1827" stopIfTrue="1" operator="endsWith" text="OB">
      <formula>RIGHT(AW303,LEN("OB"))="OB"</formula>
    </cfRule>
    <cfRule type="endsWith" dxfId="13928" priority="1828" stopIfTrue="1" operator="endsWith" text="BA">
      <formula>RIGHT(AW303,LEN("BA"))="BA"</formula>
    </cfRule>
    <cfRule type="endsWith" dxfId="13927" priority="1829" stopIfTrue="1" operator="endsWith" text="CO">
      <formula>RIGHT(AW303,LEN("CO"))="CO"</formula>
    </cfRule>
    <cfRule type="endsWith" dxfId="13926" priority="1830" stopIfTrue="1" operator="endsWith" text="CH">
      <formula>RIGHT(AW303,LEN("CH"))="CH"</formula>
    </cfRule>
  </conditionalFormatting>
  <conditionalFormatting sqref="AY303:AY317">
    <cfRule type="endsWith" dxfId="13925" priority="1809" stopIfTrue="1" operator="endsWith" text="TE">
      <formula>RIGHT(AY303,LEN("TE"))="TE"</formula>
    </cfRule>
    <cfRule type="endsWith" dxfId="13924" priority="1810" stopIfTrue="1" operator="endsWith" text="MX">
      <formula>RIGHT(AY303,LEN("MX"))="MX"</formula>
    </cfRule>
    <cfRule type="endsWith" dxfId="13923" priority="1811" stopIfTrue="1" operator="endsWith" text="MI">
      <formula>RIGHT(AY303,LEN("MI"))="MI"</formula>
    </cfRule>
    <cfRule type="endsWith" dxfId="13922" priority="1812" stopIfTrue="1" operator="endsWith" text="PL">
      <formula>RIGHT(AY303,LEN("PL"))="PL"</formula>
    </cfRule>
    <cfRule type="endsWith" dxfId="13921" priority="1813" stopIfTrue="1" operator="endsWith" text="FE">
      <formula>RIGHT(AY303,LEN("FE"))="FE"</formula>
    </cfRule>
    <cfRule type="endsWith" dxfId="13920" priority="1814" stopIfTrue="1" operator="endsWith" text="PA">
      <formula>RIGHT(AY303,LEN("PA"))="PA"</formula>
    </cfRule>
    <cfRule type="endsWith" dxfId="13919" priority="1815" stopIfTrue="1" operator="endsWith" text="PS">
      <formula>RIGHT(AY303,LEN("PS"))="PS"</formula>
    </cfRule>
    <cfRule type="endsWith" dxfId="13918" priority="1816" stopIfTrue="1" operator="endsWith" text="OB">
      <formula>RIGHT(AY303,LEN("OB"))="OB"</formula>
    </cfRule>
    <cfRule type="endsWith" dxfId="13917" priority="1817" stopIfTrue="1" operator="endsWith" text="BA">
      <formula>RIGHT(AY303,LEN("BA"))="BA"</formula>
    </cfRule>
    <cfRule type="endsWith" dxfId="13916" priority="1818" stopIfTrue="1" operator="endsWith" text="CO">
      <formula>RIGHT(AY303,LEN("CO"))="CO"</formula>
    </cfRule>
    <cfRule type="endsWith" dxfId="13915" priority="1819" stopIfTrue="1" operator="endsWith" text="CH">
      <formula>RIGHT(AY303,LEN("CH"))="CH"</formula>
    </cfRule>
  </conditionalFormatting>
  <conditionalFormatting sqref="BA303:BA317">
    <cfRule type="endsWith" dxfId="13914" priority="1798" stopIfTrue="1" operator="endsWith" text="TE">
      <formula>RIGHT(BA303,LEN("TE"))="TE"</formula>
    </cfRule>
    <cfRule type="endsWith" dxfId="13913" priority="1799" stopIfTrue="1" operator="endsWith" text="MX">
      <formula>RIGHT(BA303,LEN("MX"))="MX"</formula>
    </cfRule>
    <cfRule type="endsWith" dxfId="13912" priority="1800" stopIfTrue="1" operator="endsWith" text="MI">
      <formula>RIGHT(BA303,LEN("MI"))="MI"</formula>
    </cfRule>
    <cfRule type="endsWith" dxfId="13911" priority="1801" stopIfTrue="1" operator="endsWith" text="PL">
      <formula>RIGHT(BA303,LEN("PL"))="PL"</formula>
    </cfRule>
    <cfRule type="endsWith" dxfId="13910" priority="1802" stopIfTrue="1" operator="endsWith" text="FE">
      <formula>RIGHT(BA303,LEN("FE"))="FE"</formula>
    </cfRule>
    <cfRule type="endsWith" dxfId="13909" priority="1803" stopIfTrue="1" operator="endsWith" text="PA">
      <formula>RIGHT(BA303,LEN("PA"))="PA"</formula>
    </cfRule>
    <cfRule type="endsWith" dxfId="13908" priority="1804" stopIfTrue="1" operator="endsWith" text="PS">
      <formula>RIGHT(BA303,LEN("PS"))="PS"</formula>
    </cfRule>
    <cfRule type="endsWith" dxfId="13907" priority="1805" stopIfTrue="1" operator="endsWith" text="OB">
      <formula>RIGHT(BA303,LEN("OB"))="OB"</formula>
    </cfRule>
    <cfRule type="endsWith" dxfId="13906" priority="1806" stopIfTrue="1" operator="endsWith" text="BA">
      <formula>RIGHT(BA303,LEN("BA"))="BA"</formula>
    </cfRule>
    <cfRule type="endsWith" dxfId="13905" priority="1807" stopIfTrue="1" operator="endsWith" text="CO">
      <formula>RIGHT(BA303,LEN("CO"))="CO"</formula>
    </cfRule>
    <cfRule type="endsWith" dxfId="13904" priority="1808" stopIfTrue="1" operator="endsWith" text="CH">
      <formula>RIGHT(BA303,LEN("CH"))="CH"</formula>
    </cfRule>
  </conditionalFormatting>
  <conditionalFormatting sqref="BC303:BC317">
    <cfRule type="endsWith" dxfId="13903" priority="1787" stopIfTrue="1" operator="endsWith" text="TE">
      <formula>RIGHT(BC303,LEN("TE"))="TE"</formula>
    </cfRule>
    <cfRule type="endsWith" dxfId="13902" priority="1788" stopIfTrue="1" operator="endsWith" text="MX">
      <formula>RIGHT(BC303,LEN("MX"))="MX"</formula>
    </cfRule>
    <cfRule type="endsWith" dxfId="13901" priority="1789" stopIfTrue="1" operator="endsWith" text="MI">
      <formula>RIGHT(BC303,LEN("MI"))="MI"</formula>
    </cfRule>
    <cfRule type="endsWith" dxfId="13900" priority="1790" stopIfTrue="1" operator="endsWith" text="PL">
      <formula>RIGHT(BC303,LEN("PL"))="PL"</formula>
    </cfRule>
    <cfRule type="endsWith" dxfId="13899" priority="1791" stopIfTrue="1" operator="endsWith" text="FE">
      <formula>RIGHT(BC303,LEN("FE"))="FE"</formula>
    </cfRule>
    <cfRule type="endsWith" dxfId="13898" priority="1792" stopIfTrue="1" operator="endsWith" text="PA">
      <formula>RIGHT(BC303,LEN("PA"))="PA"</formula>
    </cfRule>
    <cfRule type="endsWith" dxfId="13897" priority="1793" stopIfTrue="1" operator="endsWith" text="PS">
      <formula>RIGHT(BC303,LEN("PS"))="PS"</formula>
    </cfRule>
    <cfRule type="endsWith" dxfId="13896" priority="1794" stopIfTrue="1" operator="endsWith" text="OB">
      <formula>RIGHT(BC303,LEN("OB"))="OB"</formula>
    </cfRule>
    <cfRule type="endsWith" dxfId="13895" priority="1795" stopIfTrue="1" operator="endsWith" text="BA">
      <formula>RIGHT(BC303,LEN("BA"))="BA"</formula>
    </cfRule>
    <cfRule type="endsWith" dxfId="13894" priority="1796" stopIfTrue="1" operator="endsWith" text="CO">
      <formula>RIGHT(BC303,LEN("CO"))="CO"</formula>
    </cfRule>
    <cfRule type="endsWith" dxfId="13893" priority="1797" stopIfTrue="1" operator="endsWith" text="CH">
      <formula>RIGHT(BC303,LEN("CH"))="CH"</formula>
    </cfRule>
  </conditionalFormatting>
  <conditionalFormatting sqref="BE303:BE317">
    <cfRule type="endsWith" dxfId="13892" priority="1776" stopIfTrue="1" operator="endsWith" text="TE">
      <formula>RIGHT(BE303,LEN("TE"))="TE"</formula>
    </cfRule>
    <cfRule type="endsWith" dxfId="13891" priority="1777" stopIfTrue="1" operator="endsWith" text="MX">
      <formula>RIGHT(BE303,LEN("MX"))="MX"</formula>
    </cfRule>
    <cfRule type="endsWith" dxfId="13890" priority="1778" stopIfTrue="1" operator="endsWith" text="MI">
      <formula>RIGHT(BE303,LEN("MI"))="MI"</formula>
    </cfRule>
    <cfRule type="endsWith" dxfId="13889" priority="1779" stopIfTrue="1" operator="endsWith" text="PL">
      <formula>RIGHT(BE303,LEN("PL"))="PL"</formula>
    </cfRule>
    <cfRule type="endsWith" dxfId="13888" priority="1780" stopIfTrue="1" operator="endsWith" text="FE">
      <formula>RIGHT(BE303,LEN("FE"))="FE"</formula>
    </cfRule>
    <cfRule type="endsWith" dxfId="13887" priority="1781" stopIfTrue="1" operator="endsWith" text="PA">
      <formula>RIGHT(BE303,LEN("PA"))="PA"</formula>
    </cfRule>
    <cfRule type="endsWith" dxfId="13886" priority="1782" stopIfTrue="1" operator="endsWith" text="PS">
      <formula>RIGHT(BE303,LEN("PS"))="PS"</formula>
    </cfRule>
    <cfRule type="endsWith" dxfId="13885" priority="1783" stopIfTrue="1" operator="endsWith" text="OB">
      <formula>RIGHT(BE303,LEN("OB"))="OB"</formula>
    </cfRule>
    <cfRule type="endsWith" dxfId="13884" priority="1784" stopIfTrue="1" operator="endsWith" text="BA">
      <formula>RIGHT(BE303,LEN("BA"))="BA"</formula>
    </cfRule>
    <cfRule type="endsWith" dxfId="13883" priority="1785" stopIfTrue="1" operator="endsWith" text="CO">
      <formula>RIGHT(BE303,LEN("CO"))="CO"</formula>
    </cfRule>
    <cfRule type="endsWith" dxfId="13882" priority="1786" stopIfTrue="1" operator="endsWith" text="CH">
      <formula>RIGHT(BE303,LEN("CH"))="CH"</formula>
    </cfRule>
  </conditionalFormatting>
  <conditionalFormatting sqref="BG303:BG317">
    <cfRule type="endsWith" dxfId="13881" priority="1765" stopIfTrue="1" operator="endsWith" text="TE">
      <formula>RIGHT(BG303,LEN("TE"))="TE"</formula>
    </cfRule>
    <cfRule type="endsWith" dxfId="13880" priority="1766" stopIfTrue="1" operator="endsWith" text="MX">
      <formula>RIGHT(BG303,LEN("MX"))="MX"</formula>
    </cfRule>
    <cfRule type="endsWith" dxfId="13879" priority="1767" stopIfTrue="1" operator="endsWith" text="MI">
      <formula>RIGHT(BG303,LEN("MI"))="MI"</formula>
    </cfRule>
    <cfRule type="endsWith" dxfId="13878" priority="1768" stopIfTrue="1" operator="endsWith" text="PL">
      <formula>RIGHT(BG303,LEN("PL"))="PL"</formula>
    </cfRule>
    <cfRule type="endsWith" dxfId="13877" priority="1769" stopIfTrue="1" operator="endsWith" text="FE">
      <formula>RIGHT(BG303,LEN("FE"))="FE"</formula>
    </cfRule>
    <cfRule type="endsWith" dxfId="13876" priority="1770" stopIfTrue="1" operator="endsWith" text="PA">
      <formula>RIGHT(BG303,LEN("PA"))="PA"</formula>
    </cfRule>
    <cfRule type="endsWith" dxfId="13875" priority="1771" stopIfTrue="1" operator="endsWith" text="PS">
      <formula>RIGHT(BG303,LEN("PS"))="PS"</formula>
    </cfRule>
    <cfRule type="endsWith" dxfId="13874" priority="1772" stopIfTrue="1" operator="endsWith" text="OB">
      <formula>RIGHT(BG303,LEN("OB"))="OB"</formula>
    </cfRule>
    <cfRule type="endsWith" dxfId="13873" priority="1773" stopIfTrue="1" operator="endsWith" text="BA">
      <formula>RIGHT(BG303,LEN("BA"))="BA"</formula>
    </cfRule>
    <cfRule type="endsWith" dxfId="13872" priority="1774" stopIfTrue="1" operator="endsWith" text="CO">
      <formula>RIGHT(BG303,LEN("CO"))="CO"</formula>
    </cfRule>
    <cfRule type="endsWith" dxfId="13871" priority="1775" stopIfTrue="1" operator="endsWith" text="CH">
      <formula>RIGHT(BG303,LEN("CH"))="CH"</formula>
    </cfRule>
  </conditionalFormatting>
  <conditionalFormatting sqref="H336">
    <cfRule type="cellIs" dxfId="13870" priority="1764" stopIfTrue="1" operator="greaterThan">
      <formula>16</formula>
    </cfRule>
  </conditionalFormatting>
  <conditionalFormatting sqref="J336">
    <cfRule type="cellIs" dxfId="13869" priority="1763" stopIfTrue="1" operator="greaterThan">
      <formula>16</formula>
    </cfRule>
  </conditionalFormatting>
  <conditionalFormatting sqref="L336">
    <cfRule type="cellIs" dxfId="13868" priority="1762" stopIfTrue="1" operator="greaterThan">
      <formula>16</formula>
    </cfRule>
  </conditionalFormatting>
  <conditionalFormatting sqref="N336">
    <cfRule type="cellIs" dxfId="13867" priority="1761" stopIfTrue="1" operator="greaterThan">
      <formula>16</formula>
    </cfRule>
  </conditionalFormatting>
  <conditionalFormatting sqref="P336">
    <cfRule type="cellIs" dxfId="13866" priority="1760" stopIfTrue="1" operator="greaterThan">
      <formula>16</formula>
    </cfRule>
  </conditionalFormatting>
  <conditionalFormatting sqref="R336">
    <cfRule type="cellIs" dxfId="13865" priority="1759" stopIfTrue="1" operator="greaterThan">
      <formula>16</formula>
    </cfRule>
  </conditionalFormatting>
  <conditionalFormatting sqref="T336">
    <cfRule type="cellIs" dxfId="13864" priority="1758" stopIfTrue="1" operator="greaterThan">
      <formula>16</formula>
    </cfRule>
  </conditionalFormatting>
  <conditionalFormatting sqref="G321:G335">
    <cfRule type="endsWith" dxfId="13863" priority="1747" stopIfTrue="1" operator="endsWith" text="TE">
      <formula>RIGHT(G321,LEN("TE"))="TE"</formula>
    </cfRule>
    <cfRule type="endsWith" dxfId="13862" priority="1748" stopIfTrue="1" operator="endsWith" text="MX">
      <formula>RIGHT(G321,LEN("MX"))="MX"</formula>
    </cfRule>
    <cfRule type="endsWith" dxfId="13861" priority="1749" stopIfTrue="1" operator="endsWith" text="MI">
      <formula>RIGHT(G321,LEN("MI"))="MI"</formula>
    </cfRule>
    <cfRule type="endsWith" dxfId="13860" priority="1750" stopIfTrue="1" operator="endsWith" text="PL">
      <formula>RIGHT(G321,LEN("PL"))="PL"</formula>
    </cfRule>
    <cfRule type="endsWith" dxfId="13859" priority="1751" stopIfTrue="1" operator="endsWith" text="FE">
      <formula>RIGHT(G321,LEN("FE"))="FE"</formula>
    </cfRule>
    <cfRule type="endsWith" dxfId="13858" priority="1752" stopIfTrue="1" operator="endsWith" text="PA">
      <formula>RIGHT(G321,LEN("PA"))="PA"</formula>
    </cfRule>
    <cfRule type="endsWith" dxfId="13857" priority="1753" stopIfTrue="1" operator="endsWith" text="PS">
      <formula>RIGHT(G321,LEN("PS"))="PS"</formula>
    </cfRule>
    <cfRule type="endsWith" dxfId="13856" priority="1754" stopIfTrue="1" operator="endsWith" text="OB">
      <formula>RIGHT(G321,LEN("OB"))="OB"</formula>
    </cfRule>
    <cfRule type="endsWith" dxfId="13855" priority="1755" stopIfTrue="1" operator="endsWith" text="BA">
      <formula>RIGHT(G321,LEN("BA"))="BA"</formula>
    </cfRule>
    <cfRule type="endsWith" dxfId="13854" priority="1756" stopIfTrue="1" operator="endsWith" text="CO">
      <formula>RIGHT(G321,LEN("CO"))="CO"</formula>
    </cfRule>
    <cfRule type="endsWith" dxfId="13853" priority="1757" stopIfTrue="1" operator="endsWith" text="CH">
      <formula>RIGHT(G321,LEN("CH"))="CH"</formula>
    </cfRule>
  </conditionalFormatting>
  <conditionalFormatting sqref="I321:I335">
    <cfRule type="endsWith" dxfId="13852" priority="1736" stopIfTrue="1" operator="endsWith" text="TE">
      <formula>RIGHT(I321,LEN("TE"))="TE"</formula>
    </cfRule>
    <cfRule type="endsWith" dxfId="13851" priority="1737" stopIfTrue="1" operator="endsWith" text="MX">
      <formula>RIGHT(I321,LEN("MX"))="MX"</formula>
    </cfRule>
    <cfRule type="endsWith" dxfId="13850" priority="1738" stopIfTrue="1" operator="endsWith" text="MI">
      <formula>RIGHT(I321,LEN("MI"))="MI"</formula>
    </cfRule>
    <cfRule type="endsWith" dxfId="13849" priority="1739" stopIfTrue="1" operator="endsWith" text="PL">
      <formula>RIGHT(I321,LEN("PL"))="PL"</formula>
    </cfRule>
    <cfRule type="endsWith" dxfId="13848" priority="1740" stopIfTrue="1" operator="endsWith" text="FE">
      <formula>RIGHT(I321,LEN("FE"))="FE"</formula>
    </cfRule>
    <cfRule type="endsWith" dxfId="13847" priority="1741" stopIfTrue="1" operator="endsWith" text="PA">
      <formula>RIGHT(I321,LEN("PA"))="PA"</formula>
    </cfRule>
    <cfRule type="endsWith" dxfId="13846" priority="1742" stopIfTrue="1" operator="endsWith" text="PS">
      <formula>RIGHT(I321,LEN("PS"))="PS"</formula>
    </cfRule>
    <cfRule type="endsWith" dxfId="13845" priority="1743" stopIfTrue="1" operator="endsWith" text="OB">
      <formula>RIGHT(I321,LEN("OB"))="OB"</formula>
    </cfRule>
    <cfRule type="endsWith" dxfId="13844" priority="1744" stopIfTrue="1" operator="endsWith" text="BA">
      <formula>RIGHT(I321,LEN("BA"))="BA"</formula>
    </cfRule>
    <cfRule type="endsWith" dxfId="13843" priority="1745" stopIfTrue="1" operator="endsWith" text="CO">
      <formula>RIGHT(I321,LEN("CO"))="CO"</formula>
    </cfRule>
    <cfRule type="endsWith" dxfId="13842" priority="1746" stopIfTrue="1" operator="endsWith" text="CH">
      <formula>RIGHT(I321,LEN("CH"))="CH"</formula>
    </cfRule>
  </conditionalFormatting>
  <conditionalFormatting sqref="K321:K335">
    <cfRule type="endsWith" dxfId="13841" priority="1725" stopIfTrue="1" operator="endsWith" text="TE">
      <formula>RIGHT(K321,LEN("TE"))="TE"</formula>
    </cfRule>
    <cfRule type="endsWith" dxfId="13840" priority="1726" stopIfTrue="1" operator="endsWith" text="MX">
      <formula>RIGHT(K321,LEN("MX"))="MX"</formula>
    </cfRule>
    <cfRule type="endsWith" dxfId="13839" priority="1727" stopIfTrue="1" operator="endsWith" text="MI">
      <formula>RIGHT(K321,LEN("MI"))="MI"</formula>
    </cfRule>
    <cfRule type="endsWith" dxfId="13838" priority="1728" stopIfTrue="1" operator="endsWith" text="PL">
      <formula>RIGHT(K321,LEN("PL"))="PL"</formula>
    </cfRule>
    <cfRule type="endsWith" dxfId="13837" priority="1729" stopIfTrue="1" operator="endsWith" text="FE">
      <formula>RIGHT(K321,LEN("FE"))="FE"</formula>
    </cfRule>
    <cfRule type="endsWith" dxfId="13836" priority="1730" stopIfTrue="1" operator="endsWith" text="PA">
      <formula>RIGHT(K321,LEN("PA"))="PA"</formula>
    </cfRule>
    <cfRule type="endsWith" dxfId="13835" priority="1731" stopIfTrue="1" operator="endsWith" text="PS">
      <formula>RIGHT(K321,LEN("PS"))="PS"</formula>
    </cfRule>
    <cfRule type="endsWith" dxfId="13834" priority="1732" stopIfTrue="1" operator="endsWith" text="OB">
      <formula>RIGHT(K321,LEN("OB"))="OB"</formula>
    </cfRule>
    <cfRule type="endsWith" dxfId="13833" priority="1733" stopIfTrue="1" operator="endsWith" text="BA">
      <formula>RIGHT(K321,LEN("BA"))="BA"</formula>
    </cfRule>
    <cfRule type="endsWith" dxfId="13832" priority="1734" stopIfTrue="1" operator="endsWith" text="CO">
      <formula>RIGHT(K321,LEN("CO"))="CO"</formula>
    </cfRule>
    <cfRule type="endsWith" dxfId="13831" priority="1735" stopIfTrue="1" operator="endsWith" text="CH">
      <formula>RIGHT(K321,LEN("CH"))="CH"</formula>
    </cfRule>
  </conditionalFormatting>
  <conditionalFormatting sqref="M321:M335">
    <cfRule type="endsWith" dxfId="13830" priority="1714" stopIfTrue="1" operator="endsWith" text="TE">
      <formula>RIGHT(M321,LEN("TE"))="TE"</formula>
    </cfRule>
    <cfRule type="endsWith" dxfId="13829" priority="1715" stopIfTrue="1" operator="endsWith" text="MX">
      <formula>RIGHT(M321,LEN("MX"))="MX"</formula>
    </cfRule>
    <cfRule type="endsWith" dxfId="13828" priority="1716" stopIfTrue="1" operator="endsWith" text="MI">
      <formula>RIGHT(M321,LEN("MI"))="MI"</formula>
    </cfRule>
    <cfRule type="endsWith" dxfId="13827" priority="1717" stopIfTrue="1" operator="endsWith" text="PL">
      <formula>RIGHT(M321,LEN("PL"))="PL"</formula>
    </cfRule>
    <cfRule type="endsWith" dxfId="13826" priority="1718" stopIfTrue="1" operator="endsWith" text="FE">
      <formula>RIGHT(M321,LEN("FE"))="FE"</formula>
    </cfRule>
    <cfRule type="endsWith" dxfId="13825" priority="1719" stopIfTrue="1" operator="endsWith" text="PA">
      <formula>RIGHT(M321,LEN("PA"))="PA"</formula>
    </cfRule>
    <cfRule type="endsWith" dxfId="13824" priority="1720" stopIfTrue="1" operator="endsWith" text="PS">
      <formula>RIGHT(M321,LEN("PS"))="PS"</formula>
    </cfRule>
    <cfRule type="endsWith" dxfId="13823" priority="1721" stopIfTrue="1" operator="endsWith" text="OB">
      <formula>RIGHT(M321,LEN("OB"))="OB"</formula>
    </cfRule>
    <cfRule type="endsWith" dxfId="13822" priority="1722" stopIfTrue="1" operator="endsWith" text="BA">
      <formula>RIGHT(M321,LEN("BA"))="BA"</formula>
    </cfRule>
    <cfRule type="endsWith" dxfId="13821" priority="1723" stopIfTrue="1" operator="endsWith" text="CO">
      <formula>RIGHT(M321,LEN("CO"))="CO"</formula>
    </cfRule>
    <cfRule type="endsWith" dxfId="13820" priority="1724" stopIfTrue="1" operator="endsWith" text="CH">
      <formula>RIGHT(M321,LEN("CH"))="CH"</formula>
    </cfRule>
  </conditionalFormatting>
  <conditionalFormatting sqref="O321:O335">
    <cfRule type="endsWith" dxfId="13819" priority="1703" stopIfTrue="1" operator="endsWith" text="TE">
      <formula>RIGHT(O321,LEN("TE"))="TE"</formula>
    </cfRule>
    <cfRule type="endsWith" dxfId="13818" priority="1704" stopIfTrue="1" operator="endsWith" text="MX">
      <formula>RIGHT(O321,LEN("MX"))="MX"</formula>
    </cfRule>
    <cfRule type="endsWith" dxfId="13817" priority="1705" stopIfTrue="1" operator="endsWith" text="MI">
      <formula>RIGHT(O321,LEN("MI"))="MI"</formula>
    </cfRule>
    <cfRule type="endsWith" dxfId="13816" priority="1706" stopIfTrue="1" operator="endsWith" text="PL">
      <formula>RIGHT(O321,LEN("PL"))="PL"</formula>
    </cfRule>
    <cfRule type="endsWith" dxfId="13815" priority="1707" stopIfTrue="1" operator="endsWith" text="FE">
      <formula>RIGHT(O321,LEN("FE"))="FE"</formula>
    </cfRule>
    <cfRule type="endsWith" dxfId="13814" priority="1708" stopIfTrue="1" operator="endsWith" text="PA">
      <formula>RIGHT(O321,LEN("PA"))="PA"</formula>
    </cfRule>
    <cfRule type="endsWith" dxfId="13813" priority="1709" stopIfTrue="1" operator="endsWith" text="PS">
      <formula>RIGHT(O321,LEN("PS"))="PS"</formula>
    </cfRule>
    <cfRule type="endsWith" dxfId="13812" priority="1710" stopIfTrue="1" operator="endsWith" text="OB">
      <formula>RIGHT(O321,LEN("OB"))="OB"</formula>
    </cfRule>
    <cfRule type="endsWith" dxfId="13811" priority="1711" stopIfTrue="1" operator="endsWith" text="BA">
      <formula>RIGHT(O321,LEN("BA"))="BA"</formula>
    </cfRule>
    <cfRule type="endsWith" dxfId="13810" priority="1712" stopIfTrue="1" operator="endsWith" text="CO">
      <formula>RIGHT(O321,LEN("CO"))="CO"</formula>
    </cfRule>
    <cfRule type="endsWith" dxfId="13809" priority="1713" stopIfTrue="1" operator="endsWith" text="CH">
      <formula>RIGHT(O321,LEN("CH"))="CH"</formula>
    </cfRule>
  </conditionalFormatting>
  <conditionalFormatting sqref="Q321:Q335">
    <cfRule type="endsWith" dxfId="13808" priority="1692" stopIfTrue="1" operator="endsWith" text="TE">
      <formula>RIGHT(Q321,LEN("TE"))="TE"</formula>
    </cfRule>
    <cfRule type="endsWith" dxfId="13807" priority="1693" stopIfTrue="1" operator="endsWith" text="MX">
      <formula>RIGHT(Q321,LEN("MX"))="MX"</formula>
    </cfRule>
    <cfRule type="endsWith" dxfId="13806" priority="1694" stopIfTrue="1" operator="endsWith" text="MI">
      <formula>RIGHT(Q321,LEN("MI"))="MI"</formula>
    </cfRule>
    <cfRule type="endsWith" dxfId="13805" priority="1695" stopIfTrue="1" operator="endsWith" text="PL">
      <formula>RIGHT(Q321,LEN("PL"))="PL"</formula>
    </cfRule>
    <cfRule type="endsWith" dxfId="13804" priority="1696" stopIfTrue="1" operator="endsWith" text="FE">
      <formula>RIGHT(Q321,LEN("FE"))="FE"</formula>
    </cfRule>
    <cfRule type="endsWith" dxfId="13803" priority="1697" stopIfTrue="1" operator="endsWith" text="PA">
      <formula>RIGHT(Q321,LEN("PA"))="PA"</formula>
    </cfRule>
    <cfRule type="endsWith" dxfId="13802" priority="1698" stopIfTrue="1" operator="endsWith" text="PS">
      <formula>RIGHT(Q321,LEN("PS"))="PS"</formula>
    </cfRule>
    <cfRule type="endsWith" dxfId="13801" priority="1699" stopIfTrue="1" operator="endsWith" text="OB">
      <formula>RIGHT(Q321,LEN("OB"))="OB"</formula>
    </cfRule>
    <cfRule type="endsWith" dxfId="13800" priority="1700" stopIfTrue="1" operator="endsWith" text="BA">
      <formula>RIGHT(Q321,LEN("BA"))="BA"</formula>
    </cfRule>
    <cfRule type="endsWith" dxfId="13799" priority="1701" stopIfTrue="1" operator="endsWith" text="CO">
      <formula>RIGHT(Q321,LEN("CO"))="CO"</formula>
    </cfRule>
    <cfRule type="endsWith" dxfId="13798" priority="1702" stopIfTrue="1" operator="endsWith" text="CH">
      <formula>RIGHT(Q321,LEN("CH"))="CH"</formula>
    </cfRule>
  </conditionalFormatting>
  <conditionalFormatting sqref="S321:S335">
    <cfRule type="endsWith" dxfId="13797" priority="1681" stopIfTrue="1" operator="endsWith" text="TE">
      <formula>RIGHT(S321,LEN("TE"))="TE"</formula>
    </cfRule>
    <cfRule type="endsWith" dxfId="13796" priority="1682" stopIfTrue="1" operator="endsWith" text="MX">
      <formula>RIGHT(S321,LEN("MX"))="MX"</formula>
    </cfRule>
    <cfRule type="endsWith" dxfId="13795" priority="1683" stopIfTrue="1" operator="endsWith" text="MI">
      <formula>RIGHT(S321,LEN("MI"))="MI"</formula>
    </cfRule>
    <cfRule type="endsWith" dxfId="13794" priority="1684" stopIfTrue="1" operator="endsWith" text="PL">
      <formula>RIGHT(S321,LEN("PL"))="PL"</formula>
    </cfRule>
    <cfRule type="endsWith" dxfId="13793" priority="1685" stopIfTrue="1" operator="endsWith" text="FE">
      <formula>RIGHT(S321,LEN("FE"))="FE"</formula>
    </cfRule>
    <cfRule type="endsWith" dxfId="13792" priority="1686" stopIfTrue="1" operator="endsWith" text="PA">
      <formula>RIGHT(S321,LEN("PA"))="PA"</formula>
    </cfRule>
    <cfRule type="endsWith" dxfId="13791" priority="1687" stopIfTrue="1" operator="endsWith" text="PS">
      <formula>RIGHT(S321,LEN("PS"))="PS"</formula>
    </cfRule>
    <cfRule type="endsWith" dxfId="13790" priority="1688" stopIfTrue="1" operator="endsWith" text="OB">
      <formula>RIGHT(S321,LEN("OB"))="OB"</formula>
    </cfRule>
    <cfRule type="endsWith" dxfId="13789" priority="1689" stopIfTrue="1" operator="endsWith" text="BA">
      <formula>RIGHT(S321,LEN("BA"))="BA"</formula>
    </cfRule>
    <cfRule type="endsWith" dxfId="13788" priority="1690" stopIfTrue="1" operator="endsWith" text="CO">
      <formula>RIGHT(S321,LEN("CO"))="CO"</formula>
    </cfRule>
    <cfRule type="endsWith" dxfId="13787" priority="1691" stopIfTrue="1" operator="endsWith" text="CH">
      <formula>RIGHT(S321,LEN("CH"))="CH"</formula>
    </cfRule>
  </conditionalFormatting>
  <conditionalFormatting sqref="AB336">
    <cfRule type="cellIs" dxfId="13786" priority="1680" stopIfTrue="1" operator="greaterThan">
      <formula>16</formula>
    </cfRule>
  </conditionalFormatting>
  <conditionalFormatting sqref="AD336">
    <cfRule type="cellIs" dxfId="13785" priority="1679" stopIfTrue="1" operator="greaterThan">
      <formula>16</formula>
    </cfRule>
  </conditionalFormatting>
  <conditionalFormatting sqref="AF336">
    <cfRule type="cellIs" dxfId="13784" priority="1678" stopIfTrue="1" operator="greaterThan">
      <formula>16</formula>
    </cfRule>
  </conditionalFormatting>
  <conditionalFormatting sqref="AH336">
    <cfRule type="cellIs" dxfId="13783" priority="1677" stopIfTrue="1" operator="greaterThan">
      <formula>16</formula>
    </cfRule>
  </conditionalFormatting>
  <conditionalFormatting sqref="AJ336">
    <cfRule type="cellIs" dxfId="13782" priority="1676" stopIfTrue="1" operator="greaterThan">
      <formula>16</formula>
    </cfRule>
  </conditionalFormatting>
  <conditionalFormatting sqref="AL336">
    <cfRule type="cellIs" dxfId="13781" priority="1675" stopIfTrue="1" operator="greaterThan">
      <formula>16</formula>
    </cfRule>
  </conditionalFormatting>
  <conditionalFormatting sqref="AN336">
    <cfRule type="cellIs" dxfId="13780" priority="1674" stopIfTrue="1" operator="greaterThan">
      <formula>16</formula>
    </cfRule>
  </conditionalFormatting>
  <conditionalFormatting sqref="AA321:AA335">
    <cfRule type="endsWith" dxfId="13779" priority="1663" stopIfTrue="1" operator="endsWith" text="TE">
      <formula>RIGHT(AA321,LEN("TE"))="TE"</formula>
    </cfRule>
    <cfRule type="endsWith" dxfId="13778" priority="1664" stopIfTrue="1" operator="endsWith" text="MX">
      <formula>RIGHT(AA321,LEN("MX"))="MX"</formula>
    </cfRule>
    <cfRule type="endsWith" dxfId="13777" priority="1665" stopIfTrue="1" operator="endsWith" text="MI">
      <formula>RIGHT(AA321,LEN("MI"))="MI"</formula>
    </cfRule>
    <cfRule type="endsWith" dxfId="13776" priority="1666" stopIfTrue="1" operator="endsWith" text="PL">
      <formula>RIGHT(AA321,LEN("PL"))="PL"</formula>
    </cfRule>
    <cfRule type="endsWith" dxfId="13775" priority="1667" stopIfTrue="1" operator="endsWith" text="FE">
      <formula>RIGHT(AA321,LEN("FE"))="FE"</formula>
    </cfRule>
    <cfRule type="endsWith" dxfId="13774" priority="1668" stopIfTrue="1" operator="endsWith" text="PA">
      <formula>RIGHT(AA321,LEN("PA"))="PA"</formula>
    </cfRule>
    <cfRule type="endsWith" dxfId="13773" priority="1669" stopIfTrue="1" operator="endsWith" text="PS">
      <formula>RIGHT(AA321,LEN("PS"))="PS"</formula>
    </cfRule>
    <cfRule type="endsWith" dxfId="13772" priority="1670" stopIfTrue="1" operator="endsWith" text="OB">
      <formula>RIGHT(AA321,LEN("OB"))="OB"</formula>
    </cfRule>
    <cfRule type="endsWith" dxfId="13771" priority="1671" stopIfTrue="1" operator="endsWith" text="BA">
      <formula>RIGHT(AA321,LEN("BA"))="BA"</formula>
    </cfRule>
    <cfRule type="endsWith" dxfId="13770" priority="1672" stopIfTrue="1" operator="endsWith" text="CO">
      <formula>RIGHT(AA321,LEN("CO"))="CO"</formula>
    </cfRule>
    <cfRule type="endsWith" dxfId="13769" priority="1673" stopIfTrue="1" operator="endsWith" text="CH">
      <formula>RIGHT(AA321,LEN("CH"))="CH"</formula>
    </cfRule>
  </conditionalFormatting>
  <conditionalFormatting sqref="AC321:AC335">
    <cfRule type="endsWith" dxfId="13768" priority="1652" stopIfTrue="1" operator="endsWith" text="TE">
      <formula>RIGHT(AC321,LEN("TE"))="TE"</formula>
    </cfRule>
    <cfRule type="endsWith" dxfId="13767" priority="1653" stopIfTrue="1" operator="endsWith" text="MX">
      <formula>RIGHT(AC321,LEN("MX"))="MX"</formula>
    </cfRule>
    <cfRule type="endsWith" dxfId="13766" priority="1654" stopIfTrue="1" operator="endsWith" text="MI">
      <formula>RIGHT(AC321,LEN("MI"))="MI"</formula>
    </cfRule>
    <cfRule type="endsWith" dxfId="13765" priority="1655" stopIfTrue="1" operator="endsWith" text="PL">
      <formula>RIGHT(AC321,LEN("PL"))="PL"</formula>
    </cfRule>
    <cfRule type="endsWith" dxfId="13764" priority="1656" stopIfTrue="1" operator="endsWith" text="FE">
      <formula>RIGHT(AC321,LEN("FE"))="FE"</formula>
    </cfRule>
    <cfRule type="endsWith" dxfId="13763" priority="1657" stopIfTrue="1" operator="endsWith" text="PA">
      <formula>RIGHT(AC321,LEN("PA"))="PA"</formula>
    </cfRule>
    <cfRule type="endsWith" dxfId="13762" priority="1658" stopIfTrue="1" operator="endsWith" text="PS">
      <formula>RIGHT(AC321,LEN("PS"))="PS"</formula>
    </cfRule>
    <cfRule type="endsWith" dxfId="13761" priority="1659" stopIfTrue="1" operator="endsWith" text="OB">
      <formula>RIGHT(AC321,LEN("OB"))="OB"</formula>
    </cfRule>
    <cfRule type="endsWith" dxfId="13760" priority="1660" stopIfTrue="1" operator="endsWith" text="BA">
      <formula>RIGHT(AC321,LEN("BA"))="BA"</formula>
    </cfRule>
    <cfRule type="endsWith" dxfId="13759" priority="1661" stopIfTrue="1" operator="endsWith" text="CO">
      <formula>RIGHT(AC321,LEN("CO"))="CO"</formula>
    </cfRule>
    <cfRule type="endsWith" dxfId="13758" priority="1662" stopIfTrue="1" operator="endsWith" text="CH">
      <formula>RIGHT(AC321,LEN("CH"))="CH"</formula>
    </cfRule>
  </conditionalFormatting>
  <conditionalFormatting sqref="AE321:AE335">
    <cfRule type="endsWith" dxfId="13757" priority="1641" stopIfTrue="1" operator="endsWith" text="TE">
      <formula>RIGHT(AE321,LEN("TE"))="TE"</formula>
    </cfRule>
    <cfRule type="endsWith" dxfId="13756" priority="1642" stopIfTrue="1" operator="endsWith" text="MX">
      <formula>RIGHT(AE321,LEN("MX"))="MX"</formula>
    </cfRule>
    <cfRule type="endsWith" dxfId="13755" priority="1643" stopIfTrue="1" operator="endsWith" text="MI">
      <formula>RIGHT(AE321,LEN("MI"))="MI"</formula>
    </cfRule>
    <cfRule type="endsWith" dxfId="13754" priority="1644" stopIfTrue="1" operator="endsWith" text="PL">
      <formula>RIGHT(AE321,LEN("PL"))="PL"</formula>
    </cfRule>
    <cfRule type="endsWith" dxfId="13753" priority="1645" stopIfTrue="1" operator="endsWith" text="FE">
      <formula>RIGHT(AE321,LEN("FE"))="FE"</formula>
    </cfRule>
    <cfRule type="endsWith" dxfId="13752" priority="1646" stopIfTrue="1" operator="endsWith" text="PA">
      <formula>RIGHT(AE321,LEN("PA"))="PA"</formula>
    </cfRule>
    <cfRule type="endsWith" dxfId="13751" priority="1647" stopIfTrue="1" operator="endsWith" text="PS">
      <formula>RIGHT(AE321,LEN("PS"))="PS"</formula>
    </cfRule>
    <cfRule type="endsWith" dxfId="13750" priority="1648" stopIfTrue="1" operator="endsWith" text="OB">
      <formula>RIGHT(AE321,LEN("OB"))="OB"</formula>
    </cfRule>
    <cfRule type="endsWith" dxfId="13749" priority="1649" stopIfTrue="1" operator="endsWith" text="BA">
      <formula>RIGHT(AE321,LEN("BA"))="BA"</formula>
    </cfRule>
    <cfRule type="endsWith" dxfId="13748" priority="1650" stopIfTrue="1" operator="endsWith" text="CO">
      <formula>RIGHT(AE321,LEN("CO"))="CO"</formula>
    </cfRule>
    <cfRule type="endsWith" dxfId="13747" priority="1651" stopIfTrue="1" operator="endsWith" text="CH">
      <formula>RIGHT(AE321,LEN("CH"))="CH"</formula>
    </cfRule>
  </conditionalFormatting>
  <conditionalFormatting sqref="AG321:AG335">
    <cfRule type="endsWith" dxfId="13746" priority="1630" stopIfTrue="1" operator="endsWith" text="TE">
      <formula>RIGHT(AG321,LEN("TE"))="TE"</formula>
    </cfRule>
    <cfRule type="endsWith" dxfId="13745" priority="1631" stopIfTrue="1" operator="endsWith" text="MX">
      <formula>RIGHT(AG321,LEN("MX"))="MX"</formula>
    </cfRule>
    <cfRule type="endsWith" dxfId="13744" priority="1632" stopIfTrue="1" operator="endsWith" text="MI">
      <formula>RIGHT(AG321,LEN("MI"))="MI"</formula>
    </cfRule>
    <cfRule type="endsWith" dxfId="13743" priority="1633" stopIfTrue="1" operator="endsWith" text="PL">
      <formula>RIGHT(AG321,LEN("PL"))="PL"</formula>
    </cfRule>
    <cfRule type="endsWith" dxfId="13742" priority="1634" stopIfTrue="1" operator="endsWith" text="FE">
      <formula>RIGHT(AG321,LEN("FE"))="FE"</formula>
    </cfRule>
    <cfRule type="endsWith" dxfId="13741" priority="1635" stopIfTrue="1" operator="endsWith" text="PA">
      <formula>RIGHT(AG321,LEN("PA"))="PA"</formula>
    </cfRule>
    <cfRule type="endsWith" dxfId="13740" priority="1636" stopIfTrue="1" operator="endsWith" text="PS">
      <formula>RIGHT(AG321,LEN("PS"))="PS"</formula>
    </cfRule>
    <cfRule type="endsWith" dxfId="13739" priority="1637" stopIfTrue="1" operator="endsWith" text="OB">
      <formula>RIGHT(AG321,LEN("OB"))="OB"</formula>
    </cfRule>
    <cfRule type="endsWith" dxfId="13738" priority="1638" stopIfTrue="1" operator="endsWith" text="BA">
      <formula>RIGHT(AG321,LEN("BA"))="BA"</formula>
    </cfRule>
    <cfRule type="endsWith" dxfId="13737" priority="1639" stopIfTrue="1" operator="endsWith" text="CO">
      <formula>RIGHT(AG321,LEN("CO"))="CO"</formula>
    </cfRule>
    <cfRule type="endsWith" dxfId="13736" priority="1640" stopIfTrue="1" operator="endsWith" text="CH">
      <formula>RIGHT(AG321,LEN("CH"))="CH"</formula>
    </cfRule>
  </conditionalFormatting>
  <conditionalFormatting sqref="AI321:AI335">
    <cfRule type="endsWith" dxfId="13735" priority="1619" stopIfTrue="1" operator="endsWith" text="TE">
      <formula>RIGHT(AI321,LEN("TE"))="TE"</formula>
    </cfRule>
    <cfRule type="endsWith" dxfId="13734" priority="1620" stopIfTrue="1" operator="endsWith" text="MX">
      <formula>RIGHT(AI321,LEN("MX"))="MX"</formula>
    </cfRule>
    <cfRule type="endsWith" dxfId="13733" priority="1621" stopIfTrue="1" operator="endsWith" text="MI">
      <formula>RIGHT(AI321,LEN("MI"))="MI"</formula>
    </cfRule>
    <cfRule type="endsWith" dxfId="13732" priority="1622" stopIfTrue="1" operator="endsWith" text="PL">
      <formula>RIGHT(AI321,LEN("PL"))="PL"</formula>
    </cfRule>
    <cfRule type="endsWith" dxfId="13731" priority="1623" stopIfTrue="1" operator="endsWith" text="FE">
      <formula>RIGHT(AI321,LEN("FE"))="FE"</formula>
    </cfRule>
    <cfRule type="endsWith" dxfId="13730" priority="1624" stopIfTrue="1" operator="endsWith" text="PA">
      <formula>RIGHT(AI321,LEN("PA"))="PA"</formula>
    </cfRule>
    <cfRule type="endsWith" dxfId="13729" priority="1625" stopIfTrue="1" operator="endsWith" text="PS">
      <formula>RIGHT(AI321,LEN("PS"))="PS"</formula>
    </cfRule>
    <cfRule type="endsWith" dxfId="13728" priority="1626" stopIfTrue="1" operator="endsWith" text="OB">
      <formula>RIGHT(AI321,LEN("OB"))="OB"</formula>
    </cfRule>
    <cfRule type="endsWith" dxfId="13727" priority="1627" stopIfTrue="1" operator="endsWith" text="BA">
      <formula>RIGHT(AI321,LEN("BA"))="BA"</formula>
    </cfRule>
    <cfRule type="endsWith" dxfId="13726" priority="1628" stopIfTrue="1" operator="endsWith" text="CO">
      <formula>RIGHT(AI321,LEN("CO"))="CO"</formula>
    </cfRule>
    <cfRule type="endsWith" dxfId="13725" priority="1629" stopIfTrue="1" operator="endsWith" text="CH">
      <formula>RIGHT(AI321,LEN("CH"))="CH"</formula>
    </cfRule>
  </conditionalFormatting>
  <conditionalFormatting sqref="AK321:AK335">
    <cfRule type="endsWith" dxfId="13724" priority="1608" stopIfTrue="1" operator="endsWith" text="TE">
      <formula>RIGHT(AK321,LEN("TE"))="TE"</formula>
    </cfRule>
    <cfRule type="endsWith" dxfId="13723" priority="1609" stopIfTrue="1" operator="endsWith" text="MX">
      <formula>RIGHT(AK321,LEN("MX"))="MX"</formula>
    </cfRule>
    <cfRule type="endsWith" dxfId="13722" priority="1610" stopIfTrue="1" operator="endsWith" text="MI">
      <formula>RIGHT(AK321,LEN("MI"))="MI"</formula>
    </cfRule>
    <cfRule type="endsWith" dxfId="13721" priority="1611" stopIfTrue="1" operator="endsWith" text="PL">
      <formula>RIGHT(AK321,LEN("PL"))="PL"</formula>
    </cfRule>
    <cfRule type="endsWith" dxfId="13720" priority="1612" stopIfTrue="1" operator="endsWith" text="FE">
      <formula>RIGHT(AK321,LEN("FE"))="FE"</formula>
    </cfRule>
    <cfRule type="endsWith" dxfId="13719" priority="1613" stopIfTrue="1" operator="endsWith" text="PA">
      <formula>RIGHT(AK321,LEN("PA"))="PA"</formula>
    </cfRule>
    <cfRule type="endsWith" dxfId="13718" priority="1614" stopIfTrue="1" operator="endsWith" text="PS">
      <formula>RIGHT(AK321,LEN("PS"))="PS"</formula>
    </cfRule>
    <cfRule type="endsWith" dxfId="13717" priority="1615" stopIfTrue="1" operator="endsWith" text="OB">
      <formula>RIGHT(AK321,LEN("OB"))="OB"</formula>
    </cfRule>
    <cfRule type="endsWith" dxfId="13716" priority="1616" stopIfTrue="1" operator="endsWith" text="BA">
      <formula>RIGHT(AK321,LEN("BA"))="BA"</formula>
    </cfRule>
    <cfRule type="endsWith" dxfId="13715" priority="1617" stopIfTrue="1" operator="endsWith" text="CO">
      <formula>RIGHT(AK321,LEN("CO"))="CO"</formula>
    </cfRule>
    <cfRule type="endsWith" dxfId="13714" priority="1618" stopIfTrue="1" operator="endsWith" text="CH">
      <formula>RIGHT(AK321,LEN("CH"))="CH"</formula>
    </cfRule>
  </conditionalFormatting>
  <conditionalFormatting sqref="AM321:AM335">
    <cfRule type="endsWith" dxfId="13713" priority="1597" stopIfTrue="1" operator="endsWith" text="TE">
      <formula>RIGHT(AM321,LEN("TE"))="TE"</formula>
    </cfRule>
    <cfRule type="endsWith" dxfId="13712" priority="1598" stopIfTrue="1" operator="endsWith" text="MX">
      <formula>RIGHT(AM321,LEN("MX"))="MX"</formula>
    </cfRule>
    <cfRule type="endsWith" dxfId="13711" priority="1599" stopIfTrue="1" operator="endsWith" text="MI">
      <formula>RIGHT(AM321,LEN("MI"))="MI"</formula>
    </cfRule>
    <cfRule type="endsWith" dxfId="13710" priority="1600" stopIfTrue="1" operator="endsWith" text="PL">
      <formula>RIGHT(AM321,LEN("PL"))="PL"</formula>
    </cfRule>
    <cfRule type="endsWith" dxfId="13709" priority="1601" stopIfTrue="1" operator="endsWith" text="FE">
      <formula>RIGHT(AM321,LEN("FE"))="FE"</formula>
    </cfRule>
    <cfRule type="endsWith" dxfId="13708" priority="1602" stopIfTrue="1" operator="endsWith" text="PA">
      <formula>RIGHT(AM321,LEN("PA"))="PA"</formula>
    </cfRule>
    <cfRule type="endsWith" dxfId="13707" priority="1603" stopIfTrue="1" operator="endsWith" text="PS">
      <formula>RIGHT(AM321,LEN("PS"))="PS"</formula>
    </cfRule>
    <cfRule type="endsWith" dxfId="13706" priority="1604" stopIfTrue="1" operator="endsWith" text="OB">
      <formula>RIGHT(AM321,LEN("OB"))="OB"</formula>
    </cfRule>
    <cfRule type="endsWith" dxfId="13705" priority="1605" stopIfTrue="1" operator="endsWith" text="BA">
      <formula>RIGHT(AM321,LEN("BA"))="BA"</formula>
    </cfRule>
    <cfRule type="endsWith" dxfId="13704" priority="1606" stopIfTrue="1" operator="endsWith" text="CO">
      <formula>RIGHT(AM321,LEN("CO"))="CO"</formula>
    </cfRule>
    <cfRule type="endsWith" dxfId="13703" priority="1607" stopIfTrue="1" operator="endsWith" text="CH">
      <formula>RIGHT(AM321,LEN("CH"))="CH"</formula>
    </cfRule>
  </conditionalFormatting>
  <conditionalFormatting sqref="AV336">
    <cfRule type="cellIs" dxfId="13702" priority="1596" stopIfTrue="1" operator="greaterThan">
      <formula>16</formula>
    </cfRule>
  </conditionalFormatting>
  <conditionalFormatting sqref="AX336">
    <cfRule type="cellIs" dxfId="13701" priority="1595" stopIfTrue="1" operator="greaterThan">
      <formula>16</formula>
    </cfRule>
  </conditionalFormatting>
  <conditionalFormatting sqref="AZ336">
    <cfRule type="cellIs" dxfId="13700" priority="1594" stopIfTrue="1" operator="greaterThan">
      <formula>16</formula>
    </cfRule>
  </conditionalFormatting>
  <conditionalFormatting sqref="BB336">
    <cfRule type="cellIs" dxfId="13699" priority="1593" stopIfTrue="1" operator="greaterThan">
      <formula>16</formula>
    </cfRule>
  </conditionalFormatting>
  <conditionalFormatting sqref="BD336">
    <cfRule type="cellIs" dxfId="13698" priority="1592" stopIfTrue="1" operator="greaterThan">
      <formula>16</formula>
    </cfRule>
  </conditionalFormatting>
  <conditionalFormatting sqref="BF336">
    <cfRule type="cellIs" dxfId="13697" priority="1591" stopIfTrue="1" operator="greaterThan">
      <formula>16</formula>
    </cfRule>
  </conditionalFormatting>
  <conditionalFormatting sqref="BH336">
    <cfRule type="cellIs" dxfId="13696" priority="1590" stopIfTrue="1" operator="greaterThan">
      <formula>16</formula>
    </cfRule>
  </conditionalFormatting>
  <conditionalFormatting sqref="AU321:AU335">
    <cfRule type="endsWith" dxfId="13695" priority="1579" stopIfTrue="1" operator="endsWith" text="TE">
      <formula>RIGHT(AU321,LEN("TE"))="TE"</formula>
    </cfRule>
    <cfRule type="endsWith" dxfId="13694" priority="1580" stopIfTrue="1" operator="endsWith" text="MX">
      <formula>RIGHT(AU321,LEN("MX"))="MX"</formula>
    </cfRule>
    <cfRule type="endsWith" dxfId="13693" priority="1581" stopIfTrue="1" operator="endsWith" text="MI">
      <formula>RIGHT(AU321,LEN("MI"))="MI"</formula>
    </cfRule>
    <cfRule type="endsWith" dxfId="13692" priority="1582" stopIfTrue="1" operator="endsWith" text="PL">
      <formula>RIGHT(AU321,LEN("PL"))="PL"</formula>
    </cfRule>
    <cfRule type="endsWith" dxfId="13691" priority="1583" stopIfTrue="1" operator="endsWith" text="FE">
      <formula>RIGHT(AU321,LEN("FE"))="FE"</formula>
    </cfRule>
    <cfRule type="endsWith" dxfId="13690" priority="1584" stopIfTrue="1" operator="endsWith" text="PA">
      <formula>RIGHT(AU321,LEN("PA"))="PA"</formula>
    </cfRule>
    <cfRule type="endsWith" dxfId="13689" priority="1585" stopIfTrue="1" operator="endsWith" text="PS">
      <formula>RIGHT(AU321,LEN("PS"))="PS"</formula>
    </cfRule>
    <cfRule type="endsWith" dxfId="13688" priority="1586" stopIfTrue="1" operator="endsWith" text="OB">
      <formula>RIGHT(AU321,LEN("OB"))="OB"</formula>
    </cfRule>
    <cfRule type="endsWith" dxfId="13687" priority="1587" stopIfTrue="1" operator="endsWith" text="BA">
      <formula>RIGHT(AU321,LEN("BA"))="BA"</formula>
    </cfRule>
    <cfRule type="endsWith" dxfId="13686" priority="1588" stopIfTrue="1" operator="endsWith" text="CO">
      <formula>RIGHT(AU321,LEN("CO"))="CO"</formula>
    </cfRule>
    <cfRule type="endsWith" dxfId="13685" priority="1589" stopIfTrue="1" operator="endsWith" text="CH">
      <formula>RIGHT(AU321,LEN("CH"))="CH"</formula>
    </cfRule>
  </conditionalFormatting>
  <conditionalFormatting sqref="AW321:AW335">
    <cfRule type="endsWith" dxfId="13684" priority="1568" stopIfTrue="1" operator="endsWith" text="TE">
      <formula>RIGHT(AW321,LEN("TE"))="TE"</formula>
    </cfRule>
    <cfRule type="endsWith" dxfId="13683" priority="1569" stopIfTrue="1" operator="endsWith" text="MX">
      <formula>RIGHT(AW321,LEN("MX"))="MX"</formula>
    </cfRule>
    <cfRule type="endsWith" dxfId="13682" priority="1570" stopIfTrue="1" operator="endsWith" text="MI">
      <formula>RIGHT(AW321,LEN("MI"))="MI"</formula>
    </cfRule>
    <cfRule type="endsWith" dxfId="13681" priority="1571" stopIfTrue="1" operator="endsWith" text="PL">
      <formula>RIGHT(AW321,LEN("PL"))="PL"</formula>
    </cfRule>
    <cfRule type="endsWith" dxfId="13680" priority="1572" stopIfTrue="1" operator="endsWith" text="FE">
      <formula>RIGHT(AW321,LEN("FE"))="FE"</formula>
    </cfRule>
    <cfRule type="endsWith" dxfId="13679" priority="1573" stopIfTrue="1" operator="endsWith" text="PA">
      <formula>RIGHT(AW321,LEN("PA"))="PA"</formula>
    </cfRule>
    <cfRule type="endsWith" dxfId="13678" priority="1574" stopIfTrue="1" operator="endsWith" text="PS">
      <formula>RIGHT(AW321,LEN("PS"))="PS"</formula>
    </cfRule>
    <cfRule type="endsWith" dxfId="13677" priority="1575" stopIfTrue="1" operator="endsWith" text="OB">
      <formula>RIGHT(AW321,LEN("OB"))="OB"</formula>
    </cfRule>
    <cfRule type="endsWith" dxfId="13676" priority="1576" stopIfTrue="1" operator="endsWith" text="BA">
      <formula>RIGHT(AW321,LEN("BA"))="BA"</formula>
    </cfRule>
    <cfRule type="endsWith" dxfId="13675" priority="1577" stopIfTrue="1" operator="endsWith" text="CO">
      <formula>RIGHT(AW321,LEN("CO"))="CO"</formula>
    </cfRule>
    <cfRule type="endsWith" dxfId="13674" priority="1578" stopIfTrue="1" operator="endsWith" text="CH">
      <formula>RIGHT(AW321,LEN("CH"))="CH"</formula>
    </cfRule>
  </conditionalFormatting>
  <conditionalFormatting sqref="AY321:AY335">
    <cfRule type="endsWith" dxfId="13673" priority="1557" stopIfTrue="1" operator="endsWith" text="TE">
      <formula>RIGHT(AY321,LEN("TE"))="TE"</formula>
    </cfRule>
    <cfRule type="endsWith" dxfId="13672" priority="1558" stopIfTrue="1" operator="endsWith" text="MX">
      <formula>RIGHT(AY321,LEN("MX"))="MX"</formula>
    </cfRule>
    <cfRule type="endsWith" dxfId="13671" priority="1559" stopIfTrue="1" operator="endsWith" text="MI">
      <formula>RIGHT(AY321,LEN("MI"))="MI"</formula>
    </cfRule>
    <cfRule type="endsWith" dxfId="13670" priority="1560" stopIfTrue="1" operator="endsWith" text="PL">
      <formula>RIGHT(AY321,LEN("PL"))="PL"</formula>
    </cfRule>
    <cfRule type="endsWith" dxfId="13669" priority="1561" stopIfTrue="1" operator="endsWith" text="FE">
      <formula>RIGHT(AY321,LEN("FE"))="FE"</formula>
    </cfRule>
    <cfRule type="endsWith" dxfId="13668" priority="1562" stopIfTrue="1" operator="endsWith" text="PA">
      <formula>RIGHT(AY321,LEN("PA"))="PA"</formula>
    </cfRule>
    <cfRule type="endsWith" dxfId="13667" priority="1563" stopIfTrue="1" operator="endsWith" text="PS">
      <formula>RIGHT(AY321,LEN("PS"))="PS"</formula>
    </cfRule>
    <cfRule type="endsWith" dxfId="13666" priority="1564" stopIfTrue="1" operator="endsWith" text="OB">
      <formula>RIGHT(AY321,LEN("OB"))="OB"</formula>
    </cfRule>
    <cfRule type="endsWith" dxfId="13665" priority="1565" stopIfTrue="1" operator="endsWith" text="BA">
      <formula>RIGHT(AY321,LEN("BA"))="BA"</formula>
    </cfRule>
    <cfRule type="endsWith" dxfId="13664" priority="1566" stopIfTrue="1" operator="endsWith" text="CO">
      <formula>RIGHT(AY321,LEN("CO"))="CO"</formula>
    </cfRule>
    <cfRule type="endsWith" dxfId="13663" priority="1567" stopIfTrue="1" operator="endsWith" text="CH">
      <formula>RIGHT(AY321,LEN("CH"))="CH"</formula>
    </cfRule>
  </conditionalFormatting>
  <conditionalFormatting sqref="BA321:BA335">
    <cfRule type="endsWith" dxfId="13662" priority="1546" stopIfTrue="1" operator="endsWith" text="TE">
      <formula>RIGHT(BA321,LEN("TE"))="TE"</formula>
    </cfRule>
    <cfRule type="endsWith" dxfId="13661" priority="1547" stopIfTrue="1" operator="endsWith" text="MX">
      <formula>RIGHT(BA321,LEN("MX"))="MX"</formula>
    </cfRule>
    <cfRule type="endsWith" dxfId="13660" priority="1548" stopIfTrue="1" operator="endsWith" text="MI">
      <formula>RIGHT(BA321,LEN("MI"))="MI"</formula>
    </cfRule>
    <cfRule type="endsWith" dxfId="13659" priority="1549" stopIfTrue="1" operator="endsWith" text="PL">
      <formula>RIGHT(BA321,LEN("PL"))="PL"</formula>
    </cfRule>
    <cfRule type="endsWith" dxfId="13658" priority="1550" stopIfTrue="1" operator="endsWith" text="FE">
      <formula>RIGHT(BA321,LEN("FE"))="FE"</formula>
    </cfRule>
    <cfRule type="endsWith" dxfId="13657" priority="1551" stopIfTrue="1" operator="endsWith" text="PA">
      <formula>RIGHT(BA321,LEN("PA"))="PA"</formula>
    </cfRule>
    <cfRule type="endsWith" dxfId="13656" priority="1552" stopIfTrue="1" operator="endsWith" text="PS">
      <formula>RIGHT(BA321,LEN("PS"))="PS"</formula>
    </cfRule>
    <cfRule type="endsWith" dxfId="13655" priority="1553" stopIfTrue="1" operator="endsWith" text="OB">
      <formula>RIGHT(BA321,LEN("OB"))="OB"</formula>
    </cfRule>
    <cfRule type="endsWith" dxfId="13654" priority="1554" stopIfTrue="1" operator="endsWith" text="BA">
      <formula>RIGHT(BA321,LEN("BA"))="BA"</formula>
    </cfRule>
    <cfRule type="endsWith" dxfId="13653" priority="1555" stopIfTrue="1" operator="endsWith" text="CO">
      <formula>RIGHT(BA321,LEN("CO"))="CO"</formula>
    </cfRule>
    <cfRule type="endsWith" dxfId="13652" priority="1556" stopIfTrue="1" operator="endsWith" text="CH">
      <formula>RIGHT(BA321,LEN("CH"))="CH"</formula>
    </cfRule>
  </conditionalFormatting>
  <conditionalFormatting sqref="BC321:BC335">
    <cfRule type="endsWith" dxfId="13651" priority="1535" stopIfTrue="1" operator="endsWith" text="TE">
      <formula>RIGHT(BC321,LEN("TE"))="TE"</formula>
    </cfRule>
    <cfRule type="endsWith" dxfId="13650" priority="1536" stopIfTrue="1" operator="endsWith" text="MX">
      <formula>RIGHT(BC321,LEN("MX"))="MX"</formula>
    </cfRule>
    <cfRule type="endsWith" dxfId="13649" priority="1537" stopIfTrue="1" operator="endsWith" text="MI">
      <formula>RIGHT(BC321,LEN("MI"))="MI"</formula>
    </cfRule>
    <cfRule type="endsWith" dxfId="13648" priority="1538" stopIfTrue="1" operator="endsWith" text="PL">
      <formula>RIGHT(BC321,LEN("PL"))="PL"</formula>
    </cfRule>
    <cfRule type="endsWith" dxfId="13647" priority="1539" stopIfTrue="1" operator="endsWith" text="FE">
      <formula>RIGHT(BC321,LEN("FE"))="FE"</formula>
    </cfRule>
    <cfRule type="endsWith" dxfId="13646" priority="1540" stopIfTrue="1" operator="endsWith" text="PA">
      <formula>RIGHT(BC321,LEN("PA"))="PA"</formula>
    </cfRule>
    <cfRule type="endsWith" dxfId="13645" priority="1541" stopIfTrue="1" operator="endsWith" text="PS">
      <formula>RIGHT(BC321,LEN("PS"))="PS"</formula>
    </cfRule>
    <cfRule type="endsWith" dxfId="13644" priority="1542" stopIfTrue="1" operator="endsWith" text="OB">
      <formula>RIGHT(BC321,LEN("OB"))="OB"</formula>
    </cfRule>
    <cfRule type="endsWith" dxfId="13643" priority="1543" stopIfTrue="1" operator="endsWith" text="BA">
      <formula>RIGHT(BC321,LEN("BA"))="BA"</formula>
    </cfRule>
    <cfRule type="endsWith" dxfId="13642" priority="1544" stopIfTrue="1" operator="endsWith" text="CO">
      <formula>RIGHT(BC321,LEN("CO"))="CO"</formula>
    </cfRule>
    <cfRule type="endsWith" dxfId="13641" priority="1545" stopIfTrue="1" operator="endsWith" text="CH">
      <formula>RIGHT(BC321,LEN("CH"))="CH"</formula>
    </cfRule>
  </conditionalFormatting>
  <conditionalFormatting sqref="BE321:BE335">
    <cfRule type="endsWith" dxfId="13640" priority="1524" stopIfTrue="1" operator="endsWith" text="TE">
      <formula>RIGHT(BE321,LEN("TE"))="TE"</formula>
    </cfRule>
    <cfRule type="endsWith" dxfId="13639" priority="1525" stopIfTrue="1" operator="endsWith" text="MX">
      <formula>RIGHT(BE321,LEN("MX"))="MX"</formula>
    </cfRule>
    <cfRule type="endsWith" dxfId="13638" priority="1526" stopIfTrue="1" operator="endsWith" text="MI">
      <formula>RIGHT(BE321,LEN("MI"))="MI"</formula>
    </cfRule>
    <cfRule type="endsWith" dxfId="13637" priority="1527" stopIfTrue="1" operator="endsWith" text="PL">
      <formula>RIGHT(BE321,LEN("PL"))="PL"</formula>
    </cfRule>
    <cfRule type="endsWith" dxfId="13636" priority="1528" stopIfTrue="1" operator="endsWith" text="FE">
      <formula>RIGHT(BE321,LEN("FE"))="FE"</formula>
    </cfRule>
    <cfRule type="endsWith" dxfId="13635" priority="1529" stopIfTrue="1" operator="endsWith" text="PA">
      <formula>RIGHT(BE321,LEN("PA"))="PA"</formula>
    </cfRule>
    <cfRule type="endsWith" dxfId="13634" priority="1530" stopIfTrue="1" operator="endsWith" text="PS">
      <formula>RIGHT(BE321,LEN("PS"))="PS"</formula>
    </cfRule>
    <cfRule type="endsWith" dxfId="13633" priority="1531" stopIfTrue="1" operator="endsWith" text="OB">
      <formula>RIGHT(BE321,LEN("OB"))="OB"</formula>
    </cfRule>
    <cfRule type="endsWith" dxfId="13632" priority="1532" stopIfTrue="1" operator="endsWith" text="BA">
      <formula>RIGHT(BE321,LEN("BA"))="BA"</formula>
    </cfRule>
    <cfRule type="endsWith" dxfId="13631" priority="1533" stopIfTrue="1" operator="endsWith" text="CO">
      <formula>RIGHT(BE321,LEN("CO"))="CO"</formula>
    </cfRule>
    <cfRule type="endsWith" dxfId="13630" priority="1534" stopIfTrue="1" operator="endsWith" text="CH">
      <formula>RIGHT(BE321,LEN("CH"))="CH"</formula>
    </cfRule>
  </conditionalFormatting>
  <conditionalFormatting sqref="BG321:BG335">
    <cfRule type="endsWith" dxfId="13629" priority="1513" stopIfTrue="1" operator="endsWith" text="TE">
      <formula>RIGHT(BG321,LEN("TE"))="TE"</formula>
    </cfRule>
    <cfRule type="endsWith" dxfId="13628" priority="1514" stopIfTrue="1" operator="endsWith" text="MX">
      <formula>RIGHT(BG321,LEN("MX"))="MX"</formula>
    </cfRule>
    <cfRule type="endsWith" dxfId="13627" priority="1515" stopIfTrue="1" operator="endsWith" text="MI">
      <formula>RIGHT(BG321,LEN("MI"))="MI"</formula>
    </cfRule>
    <cfRule type="endsWith" dxfId="13626" priority="1516" stopIfTrue="1" operator="endsWith" text="PL">
      <formula>RIGHT(BG321,LEN("PL"))="PL"</formula>
    </cfRule>
    <cfRule type="endsWith" dxfId="13625" priority="1517" stopIfTrue="1" operator="endsWith" text="FE">
      <formula>RIGHT(BG321,LEN("FE"))="FE"</formula>
    </cfRule>
    <cfRule type="endsWith" dxfId="13624" priority="1518" stopIfTrue="1" operator="endsWith" text="PA">
      <formula>RIGHT(BG321,LEN("PA"))="PA"</formula>
    </cfRule>
    <cfRule type="endsWith" dxfId="13623" priority="1519" stopIfTrue="1" operator="endsWith" text="PS">
      <formula>RIGHT(BG321,LEN("PS"))="PS"</formula>
    </cfRule>
    <cfRule type="endsWith" dxfId="13622" priority="1520" stopIfTrue="1" operator="endsWith" text="OB">
      <formula>RIGHT(BG321,LEN("OB"))="OB"</formula>
    </cfRule>
    <cfRule type="endsWith" dxfId="13621" priority="1521" stopIfTrue="1" operator="endsWith" text="BA">
      <formula>RIGHT(BG321,LEN("BA"))="BA"</formula>
    </cfRule>
    <cfRule type="endsWith" dxfId="13620" priority="1522" stopIfTrue="1" operator="endsWith" text="CO">
      <formula>RIGHT(BG321,LEN("CO"))="CO"</formula>
    </cfRule>
    <cfRule type="endsWith" dxfId="13619" priority="1523" stopIfTrue="1" operator="endsWith" text="CH">
      <formula>RIGHT(BG321,LEN("CH"))="CH"</formula>
    </cfRule>
  </conditionalFormatting>
  <conditionalFormatting sqref="H357">
    <cfRule type="cellIs" dxfId="13618" priority="1512" stopIfTrue="1" operator="greaterThan">
      <formula>16</formula>
    </cfRule>
  </conditionalFormatting>
  <conditionalFormatting sqref="J357">
    <cfRule type="cellIs" dxfId="13617" priority="1511" stopIfTrue="1" operator="greaterThan">
      <formula>16</formula>
    </cfRule>
  </conditionalFormatting>
  <conditionalFormatting sqref="L357">
    <cfRule type="cellIs" dxfId="13616" priority="1510" stopIfTrue="1" operator="greaterThan">
      <formula>16</formula>
    </cfRule>
  </conditionalFormatting>
  <conditionalFormatting sqref="N357">
    <cfRule type="cellIs" dxfId="13615" priority="1509" stopIfTrue="1" operator="greaterThan">
      <formula>16</formula>
    </cfRule>
  </conditionalFormatting>
  <conditionalFormatting sqref="P357">
    <cfRule type="cellIs" dxfId="13614" priority="1508" stopIfTrue="1" operator="greaterThan">
      <formula>16</formula>
    </cfRule>
  </conditionalFormatting>
  <conditionalFormatting sqref="R357">
    <cfRule type="cellIs" dxfId="13613" priority="1507" stopIfTrue="1" operator="greaterThan">
      <formula>16</formula>
    </cfRule>
  </conditionalFormatting>
  <conditionalFormatting sqref="T357">
    <cfRule type="cellIs" dxfId="13612" priority="1506" stopIfTrue="1" operator="greaterThan">
      <formula>16</formula>
    </cfRule>
  </conditionalFormatting>
  <conditionalFormatting sqref="G342:G356">
    <cfRule type="endsWith" dxfId="13611" priority="1495" stopIfTrue="1" operator="endsWith" text="TE">
      <formula>RIGHT(G342,LEN("TE"))="TE"</formula>
    </cfRule>
    <cfRule type="endsWith" dxfId="13610" priority="1496" stopIfTrue="1" operator="endsWith" text="MX">
      <formula>RIGHT(G342,LEN("MX"))="MX"</formula>
    </cfRule>
    <cfRule type="endsWith" dxfId="13609" priority="1497" stopIfTrue="1" operator="endsWith" text="MI">
      <formula>RIGHT(G342,LEN("MI"))="MI"</formula>
    </cfRule>
    <cfRule type="endsWith" dxfId="13608" priority="1498" stopIfTrue="1" operator="endsWith" text="PL">
      <formula>RIGHT(G342,LEN("PL"))="PL"</formula>
    </cfRule>
    <cfRule type="endsWith" dxfId="13607" priority="1499" stopIfTrue="1" operator="endsWith" text="FE">
      <formula>RIGHT(G342,LEN("FE"))="FE"</formula>
    </cfRule>
    <cfRule type="endsWith" dxfId="13606" priority="1500" stopIfTrue="1" operator="endsWith" text="PA">
      <formula>RIGHT(G342,LEN("PA"))="PA"</formula>
    </cfRule>
    <cfRule type="endsWith" dxfId="13605" priority="1501" stopIfTrue="1" operator="endsWith" text="PS">
      <formula>RIGHT(G342,LEN("PS"))="PS"</formula>
    </cfRule>
    <cfRule type="endsWith" dxfId="13604" priority="1502" stopIfTrue="1" operator="endsWith" text="OB">
      <formula>RIGHT(G342,LEN("OB"))="OB"</formula>
    </cfRule>
    <cfRule type="endsWith" dxfId="13603" priority="1503" stopIfTrue="1" operator="endsWith" text="BA">
      <formula>RIGHT(G342,LEN("BA"))="BA"</formula>
    </cfRule>
    <cfRule type="endsWith" dxfId="13602" priority="1504" stopIfTrue="1" operator="endsWith" text="CO">
      <formula>RIGHT(G342,LEN("CO"))="CO"</formula>
    </cfRule>
    <cfRule type="endsWith" dxfId="13601" priority="1505" stopIfTrue="1" operator="endsWith" text="CH">
      <formula>RIGHT(G342,LEN("CH"))="CH"</formula>
    </cfRule>
  </conditionalFormatting>
  <conditionalFormatting sqref="I342:I356">
    <cfRule type="endsWith" dxfId="13600" priority="1484" stopIfTrue="1" operator="endsWith" text="TE">
      <formula>RIGHT(I342,LEN("TE"))="TE"</formula>
    </cfRule>
    <cfRule type="endsWith" dxfId="13599" priority="1485" stopIfTrue="1" operator="endsWith" text="MX">
      <formula>RIGHT(I342,LEN("MX"))="MX"</formula>
    </cfRule>
    <cfRule type="endsWith" dxfId="13598" priority="1486" stopIfTrue="1" operator="endsWith" text="MI">
      <formula>RIGHT(I342,LEN("MI"))="MI"</formula>
    </cfRule>
    <cfRule type="endsWith" dxfId="13597" priority="1487" stopIfTrue="1" operator="endsWith" text="PL">
      <formula>RIGHT(I342,LEN("PL"))="PL"</formula>
    </cfRule>
    <cfRule type="endsWith" dxfId="13596" priority="1488" stopIfTrue="1" operator="endsWith" text="FE">
      <formula>RIGHT(I342,LEN("FE"))="FE"</formula>
    </cfRule>
    <cfRule type="endsWith" dxfId="13595" priority="1489" stopIfTrue="1" operator="endsWith" text="PA">
      <formula>RIGHT(I342,LEN("PA"))="PA"</formula>
    </cfRule>
    <cfRule type="endsWith" dxfId="13594" priority="1490" stopIfTrue="1" operator="endsWith" text="PS">
      <formula>RIGHT(I342,LEN("PS"))="PS"</formula>
    </cfRule>
    <cfRule type="endsWith" dxfId="13593" priority="1491" stopIfTrue="1" operator="endsWith" text="OB">
      <formula>RIGHT(I342,LEN("OB"))="OB"</formula>
    </cfRule>
    <cfRule type="endsWith" dxfId="13592" priority="1492" stopIfTrue="1" operator="endsWith" text="BA">
      <formula>RIGHT(I342,LEN("BA"))="BA"</formula>
    </cfRule>
    <cfRule type="endsWith" dxfId="13591" priority="1493" stopIfTrue="1" operator="endsWith" text="CO">
      <formula>RIGHT(I342,LEN("CO"))="CO"</formula>
    </cfRule>
    <cfRule type="endsWith" dxfId="13590" priority="1494" stopIfTrue="1" operator="endsWith" text="CH">
      <formula>RIGHT(I342,LEN("CH"))="CH"</formula>
    </cfRule>
  </conditionalFormatting>
  <conditionalFormatting sqref="K342:K356">
    <cfRule type="endsWith" dxfId="13589" priority="1473" stopIfTrue="1" operator="endsWith" text="TE">
      <formula>RIGHT(K342,LEN("TE"))="TE"</formula>
    </cfRule>
    <cfRule type="endsWith" dxfId="13588" priority="1474" stopIfTrue="1" operator="endsWith" text="MX">
      <formula>RIGHT(K342,LEN("MX"))="MX"</formula>
    </cfRule>
    <cfRule type="endsWith" dxfId="13587" priority="1475" stopIfTrue="1" operator="endsWith" text="MI">
      <formula>RIGHT(K342,LEN("MI"))="MI"</formula>
    </cfRule>
    <cfRule type="endsWith" dxfId="13586" priority="1476" stopIfTrue="1" operator="endsWith" text="PL">
      <formula>RIGHT(K342,LEN("PL"))="PL"</formula>
    </cfRule>
    <cfRule type="endsWith" dxfId="13585" priority="1477" stopIfTrue="1" operator="endsWith" text="FE">
      <formula>RIGHT(K342,LEN("FE"))="FE"</formula>
    </cfRule>
    <cfRule type="endsWith" dxfId="13584" priority="1478" stopIfTrue="1" operator="endsWith" text="PA">
      <formula>RIGHT(K342,LEN("PA"))="PA"</formula>
    </cfRule>
    <cfRule type="endsWith" dxfId="13583" priority="1479" stopIfTrue="1" operator="endsWith" text="PS">
      <formula>RIGHT(K342,LEN("PS"))="PS"</formula>
    </cfRule>
    <cfRule type="endsWith" dxfId="13582" priority="1480" stopIfTrue="1" operator="endsWith" text="OB">
      <formula>RIGHT(K342,LEN("OB"))="OB"</formula>
    </cfRule>
    <cfRule type="endsWith" dxfId="13581" priority="1481" stopIfTrue="1" operator="endsWith" text="BA">
      <formula>RIGHT(K342,LEN("BA"))="BA"</formula>
    </cfRule>
    <cfRule type="endsWith" dxfId="13580" priority="1482" stopIfTrue="1" operator="endsWith" text="CO">
      <formula>RIGHT(K342,LEN("CO"))="CO"</formula>
    </cfRule>
    <cfRule type="endsWith" dxfId="13579" priority="1483" stopIfTrue="1" operator="endsWith" text="CH">
      <formula>RIGHT(K342,LEN("CH"))="CH"</formula>
    </cfRule>
  </conditionalFormatting>
  <conditionalFormatting sqref="M342:M356">
    <cfRule type="endsWith" dxfId="13578" priority="1462" stopIfTrue="1" operator="endsWith" text="TE">
      <formula>RIGHT(M342,LEN("TE"))="TE"</formula>
    </cfRule>
    <cfRule type="endsWith" dxfId="13577" priority="1463" stopIfTrue="1" operator="endsWith" text="MX">
      <formula>RIGHT(M342,LEN("MX"))="MX"</formula>
    </cfRule>
    <cfRule type="endsWith" dxfId="13576" priority="1464" stopIfTrue="1" operator="endsWith" text="MI">
      <formula>RIGHT(M342,LEN("MI"))="MI"</formula>
    </cfRule>
    <cfRule type="endsWith" dxfId="13575" priority="1465" stopIfTrue="1" operator="endsWith" text="PL">
      <formula>RIGHT(M342,LEN("PL"))="PL"</formula>
    </cfRule>
    <cfRule type="endsWith" dxfId="13574" priority="1466" stopIfTrue="1" operator="endsWith" text="FE">
      <formula>RIGHT(M342,LEN("FE"))="FE"</formula>
    </cfRule>
    <cfRule type="endsWith" dxfId="13573" priority="1467" stopIfTrue="1" operator="endsWith" text="PA">
      <formula>RIGHT(M342,LEN("PA"))="PA"</formula>
    </cfRule>
    <cfRule type="endsWith" dxfId="13572" priority="1468" stopIfTrue="1" operator="endsWith" text="PS">
      <formula>RIGHT(M342,LEN("PS"))="PS"</formula>
    </cfRule>
    <cfRule type="endsWith" dxfId="13571" priority="1469" stopIfTrue="1" operator="endsWith" text="OB">
      <formula>RIGHT(M342,LEN("OB"))="OB"</formula>
    </cfRule>
    <cfRule type="endsWith" dxfId="13570" priority="1470" stopIfTrue="1" operator="endsWith" text="BA">
      <formula>RIGHT(M342,LEN("BA"))="BA"</formula>
    </cfRule>
    <cfRule type="endsWith" dxfId="13569" priority="1471" stopIfTrue="1" operator="endsWith" text="CO">
      <formula>RIGHT(M342,LEN("CO"))="CO"</formula>
    </cfRule>
    <cfRule type="endsWith" dxfId="13568" priority="1472" stopIfTrue="1" operator="endsWith" text="CH">
      <formula>RIGHT(M342,LEN("CH"))="CH"</formula>
    </cfRule>
  </conditionalFormatting>
  <conditionalFormatting sqref="O342:O356">
    <cfRule type="endsWith" dxfId="13567" priority="1451" stopIfTrue="1" operator="endsWith" text="TE">
      <formula>RIGHT(O342,LEN("TE"))="TE"</formula>
    </cfRule>
    <cfRule type="endsWith" dxfId="13566" priority="1452" stopIfTrue="1" operator="endsWith" text="MX">
      <formula>RIGHT(O342,LEN("MX"))="MX"</formula>
    </cfRule>
    <cfRule type="endsWith" dxfId="13565" priority="1453" stopIfTrue="1" operator="endsWith" text="MI">
      <formula>RIGHT(O342,LEN("MI"))="MI"</formula>
    </cfRule>
    <cfRule type="endsWith" dxfId="13564" priority="1454" stopIfTrue="1" operator="endsWith" text="PL">
      <formula>RIGHT(O342,LEN("PL"))="PL"</formula>
    </cfRule>
    <cfRule type="endsWith" dxfId="13563" priority="1455" stopIfTrue="1" operator="endsWith" text="FE">
      <formula>RIGHT(O342,LEN("FE"))="FE"</formula>
    </cfRule>
    <cfRule type="endsWith" dxfId="13562" priority="1456" stopIfTrue="1" operator="endsWith" text="PA">
      <formula>RIGHT(O342,LEN("PA"))="PA"</formula>
    </cfRule>
    <cfRule type="endsWith" dxfId="13561" priority="1457" stopIfTrue="1" operator="endsWith" text="PS">
      <formula>RIGHT(O342,LEN("PS"))="PS"</formula>
    </cfRule>
    <cfRule type="endsWith" dxfId="13560" priority="1458" stopIfTrue="1" operator="endsWith" text="OB">
      <formula>RIGHT(O342,LEN("OB"))="OB"</formula>
    </cfRule>
    <cfRule type="endsWith" dxfId="13559" priority="1459" stopIfTrue="1" operator="endsWith" text="BA">
      <formula>RIGHT(O342,LEN("BA"))="BA"</formula>
    </cfRule>
    <cfRule type="endsWith" dxfId="13558" priority="1460" stopIfTrue="1" operator="endsWith" text="CO">
      <formula>RIGHT(O342,LEN("CO"))="CO"</formula>
    </cfRule>
    <cfRule type="endsWith" dxfId="13557" priority="1461" stopIfTrue="1" operator="endsWith" text="CH">
      <formula>RIGHT(O342,LEN("CH"))="CH"</formula>
    </cfRule>
  </conditionalFormatting>
  <conditionalFormatting sqref="Q342:Q356">
    <cfRule type="endsWith" dxfId="13556" priority="1440" stopIfTrue="1" operator="endsWith" text="TE">
      <formula>RIGHT(Q342,LEN("TE"))="TE"</formula>
    </cfRule>
    <cfRule type="endsWith" dxfId="13555" priority="1441" stopIfTrue="1" operator="endsWith" text="MX">
      <formula>RIGHT(Q342,LEN("MX"))="MX"</formula>
    </cfRule>
    <cfRule type="endsWith" dxfId="13554" priority="1442" stopIfTrue="1" operator="endsWith" text="MI">
      <formula>RIGHT(Q342,LEN("MI"))="MI"</formula>
    </cfRule>
    <cfRule type="endsWith" dxfId="13553" priority="1443" stopIfTrue="1" operator="endsWith" text="PL">
      <formula>RIGHT(Q342,LEN("PL"))="PL"</formula>
    </cfRule>
    <cfRule type="endsWith" dxfId="13552" priority="1444" stopIfTrue="1" operator="endsWith" text="FE">
      <formula>RIGHT(Q342,LEN("FE"))="FE"</formula>
    </cfRule>
    <cfRule type="endsWith" dxfId="13551" priority="1445" stopIfTrue="1" operator="endsWith" text="PA">
      <formula>RIGHT(Q342,LEN("PA"))="PA"</formula>
    </cfRule>
    <cfRule type="endsWith" dxfId="13550" priority="1446" stopIfTrue="1" operator="endsWith" text="PS">
      <formula>RIGHT(Q342,LEN("PS"))="PS"</formula>
    </cfRule>
    <cfRule type="endsWith" dxfId="13549" priority="1447" stopIfTrue="1" operator="endsWith" text="OB">
      <formula>RIGHT(Q342,LEN("OB"))="OB"</formula>
    </cfRule>
    <cfRule type="endsWith" dxfId="13548" priority="1448" stopIfTrue="1" operator="endsWith" text="BA">
      <formula>RIGHT(Q342,LEN("BA"))="BA"</formula>
    </cfRule>
    <cfRule type="endsWith" dxfId="13547" priority="1449" stopIfTrue="1" operator="endsWith" text="CO">
      <formula>RIGHT(Q342,LEN("CO"))="CO"</formula>
    </cfRule>
    <cfRule type="endsWith" dxfId="13546" priority="1450" stopIfTrue="1" operator="endsWith" text="CH">
      <formula>RIGHT(Q342,LEN("CH"))="CH"</formula>
    </cfRule>
  </conditionalFormatting>
  <conditionalFormatting sqref="S342:S356">
    <cfRule type="endsWith" dxfId="13545" priority="1429" stopIfTrue="1" operator="endsWith" text="TE">
      <formula>RIGHT(S342,LEN("TE"))="TE"</formula>
    </cfRule>
    <cfRule type="endsWith" dxfId="13544" priority="1430" stopIfTrue="1" operator="endsWith" text="MX">
      <formula>RIGHT(S342,LEN("MX"))="MX"</formula>
    </cfRule>
    <cfRule type="endsWith" dxfId="13543" priority="1431" stopIfTrue="1" operator="endsWith" text="MI">
      <formula>RIGHT(S342,LEN("MI"))="MI"</formula>
    </cfRule>
    <cfRule type="endsWith" dxfId="13542" priority="1432" stopIfTrue="1" operator="endsWith" text="PL">
      <formula>RIGHT(S342,LEN("PL"))="PL"</formula>
    </cfRule>
    <cfRule type="endsWith" dxfId="13541" priority="1433" stopIfTrue="1" operator="endsWith" text="FE">
      <formula>RIGHT(S342,LEN("FE"))="FE"</formula>
    </cfRule>
    <cfRule type="endsWith" dxfId="13540" priority="1434" stopIfTrue="1" operator="endsWith" text="PA">
      <formula>RIGHT(S342,LEN("PA"))="PA"</formula>
    </cfRule>
    <cfRule type="endsWith" dxfId="13539" priority="1435" stopIfTrue="1" operator="endsWith" text="PS">
      <formula>RIGHT(S342,LEN("PS"))="PS"</formula>
    </cfRule>
    <cfRule type="endsWith" dxfId="13538" priority="1436" stopIfTrue="1" operator="endsWith" text="OB">
      <formula>RIGHT(S342,LEN("OB"))="OB"</formula>
    </cfRule>
    <cfRule type="endsWith" dxfId="13537" priority="1437" stopIfTrue="1" operator="endsWith" text="BA">
      <formula>RIGHT(S342,LEN("BA"))="BA"</formula>
    </cfRule>
    <cfRule type="endsWith" dxfId="13536" priority="1438" stopIfTrue="1" operator="endsWith" text="CO">
      <formula>RIGHT(S342,LEN("CO"))="CO"</formula>
    </cfRule>
    <cfRule type="endsWith" dxfId="13535" priority="1439" stopIfTrue="1" operator="endsWith" text="CH">
      <formula>RIGHT(S342,LEN("CH"))="CH"</formula>
    </cfRule>
  </conditionalFormatting>
  <conditionalFormatting sqref="AB357">
    <cfRule type="cellIs" dxfId="13534" priority="1428" stopIfTrue="1" operator="greaterThan">
      <formula>16</formula>
    </cfRule>
  </conditionalFormatting>
  <conditionalFormatting sqref="AD357">
    <cfRule type="cellIs" dxfId="13533" priority="1427" stopIfTrue="1" operator="greaterThan">
      <formula>16</formula>
    </cfRule>
  </conditionalFormatting>
  <conditionalFormatting sqref="AF357">
    <cfRule type="cellIs" dxfId="13532" priority="1426" stopIfTrue="1" operator="greaterThan">
      <formula>16</formula>
    </cfRule>
  </conditionalFormatting>
  <conditionalFormatting sqref="AH357">
    <cfRule type="cellIs" dxfId="13531" priority="1425" stopIfTrue="1" operator="greaterThan">
      <formula>16</formula>
    </cfRule>
  </conditionalFormatting>
  <conditionalFormatting sqref="AJ357">
    <cfRule type="cellIs" dxfId="13530" priority="1424" stopIfTrue="1" operator="greaterThan">
      <formula>16</formula>
    </cfRule>
  </conditionalFormatting>
  <conditionalFormatting sqref="AL357">
    <cfRule type="cellIs" dxfId="13529" priority="1423" stopIfTrue="1" operator="greaterThan">
      <formula>16</formula>
    </cfRule>
  </conditionalFormatting>
  <conditionalFormatting sqref="AN357">
    <cfRule type="cellIs" dxfId="13528" priority="1422" stopIfTrue="1" operator="greaterThan">
      <formula>16</formula>
    </cfRule>
  </conditionalFormatting>
  <conditionalFormatting sqref="AA342:AA356">
    <cfRule type="endsWith" dxfId="13527" priority="1411" stopIfTrue="1" operator="endsWith" text="TE">
      <formula>RIGHT(AA342,LEN("TE"))="TE"</formula>
    </cfRule>
    <cfRule type="endsWith" dxfId="13526" priority="1412" stopIfTrue="1" operator="endsWith" text="MX">
      <formula>RIGHT(AA342,LEN("MX"))="MX"</formula>
    </cfRule>
    <cfRule type="endsWith" dxfId="13525" priority="1413" stopIfTrue="1" operator="endsWith" text="MI">
      <formula>RIGHT(AA342,LEN("MI"))="MI"</formula>
    </cfRule>
    <cfRule type="endsWith" dxfId="13524" priority="1414" stopIfTrue="1" operator="endsWith" text="PL">
      <formula>RIGHT(AA342,LEN("PL"))="PL"</formula>
    </cfRule>
    <cfRule type="endsWith" dxfId="13523" priority="1415" stopIfTrue="1" operator="endsWith" text="FE">
      <formula>RIGHT(AA342,LEN("FE"))="FE"</formula>
    </cfRule>
    <cfRule type="endsWith" dxfId="13522" priority="1416" stopIfTrue="1" operator="endsWith" text="PA">
      <formula>RIGHT(AA342,LEN("PA"))="PA"</formula>
    </cfRule>
    <cfRule type="endsWith" dxfId="13521" priority="1417" stopIfTrue="1" operator="endsWith" text="PS">
      <formula>RIGHT(AA342,LEN("PS"))="PS"</formula>
    </cfRule>
    <cfRule type="endsWith" dxfId="13520" priority="1418" stopIfTrue="1" operator="endsWith" text="OB">
      <formula>RIGHT(AA342,LEN("OB"))="OB"</formula>
    </cfRule>
    <cfRule type="endsWith" dxfId="13519" priority="1419" stopIfTrue="1" operator="endsWith" text="BA">
      <formula>RIGHT(AA342,LEN("BA"))="BA"</formula>
    </cfRule>
    <cfRule type="endsWith" dxfId="13518" priority="1420" stopIfTrue="1" operator="endsWith" text="CO">
      <formula>RIGHT(AA342,LEN("CO"))="CO"</formula>
    </cfRule>
    <cfRule type="endsWith" dxfId="13517" priority="1421" stopIfTrue="1" operator="endsWith" text="CH">
      <formula>RIGHT(AA342,LEN("CH"))="CH"</formula>
    </cfRule>
  </conditionalFormatting>
  <conditionalFormatting sqref="AC342:AC356">
    <cfRule type="endsWith" dxfId="13516" priority="1400" stopIfTrue="1" operator="endsWith" text="TE">
      <formula>RIGHT(AC342,LEN("TE"))="TE"</formula>
    </cfRule>
    <cfRule type="endsWith" dxfId="13515" priority="1401" stopIfTrue="1" operator="endsWith" text="MX">
      <formula>RIGHT(AC342,LEN("MX"))="MX"</formula>
    </cfRule>
    <cfRule type="endsWith" dxfId="13514" priority="1402" stopIfTrue="1" operator="endsWith" text="MI">
      <formula>RIGHT(AC342,LEN("MI"))="MI"</formula>
    </cfRule>
    <cfRule type="endsWith" dxfId="13513" priority="1403" stopIfTrue="1" operator="endsWith" text="PL">
      <formula>RIGHT(AC342,LEN("PL"))="PL"</formula>
    </cfRule>
    <cfRule type="endsWith" dxfId="13512" priority="1404" stopIfTrue="1" operator="endsWith" text="FE">
      <formula>RIGHT(AC342,LEN("FE"))="FE"</formula>
    </cfRule>
    <cfRule type="endsWith" dxfId="13511" priority="1405" stopIfTrue="1" operator="endsWith" text="PA">
      <formula>RIGHT(AC342,LEN("PA"))="PA"</formula>
    </cfRule>
    <cfRule type="endsWith" dxfId="13510" priority="1406" stopIfTrue="1" operator="endsWith" text="PS">
      <formula>RIGHT(AC342,LEN("PS"))="PS"</formula>
    </cfRule>
    <cfRule type="endsWith" dxfId="13509" priority="1407" stopIfTrue="1" operator="endsWith" text="OB">
      <formula>RIGHT(AC342,LEN("OB"))="OB"</formula>
    </cfRule>
    <cfRule type="endsWith" dxfId="13508" priority="1408" stopIfTrue="1" operator="endsWith" text="BA">
      <formula>RIGHT(AC342,LEN("BA"))="BA"</formula>
    </cfRule>
    <cfRule type="endsWith" dxfId="13507" priority="1409" stopIfTrue="1" operator="endsWith" text="CO">
      <formula>RIGHT(AC342,LEN("CO"))="CO"</formula>
    </cfRule>
    <cfRule type="endsWith" dxfId="13506" priority="1410" stopIfTrue="1" operator="endsWith" text="CH">
      <formula>RIGHT(AC342,LEN("CH"))="CH"</formula>
    </cfRule>
  </conditionalFormatting>
  <conditionalFormatting sqref="AE342:AE356">
    <cfRule type="endsWith" dxfId="13505" priority="1389" stopIfTrue="1" operator="endsWith" text="TE">
      <formula>RIGHT(AE342,LEN("TE"))="TE"</formula>
    </cfRule>
    <cfRule type="endsWith" dxfId="13504" priority="1390" stopIfTrue="1" operator="endsWith" text="MX">
      <formula>RIGHT(AE342,LEN("MX"))="MX"</formula>
    </cfRule>
    <cfRule type="endsWith" dxfId="13503" priority="1391" stopIfTrue="1" operator="endsWith" text="MI">
      <formula>RIGHT(AE342,LEN("MI"))="MI"</formula>
    </cfRule>
    <cfRule type="endsWith" dxfId="13502" priority="1392" stopIfTrue="1" operator="endsWith" text="PL">
      <formula>RIGHT(AE342,LEN("PL"))="PL"</formula>
    </cfRule>
    <cfRule type="endsWith" dxfId="13501" priority="1393" stopIfTrue="1" operator="endsWith" text="FE">
      <formula>RIGHT(AE342,LEN("FE"))="FE"</formula>
    </cfRule>
    <cfRule type="endsWith" dxfId="13500" priority="1394" stopIfTrue="1" operator="endsWith" text="PA">
      <formula>RIGHT(AE342,LEN("PA"))="PA"</formula>
    </cfRule>
    <cfRule type="endsWith" dxfId="13499" priority="1395" stopIfTrue="1" operator="endsWith" text="PS">
      <formula>RIGHT(AE342,LEN("PS"))="PS"</formula>
    </cfRule>
    <cfRule type="endsWith" dxfId="13498" priority="1396" stopIfTrue="1" operator="endsWith" text="OB">
      <formula>RIGHT(AE342,LEN("OB"))="OB"</formula>
    </cfRule>
    <cfRule type="endsWith" dxfId="13497" priority="1397" stopIfTrue="1" operator="endsWith" text="BA">
      <formula>RIGHT(AE342,LEN("BA"))="BA"</formula>
    </cfRule>
    <cfRule type="endsWith" dxfId="13496" priority="1398" stopIfTrue="1" operator="endsWith" text="CO">
      <formula>RIGHT(AE342,LEN("CO"))="CO"</formula>
    </cfRule>
    <cfRule type="endsWith" dxfId="13495" priority="1399" stopIfTrue="1" operator="endsWith" text="CH">
      <formula>RIGHT(AE342,LEN("CH"))="CH"</formula>
    </cfRule>
  </conditionalFormatting>
  <conditionalFormatting sqref="AG342:AG356">
    <cfRule type="endsWith" dxfId="13494" priority="1378" stopIfTrue="1" operator="endsWith" text="TE">
      <formula>RIGHT(AG342,LEN("TE"))="TE"</formula>
    </cfRule>
    <cfRule type="endsWith" dxfId="13493" priority="1379" stopIfTrue="1" operator="endsWith" text="MX">
      <formula>RIGHT(AG342,LEN("MX"))="MX"</formula>
    </cfRule>
    <cfRule type="endsWith" dxfId="13492" priority="1380" stopIfTrue="1" operator="endsWith" text="MI">
      <formula>RIGHT(AG342,LEN("MI"))="MI"</formula>
    </cfRule>
    <cfRule type="endsWith" dxfId="13491" priority="1381" stopIfTrue="1" operator="endsWith" text="PL">
      <formula>RIGHT(AG342,LEN("PL"))="PL"</formula>
    </cfRule>
    <cfRule type="endsWith" dxfId="13490" priority="1382" stopIfTrue="1" operator="endsWith" text="FE">
      <formula>RIGHT(AG342,LEN("FE"))="FE"</formula>
    </cfRule>
    <cfRule type="endsWith" dxfId="13489" priority="1383" stopIfTrue="1" operator="endsWith" text="PA">
      <formula>RIGHT(AG342,LEN("PA"))="PA"</formula>
    </cfRule>
    <cfRule type="endsWith" dxfId="13488" priority="1384" stopIfTrue="1" operator="endsWith" text="PS">
      <formula>RIGHT(AG342,LEN("PS"))="PS"</formula>
    </cfRule>
    <cfRule type="endsWith" dxfId="13487" priority="1385" stopIfTrue="1" operator="endsWith" text="OB">
      <formula>RIGHT(AG342,LEN("OB"))="OB"</formula>
    </cfRule>
    <cfRule type="endsWith" dxfId="13486" priority="1386" stopIfTrue="1" operator="endsWith" text="BA">
      <formula>RIGHT(AG342,LEN("BA"))="BA"</formula>
    </cfRule>
    <cfRule type="endsWith" dxfId="13485" priority="1387" stopIfTrue="1" operator="endsWith" text="CO">
      <formula>RIGHT(AG342,LEN("CO"))="CO"</formula>
    </cfRule>
    <cfRule type="endsWith" dxfId="13484" priority="1388" stopIfTrue="1" operator="endsWith" text="CH">
      <formula>RIGHT(AG342,LEN("CH"))="CH"</formula>
    </cfRule>
  </conditionalFormatting>
  <conditionalFormatting sqref="AI342:AI356">
    <cfRule type="endsWith" dxfId="13483" priority="1367" stopIfTrue="1" operator="endsWith" text="TE">
      <formula>RIGHT(AI342,LEN("TE"))="TE"</formula>
    </cfRule>
    <cfRule type="endsWith" dxfId="13482" priority="1368" stopIfTrue="1" operator="endsWith" text="MX">
      <formula>RIGHT(AI342,LEN("MX"))="MX"</formula>
    </cfRule>
    <cfRule type="endsWith" dxfId="13481" priority="1369" stopIfTrue="1" operator="endsWith" text="MI">
      <formula>RIGHT(AI342,LEN("MI"))="MI"</formula>
    </cfRule>
    <cfRule type="endsWith" dxfId="13480" priority="1370" stopIfTrue="1" operator="endsWith" text="PL">
      <formula>RIGHT(AI342,LEN("PL"))="PL"</formula>
    </cfRule>
    <cfRule type="endsWith" dxfId="13479" priority="1371" stopIfTrue="1" operator="endsWith" text="FE">
      <formula>RIGHT(AI342,LEN("FE"))="FE"</formula>
    </cfRule>
    <cfRule type="endsWith" dxfId="13478" priority="1372" stopIfTrue="1" operator="endsWith" text="PA">
      <formula>RIGHT(AI342,LEN("PA"))="PA"</formula>
    </cfRule>
    <cfRule type="endsWith" dxfId="13477" priority="1373" stopIfTrue="1" operator="endsWith" text="PS">
      <formula>RIGHT(AI342,LEN("PS"))="PS"</formula>
    </cfRule>
    <cfRule type="endsWith" dxfId="13476" priority="1374" stopIfTrue="1" operator="endsWith" text="OB">
      <formula>RIGHT(AI342,LEN("OB"))="OB"</formula>
    </cfRule>
    <cfRule type="endsWith" dxfId="13475" priority="1375" stopIfTrue="1" operator="endsWith" text="BA">
      <formula>RIGHT(AI342,LEN("BA"))="BA"</formula>
    </cfRule>
    <cfRule type="endsWith" dxfId="13474" priority="1376" stopIfTrue="1" operator="endsWith" text="CO">
      <formula>RIGHT(AI342,LEN("CO"))="CO"</formula>
    </cfRule>
    <cfRule type="endsWith" dxfId="13473" priority="1377" stopIfTrue="1" operator="endsWith" text="CH">
      <formula>RIGHT(AI342,LEN("CH"))="CH"</formula>
    </cfRule>
  </conditionalFormatting>
  <conditionalFormatting sqref="AK342:AK356">
    <cfRule type="endsWith" dxfId="13472" priority="1356" stopIfTrue="1" operator="endsWith" text="TE">
      <formula>RIGHT(AK342,LEN("TE"))="TE"</formula>
    </cfRule>
    <cfRule type="endsWith" dxfId="13471" priority="1357" stopIfTrue="1" operator="endsWith" text="MX">
      <formula>RIGHT(AK342,LEN("MX"))="MX"</formula>
    </cfRule>
    <cfRule type="endsWith" dxfId="13470" priority="1358" stopIfTrue="1" operator="endsWith" text="MI">
      <formula>RIGHT(AK342,LEN("MI"))="MI"</formula>
    </cfRule>
    <cfRule type="endsWith" dxfId="13469" priority="1359" stopIfTrue="1" operator="endsWith" text="PL">
      <formula>RIGHT(AK342,LEN("PL"))="PL"</formula>
    </cfRule>
    <cfRule type="endsWith" dxfId="13468" priority="1360" stopIfTrue="1" operator="endsWith" text="FE">
      <formula>RIGHT(AK342,LEN("FE"))="FE"</formula>
    </cfRule>
    <cfRule type="endsWith" dxfId="13467" priority="1361" stopIfTrue="1" operator="endsWith" text="PA">
      <formula>RIGHT(AK342,LEN("PA"))="PA"</formula>
    </cfRule>
    <cfRule type="endsWith" dxfId="13466" priority="1362" stopIfTrue="1" operator="endsWith" text="PS">
      <formula>RIGHT(AK342,LEN("PS"))="PS"</formula>
    </cfRule>
    <cfRule type="endsWith" dxfId="13465" priority="1363" stopIfTrue="1" operator="endsWith" text="OB">
      <formula>RIGHT(AK342,LEN("OB"))="OB"</formula>
    </cfRule>
    <cfRule type="endsWith" dxfId="13464" priority="1364" stopIfTrue="1" operator="endsWith" text="BA">
      <formula>RIGHT(AK342,LEN("BA"))="BA"</formula>
    </cfRule>
    <cfRule type="endsWith" dxfId="13463" priority="1365" stopIfTrue="1" operator="endsWith" text="CO">
      <formula>RIGHT(AK342,LEN("CO"))="CO"</formula>
    </cfRule>
    <cfRule type="endsWith" dxfId="13462" priority="1366" stopIfTrue="1" operator="endsWith" text="CH">
      <formula>RIGHT(AK342,LEN("CH"))="CH"</formula>
    </cfRule>
  </conditionalFormatting>
  <conditionalFormatting sqref="AM342:AM356">
    <cfRule type="endsWith" dxfId="13461" priority="1345" stopIfTrue="1" operator="endsWith" text="TE">
      <formula>RIGHT(AM342,LEN("TE"))="TE"</formula>
    </cfRule>
    <cfRule type="endsWith" dxfId="13460" priority="1346" stopIfTrue="1" operator="endsWith" text="MX">
      <formula>RIGHT(AM342,LEN("MX"))="MX"</formula>
    </cfRule>
    <cfRule type="endsWith" dxfId="13459" priority="1347" stopIfTrue="1" operator="endsWith" text="MI">
      <formula>RIGHT(AM342,LEN("MI"))="MI"</formula>
    </cfRule>
    <cfRule type="endsWith" dxfId="13458" priority="1348" stopIfTrue="1" operator="endsWith" text="PL">
      <formula>RIGHT(AM342,LEN("PL"))="PL"</formula>
    </cfRule>
    <cfRule type="endsWith" dxfId="13457" priority="1349" stopIfTrue="1" operator="endsWith" text="FE">
      <formula>RIGHT(AM342,LEN("FE"))="FE"</formula>
    </cfRule>
    <cfRule type="endsWith" dxfId="13456" priority="1350" stopIfTrue="1" operator="endsWith" text="PA">
      <formula>RIGHT(AM342,LEN("PA"))="PA"</formula>
    </cfRule>
    <cfRule type="endsWith" dxfId="13455" priority="1351" stopIfTrue="1" operator="endsWith" text="PS">
      <formula>RIGHT(AM342,LEN("PS"))="PS"</formula>
    </cfRule>
    <cfRule type="endsWith" dxfId="13454" priority="1352" stopIfTrue="1" operator="endsWith" text="OB">
      <formula>RIGHT(AM342,LEN("OB"))="OB"</formula>
    </cfRule>
    <cfRule type="endsWith" dxfId="13453" priority="1353" stopIfTrue="1" operator="endsWith" text="BA">
      <formula>RIGHT(AM342,LEN("BA"))="BA"</formula>
    </cfRule>
    <cfRule type="endsWith" dxfId="13452" priority="1354" stopIfTrue="1" operator="endsWith" text="CO">
      <formula>RIGHT(AM342,LEN("CO"))="CO"</formula>
    </cfRule>
    <cfRule type="endsWith" dxfId="13451" priority="1355" stopIfTrue="1" operator="endsWith" text="CH">
      <formula>RIGHT(AM342,LEN("CH"))="CH"</formula>
    </cfRule>
  </conditionalFormatting>
  <conditionalFormatting sqref="AV357">
    <cfRule type="cellIs" dxfId="13450" priority="1344" stopIfTrue="1" operator="greaterThan">
      <formula>16</formula>
    </cfRule>
  </conditionalFormatting>
  <conditionalFormatting sqref="AX357">
    <cfRule type="cellIs" dxfId="13449" priority="1343" stopIfTrue="1" operator="greaterThan">
      <formula>16</formula>
    </cfRule>
  </conditionalFormatting>
  <conditionalFormatting sqref="AZ357">
    <cfRule type="cellIs" dxfId="13448" priority="1342" stopIfTrue="1" operator="greaterThan">
      <formula>16</formula>
    </cfRule>
  </conditionalFormatting>
  <conditionalFormatting sqref="BB357">
    <cfRule type="cellIs" dxfId="13447" priority="1341" stopIfTrue="1" operator="greaterThan">
      <formula>16</formula>
    </cfRule>
  </conditionalFormatting>
  <conditionalFormatting sqref="BD357">
    <cfRule type="cellIs" dxfId="13446" priority="1340" stopIfTrue="1" operator="greaterThan">
      <formula>16</formula>
    </cfRule>
  </conditionalFormatting>
  <conditionalFormatting sqref="BF357">
    <cfRule type="cellIs" dxfId="13445" priority="1339" stopIfTrue="1" operator="greaterThan">
      <formula>16</formula>
    </cfRule>
  </conditionalFormatting>
  <conditionalFormatting sqref="BH357">
    <cfRule type="cellIs" dxfId="13444" priority="1338" stopIfTrue="1" operator="greaterThan">
      <formula>16</formula>
    </cfRule>
  </conditionalFormatting>
  <conditionalFormatting sqref="AU342:AU356">
    <cfRule type="endsWith" dxfId="13443" priority="1327" stopIfTrue="1" operator="endsWith" text="TE">
      <formula>RIGHT(AU342,LEN("TE"))="TE"</formula>
    </cfRule>
    <cfRule type="endsWith" dxfId="13442" priority="1328" stopIfTrue="1" operator="endsWith" text="MX">
      <formula>RIGHT(AU342,LEN("MX"))="MX"</formula>
    </cfRule>
    <cfRule type="endsWith" dxfId="13441" priority="1329" stopIfTrue="1" operator="endsWith" text="MI">
      <formula>RIGHT(AU342,LEN("MI"))="MI"</formula>
    </cfRule>
    <cfRule type="endsWith" dxfId="13440" priority="1330" stopIfTrue="1" operator="endsWith" text="PL">
      <formula>RIGHT(AU342,LEN("PL"))="PL"</formula>
    </cfRule>
    <cfRule type="endsWith" dxfId="13439" priority="1331" stopIfTrue="1" operator="endsWith" text="FE">
      <formula>RIGHT(AU342,LEN("FE"))="FE"</formula>
    </cfRule>
    <cfRule type="endsWith" dxfId="13438" priority="1332" stopIfTrue="1" operator="endsWith" text="PA">
      <formula>RIGHT(AU342,LEN("PA"))="PA"</formula>
    </cfRule>
    <cfRule type="endsWith" dxfId="13437" priority="1333" stopIfTrue="1" operator="endsWith" text="PS">
      <formula>RIGHT(AU342,LEN("PS"))="PS"</formula>
    </cfRule>
    <cfRule type="endsWith" dxfId="13436" priority="1334" stopIfTrue="1" operator="endsWith" text="OB">
      <formula>RIGHT(AU342,LEN("OB"))="OB"</formula>
    </cfRule>
    <cfRule type="endsWith" dxfId="13435" priority="1335" stopIfTrue="1" operator="endsWith" text="BA">
      <formula>RIGHT(AU342,LEN("BA"))="BA"</formula>
    </cfRule>
    <cfRule type="endsWith" dxfId="13434" priority="1336" stopIfTrue="1" operator="endsWith" text="CO">
      <formula>RIGHT(AU342,LEN("CO"))="CO"</formula>
    </cfRule>
    <cfRule type="endsWith" dxfId="13433" priority="1337" stopIfTrue="1" operator="endsWith" text="CH">
      <formula>RIGHT(AU342,LEN("CH"))="CH"</formula>
    </cfRule>
  </conditionalFormatting>
  <conditionalFormatting sqref="AW342:AW356">
    <cfRule type="endsWith" dxfId="13432" priority="1316" stopIfTrue="1" operator="endsWith" text="TE">
      <formula>RIGHT(AW342,LEN("TE"))="TE"</formula>
    </cfRule>
    <cfRule type="endsWith" dxfId="13431" priority="1317" stopIfTrue="1" operator="endsWith" text="MX">
      <formula>RIGHT(AW342,LEN("MX"))="MX"</formula>
    </cfRule>
    <cfRule type="endsWith" dxfId="13430" priority="1318" stopIfTrue="1" operator="endsWith" text="MI">
      <formula>RIGHT(AW342,LEN("MI"))="MI"</formula>
    </cfRule>
    <cfRule type="endsWith" dxfId="13429" priority="1319" stopIfTrue="1" operator="endsWith" text="PL">
      <formula>RIGHT(AW342,LEN("PL"))="PL"</formula>
    </cfRule>
    <cfRule type="endsWith" dxfId="13428" priority="1320" stopIfTrue="1" operator="endsWith" text="FE">
      <formula>RIGHT(AW342,LEN("FE"))="FE"</formula>
    </cfRule>
    <cfRule type="endsWith" dxfId="13427" priority="1321" stopIfTrue="1" operator="endsWith" text="PA">
      <formula>RIGHT(AW342,LEN("PA"))="PA"</formula>
    </cfRule>
    <cfRule type="endsWith" dxfId="13426" priority="1322" stopIfTrue="1" operator="endsWith" text="PS">
      <formula>RIGHT(AW342,LEN("PS"))="PS"</formula>
    </cfRule>
    <cfRule type="endsWith" dxfId="13425" priority="1323" stopIfTrue="1" operator="endsWith" text="OB">
      <formula>RIGHT(AW342,LEN("OB"))="OB"</formula>
    </cfRule>
    <cfRule type="endsWith" dxfId="13424" priority="1324" stopIfTrue="1" operator="endsWith" text="BA">
      <formula>RIGHT(AW342,LEN("BA"))="BA"</formula>
    </cfRule>
    <cfRule type="endsWith" dxfId="13423" priority="1325" stopIfTrue="1" operator="endsWith" text="CO">
      <formula>RIGHT(AW342,LEN("CO"))="CO"</formula>
    </cfRule>
    <cfRule type="endsWith" dxfId="13422" priority="1326" stopIfTrue="1" operator="endsWith" text="CH">
      <formula>RIGHT(AW342,LEN("CH"))="CH"</formula>
    </cfRule>
  </conditionalFormatting>
  <conditionalFormatting sqref="AY342:AY356">
    <cfRule type="endsWith" dxfId="13421" priority="1305" stopIfTrue="1" operator="endsWith" text="TE">
      <formula>RIGHT(AY342,LEN("TE"))="TE"</formula>
    </cfRule>
    <cfRule type="endsWith" dxfId="13420" priority="1306" stopIfTrue="1" operator="endsWith" text="MX">
      <formula>RIGHT(AY342,LEN("MX"))="MX"</formula>
    </cfRule>
    <cfRule type="endsWith" dxfId="13419" priority="1307" stopIfTrue="1" operator="endsWith" text="MI">
      <formula>RIGHT(AY342,LEN("MI"))="MI"</formula>
    </cfRule>
    <cfRule type="endsWith" dxfId="13418" priority="1308" stopIfTrue="1" operator="endsWith" text="PL">
      <formula>RIGHT(AY342,LEN("PL"))="PL"</formula>
    </cfRule>
    <cfRule type="endsWith" dxfId="13417" priority="1309" stopIfTrue="1" operator="endsWith" text="FE">
      <formula>RIGHT(AY342,LEN("FE"))="FE"</formula>
    </cfRule>
    <cfRule type="endsWith" dxfId="13416" priority="1310" stopIfTrue="1" operator="endsWith" text="PA">
      <formula>RIGHT(AY342,LEN("PA"))="PA"</formula>
    </cfRule>
    <cfRule type="endsWith" dxfId="13415" priority="1311" stopIfTrue="1" operator="endsWith" text="PS">
      <formula>RIGHT(AY342,LEN("PS"))="PS"</formula>
    </cfRule>
    <cfRule type="endsWith" dxfId="13414" priority="1312" stopIfTrue="1" operator="endsWith" text="OB">
      <formula>RIGHT(AY342,LEN("OB"))="OB"</formula>
    </cfRule>
    <cfRule type="endsWith" dxfId="13413" priority="1313" stopIfTrue="1" operator="endsWith" text="BA">
      <formula>RIGHT(AY342,LEN("BA"))="BA"</formula>
    </cfRule>
    <cfRule type="endsWith" dxfId="13412" priority="1314" stopIfTrue="1" operator="endsWith" text="CO">
      <formula>RIGHT(AY342,LEN("CO"))="CO"</formula>
    </cfRule>
    <cfRule type="endsWith" dxfId="13411" priority="1315" stopIfTrue="1" operator="endsWith" text="CH">
      <formula>RIGHT(AY342,LEN("CH"))="CH"</formula>
    </cfRule>
  </conditionalFormatting>
  <conditionalFormatting sqref="BA342:BA356">
    <cfRule type="endsWith" dxfId="13410" priority="1294" stopIfTrue="1" operator="endsWith" text="TE">
      <formula>RIGHT(BA342,LEN("TE"))="TE"</formula>
    </cfRule>
    <cfRule type="endsWith" dxfId="13409" priority="1295" stopIfTrue="1" operator="endsWith" text="MX">
      <formula>RIGHT(BA342,LEN("MX"))="MX"</formula>
    </cfRule>
    <cfRule type="endsWith" dxfId="13408" priority="1296" stopIfTrue="1" operator="endsWith" text="MI">
      <formula>RIGHT(BA342,LEN("MI"))="MI"</formula>
    </cfRule>
    <cfRule type="endsWith" dxfId="13407" priority="1297" stopIfTrue="1" operator="endsWith" text="PL">
      <formula>RIGHT(BA342,LEN("PL"))="PL"</formula>
    </cfRule>
    <cfRule type="endsWith" dxfId="13406" priority="1298" stopIfTrue="1" operator="endsWith" text="FE">
      <formula>RIGHT(BA342,LEN("FE"))="FE"</formula>
    </cfRule>
    <cfRule type="endsWith" dxfId="13405" priority="1299" stopIfTrue="1" operator="endsWith" text="PA">
      <formula>RIGHT(BA342,LEN("PA"))="PA"</formula>
    </cfRule>
    <cfRule type="endsWith" dxfId="13404" priority="1300" stopIfTrue="1" operator="endsWith" text="PS">
      <formula>RIGHT(BA342,LEN("PS"))="PS"</formula>
    </cfRule>
    <cfRule type="endsWith" dxfId="13403" priority="1301" stopIfTrue="1" operator="endsWith" text="OB">
      <formula>RIGHT(BA342,LEN("OB"))="OB"</formula>
    </cfRule>
    <cfRule type="endsWith" dxfId="13402" priority="1302" stopIfTrue="1" operator="endsWith" text="BA">
      <formula>RIGHT(BA342,LEN("BA"))="BA"</formula>
    </cfRule>
    <cfRule type="endsWith" dxfId="13401" priority="1303" stopIfTrue="1" operator="endsWith" text="CO">
      <formula>RIGHT(BA342,LEN("CO"))="CO"</formula>
    </cfRule>
    <cfRule type="endsWith" dxfId="13400" priority="1304" stopIfTrue="1" operator="endsWith" text="CH">
      <formula>RIGHT(BA342,LEN("CH"))="CH"</formula>
    </cfRule>
  </conditionalFormatting>
  <conditionalFormatting sqref="BC342:BC356">
    <cfRule type="endsWith" dxfId="13399" priority="1283" stopIfTrue="1" operator="endsWith" text="TE">
      <formula>RIGHT(BC342,LEN("TE"))="TE"</formula>
    </cfRule>
    <cfRule type="endsWith" dxfId="13398" priority="1284" stopIfTrue="1" operator="endsWith" text="MX">
      <formula>RIGHT(BC342,LEN("MX"))="MX"</formula>
    </cfRule>
    <cfRule type="endsWith" dxfId="13397" priority="1285" stopIfTrue="1" operator="endsWith" text="MI">
      <formula>RIGHT(BC342,LEN("MI"))="MI"</formula>
    </cfRule>
    <cfRule type="endsWith" dxfId="13396" priority="1286" stopIfTrue="1" operator="endsWith" text="PL">
      <formula>RIGHT(BC342,LEN("PL"))="PL"</formula>
    </cfRule>
    <cfRule type="endsWith" dxfId="13395" priority="1287" stopIfTrue="1" operator="endsWith" text="FE">
      <formula>RIGHT(BC342,LEN("FE"))="FE"</formula>
    </cfRule>
    <cfRule type="endsWith" dxfId="13394" priority="1288" stopIfTrue="1" operator="endsWith" text="PA">
      <formula>RIGHT(BC342,LEN("PA"))="PA"</formula>
    </cfRule>
    <cfRule type="endsWith" dxfId="13393" priority="1289" stopIfTrue="1" operator="endsWith" text="PS">
      <formula>RIGHT(BC342,LEN("PS"))="PS"</formula>
    </cfRule>
    <cfRule type="endsWith" dxfId="13392" priority="1290" stopIfTrue="1" operator="endsWith" text="OB">
      <formula>RIGHT(BC342,LEN("OB"))="OB"</formula>
    </cfRule>
    <cfRule type="endsWith" dxfId="13391" priority="1291" stopIfTrue="1" operator="endsWith" text="BA">
      <formula>RIGHT(BC342,LEN("BA"))="BA"</formula>
    </cfRule>
    <cfRule type="endsWith" dxfId="13390" priority="1292" stopIfTrue="1" operator="endsWith" text="CO">
      <formula>RIGHT(BC342,LEN("CO"))="CO"</formula>
    </cfRule>
    <cfRule type="endsWith" dxfId="13389" priority="1293" stopIfTrue="1" operator="endsWith" text="CH">
      <formula>RIGHT(BC342,LEN("CH"))="CH"</formula>
    </cfRule>
  </conditionalFormatting>
  <conditionalFormatting sqref="BE342:BE356">
    <cfRule type="endsWith" dxfId="13388" priority="1272" stopIfTrue="1" operator="endsWith" text="TE">
      <formula>RIGHT(BE342,LEN("TE"))="TE"</formula>
    </cfRule>
    <cfRule type="endsWith" dxfId="13387" priority="1273" stopIfTrue="1" operator="endsWith" text="MX">
      <formula>RIGHT(BE342,LEN("MX"))="MX"</formula>
    </cfRule>
    <cfRule type="endsWith" dxfId="13386" priority="1274" stopIfTrue="1" operator="endsWith" text="MI">
      <formula>RIGHT(BE342,LEN("MI"))="MI"</formula>
    </cfRule>
    <cfRule type="endsWith" dxfId="13385" priority="1275" stopIfTrue="1" operator="endsWith" text="PL">
      <formula>RIGHT(BE342,LEN("PL"))="PL"</formula>
    </cfRule>
    <cfRule type="endsWith" dxfId="13384" priority="1276" stopIfTrue="1" operator="endsWith" text="FE">
      <formula>RIGHT(BE342,LEN("FE"))="FE"</formula>
    </cfRule>
    <cfRule type="endsWith" dxfId="13383" priority="1277" stopIfTrue="1" operator="endsWith" text="PA">
      <formula>RIGHT(BE342,LEN("PA"))="PA"</formula>
    </cfRule>
    <cfRule type="endsWith" dxfId="13382" priority="1278" stopIfTrue="1" operator="endsWith" text="PS">
      <formula>RIGHT(BE342,LEN("PS"))="PS"</formula>
    </cfRule>
    <cfRule type="endsWith" dxfId="13381" priority="1279" stopIfTrue="1" operator="endsWith" text="OB">
      <formula>RIGHT(BE342,LEN("OB"))="OB"</formula>
    </cfRule>
    <cfRule type="endsWith" dxfId="13380" priority="1280" stopIfTrue="1" operator="endsWith" text="BA">
      <formula>RIGHT(BE342,LEN("BA"))="BA"</formula>
    </cfRule>
    <cfRule type="endsWith" dxfId="13379" priority="1281" stopIfTrue="1" operator="endsWith" text="CO">
      <formula>RIGHT(BE342,LEN("CO"))="CO"</formula>
    </cfRule>
    <cfRule type="endsWith" dxfId="13378" priority="1282" stopIfTrue="1" operator="endsWith" text="CH">
      <formula>RIGHT(BE342,LEN("CH"))="CH"</formula>
    </cfRule>
  </conditionalFormatting>
  <conditionalFormatting sqref="BG342:BG356">
    <cfRule type="endsWith" dxfId="13377" priority="1261" stopIfTrue="1" operator="endsWith" text="TE">
      <formula>RIGHT(BG342,LEN("TE"))="TE"</formula>
    </cfRule>
    <cfRule type="endsWith" dxfId="13376" priority="1262" stopIfTrue="1" operator="endsWith" text="MX">
      <formula>RIGHT(BG342,LEN("MX"))="MX"</formula>
    </cfRule>
    <cfRule type="endsWith" dxfId="13375" priority="1263" stopIfTrue="1" operator="endsWith" text="MI">
      <formula>RIGHT(BG342,LEN("MI"))="MI"</formula>
    </cfRule>
    <cfRule type="endsWith" dxfId="13374" priority="1264" stopIfTrue="1" operator="endsWith" text="PL">
      <formula>RIGHT(BG342,LEN("PL"))="PL"</formula>
    </cfRule>
    <cfRule type="endsWith" dxfId="13373" priority="1265" stopIfTrue="1" operator="endsWith" text="FE">
      <formula>RIGHT(BG342,LEN("FE"))="FE"</formula>
    </cfRule>
    <cfRule type="endsWith" dxfId="13372" priority="1266" stopIfTrue="1" operator="endsWith" text="PA">
      <formula>RIGHT(BG342,LEN("PA"))="PA"</formula>
    </cfRule>
    <cfRule type="endsWith" dxfId="13371" priority="1267" stopIfTrue="1" operator="endsWith" text="PS">
      <formula>RIGHT(BG342,LEN("PS"))="PS"</formula>
    </cfRule>
    <cfRule type="endsWith" dxfId="13370" priority="1268" stopIfTrue="1" operator="endsWith" text="OB">
      <formula>RIGHT(BG342,LEN("OB"))="OB"</formula>
    </cfRule>
    <cfRule type="endsWith" dxfId="13369" priority="1269" stopIfTrue="1" operator="endsWith" text="BA">
      <formula>RIGHT(BG342,LEN("BA"))="BA"</formula>
    </cfRule>
    <cfRule type="endsWith" dxfId="13368" priority="1270" stopIfTrue="1" operator="endsWith" text="CO">
      <formula>RIGHT(BG342,LEN("CO"))="CO"</formula>
    </cfRule>
    <cfRule type="endsWith" dxfId="13367" priority="1271" stopIfTrue="1" operator="endsWith" text="CH">
      <formula>RIGHT(BG342,LEN("CH"))="CH"</formula>
    </cfRule>
  </conditionalFormatting>
  <conditionalFormatting sqref="H375">
    <cfRule type="cellIs" dxfId="13366" priority="1260" stopIfTrue="1" operator="greaterThan">
      <formula>16</formula>
    </cfRule>
  </conditionalFormatting>
  <conditionalFormatting sqref="J375">
    <cfRule type="cellIs" dxfId="13365" priority="1259" stopIfTrue="1" operator="greaterThan">
      <formula>16</formula>
    </cfRule>
  </conditionalFormatting>
  <conditionalFormatting sqref="L375">
    <cfRule type="cellIs" dxfId="13364" priority="1258" stopIfTrue="1" operator="greaterThan">
      <formula>16</formula>
    </cfRule>
  </conditionalFormatting>
  <conditionalFormatting sqref="N375">
    <cfRule type="cellIs" dxfId="13363" priority="1257" stopIfTrue="1" operator="greaterThan">
      <formula>16</formula>
    </cfRule>
  </conditionalFormatting>
  <conditionalFormatting sqref="P375">
    <cfRule type="cellIs" dxfId="13362" priority="1256" stopIfTrue="1" operator="greaterThan">
      <formula>16</formula>
    </cfRule>
  </conditionalFormatting>
  <conditionalFormatting sqref="R375">
    <cfRule type="cellIs" dxfId="13361" priority="1255" stopIfTrue="1" operator="greaterThan">
      <formula>16</formula>
    </cfRule>
  </conditionalFormatting>
  <conditionalFormatting sqref="T375">
    <cfRule type="cellIs" dxfId="13360" priority="1254" stopIfTrue="1" operator="greaterThan">
      <formula>16</formula>
    </cfRule>
  </conditionalFormatting>
  <conditionalFormatting sqref="G360:G374">
    <cfRule type="endsWith" dxfId="13359" priority="1243" stopIfTrue="1" operator="endsWith" text="TE">
      <formula>RIGHT(G360,LEN("TE"))="TE"</formula>
    </cfRule>
    <cfRule type="endsWith" dxfId="13358" priority="1244" stopIfTrue="1" operator="endsWith" text="MX">
      <formula>RIGHT(G360,LEN("MX"))="MX"</formula>
    </cfRule>
    <cfRule type="endsWith" dxfId="13357" priority="1245" stopIfTrue="1" operator="endsWith" text="MI">
      <formula>RIGHT(G360,LEN("MI"))="MI"</formula>
    </cfRule>
    <cfRule type="endsWith" dxfId="13356" priority="1246" stopIfTrue="1" operator="endsWith" text="PL">
      <formula>RIGHT(G360,LEN("PL"))="PL"</formula>
    </cfRule>
    <cfRule type="endsWith" dxfId="13355" priority="1247" stopIfTrue="1" operator="endsWith" text="FE">
      <formula>RIGHT(G360,LEN("FE"))="FE"</formula>
    </cfRule>
    <cfRule type="endsWith" dxfId="13354" priority="1248" stopIfTrue="1" operator="endsWith" text="PA">
      <formula>RIGHT(G360,LEN("PA"))="PA"</formula>
    </cfRule>
    <cfRule type="endsWith" dxfId="13353" priority="1249" stopIfTrue="1" operator="endsWith" text="PS">
      <formula>RIGHT(G360,LEN("PS"))="PS"</formula>
    </cfRule>
    <cfRule type="endsWith" dxfId="13352" priority="1250" stopIfTrue="1" operator="endsWith" text="OB">
      <formula>RIGHT(G360,LEN("OB"))="OB"</formula>
    </cfRule>
    <cfRule type="endsWith" dxfId="13351" priority="1251" stopIfTrue="1" operator="endsWith" text="BA">
      <formula>RIGHT(G360,LEN("BA"))="BA"</formula>
    </cfRule>
    <cfRule type="endsWith" dxfId="13350" priority="1252" stopIfTrue="1" operator="endsWith" text="CO">
      <formula>RIGHT(G360,LEN("CO"))="CO"</formula>
    </cfRule>
    <cfRule type="endsWith" dxfId="13349" priority="1253" stopIfTrue="1" operator="endsWith" text="CH">
      <formula>RIGHT(G360,LEN("CH"))="CH"</formula>
    </cfRule>
  </conditionalFormatting>
  <conditionalFormatting sqref="I360:I374">
    <cfRule type="endsWith" dxfId="13348" priority="1232" stopIfTrue="1" operator="endsWith" text="TE">
      <formula>RIGHT(I360,LEN("TE"))="TE"</formula>
    </cfRule>
    <cfRule type="endsWith" dxfId="13347" priority="1233" stopIfTrue="1" operator="endsWith" text="MX">
      <formula>RIGHT(I360,LEN("MX"))="MX"</formula>
    </cfRule>
    <cfRule type="endsWith" dxfId="13346" priority="1234" stopIfTrue="1" operator="endsWith" text="MI">
      <formula>RIGHT(I360,LEN("MI"))="MI"</formula>
    </cfRule>
    <cfRule type="endsWith" dxfId="13345" priority="1235" stopIfTrue="1" operator="endsWith" text="PL">
      <formula>RIGHT(I360,LEN("PL"))="PL"</formula>
    </cfRule>
    <cfRule type="endsWith" dxfId="13344" priority="1236" stopIfTrue="1" operator="endsWith" text="FE">
      <formula>RIGHT(I360,LEN("FE"))="FE"</formula>
    </cfRule>
    <cfRule type="endsWith" dxfId="13343" priority="1237" stopIfTrue="1" operator="endsWith" text="PA">
      <formula>RIGHT(I360,LEN("PA"))="PA"</formula>
    </cfRule>
    <cfRule type="endsWith" dxfId="13342" priority="1238" stopIfTrue="1" operator="endsWith" text="PS">
      <formula>RIGHT(I360,LEN("PS"))="PS"</formula>
    </cfRule>
    <cfRule type="endsWith" dxfId="13341" priority="1239" stopIfTrue="1" operator="endsWith" text="OB">
      <formula>RIGHT(I360,LEN("OB"))="OB"</formula>
    </cfRule>
    <cfRule type="endsWith" dxfId="13340" priority="1240" stopIfTrue="1" operator="endsWith" text="BA">
      <formula>RIGHT(I360,LEN("BA"))="BA"</formula>
    </cfRule>
    <cfRule type="endsWith" dxfId="13339" priority="1241" stopIfTrue="1" operator="endsWith" text="CO">
      <formula>RIGHT(I360,LEN("CO"))="CO"</formula>
    </cfRule>
    <cfRule type="endsWith" dxfId="13338" priority="1242" stopIfTrue="1" operator="endsWith" text="CH">
      <formula>RIGHT(I360,LEN("CH"))="CH"</formula>
    </cfRule>
  </conditionalFormatting>
  <conditionalFormatting sqref="K360:K374">
    <cfRule type="endsWith" dxfId="13337" priority="1221" stopIfTrue="1" operator="endsWith" text="TE">
      <formula>RIGHT(K360,LEN("TE"))="TE"</formula>
    </cfRule>
    <cfRule type="endsWith" dxfId="13336" priority="1222" stopIfTrue="1" operator="endsWith" text="MX">
      <formula>RIGHT(K360,LEN("MX"))="MX"</formula>
    </cfRule>
    <cfRule type="endsWith" dxfId="13335" priority="1223" stopIfTrue="1" operator="endsWith" text="MI">
      <formula>RIGHT(K360,LEN("MI"))="MI"</formula>
    </cfRule>
    <cfRule type="endsWith" dxfId="13334" priority="1224" stopIfTrue="1" operator="endsWith" text="PL">
      <formula>RIGHT(K360,LEN("PL"))="PL"</formula>
    </cfRule>
    <cfRule type="endsWith" dxfId="13333" priority="1225" stopIfTrue="1" operator="endsWith" text="FE">
      <formula>RIGHT(K360,LEN("FE"))="FE"</formula>
    </cfRule>
    <cfRule type="endsWith" dxfId="13332" priority="1226" stopIfTrue="1" operator="endsWith" text="PA">
      <formula>RIGHT(K360,LEN("PA"))="PA"</formula>
    </cfRule>
    <cfRule type="endsWith" dxfId="13331" priority="1227" stopIfTrue="1" operator="endsWith" text="PS">
      <formula>RIGHT(K360,LEN("PS"))="PS"</formula>
    </cfRule>
    <cfRule type="endsWith" dxfId="13330" priority="1228" stopIfTrue="1" operator="endsWith" text="OB">
      <formula>RIGHT(K360,LEN("OB"))="OB"</formula>
    </cfRule>
    <cfRule type="endsWith" dxfId="13329" priority="1229" stopIfTrue="1" operator="endsWith" text="BA">
      <formula>RIGHT(K360,LEN("BA"))="BA"</formula>
    </cfRule>
    <cfRule type="endsWith" dxfId="13328" priority="1230" stopIfTrue="1" operator="endsWith" text="CO">
      <formula>RIGHT(K360,LEN("CO"))="CO"</formula>
    </cfRule>
    <cfRule type="endsWith" dxfId="13327" priority="1231" stopIfTrue="1" operator="endsWith" text="CH">
      <formula>RIGHT(K360,LEN("CH"))="CH"</formula>
    </cfRule>
  </conditionalFormatting>
  <conditionalFormatting sqref="M360:M374">
    <cfRule type="endsWith" dxfId="13326" priority="1210" stopIfTrue="1" operator="endsWith" text="TE">
      <formula>RIGHT(M360,LEN("TE"))="TE"</formula>
    </cfRule>
    <cfRule type="endsWith" dxfId="13325" priority="1211" stopIfTrue="1" operator="endsWith" text="MX">
      <formula>RIGHT(M360,LEN("MX"))="MX"</formula>
    </cfRule>
    <cfRule type="endsWith" dxfId="13324" priority="1212" stopIfTrue="1" operator="endsWith" text="MI">
      <formula>RIGHT(M360,LEN("MI"))="MI"</formula>
    </cfRule>
    <cfRule type="endsWith" dxfId="13323" priority="1213" stopIfTrue="1" operator="endsWith" text="PL">
      <formula>RIGHT(M360,LEN("PL"))="PL"</formula>
    </cfRule>
    <cfRule type="endsWith" dxfId="13322" priority="1214" stopIfTrue="1" operator="endsWith" text="FE">
      <formula>RIGHT(M360,LEN("FE"))="FE"</formula>
    </cfRule>
    <cfRule type="endsWith" dxfId="13321" priority="1215" stopIfTrue="1" operator="endsWith" text="PA">
      <formula>RIGHT(M360,LEN("PA"))="PA"</formula>
    </cfRule>
    <cfRule type="endsWith" dxfId="13320" priority="1216" stopIfTrue="1" operator="endsWith" text="PS">
      <formula>RIGHT(M360,LEN("PS"))="PS"</formula>
    </cfRule>
    <cfRule type="endsWith" dxfId="13319" priority="1217" stopIfTrue="1" operator="endsWith" text="OB">
      <formula>RIGHT(M360,LEN("OB"))="OB"</formula>
    </cfRule>
    <cfRule type="endsWith" dxfId="13318" priority="1218" stopIfTrue="1" operator="endsWith" text="BA">
      <formula>RIGHT(M360,LEN("BA"))="BA"</formula>
    </cfRule>
    <cfRule type="endsWith" dxfId="13317" priority="1219" stopIfTrue="1" operator="endsWith" text="CO">
      <formula>RIGHT(M360,LEN("CO"))="CO"</formula>
    </cfRule>
    <cfRule type="endsWith" dxfId="13316" priority="1220" stopIfTrue="1" operator="endsWith" text="CH">
      <formula>RIGHT(M360,LEN("CH"))="CH"</formula>
    </cfRule>
  </conditionalFormatting>
  <conditionalFormatting sqref="O360:O374">
    <cfRule type="endsWith" dxfId="13315" priority="1199" stopIfTrue="1" operator="endsWith" text="TE">
      <formula>RIGHT(O360,LEN("TE"))="TE"</formula>
    </cfRule>
    <cfRule type="endsWith" dxfId="13314" priority="1200" stopIfTrue="1" operator="endsWith" text="MX">
      <formula>RIGHT(O360,LEN("MX"))="MX"</formula>
    </cfRule>
    <cfRule type="endsWith" dxfId="13313" priority="1201" stopIfTrue="1" operator="endsWith" text="MI">
      <formula>RIGHT(O360,LEN("MI"))="MI"</formula>
    </cfRule>
    <cfRule type="endsWith" dxfId="13312" priority="1202" stopIfTrue="1" operator="endsWith" text="PL">
      <formula>RIGHT(O360,LEN("PL"))="PL"</formula>
    </cfRule>
    <cfRule type="endsWith" dxfId="13311" priority="1203" stopIfTrue="1" operator="endsWith" text="FE">
      <formula>RIGHT(O360,LEN("FE"))="FE"</formula>
    </cfRule>
    <cfRule type="endsWith" dxfId="13310" priority="1204" stopIfTrue="1" operator="endsWith" text="PA">
      <formula>RIGHT(O360,LEN("PA"))="PA"</formula>
    </cfRule>
    <cfRule type="endsWith" dxfId="13309" priority="1205" stopIfTrue="1" operator="endsWith" text="PS">
      <formula>RIGHT(O360,LEN("PS"))="PS"</formula>
    </cfRule>
    <cfRule type="endsWith" dxfId="13308" priority="1206" stopIfTrue="1" operator="endsWith" text="OB">
      <formula>RIGHT(O360,LEN("OB"))="OB"</formula>
    </cfRule>
    <cfRule type="endsWith" dxfId="13307" priority="1207" stopIfTrue="1" operator="endsWith" text="BA">
      <formula>RIGHT(O360,LEN("BA"))="BA"</formula>
    </cfRule>
    <cfRule type="endsWith" dxfId="13306" priority="1208" stopIfTrue="1" operator="endsWith" text="CO">
      <formula>RIGHT(O360,LEN("CO"))="CO"</formula>
    </cfRule>
    <cfRule type="endsWith" dxfId="13305" priority="1209" stopIfTrue="1" operator="endsWith" text="CH">
      <formula>RIGHT(O360,LEN("CH"))="CH"</formula>
    </cfRule>
  </conditionalFormatting>
  <conditionalFormatting sqref="Q360:Q374">
    <cfRule type="endsWith" dxfId="13304" priority="1188" stopIfTrue="1" operator="endsWith" text="TE">
      <formula>RIGHT(Q360,LEN("TE"))="TE"</formula>
    </cfRule>
    <cfRule type="endsWith" dxfId="13303" priority="1189" stopIfTrue="1" operator="endsWith" text="MX">
      <formula>RIGHT(Q360,LEN("MX"))="MX"</formula>
    </cfRule>
    <cfRule type="endsWith" dxfId="13302" priority="1190" stopIfTrue="1" operator="endsWith" text="MI">
      <formula>RIGHT(Q360,LEN("MI"))="MI"</formula>
    </cfRule>
    <cfRule type="endsWith" dxfId="13301" priority="1191" stopIfTrue="1" operator="endsWith" text="PL">
      <formula>RIGHT(Q360,LEN("PL"))="PL"</formula>
    </cfRule>
    <cfRule type="endsWith" dxfId="13300" priority="1192" stopIfTrue="1" operator="endsWith" text="FE">
      <formula>RIGHT(Q360,LEN("FE"))="FE"</formula>
    </cfRule>
    <cfRule type="endsWith" dxfId="13299" priority="1193" stopIfTrue="1" operator="endsWith" text="PA">
      <formula>RIGHT(Q360,LEN("PA"))="PA"</formula>
    </cfRule>
    <cfRule type="endsWith" dxfId="13298" priority="1194" stopIfTrue="1" operator="endsWith" text="PS">
      <formula>RIGHT(Q360,LEN("PS"))="PS"</formula>
    </cfRule>
    <cfRule type="endsWith" dxfId="13297" priority="1195" stopIfTrue="1" operator="endsWith" text="OB">
      <formula>RIGHT(Q360,LEN("OB"))="OB"</formula>
    </cfRule>
    <cfRule type="endsWith" dxfId="13296" priority="1196" stopIfTrue="1" operator="endsWith" text="BA">
      <formula>RIGHT(Q360,LEN("BA"))="BA"</formula>
    </cfRule>
    <cfRule type="endsWith" dxfId="13295" priority="1197" stopIfTrue="1" operator="endsWith" text="CO">
      <formula>RIGHT(Q360,LEN("CO"))="CO"</formula>
    </cfRule>
    <cfRule type="endsWith" dxfId="13294" priority="1198" stopIfTrue="1" operator="endsWith" text="CH">
      <formula>RIGHT(Q360,LEN("CH"))="CH"</formula>
    </cfRule>
  </conditionalFormatting>
  <conditionalFormatting sqref="S360:S374">
    <cfRule type="endsWith" dxfId="13293" priority="1177" stopIfTrue="1" operator="endsWith" text="TE">
      <formula>RIGHT(S360,LEN("TE"))="TE"</formula>
    </cfRule>
    <cfRule type="endsWith" dxfId="13292" priority="1178" stopIfTrue="1" operator="endsWith" text="MX">
      <formula>RIGHT(S360,LEN("MX"))="MX"</formula>
    </cfRule>
    <cfRule type="endsWith" dxfId="13291" priority="1179" stopIfTrue="1" operator="endsWith" text="MI">
      <formula>RIGHT(S360,LEN("MI"))="MI"</formula>
    </cfRule>
    <cfRule type="endsWith" dxfId="13290" priority="1180" stopIfTrue="1" operator="endsWith" text="PL">
      <formula>RIGHT(S360,LEN("PL"))="PL"</formula>
    </cfRule>
    <cfRule type="endsWith" dxfId="13289" priority="1181" stopIfTrue="1" operator="endsWith" text="FE">
      <formula>RIGHT(S360,LEN("FE"))="FE"</formula>
    </cfRule>
    <cfRule type="endsWith" dxfId="13288" priority="1182" stopIfTrue="1" operator="endsWith" text="PA">
      <formula>RIGHT(S360,LEN("PA"))="PA"</formula>
    </cfRule>
    <cfRule type="endsWith" dxfId="13287" priority="1183" stopIfTrue="1" operator="endsWith" text="PS">
      <formula>RIGHT(S360,LEN("PS"))="PS"</formula>
    </cfRule>
    <cfRule type="endsWith" dxfId="13286" priority="1184" stopIfTrue="1" operator="endsWith" text="OB">
      <formula>RIGHT(S360,LEN("OB"))="OB"</formula>
    </cfRule>
    <cfRule type="endsWith" dxfId="13285" priority="1185" stopIfTrue="1" operator="endsWith" text="BA">
      <formula>RIGHT(S360,LEN("BA"))="BA"</formula>
    </cfRule>
    <cfRule type="endsWith" dxfId="13284" priority="1186" stopIfTrue="1" operator="endsWith" text="CO">
      <formula>RIGHT(S360,LEN("CO"))="CO"</formula>
    </cfRule>
    <cfRule type="endsWith" dxfId="13283" priority="1187" stopIfTrue="1" operator="endsWith" text="CH">
      <formula>RIGHT(S360,LEN("CH"))="CH"</formula>
    </cfRule>
  </conditionalFormatting>
  <conditionalFormatting sqref="AB375">
    <cfRule type="cellIs" dxfId="13282" priority="1176" stopIfTrue="1" operator="greaterThan">
      <formula>16</formula>
    </cfRule>
  </conditionalFormatting>
  <conditionalFormatting sqref="AD375">
    <cfRule type="cellIs" dxfId="13281" priority="1175" stopIfTrue="1" operator="greaterThan">
      <formula>16</formula>
    </cfRule>
  </conditionalFormatting>
  <conditionalFormatting sqref="AF375">
    <cfRule type="cellIs" dxfId="13280" priority="1174" stopIfTrue="1" operator="greaterThan">
      <formula>16</formula>
    </cfRule>
  </conditionalFormatting>
  <conditionalFormatting sqref="AH375">
    <cfRule type="cellIs" dxfId="13279" priority="1173" stopIfTrue="1" operator="greaterThan">
      <formula>16</formula>
    </cfRule>
  </conditionalFormatting>
  <conditionalFormatting sqref="AJ375">
    <cfRule type="cellIs" dxfId="13278" priority="1172" stopIfTrue="1" operator="greaterThan">
      <formula>16</formula>
    </cfRule>
  </conditionalFormatting>
  <conditionalFormatting sqref="AL375">
    <cfRule type="cellIs" dxfId="13277" priority="1171" stopIfTrue="1" operator="greaterThan">
      <formula>16</formula>
    </cfRule>
  </conditionalFormatting>
  <conditionalFormatting sqref="AN375">
    <cfRule type="cellIs" dxfId="13276" priority="1170" stopIfTrue="1" operator="greaterThan">
      <formula>16</formula>
    </cfRule>
  </conditionalFormatting>
  <conditionalFormatting sqref="AA360:AA374">
    <cfRule type="endsWith" dxfId="13275" priority="1159" stopIfTrue="1" operator="endsWith" text="TE">
      <formula>RIGHT(AA360,LEN("TE"))="TE"</formula>
    </cfRule>
    <cfRule type="endsWith" dxfId="13274" priority="1160" stopIfTrue="1" operator="endsWith" text="MX">
      <formula>RIGHT(AA360,LEN("MX"))="MX"</formula>
    </cfRule>
    <cfRule type="endsWith" dxfId="13273" priority="1161" stopIfTrue="1" operator="endsWith" text="MI">
      <formula>RIGHT(AA360,LEN("MI"))="MI"</formula>
    </cfRule>
    <cfRule type="endsWith" dxfId="13272" priority="1162" stopIfTrue="1" operator="endsWith" text="PL">
      <formula>RIGHT(AA360,LEN("PL"))="PL"</formula>
    </cfRule>
    <cfRule type="endsWith" dxfId="13271" priority="1163" stopIfTrue="1" operator="endsWith" text="FE">
      <formula>RIGHT(AA360,LEN("FE"))="FE"</formula>
    </cfRule>
    <cfRule type="endsWith" dxfId="13270" priority="1164" stopIfTrue="1" operator="endsWith" text="PA">
      <formula>RIGHT(AA360,LEN("PA"))="PA"</formula>
    </cfRule>
    <cfRule type="endsWith" dxfId="13269" priority="1165" stopIfTrue="1" operator="endsWith" text="PS">
      <formula>RIGHT(AA360,LEN("PS"))="PS"</formula>
    </cfRule>
    <cfRule type="endsWith" dxfId="13268" priority="1166" stopIfTrue="1" operator="endsWith" text="OB">
      <formula>RIGHT(AA360,LEN("OB"))="OB"</formula>
    </cfRule>
    <cfRule type="endsWith" dxfId="13267" priority="1167" stopIfTrue="1" operator="endsWith" text="BA">
      <formula>RIGHT(AA360,LEN("BA"))="BA"</formula>
    </cfRule>
    <cfRule type="endsWith" dxfId="13266" priority="1168" stopIfTrue="1" operator="endsWith" text="CO">
      <formula>RIGHT(AA360,LEN("CO"))="CO"</formula>
    </cfRule>
    <cfRule type="endsWith" dxfId="13265" priority="1169" stopIfTrue="1" operator="endsWith" text="CH">
      <formula>RIGHT(AA360,LEN("CH"))="CH"</formula>
    </cfRule>
  </conditionalFormatting>
  <conditionalFormatting sqref="AC360:AC374">
    <cfRule type="endsWith" dxfId="13264" priority="1148" stopIfTrue="1" operator="endsWith" text="TE">
      <formula>RIGHT(AC360,LEN("TE"))="TE"</formula>
    </cfRule>
    <cfRule type="endsWith" dxfId="13263" priority="1149" stopIfTrue="1" operator="endsWith" text="MX">
      <formula>RIGHT(AC360,LEN("MX"))="MX"</formula>
    </cfRule>
    <cfRule type="endsWith" dxfId="13262" priority="1150" stopIfTrue="1" operator="endsWith" text="MI">
      <formula>RIGHT(AC360,LEN("MI"))="MI"</formula>
    </cfRule>
    <cfRule type="endsWith" dxfId="13261" priority="1151" stopIfTrue="1" operator="endsWith" text="PL">
      <formula>RIGHT(AC360,LEN("PL"))="PL"</formula>
    </cfRule>
    <cfRule type="endsWith" dxfId="13260" priority="1152" stopIfTrue="1" operator="endsWith" text="FE">
      <formula>RIGHT(AC360,LEN("FE"))="FE"</formula>
    </cfRule>
    <cfRule type="endsWith" dxfId="13259" priority="1153" stopIfTrue="1" operator="endsWith" text="PA">
      <formula>RIGHT(AC360,LEN("PA"))="PA"</formula>
    </cfRule>
    <cfRule type="endsWith" dxfId="13258" priority="1154" stopIfTrue="1" operator="endsWith" text="PS">
      <formula>RIGHT(AC360,LEN("PS"))="PS"</formula>
    </cfRule>
    <cfRule type="endsWith" dxfId="13257" priority="1155" stopIfTrue="1" operator="endsWith" text="OB">
      <formula>RIGHT(AC360,LEN("OB"))="OB"</formula>
    </cfRule>
    <cfRule type="endsWith" dxfId="13256" priority="1156" stopIfTrue="1" operator="endsWith" text="BA">
      <formula>RIGHT(AC360,LEN("BA"))="BA"</formula>
    </cfRule>
    <cfRule type="endsWith" dxfId="13255" priority="1157" stopIfTrue="1" operator="endsWith" text="CO">
      <formula>RIGHT(AC360,LEN("CO"))="CO"</formula>
    </cfRule>
    <cfRule type="endsWith" dxfId="13254" priority="1158" stopIfTrue="1" operator="endsWith" text="CH">
      <formula>RIGHT(AC360,LEN("CH"))="CH"</formula>
    </cfRule>
  </conditionalFormatting>
  <conditionalFormatting sqref="AE360:AE374">
    <cfRule type="endsWith" dxfId="13253" priority="1137" stopIfTrue="1" operator="endsWith" text="TE">
      <formula>RIGHT(AE360,LEN("TE"))="TE"</formula>
    </cfRule>
    <cfRule type="endsWith" dxfId="13252" priority="1138" stopIfTrue="1" operator="endsWith" text="MX">
      <formula>RIGHT(AE360,LEN("MX"))="MX"</formula>
    </cfRule>
    <cfRule type="endsWith" dxfId="13251" priority="1139" stopIfTrue="1" operator="endsWith" text="MI">
      <formula>RIGHT(AE360,LEN("MI"))="MI"</formula>
    </cfRule>
    <cfRule type="endsWith" dxfId="13250" priority="1140" stopIfTrue="1" operator="endsWith" text="PL">
      <formula>RIGHT(AE360,LEN("PL"))="PL"</formula>
    </cfRule>
    <cfRule type="endsWith" dxfId="13249" priority="1141" stopIfTrue="1" operator="endsWith" text="FE">
      <formula>RIGHT(AE360,LEN("FE"))="FE"</formula>
    </cfRule>
    <cfRule type="endsWith" dxfId="13248" priority="1142" stopIfTrue="1" operator="endsWith" text="PA">
      <formula>RIGHT(AE360,LEN("PA"))="PA"</formula>
    </cfRule>
    <cfRule type="endsWith" dxfId="13247" priority="1143" stopIfTrue="1" operator="endsWith" text="PS">
      <formula>RIGHT(AE360,LEN("PS"))="PS"</formula>
    </cfRule>
    <cfRule type="endsWith" dxfId="13246" priority="1144" stopIfTrue="1" operator="endsWith" text="OB">
      <formula>RIGHT(AE360,LEN("OB"))="OB"</formula>
    </cfRule>
    <cfRule type="endsWith" dxfId="13245" priority="1145" stopIfTrue="1" operator="endsWith" text="BA">
      <formula>RIGHT(AE360,LEN("BA"))="BA"</formula>
    </cfRule>
    <cfRule type="endsWith" dxfId="13244" priority="1146" stopIfTrue="1" operator="endsWith" text="CO">
      <formula>RIGHT(AE360,LEN("CO"))="CO"</formula>
    </cfRule>
    <cfRule type="endsWith" dxfId="13243" priority="1147" stopIfTrue="1" operator="endsWith" text="CH">
      <formula>RIGHT(AE360,LEN("CH"))="CH"</formula>
    </cfRule>
  </conditionalFormatting>
  <conditionalFormatting sqref="AG360:AG374">
    <cfRule type="endsWith" dxfId="13242" priority="1126" stopIfTrue="1" operator="endsWith" text="TE">
      <formula>RIGHT(AG360,LEN("TE"))="TE"</formula>
    </cfRule>
    <cfRule type="endsWith" dxfId="13241" priority="1127" stopIfTrue="1" operator="endsWith" text="MX">
      <formula>RIGHT(AG360,LEN("MX"))="MX"</formula>
    </cfRule>
    <cfRule type="endsWith" dxfId="13240" priority="1128" stopIfTrue="1" operator="endsWith" text="MI">
      <formula>RIGHT(AG360,LEN("MI"))="MI"</formula>
    </cfRule>
    <cfRule type="endsWith" dxfId="13239" priority="1129" stopIfTrue="1" operator="endsWith" text="PL">
      <formula>RIGHT(AG360,LEN("PL"))="PL"</formula>
    </cfRule>
    <cfRule type="endsWith" dxfId="13238" priority="1130" stopIfTrue="1" operator="endsWith" text="FE">
      <formula>RIGHT(AG360,LEN("FE"))="FE"</formula>
    </cfRule>
    <cfRule type="endsWith" dxfId="13237" priority="1131" stopIfTrue="1" operator="endsWith" text="PA">
      <formula>RIGHT(AG360,LEN("PA"))="PA"</formula>
    </cfRule>
    <cfRule type="endsWith" dxfId="13236" priority="1132" stopIfTrue="1" operator="endsWith" text="PS">
      <formula>RIGHT(AG360,LEN("PS"))="PS"</formula>
    </cfRule>
    <cfRule type="endsWith" dxfId="13235" priority="1133" stopIfTrue="1" operator="endsWith" text="OB">
      <formula>RIGHT(AG360,LEN("OB"))="OB"</formula>
    </cfRule>
    <cfRule type="endsWith" dxfId="13234" priority="1134" stopIfTrue="1" operator="endsWith" text="BA">
      <formula>RIGHT(AG360,LEN("BA"))="BA"</formula>
    </cfRule>
    <cfRule type="endsWith" dxfId="13233" priority="1135" stopIfTrue="1" operator="endsWith" text="CO">
      <formula>RIGHT(AG360,LEN("CO"))="CO"</formula>
    </cfRule>
    <cfRule type="endsWith" dxfId="13232" priority="1136" stopIfTrue="1" operator="endsWith" text="CH">
      <formula>RIGHT(AG360,LEN("CH"))="CH"</formula>
    </cfRule>
  </conditionalFormatting>
  <conditionalFormatting sqref="AI360:AI374">
    <cfRule type="endsWith" dxfId="13231" priority="1115" stopIfTrue="1" operator="endsWith" text="TE">
      <formula>RIGHT(AI360,LEN("TE"))="TE"</formula>
    </cfRule>
    <cfRule type="endsWith" dxfId="13230" priority="1116" stopIfTrue="1" operator="endsWith" text="MX">
      <formula>RIGHT(AI360,LEN("MX"))="MX"</formula>
    </cfRule>
    <cfRule type="endsWith" dxfId="13229" priority="1117" stopIfTrue="1" operator="endsWith" text="MI">
      <formula>RIGHT(AI360,LEN("MI"))="MI"</formula>
    </cfRule>
    <cfRule type="endsWith" dxfId="13228" priority="1118" stopIfTrue="1" operator="endsWith" text="PL">
      <formula>RIGHT(AI360,LEN("PL"))="PL"</formula>
    </cfRule>
    <cfRule type="endsWith" dxfId="13227" priority="1119" stopIfTrue="1" operator="endsWith" text="FE">
      <formula>RIGHT(AI360,LEN("FE"))="FE"</formula>
    </cfRule>
    <cfRule type="endsWith" dxfId="13226" priority="1120" stopIfTrue="1" operator="endsWith" text="PA">
      <formula>RIGHT(AI360,LEN("PA"))="PA"</formula>
    </cfRule>
    <cfRule type="endsWith" dxfId="13225" priority="1121" stopIfTrue="1" operator="endsWith" text="PS">
      <formula>RIGHT(AI360,LEN("PS"))="PS"</formula>
    </cfRule>
    <cfRule type="endsWith" dxfId="13224" priority="1122" stopIfTrue="1" operator="endsWith" text="OB">
      <formula>RIGHT(AI360,LEN("OB"))="OB"</formula>
    </cfRule>
    <cfRule type="endsWith" dxfId="13223" priority="1123" stopIfTrue="1" operator="endsWith" text="BA">
      <formula>RIGHT(AI360,LEN("BA"))="BA"</formula>
    </cfRule>
    <cfRule type="endsWith" dxfId="13222" priority="1124" stopIfTrue="1" operator="endsWith" text="CO">
      <formula>RIGHT(AI360,LEN("CO"))="CO"</formula>
    </cfRule>
    <cfRule type="endsWith" dxfId="13221" priority="1125" stopIfTrue="1" operator="endsWith" text="CH">
      <formula>RIGHT(AI360,LEN("CH"))="CH"</formula>
    </cfRule>
  </conditionalFormatting>
  <conditionalFormatting sqref="AK360:AK374">
    <cfRule type="endsWith" dxfId="13220" priority="1104" stopIfTrue="1" operator="endsWith" text="TE">
      <formula>RIGHT(AK360,LEN("TE"))="TE"</formula>
    </cfRule>
    <cfRule type="endsWith" dxfId="13219" priority="1105" stopIfTrue="1" operator="endsWith" text="MX">
      <formula>RIGHT(AK360,LEN("MX"))="MX"</formula>
    </cfRule>
    <cfRule type="endsWith" dxfId="13218" priority="1106" stopIfTrue="1" operator="endsWith" text="MI">
      <formula>RIGHT(AK360,LEN("MI"))="MI"</formula>
    </cfRule>
    <cfRule type="endsWith" dxfId="13217" priority="1107" stopIfTrue="1" operator="endsWith" text="PL">
      <formula>RIGHT(AK360,LEN("PL"))="PL"</formula>
    </cfRule>
    <cfRule type="endsWith" dxfId="13216" priority="1108" stopIfTrue="1" operator="endsWith" text="FE">
      <formula>RIGHT(AK360,LEN("FE"))="FE"</formula>
    </cfRule>
    <cfRule type="endsWith" dxfId="13215" priority="1109" stopIfTrue="1" operator="endsWith" text="PA">
      <formula>RIGHT(AK360,LEN("PA"))="PA"</formula>
    </cfRule>
    <cfRule type="endsWith" dxfId="13214" priority="1110" stopIfTrue="1" operator="endsWith" text="PS">
      <formula>RIGHT(AK360,LEN("PS"))="PS"</formula>
    </cfRule>
    <cfRule type="endsWith" dxfId="13213" priority="1111" stopIfTrue="1" operator="endsWith" text="OB">
      <formula>RIGHT(AK360,LEN("OB"))="OB"</formula>
    </cfRule>
    <cfRule type="endsWith" dxfId="13212" priority="1112" stopIfTrue="1" operator="endsWith" text="BA">
      <formula>RIGHT(AK360,LEN("BA"))="BA"</formula>
    </cfRule>
    <cfRule type="endsWith" dxfId="13211" priority="1113" stopIfTrue="1" operator="endsWith" text="CO">
      <formula>RIGHT(AK360,LEN("CO"))="CO"</formula>
    </cfRule>
    <cfRule type="endsWith" dxfId="13210" priority="1114" stopIfTrue="1" operator="endsWith" text="CH">
      <formula>RIGHT(AK360,LEN("CH"))="CH"</formula>
    </cfRule>
  </conditionalFormatting>
  <conditionalFormatting sqref="AM360:AM374">
    <cfRule type="endsWith" dxfId="13209" priority="1093" stopIfTrue="1" operator="endsWith" text="TE">
      <formula>RIGHT(AM360,LEN("TE"))="TE"</formula>
    </cfRule>
    <cfRule type="endsWith" dxfId="13208" priority="1094" stopIfTrue="1" operator="endsWith" text="MX">
      <formula>RIGHT(AM360,LEN("MX"))="MX"</formula>
    </cfRule>
    <cfRule type="endsWith" dxfId="13207" priority="1095" stopIfTrue="1" operator="endsWith" text="MI">
      <formula>RIGHT(AM360,LEN("MI"))="MI"</formula>
    </cfRule>
    <cfRule type="endsWith" dxfId="13206" priority="1096" stopIfTrue="1" operator="endsWith" text="PL">
      <formula>RIGHT(AM360,LEN("PL"))="PL"</formula>
    </cfRule>
    <cfRule type="endsWith" dxfId="13205" priority="1097" stopIfTrue="1" operator="endsWith" text="FE">
      <formula>RIGHT(AM360,LEN("FE"))="FE"</formula>
    </cfRule>
    <cfRule type="endsWith" dxfId="13204" priority="1098" stopIfTrue="1" operator="endsWith" text="PA">
      <formula>RIGHT(AM360,LEN("PA"))="PA"</formula>
    </cfRule>
    <cfRule type="endsWith" dxfId="13203" priority="1099" stopIfTrue="1" operator="endsWith" text="PS">
      <formula>RIGHT(AM360,LEN("PS"))="PS"</formula>
    </cfRule>
    <cfRule type="endsWith" dxfId="13202" priority="1100" stopIfTrue="1" operator="endsWith" text="OB">
      <formula>RIGHT(AM360,LEN("OB"))="OB"</formula>
    </cfRule>
    <cfRule type="endsWith" dxfId="13201" priority="1101" stopIfTrue="1" operator="endsWith" text="BA">
      <formula>RIGHT(AM360,LEN("BA"))="BA"</formula>
    </cfRule>
    <cfRule type="endsWith" dxfId="13200" priority="1102" stopIfTrue="1" operator="endsWith" text="CO">
      <formula>RIGHT(AM360,LEN("CO"))="CO"</formula>
    </cfRule>
    <cfRule type="endsWith" dxfId="13199" priority="1103" stopIfTrue="1" operator="endsWith" text="CH">
      <formula>RIGHT(AM360,LEN("CH"))="CH"</formula>
    </cfRule>
  </conditionalFormatting>
  <conditionalFormatting sqref="AV375">
    <cfRule type="cellIs" dxfId="13198" priority="1092" stopIfTrue="1" operator="greaterThan">
      <formula>16</formula>
    </cfRule>
  </conditionalFormatting>
  <conditionalFormatting sqref="AX375">
    <cfRule type="cellIs" dxfId="13197" priority="1091" stopIfTrue="1" operator="greaterThan">
      <formula>16</formula>
    </cfRule>
  </conditionalFormatting>
  <conditionalFormatting sqref="AZ375">
    <cfRule type="cellIs" dxfId="13196" priority="1090" stopIfTrue="1" operator="greaterThan">
      <formula>16</formula>
    </cfRule>
  </conditionalFormatting>
  <conditionalFormatting sqref="BB375">
    <cfRule type="cellIs" dxfId="13195" priority="1089" stopIfTrue="1" operator="greaterThan">
      <formula>16</formula>
    </cfRule>
  </conditionalFormatting>
  <conditionalFormatting sqref="BD375">
    <cfRule type="cellIs" dxfId="13194" priority="1088" stopIfTrue="1" operator="greaterThan">
      <formula>16</formula>
    </cfRule>
  </conditionalFormatting>
  <conditionalFormatting sqref="BF375">
    <cfRule type="cellIs" dxfId="13193" priority="1087" stopIfTrue="1" operator="greaterThan">
      <formula>16</formula>
    </cfRule>
  </conditionalFormatting>
  <conditionalFormatting sqref="BH375">
    <cfRule type="cellIs" dxfId="13192" priority="1086" stopIfTrue="1" operator="greaterThan">
      <formula>16</formula>
    </cfRule>
  </conditionalFormatting>
  <conditionalFormatting sqref="AU360:AU374">
    <cfRule type="endsWith" dxfId="13191" priority="1075" stopIfTrue="1" operator="endsWith" text="TE">
      <formula>RIGHT(AU360,LEN("TE"))="TE"</formula>
    </cfRule>
    <cfRule type="endsWith" dxfId="13190" priority="1076" stopIfTrue="1" operator="endsWith" text="MX">
      <formula>RIGHT(AU360,LEN("MX"))="MX"</formula>
    </cfRule>
    <cfRule type="endsWith" dxfId="13189" priority="1077" stopIfTrue="1" operator="endsWith" text="MI">
      <formula>RIGHT(AU360,LEN("MI"))="MI"</formula>
    </cfRule>
    <cfRule type="endsWith" dxfId="13188" priority="1078" stopIfTrue="1" operator="endsWith" text="PL">
      <formula>RIGHT(AU360,LEN("PL"))="PL"</formula>
    </cfRule>
    <cfRule type="endsWith" dxfId="13187" priority="1079" stopIfTrue="1" operator="endsWith" text="FE">
      <formula>RIGHT(AU360,LEN("FE"))="FE"</formula>
    </cfRule>
    <cfRule type="endsWith" dxfId="13186" priority="1080" stopIfTrue="1" operator="endsWith" text="PA">
      <formula>RIGHT(AU360,LEN("PA"))="PA"</formula>
    </cfRule>
    <cfRule type="endsWith" dxfId="13185" priority="1081" stopIfTrue="1" operator="endsWith" text="PS">
      <formula>RIGHT(AU360,LEN("PS"))="PS"</formula>
    </cfRule>
    <cfRule type="endsWith" dxfId="13184" priority="1082" stopIfTrue="1" operator="endsWith" text="OB">
      <formula>RIGHT(AU360,LEN("OB"))="OB"</formula>
    </cfRule>
    <cfRule type="endsWith" dxfId="13183" priority="1083" stopIfTrue="1" operator="endsWith" text="BA">
      <formula>RIGHT(AU360,LEN("BA"))="BA"</formula>
    </cfRule>
    <cfRule type="endsWith" dxfId="13182" priority="1084" stopIfTrue="1" operator="endsWith" text="CO">
      <formula>RIGHT(AU360,LEN("CO"))="CO"</formula>
    </cfRule>
    <cfRule type="endsWith" dxfId="13181" priority="1085" stopIfTrue="1" operator="endsWith" text="CH">
      <formula>RIGHT(AU360,LEN("CH"))="CH"</formula>
    </cfRule>
  </conditionalFormatting>
  <conditionalFormatting sqref="AW360:AW374">
    <cfRule type="endsWith" dxfId="13180" priority="1064" stopIfTrue="1" operator="endsWith" text="TE">
      <formula>RIGHT(AW360,LEN("TE"))="TE"</formula>
    </cfRule>
    <cfRule type="endsWith" dxfId="13179" priority="1065" stopIfTrue="1" operator="endsWith" text="MX">
      <formula>RIGHT(AW360,LEN("MX"))="MX"</formula>
    </cfRule>
    <cfRule type="endsWith" dxfId="13178" priority="1066" stopIfTrue="1" operator="endsWith" text="MI">
      <formula>RIGHT(AW360,LEN("MI"))="MI"</formula>
    </cfRule>
    <cfRule type="endsWith" dxfId="13177" priority="1067" stopIfTrue="1" operator="endsWith" text="PL">
      <formula>RIGHT(AW360,LEN("PL"))="PL"</formula>
    </cfRule>
    <cfRule type="endsWith" dxfId="13176" priority="1068" stopIfTrue="1" operator="endsWith" text="FE">
      <formula>RIGHT(AW360,LEN("FE"))="FE"</formula>
    </cfRule>
    <cfRule type="endsWith" dxfId="13175" priority="1069" stopIfTrue="1" operator="endsWith" text="PA">
      <formula>RIGHT(AW360,LEN("PA"))="PA"</formula>
    </cfRule>
    <cfRule type="endsWith" dxfId="13174" priority="1070" stopIfTrue="1" operator="endsWith" text="PS">
      <formula>RIGHT(AW360,LEN("PS"))="PS"</formula>
    </cfRule>
    <cfRule type="endsWith" dxfId="13173" priority="1071" stopIfTrue="1" operator="endsWith" text="OB">
      <formula>RIGHT(AW360,LEN("OB"))="OB"</formula>
    </cfRule>
    <cfRule type="endsWith" dxfId="13172" priority="1072" stopIfTrue="1" operator="endsWith" text="BA">
      <formula>RIGHT(AW360,LEN("BA"))="BA"</formula>
    </cfRule>
    <cfRule type="endsWith" dxfId="13171" priority="1073" stopIfTrue="1" operator="endsWith" text="CO">
      <formula>RIGHT(AW360,LEN("CO"))="CO"</formula>
    </cfRule>
    <cfRule type="endsWith" dxfId="13170" priority="1074" stopIfTrue="1" operator="endsWith" text="CH">
      <formula>RIGHT(AW360,LEN("CH"))="CH"</formula>
    </cfRule>
  </conditionalFormatting>
  <conditionalFormatting sqref="AY360:AY374">
    <cfRule type="endsWith" dxfId="13169" priority="1053" stopIfTrue="1" operator="endsWith" text="TE">
      <formula>RIGHT(AY360,LEN("TE"))="TE"</formula>
    </cfRule>
    <cfRule type="endsWith" dxfId="13168" priority="1054" stopIfTrue="1" operator="endsWith" text="MX">
      <formula>RIGHT(AY360,LEN("MX"))="MX"</formula>
    </cfRule>
    <cfRule type="endsWith" dxfId="13167" priority="1055" stopIfTrue="1" operator="endsWith" text="MI">
      <formula>RIGHT(AY360,LEN("MI"))="MI"</formula>
    </cfRule>
    <cfRule type="endsWith" dxfId="13166" priority="1056" stopIfTrue="1" operator="endsWith" text="PL">
      <formula>RIGHT(AY360,LEN("PL"))="PL"</formula>
    </cfRule>
    <cfRule type="endsWith" dxfId="13165" priority="1057" stopIfTrue="1" operator="endsWith" text="FE">
      <formula>RIGHT(AY360,LEN("FE"))="FE"</formula>
    </cfRule>
    <cfRule type="endsWith" dxfId="13164" priority="1058" stopIfTrue="1" operator="endsWith" text="PA">
      <formula>RIGHT(AY360,LEN("PA"))="PA"</formula>
    </cfRule>
    <cfRule type="endsWith" dxfId="13163" priority="1059" stopIfTrue="1" operator="endsWith" text="PS">
      <formula>RIGHT(AY360,LEN("PS"))="PS"</formula>
    </cfRule>
    <cfRule type="endsWith" dxfId="13162" priority="1060" stopIfTrue="1" operator="endsWith" text="OB">
      <formula>RIGHT(AY360,LEN("OB"))="OB"</formula>
    </cfRule>
    <cfRule type="endsWith" dxfId="13161" priority="1061" stopIfTrue="1" operator="endsWith" text="BA">
      <formula>RIGHT(AY360,LEN("BA"))="BA"</formula>
    </cfRule>
    <cfRule type="endsWith" dxfId="13160" priority="1062" stopIfTrue="1" operator="endsWith" text="CO">
      <formula>RIGHT(AY360,LEN("CO"))="CO"</formula>
    </cfRule>
    <cfRule type="endsWith" dxfId="13159" priority="1063" stopIfTrue="1" operator="endsWith" text="CH">
      <formula>RIGHT(AY360,LEN("CH"))="CH"</formula>
    </cfRule>
  </conditionalFormatting>
  <conditionalFormatting sqref="BA360:BA374">
    <cfRule type="endsWith" dxfId="13158" priority="1042" stopIfTrue="1" operator="endsWith" text="TE">
      <formula>RIGHT(BA360,LEN("TE"))="TE"</formula>
    </cfRule>
    <cfRule type="endsWith" dxfId="13157" priority="1043" stopIfTrue="1" operator="endsWith" text="MX">
      <formula>RIGHT(BA360,LEN("MX"))="MX"</formula>
    </cfRule>
    <cfRule type="endsWith" dxfId="13156" priority="1044" stopIfTrue="1" operator="endsWith" text="MI">
      <formula>RIGHT(BA360,LEN("MI"))="MI"</formula>
    </cfRule>
    <cfRule type="endsWith" dxfId="13155" priority="1045" stopIfTrue="1" operator="endsWith" text="PL">
      <formula>RIGHT(BA360,LEN("PL"))="PL"</formula>
    </cfRule>
    <cfRule type="endsWith" dxfId="13154" priority="1046" stopIfTrue="1" operator="endsWith" text="FE">
      <formula>RIGHT(BA360,LEN("FE"))="FE"</formula>
    </cfRule>
    <cfRule type="endsWith" dxfId="13153" priority="1047" stopIfTrue="1" operator="endsWith" text="PA">
      <formula>RIGHT(BA360,LEN("PA"))="PA"</formula>
    </cfRule>
    <cfRule type="endsWith" dxfId="13152" priority="1048" stopIfTrue="1" operator="endsWith" text="PS">
      <formula>RIGHT(BA360,LEN("PS"))="PS"</formula>
    </cfRule>
    <cfRule type="endsWith" dxfId="13151" priority="1049" stopIfTrue="1" operator="endsWith" text="OB">
      <formula>RIGHT(BA360,LEN("OB"))="OB"</formula>
    </cfRule>
    <cfRule type="endsWith" dxfId="13150" priority="1050" stopIfTrue="1" operator="endsWith" text="BA">
      <formula>RIGHT(BA360,LEN("BA"))="BA"</formula>
    </cfRule>
    <cfRule type="endsWith" dxfId="13149" priority="1051" stopIfTrue="1" operator="endsWith" text="CO">
      <formula>RIGHT(BA360,LEN("CO"))="CO"</formula>
    </cfRule>
    <cfRule type="endsWith" dxfId="13148" priority="1052" stopIfTrue="1" operator="endsWith" text="CH">
      <formula>RIGHT(BA360,LEN("CH"))="CH"</formula>
    </cfRule>
  </conditionalFormatting>
  <conditionalFormatting sqref="BC360:BC374">
    <cfRule type="endsWith" dxfId="13147" priority="1031" stopIfTrue="1" operator="endsWith" text="TE">
      <formula>RIGHT(BC360,LEN("TE"))="TE"</formula>
    </cfRule>
    <cfRule type="endsWith" dxfId="13146" priority="1032" stopIfTrue="1" operator="endsWith" text="MX">
      <formula>RIGHT(BC360,LEN("MX"))="MX"</formula>
    </cfRule>
    <cfRule type="endsWith" dxfId="13145" priority="1033" stopIfTrue="1" operator="endsWith" text="MI">
      <formula>RIGHT(BC360,LEN("MI"))="MI"</formula>
    </cfRule>
    <cfRule type="endsWith" dxfId="13144" priority="1034" stopIfTrue="1" operator="endsWith" text="PL">
      <formula>RIGHT(BC360,LEN("PL"))="PL"</formula>
    </cfRule>
    <cfRule type="endsWith" dxfId="13143" priority="1035" stopIfTrue="1" operator="endsWith" text="FE">
      <formula>RIGHT(BC360,LEN("FE"))="FE"</formula>
    </cfRule>
    <cfRule type="endsWith" dxfId="13142" priority="1036" stopIfTrue="1" operator="endsWith" text="PA">
      <formula>RIGHT(BC360,LEN("PA"))="PA"</formula>
    </cfRule>
    <cfRule type="endsWith" dxfId="13141" priority="1037" stopIfTrue="1" operator="endsWith" text="PS">
      <formula>RIGHT(BC360,LEN("PS"))="PS"</formula>
    </cfRule>
    <cfRule type="endsWith" dxfId="13140" priority="1038" stopIfTrue="1" operator="endsWith" text="OB">
      <formula>RIGHT(BC360,LEN("OB"))="OB"</formula>
    </cfRule>
    <cfRule type="endsWith" dxfId="13139" priority="1039" stopIfTrue="1" operator="endsWith" text="BA">
      <formula>RIGHT(BC360,LEN("BA"))="BA"</formula>
    </cfRule>
    <cfRule type="endsWith" dxfId="13138" priority="1040" stopIfTrue="1" operator="endsWith" text="CO">
      <formula>RIGHT(BC360,LEN("CO"))="CO"</formula>
    </cfRule>
    <cfRule type="endsWith" dxfId="13137" priority="1041" stopIfTrue="1" operator="endsWith" text="CH">
      <formula>RIGHT(BC360,LEN("CH"))="CH"</formula>
    </cfRule>
  </conditionalFormatting>
  <conditionalFormatting sqref="BE360:BE374">
    <cfRule type="endsWith" dxfId="13136" priority="1020" stopIfTrue="1" operator="endsWith" text="TE">
      <formula>RIGHT(BE360,LEN("TE"))="TE"</formula>
    </cfRule>
    <cfRule type="endsWith" dxfId="13135" priority="1021" stopIfTrue="1" operator="endsWith" text="MX">
      <formula>RIGHT(BE360,LEN("MX"))="MX"</formula>
    </cfRule>
    <cfRule type="endsWith" dxfId="13134" priority="1022" stopIfTrue="1" operator="endsWith" text="MI">
      <formula>RIGHT(BE360,LEN("MI"))="MI"</formula>
    </cfRule>
    <cfRule type="endsWith" dxfId="13133" priority="1023" stopIfTrue="1" operator="endsWith" text="PL">
      <formula>RIGHT(BE360,LEN("PL"))="PL"</formula>
    </cfRule>
    <cfRule type="endsWith" dxfId="13132" priority="1024" stopIfTrue="1" operator="endsWith" text="FE">
      <formula>RIGHT(BE360,LEN("FE"))="FE"</formula>
    </cfRule>
    <cfRule type="endsWith" dxfId="13131" priority="1025" stopIfTrue="1" operator="endsWith" text="PA">
      <formula>RIGHT(BE360,LEN("PA"))="PA"</formula>
    </cfRule>
    <cfRule type="endsWith" dxfId="13130" priority="1026" stopIfTrue="1" operator="endsWith" text="PS">
      <formula>RIGHT(BE360,LEN("PS"))="PS"</formula>
    </cfRule>
    <cfRule type="endsWith" dxfId="13129" priority="1027" stopIfTrue="1" operator="endsWith" text="OB">
      <formula>RIGHT(BE360,LEN("OB"))="OB"</formula>
    </cfRule>
    <cfRule type="endsWith" dxfId="13128" priority="1028" stopIfTrue="1" operator="endsWith" text="BA">
      <formula>RIGHT(BE360,LEN("BA"))="BA"</formula>
    </cfRule>
    <cfRule type="endsWith" dxfId="13127" priority="1029" stopIfTrue="1" operator="endsWith" text="CO">
      <formula>RIGHT(BE360,LEN("CO"))="CO"</formula>
    </cfRule>
    <cfRule type="endsWith" dxfId="13126" priority="1030" stopIfTrue="1" operator="endsWith" text="CH">
      <formula>RIGHT(BE360,LEN("CH"))="CH"</formula>
    </cfRule>
  </conditionalFormatting>
  <conditionalFormatting sqref="BG360:BG374">
    <cfRule type="endsWith" dxfId="13125" priority="1009" stopIfTrue="1" operator="endsWith" text="TE">
      <formula>RIGHT(BG360,LEN("TE"))="TE"</formula>
    </cfRule>
    <cfRule type="endsWith" dxfId="13124" priority="1010" stopIfTrue="1" operator="endsWith" text="MX">
      <formula>RIGHT(BG360,LEN("MX"))="MX"</formula>
    </cfRule>
    <cfRule type="endsWith" dxfId="13123" priority="1011" stopIfTrue="1" operator="endsWith" text="MI">
      <formula>RIGHT(BG360,LEN("MI"))="MI"</formula>
    </cfRule>
    <cfRule type="endsWith" dxfId="13122" priority="1012" stopIfTrue="1" operator="endsWith" text="PL">
      <formula>RIGHT(BG360,LEN("PL"))="PL"</formula>
    </cfRule>
    <cfRule type="endsWith" dxfId="13121" priority="1013" stopIfTrue="1" operator="endsWith" text="FE">
      <formula>RIGHT(BG360,LEN("FE"))="FE"</formula>
    </cfRule>
    <cfRule type="endsWith" dxfId="13120" priority="1014" stopIfTrue="1" operator="endsWith" text="PA">
      <formula>RIGHT(BG360,LEN("PA"))="PA"</formula>
    </cfRule>
    <cfRule type="endsWith" dxfId="13119" priority="1015" stopIfTrue="1" operator="endsWith" text="PS">
      <formula>RIGHT(BG360,LEN("PS"))="PS"</formula>
    </cfRule>
    <cfRule type="endsWith" dxfId="13118" priority="1016" stopIfTrue="1" operator="endsWith" text="OB">
      <formula>RIGHT(BG360,LEN("OB"))="OB"</formula>
    </cfRule>
    <cfRule type="endsWith" dxfId="13117" priority="1017" stopIfTrue="1" operator="endsWith" text="BA">
      <formula>RIGHT(BG360,LEN("BA"))="BA"</formula>
    </cfRule>
    <cfRule type="endsWith" dxfId="13116" priority="1018" stopIfTrue="1" operator="endsWith" text="CO">
      <formula>RIGHT(BG360,LEN("CO"))="CO"</formula>
    </cfRule>
    <cfRule type="endsWith" dxfId="13115" priority="1019" stopIfTrue="1" operator="endsWith" text="CH">
      <formula>RIGHT(BG360,LEN("CH"))="CH"</formula>
    </cfRule>
  </conditionalFormatting>
  <conditionalFormatting sqref="H393">
    <cfRule type="cellIs" dxfId="13114" priority="1008" stopIfTrue="1" operator="greaterThan">
      <formula>16</formula>
    </cfRule>
  </conditionalFormatting>
  <conditionalFormatting sqref="J393">
    <cfRule type="cellIs" dxfId="13113" priority="1007" stopIfTrue="1" operator="greaterThan">
      <formula>16</formula>
    </cfRule>
  </conditionalFormatting>
  <conditionalFormatting sqref="L393">
    <cfRule type="cellIs" dxfId="13112" priority="1006" stopIfTrue="1" operator="greaterThan">
      <formula>16</formula>
    </cfRule>
  </conditionalFormatting>
  <conditionalFormatting sqref="N393">
    <cfRule type="cellIs" dxfId="13111" priority="1005" stopIfTrue="1" operator="greaterThan">
      <formula>16</formula>
    </cfRule>
  </conditionalFormatting>
  <conditionalFormatting sqref="P393">
    <cfRule type="cellIs" dxfId="13110" priority="1004" stopIfTrue="1" operator="greaterThan">
      <formula>16</formula>
    </cfRule>
  </conditionalFormatting>
  <conditionalFormatting sqref="R393">
    <cfRule type="cellIs" dxfId="13109" priority="1003" stopIfTrue="1" operator="greaterThan">
      <formula>16</formula>
    </cfRule>
  </conditionalFormatting>
  <conditionalFormatting sqref="T393">
    <cfRule type="cellIs" dxfId="13108" priority="1002" stopIfTrue="1" operator="greaterThan">
      <formula>16</formula>
    </cfRule>
  </conditionalFormatting>
  <conditionalFormatting sqref="G378:G392">
    <cfRule type="endsWith" dxfId="13107" priority="991" stopIfTrue="1" operator="endsWith" text="TE">
      <formula>RIGHT(G378,LEN("TE"))="TE"</formula>
    </cfRule>
    <cfRule type="endsWith" dxfId="13106" priority="992" stopIfTrue="1" operator="endsWith" text="MX">
      <formula>RIGHT(G378,LEN("MX"))="MX"</formula>
    </cfRule>
    <cfRule type="endsWith" dxfId="13105" priority="993" stopIfTrue="1" operator="endsWith" text="MI">
      <formula>RIGHT(G378,LEN("MI"))="MI"</formula>
    </cfRule>
    <cfRule type="endsWith" dxfId="13104" priority="994" stopIfTrue="1" operator="endsWith" text="PL">
      <formula>RIGHT(G378,LEN("PL"))="PL"</formula>
    </cfRule>
    <cfRule type="endsWith" dxfId="13103" priority="995" stopIfTrue="1" operator="endsWith" text="FE">
      <formula>RIGHT(G378,LEN("FE"))="FE"</formula>
    </cfRule>
    <cfRule type="endsWith" dxfId="13102" priority="996" stopIfTrue="1" operator="endsWith" text="PA">
      <formula>RIGHT(G378,LEN("PA"))="PA"</formula>
    </cfRule>
    <cfRule type="endsWith" dxfId="13101" priority="997" stopIfTrue="1" operator="endsWith" text="PS">
      <formula>RIGHT(G378,LEN("PS"))="PS"</formula>
    </cfRule>
    <cfRule type="endsWith" dxfId="13100" priority="998" stopIfTrue="1" operator="endsWith" text="OB">
      <formula>RIGHT(G378,LEN("OB"))="OB"</formula>
    </cfRule>
    <cfRule type="endsWith" dxfId="13099" priority="999" stopIfTrue="1" operator="endsWith" text="BA">
      <formula>RIGHT(G378,LEN("BA"))="BA"</formula>
    </cfRule>
    <cfRule type="endsWith" dxfId="13098" priority="1000" stopIfTrue="1" operator="endsWith" text="CO">
      <formula>RIGHT(G378,LEN("CO"))="CO"</formula>
    </cfRule>
    <cfRule type="endsWith" dxfId="13097" priority="1001" stopIfTrue="1" operator="endsWith" text="CH">
      <formula>RIGHT(G378,LEN("CH"))="CH"</formula>
    </cfRule>
  </conditionalFormatting>
  <conditionalFormatting sqref="I378:I392">
    <cfRule type="endsWith" dxfId="13096" priority="980" stopIfTrue="1" operator="endsWith" text="TE">
      <formula>RIGHT(I378,LEN("TE"))="TE"</formula>
    </cfRule>
    <cfRule type="endsWith" dxfId="13095" priority="981" stopIfTrue="1" operator="endsWith" text="MX">
      <formula>RIGHT(I378,LEN("MX"))="MX"</formula>
    </cfRule>
    <cfRule type="endsWith" dxfId="13094" priority="982" stopIfTrue="1" operator="endsWith" text="MI">
      <formula>RIGHT(I378,LEN("MI"))="MI"</formula>
    </cfRule>
    <cfRule type="endsWith" dxfId="13093" priority="983" stopIfTrue="1" operator="endsWith" text="PL">
      <formula>RIGHT(I378,LEN("PL"))="PL"</formula>
    </cfRule>
    <cfRule type="endsWith" dxfId="13092" priority="984" stopIfTrue="1" operator="endsWith" text="FE">
      <formula>RIGHT(I378,LEN("FE"))="FE"</formula>
    </cfRule>
    <cfRule type="endsWith" dxfId="13091" priority="985" stopIfTrue="1" operator="endsWith" text="PA">
      <formula>RIGHT(I378,LEN("PA"))="PA"</formula>
    </cfRule>
    <cfRule type="endsWith" dxfId="13090" priority="986" stopIfTrue="1" operator="endsWith" text="PS">
      <formula>RIGHT(I378,LEN("PS"))="PS"</formula>
    </cfRule>
    <cfRule type="endsWith" dxfId="13089" priority="987" stopIfTrue="1" operator="endsWith" text="OB">
      <formula>RIGHT(I378,LEN("OB"))="OB"</formula>
    </cfRule>
    <cfRule type="endsWith" dxfId="13088" priority="988" stopIfTrue="1" operator="endsWith" text="BA">
      <formula>RIGHT(I378,LEN("BA"))="BA"</formula>
    </cfRule>
    <cfRule type="endsWith" dxfId="13087" priority="989" stopIfTrue="1" operator="endsWith" text="CO">
      <formula>RIGHT(I378,LEN("CO"))="CO"</formula>
    </cfRule>
    <cfRule type="endsWith" dxfId="13086" priority="990" stopIfTrue="1" operator="endsWith" text="CH">
      <formula>RIGHT(I378,LEN("CH"))="CH"</formula>
    </cfRule>
  </conditionalFormatting>
  <conditionalFormatting sqref="K378:K392">
    <cfRule type="endsWith" dxfId="13085" priority="969" stopIfTrue="1" operator="endsWith" text="TE">
      <formula>RIGHT(K378,LEN("TE"))="TE"</formula>
    </cfRule>
    <cfRule type="endsWith" dxfId="13084" priority="970" stopIfTrue="1" operator="endsWith" text="MX">
      <formula>RIGHT(K378,LEN("MX"))="MX"</formula>
    </cfRule>
    <cfRule type="endsWith" dxfId="13083" priority="971" stopIfTrue="1" operator="endsWith" text="MI">
      <formula>RIGHT(K378,LEN("MI"))="MI"</formula>
    </cfRule>
    <cfRule type="endsWith" dxfId="13082" priority="972" stopIfTrue="1" operator="endsWith" text="PL">
      <formula>RIGHT(K378,LEN("PL"))="PL"</formula>
    </cfRule>
    <cfRule type="endsWith" dxfId="13081" priority="973" stopIfTrue="1" operator="endsWith" text="FE">
      <formula>RIGHT(K378,LEN("FE"))="FE"</formula>
    </cfRule>
    <cfRule type="endsWith" dxfId="13080" priority="974" stopIfTrue="1" operator="endsWith" text="PA">
      <formula>RIGHT(K378,LEN("PA"))="PA"</formula>
    </cfRule>
    <cfRule type="endsWith" dxfId="13079" priority="975" stopIfTrue="1" operator="endsWith" text="PS">
      <formula>RIGHT(K378,LEN("PS"))="PS"</formula>
    </cfRule>
    <cfRule type="endsWith" dxfId="13078" priority="976" stopIfTrue="1" operator="endsWith" text="OB">
      <formula>RIGHT(K378,LEN("OB"))="OB"</formula>
    </cfRule>
    <cfRule type="endsWith" dxfId="13077" priority="977" stopIfTrue="1" operator="endsWith" text="BA">
      <formula>RIGHT(K378,LEN("BA"))="BA"</formula>
    </cfRule>
    <cfRule type="endsWith" dxfId="13076" priority="978" stopIfTrue="1" operator="endsWith" text="CO">
      <formula>RIGHT(K378,LEN("CO"))="CO"</formula>
    </cfRule>
    <cfRule type="endsWith" dxfId="13075" priority="979" stopIfTrue="1" operator="endsWith" text="CH">
      <formula>RIGHT(K378,LEN("CH"))="CH"</formula>
    </cfRule>
  </conditionalFormatting>
  <conditionalFormatting sqref="M378:M392">
    <cfRule type="endsWith" dxfId="13074" priority="958" stopIfTrue="1" operator="endsWith" text="TE">
      <formula>RIGHT(M378,LEN("TE"))="TE"</formula>
    </cfRule>
    <cfRule type="endsWith" dxfId="13073" priority="959" stopIfTrue="1" operator="endsWith" text="MX">
      <formula>RIGHT(M378,LEN("MX"))="MX"</formula>
    </cfRule>
    <cfRule type="endsWith" dxfId="13072" priority="960" stopIfTrue="1" operator="endsWith" text="MI">
      <formula>RIGHT(M378,LEN("MI"))="MI"</formula>
    </cfRule>
    <cfRule type="endsWith" dxfId="13071" priority="961" stopIfTrue="1" operator="endsWith" text="PL">
      <formula>RIGHT(M378,LEN("PL"))="PL"</formula>
    </cfRule>
    <cfRule type="endsWith" dxfId="13070" priority="962" stopIfTrue="1" operator="endsWith" text="FE">
      <formula>RIGHT(M378,LEN("FE"))="FE"</formula>
    </cfRule>
    <cfRule type="endsWith" dxfId="13069" priority="963" stopIfTrue="1" operator="endsWith" text="PA">
      <formula>RIGHT(M378,LEN("PA"))="PA"</formula>
    </cfRule>
    <cfRule type="endsWith" dxfId="13068" priority="964" stopIfTrue="1" operator="endsWith" text="PS">
      <formula>RIGHT(M378,LEN("PS"))="PS"</formula>
    </cfRule>
    <cfRule type="endsWith" dxfId="13067" priority="965" stopIfTrue="1" operator="endsWith" text="OB">
      <formula>RIGHT(M378,LEN("OB"))="OB"</formula>
    </cfRule>
    <cfRule type="endsWith" dxfId="13066" priority="966" stopIfTrue="1" operator="endsWith" text="BA">
      <formula>RIGHT(M378,LEN("BA"))="BA"</formula>
    </cfRule>
    <cfRule type="endsWith" dxfId="13065" priority="967" stopIfTrue="1" operator="endsWith" text="CO">
      <formula>RIGHT(M378,LEN("CO"))="CO"</formula>
    </cfRule>
    <cfRule type="endsWith" dxfId="13064" priority="968" stopIfTrue="1" operator="endsWith" text="CH">
      <formula>RIGHT(M378,LEN("CH"))="CH"</formula>
    </cfRule>
  </conditionalFormatting>
  <conditionalFormatting sqref="O378:O392">
    <cfRule type="endsWith" dxfId="13063" priority="947" stopIfTrue="1" operator="endsWith" text="TE">
      <formula>RIGHT(O378,LEN("TE"))="TE"</formula>
    </cfRule>
    <cfRule type="endsWith" dxfId="13062" priority="948" stopIfTrue="1" operator="endsWith" text="MX">
      <formula>RIGHT(O378,LEN("MX"))="MX"</formula>
    </cfRule>
    <cfRule type="endsWith" dxfId="13061" priority="949" stopIfTrue="1" operator="endsWith" text="MI">
      <formula>RIGHT(O378,LEN("MI"))="MI"</formula>
    </cfRule>
    <cfRule type="endsWith" dxfId="13060" priority="950" stopIfTrue="1" operator="endsWith" text="PL">
      <formula>RIGHT(O378,LEN("PL"))="PL"</formula>
    </cfRule>
    <cfRule type="endsWith" dxfId="13059" priority="951" stopIfTrue="1" operator="endsWith" text="FE">
      <formula>RIGHT(O378,LEN("FE"))="FE"</formula>
    </cfRule>
    <cfRule type="endsWith" dxfId="13058" priority="952" stopIfTrue="1" operator="endsWith" text="PA">
      <formula>RIGHT(O378,LEN("PA"))="PA"</formula>
    </cfRule>
    <cfRule type="endsWith" dxfId="13057" priority="953" stopIfTrue="1" operator="endsWith" text="PS">
      <formula>RIGHT(O378,LEN("PS"))="PS"</formula>
    </cfRule>
    <cfRule type="endsWith" dxfId="13056" priority="954" stopIfTrue="1" operator="endsWith" text="OB">
      <formula>RIGHT(O378,LEN("OB"))="OB"</formula>
    </cfRule>
    <cfRule type="endsWith" dxfId="13055" priority="955" stopIfTrue="1" operator="endsWith" text="BA">
      <formula>RIGHT(O378,LEN("BA"))="BA"</formula>
    </cfRule>
    <cfRule type="endsWith" dxfId="13054" priority="956" stopIfTrue="1" operator="endsWith" text="CO">
      <formula>RIGHT(O378,LEN("CO"))="CO"</formula>
    </cfRule>
    <cfRule type="endsWith" dxfId="13053" priority="957" stopIfTrue="1" operator="endsWith" text="CH">
      <formula>RIGHT(O378,LEN("CH"))="CH"</formula>
    </cfRule>
  </conditionalFormatting>
  <conditionalFormatting sqref="Q378:Q392">
    <cfRule type="endsWith" dxfId="13052" priority="936" stopIfTrue="1" operator="endsWith" text="TE">
      <formula>RIGHT(Q378,LEN("TE"))="TE"</formula>
    </cfRule>
    <cfRule type="endsWith" dxfId="13051" priority="937" stopIfTrue="1" operator="endsWith" text="MX">
      <formula>RIGHT(Q378,LEN("MX"))="MX"</formula>
    </cfRule>
    <cfRule type="endsWith" dxfId="13050" priority="938" stopIfTrue="1" operator="endsWith" text="MI">
      <formula>RIGHT(Q378,LEN("MI"))="MI"</formula>
    </cfRule>
    <cfRule type="endsWith" dxfId="13049" priority="939" stopIfTrue="1" operator="endsWith" text="PL">
      <formula>RIGHT(Q378,LEN("PL"))="PL"</formula>
    </cfRule>
    <cfRule type="endsWith" dxfId="13048" priority="940" stopIfTrue="1" operator="endsWith" text="FE">
      <formula>RIGHT(Q378,LEN("FE"))="FE"</formula>
    </cfRule>
    <cfRule type="endsWith" dxfId="13047" priority="941" stopIfTrue="1" operator="endsWith" text="PA">
      <formula>RIGHT(Q378,LEN("PA"))="PA"</formula>
    </cfRule>
    <cfRule type="endsWith" dxfId="13046" priority="942" stopIfTrue="1" operator="endsWith" text="PS">
      <formula>RIGHT(Q378,LEN("PS"))="PS"</formula>
    </cfRule>
    <cfRule type="endsWith" dxfId="13045" priority="943" stopIfTrue="1" operator="endsWith" text="OB">
      <formula>RIGHT(Q378,LEN("OB"))="OB"</formula>
    </cfRule>
    <cfRule type="endsWith" dxfId="13044" priority="944" stopIfTrue="1" operator="endsWith" text="BA">
      <formula>RIGHT(Q378,LEN("BA"))="BA"</formula>
    </cfRule>
    <cfRule type="endsWith" dxfId="13043" priority="945" stopIfTrue="1" operator="endsWith" text="CO">
      <formula>RIGHT(Q378,LEN("CO"))="CO"</formula>
    </cfRule>
    <cfRule type="endsWith" dxfId="13042" priority="946" stopIfTrue="1" operator="endsWith" text="CH">
      <formula>RIGHT(Q378,LEN("CH"))="CH"</formula>
    </cfRule>
  </conditionalFormatting>
  <conditionalFormatting sqref="S378:S392">
    <cfRule type="endsWith" dxfId="13041" priority="925" stopIfTrue="1" operator="endsWith" text="TE">
      <formula>RIGHT(S378,LEN("TE"))="TE"</formula>
    </cfRule>
    <cfRule type="endsWith" dxfId="13040" priority="926" stopIfTrue="1" operator="endsWith" text="MX">
      <formula>RIGHT(S378,LEN("MX"))="MX"</formula>
    </cfRule>
    <cfRule type="endsWith" dxfId="13039" priority="927" stopIfTrue="1" operator="endsWith" text="MI">
      <formula>RIGHT(S378,LEN("MI"))="MI"</formula>
    </cfRule>
    <cfRule type="endsWith" dxfId="13038" priority="928" stopIfTrue="1" operator="endsWith" text="PL">
      <formula>RIGHT(S378,LEN("PL"))="PL"</formula>
    </cfRule>
    <cfRule type="endsWith" dxfId="13037" priority="929" stopIfTrue="1" operator="endsWith" text="FE">
      <formula>RIGHT(S378,LEN("FE"))="FE"</formula>
    </cfRule>
    <cfRule type="endsWith" dxfId="13036" priority="930" stopIfTrue="1" operator="endsWith" text="PA">
      <formula>RIGHT(S378,LEN("PA"))="PA"</formula>
    </cfRule>
    <cfRule type="endsWith" dxfId="13035" priority="931" stopIfTrue="1" operator="endsWith" text="PS">
      <formula>RIGHT(S378,LEN("PS"))="PS"</formula>
    </cfRule>
    <cfRule type="endsWith" dxfId="13034" priority="932" stopIfTrue="1" operator="endsWith" text="OB">
      <formula>RIGHT(S378,LEN("OB"))="OB"</formula>
    </cfRule>
    <cfRule type="endsWith" dxfId="13033" priority="933" stopIfTrue="1" operator="endsWith" text="BA">
      <formula>RIGHT(S378,LEN("BA"))="BA"</formula>
    </cfRule>
    <cfRule type="endsWith" dxfId="13032" priority="934" stopIfTrue="1" operator="endsWith" text="CO">
      <formula>RIGHT(S378,LEN("CO"))="CO"</formula>
    </cfRule>
    <cfRule type="endsWith" dxfId="13031" priority="935" stopIfTrue="1" operator="endsWith" text="CH">
      <formula>RIGHT(S378,LEN("CH"))="CH"</formula>
    </cfRule>
  </conditionalFormatting>
  <conditionalFormatting sqref="AB393">
    <cfRule type="cellIs" dxfId="13030" priority="924" stopIfTrue="1" operator="greaterThan">
      <formula>16</formula>
    </cfRule>
  </conditionalFormatting>
  <conditionalFormatting sqref="AD393">
    <cfRule type="cellIs" dxfId="13029" priority="923" stopIfTrue="1" operator="greaterThan">
      <formula>16</formula>
    </cfRule>
  </conditionalFormatting>
  <conditionalFormatting sqref="AF393">
    <cfRule type="cellIs" dxfId="13028" priority="922" stopIfTrue="1" operator="greaterThan">
      <formula>16</formula>
    </cfRule>
  </conditionalFormatting>
  <conditionalFormatting sqref="AH393">
    <cfRule type="cellIs" dxfId="13027" priority="921" stopIfTrue="1" operator="greaterThan">
      <formula>16</formula>
    </cfRule>
  </conditionalFormatting>
  <conditionalFormatting sqref="AJ393">
    <cfRule type="cellIs" dxfId="13026" priority="920" stopIfTrue="1" operator="greaterThan">
      <formula>16</formula>
    </cfRule>
  </conditionalFormatting>
  <conditionalFormatting sqref="AL393">
    <cfRule type="cellIs" dxfId="13025" priority="919" stopIfTrue="1" operator="greaterThan">
      <formula>16</formula>
    </cfRule>
  </conditionalFormatting>
  <conditionalFormatting sqref="AN393">
    <cfRule type="cellIs" dxfId="13024" priority="918" stopIfTrue="1" operator="greaterThan">
      <formula>16</formula>
    </cfRule>
  </conditionalFormatting>
  <conditionalFormatting sqref="AA378:AA392">
    <cfRule type="endsWith" dxfId="13023" priority="907" stopIfTrue="1" operator="endsWith" text="TE">
      <formula>RIGHT(AA378,LEN("TE"))="TE"</formula>
    </cfRule>
    <cfRule type="endsWith" dxfId="13022" priority="908" stopIfTrue="1" operator="endsWith" text="MX">
      <formula>RIGHT(AA378,LEN("MX"))="MX"</formula>
    </cfRule>
    <cfRule type="endsWith" dxfId="13021" priority="909" stopIfTrue="1" operator="endsWith" text="MI">
      <formula>RIGHT(AA378,LEN("MI"))="MI"</formula>
    </cfRule>
    <cfRule type="endsWith" dxfId="13020" priority="910" stopIfTrue="1" operator="endsWith" text="PL">
      <formula>RIGHT(AA378,LEN("PL"))="PL"</formula>
    </cfRule>
    <cfRule type="endsWith" dxfId="13019" priority="911" stopIfTrue="1" operator="endsWith" text="FE">
      <formula>RIGHT(AA378,LEN("FE"))="FE"</formula>
    </cfRule>
    <cfRule type="endsWith" dxfId="13018" priority="912" stopIfTrue="1" operator="endsWith" text="PA">
      <formula>RIGHT(AA378,LEN("PA"))="PA"</formula>
    </cfRule>
    <cfRule type="endsWith" dxfId="13017" priority="913" stopIfTrue="1" operator="endsWith" text="PS">
      <formula>RIGHT(AA378,LEN("PS"))="PS"</formula>
    </cfRule>
    <cfRule type="endsWith" dxfId="13016" priority="914" stopIfTrue="1" operator="endsWith" text="OB">
      <formula>RIGHT(AA378,LEN("OB"))="OB"</formula>
    </cfRule>
    <cfRule type="endsWith" dxfId="13015" priority="915" stopIfTrue="1" operator="endsWith" text="BA">
      <formula>RIGHT(AA378,LEN("BA"))="BA"</formula>
    </cfRule>
    <cfRule type="endsWith" dxfId="13014" priority="916" stopIfTrue="1" operator="endsWith" text="CO">
      <formula>RIGHT(AA378,LEN("CO"))="CO"</formula>
    </cfRule>
    <cfRule type="endsWith" dxfId="13013" priority="917" stopIfTrue="1" operator="endsWith" text="CH">
      <formula>RIGHT(AA378,LEN("CH"))="CH"</formula>
    </cfRule>
  </conditionalFormatting>
  <conditionalFormatting sqref="AC378:AC392">
    <cfRule type="endsWith" dxfId="13012" priority="896" stopIfTrue="1" operator="endsWith" text="TE">
      <formula>RIGHT(AC378,LEN("TE"))="TE"</formula>
    </cfRule>
    <cfRule type="endsWith" dxfId="13011" priority="897" stopIfTrue="1" operator="endsWith" text="MX">
      <formula>RIGHT(AC378,LEN("MX"))="MX"</formula>
    </cfRule>
    <cfRule type="endsWith" dxfId="13010" priority="898" stopIfTrue="1" operator="endsWith" text="MI">
      <formula>RIGHT(AC378,LEN("MI"))="MI"</formula>
    </cfRule>
    <cfRule type="endsWith" dxfId="13009" priority="899" stopIfTrue="1" operator="endsWith" text="PL">
      <formula>RIGHT(AC378,LEN("PL"))="PL"</formula>
    </cfRule>
    <cfRule type="endsWith" dxfId="13008" priority="900" stopIfTrue="1" operator="endsWith" text="FE">
      <formula>RIGHT(AC378,LEN("FE"))="FE"</formula>
    </cfRule>
    <cfRule type="endsWith" dxfId="13007" priority="901" stopIfTrue="1" operator="endsWith" text="PA">
      <formula>RIGHT(AC378,LEN("PA"))="PA"</formula>
    </cfRule>
    <cfRule type="endsWith" dxfId="13006" priority="902" stopIfTrue="1" operator="endsWith" text="PS">
      <formula>RIGHT(AC378,LEN("PS"))="PS"</formula>
    </cfRule>
    <cfRule type="endsWith" dxfId="13005" priority="903" stopIfTrue="1" operator="endsWith" text="OB">
      <formula>RIGHT(AC378,LEN("OB"))="OB"</formula>
    </cfRule>
    <cfRule type="endsWith" dxfId="13004" priority="904" stopIfTrue="1" operator="endsWith" text="BA">
      <formula>RIGHT(AC378,LEN("BA"))="BA"</formula>
    </cfRule>
    <cfRule type="endsWith" dxfId="13003" priority="905" stopIfTrue="1" operator="endsWith" text="CO">
      <formula>RIGHT(AC378,LEN("CO"))="CO"</formula>
    </cfRule>
    <cfRule type="endsWith" dxfId="13002" priority="906" stopIfTrue="1" operator="endsWith" text="CH">
      <formula>RIGHT(AC378,LEN("CH"))="CH"</formula>
    </cfRule>
  </conditionalFormatting>
  <conditionalFormatting sqref="AE378:AE392">
    <cfRule type="endsWith" dxfId="13001" priority="885" stopIfTrue="1" operator="endsWith" text="TE">
      <formula>RIGHT(AE378,LEN("TE"))="TE"</formula>
    </cfRule>
    <cfRule type="endsWith" dxfId="13000" priority="886" stopIfTrue="1" operator="endsWith" text="MX">
      <formula>RIGHT(AE378,LEN("MX"))="MX"</formula>
    </cfRule>
    <cfRule type="endsWith" dxfId="12999" priority="887" stopIfTrue="1" operator="endsWith" text="MI">
      <formula>RIGHT(AE378,LEN("MI"))="MI"</formula>
    </cfRule>
    <cfRule type="endsWith" dxfId="12998" priority="888" stopIfTrue="1" operator="endsWith" text="PL">
      <formula>RIGHT(AE378,LEN("PL"))="PL"</formula>
    </cfRule>
    <cfRule type="endsWith" dxfId="12997" priority="889" stopIfTrue="1" operator="endsWith" text="FE">
      <formula>RIGHT(AE378,LEN("FE"))="FE"</formula>
    </cfRule>
    <cfRule type="endsWith" dxfId="12996" priority="890" stopIfTrue="1" operator="endsWith" text="PA">
      <formula>RIGHT(AE378,LEN("PA"))="PA"</formula>
    </cfRule>
    <cfRule type="endsWith" dxfId="12995" priority="891" stopIfTrue="1" operator="endsWith" text="PS">
      <formula>RIGHT(AE378,LEN("PS"))="PS"</formula>
    </cfRule>
    <cfRule type="endsWith" dxfId="12994" priority="892" stopIfTrue="1" operator="endsWith" text="OB">
      <formula>RIGHT(AE378,LEN("OB"))="OB"</formula>
    </cfRule>
    <cfRule type="endsWith" dxfId="12993" priority="893" stopIfTrue="1" operator="endsWith" text="BA">
      <formula>RIGHT(AE378,LEN("BA"))="BA"</formula>
    </cfRule>
    <cfRule type="endsWith" dxfId="12992" priority="894" stopIfTrue="1" operator="endsWith" text="CO">
      <formula>RIGHT(AE378,LEN("CO"))="CO"</formula>
    </cfRule>
    <cfRule type="endsWith" dxfId="12991" priority="895" stopIfTrue="1" operator="endsWith" text="CH">
      <formula>RIGHT(AE378,LEN("CH"))="CH"</formula>
    </cfRule>
  </conditionalFormatting>
  <conditionalFormatting sqref="AG378:AG392">
    <cfRule type="endsWith" dxfId="12990" priority="874" stopIfTrue="1" operator="endsWith" text="TE">
      <formula>RIGHT(AG378,LEN("TE"))="TE"</formula>
    </cfRule>
    <cfRule type="endsWith" dxfId="12989" priority="875" stopIfTrue="1" operator="endsWith" text="MX">
      <formula>RIGHT(AG378,LEN("MX"))="MX"</formula>
    </cfRule>
    <cfRule type="endsWith" dxfId="12988" priority="876" stopIfTrue="1" operator="endsWith" text="MI">
      <formula>RIGHT(AG378,LEN("MI"))="MI"</formula>
    </cfRule>
    <cfRule type="endsWith" dxfId="12987" priority="877" stopIfTrue="1" operator="endsWith" text="PL">
      <formula>RIGHT(AG378,LEN("PL"))="PL"</formula>
    </cfRule>
    <cfRule type="endsWith" dxfId="12986" priority="878" stopIfTrue="1" operator="endsWith" text="FE">
      <formula>RIGHT(AG378,LEN("FE"))="FE"</formula>
    </cfRule>
    <cfRule type="endsWith" dxfId="12985" priority="879" stopIfTrue="1" operator="endsWith" text="PA">
      <formula>RIGHT(AG378,LEN("PA"))="PA"</formula>
    </cfRule>
    <cfRule type="endsWith" dxfId="12984" priority="880" stopIfTrue="1" operator="endsWith" text="PS">
      <formula>RIGHT(AG378,LEN("PS"))="PS"</formula>
    </cfRule>
    <cfRule type="endsWith" dxfId="12983" priority="881" stopIfTrue="1" operator="endsWith" text="OB">
      <formula>RIGHT(AG378,LEN("OB"))="OB"</formula>
    </cfRule>
    <cfRule type="endsWith" dxfId="12982" priority="882" stopIfTrue="1" operator="endsWith" text="BA">
      <formula>RIGHT(AG378,LEN("BA"))="BA"</formula>
    </cfRule>
    <cfRule type="endsWith" dxfId="12981" priority="883" stopIfTrue="1" operator="endsWith" text="CO">
      <formula>RIGHT(AG378,LEN("CO"))="CO"</formula>
    </cfRule>
    <cfRule type="endsWith" dxfId="12980" priority="884" stopIfTrue="1" operator="endsWith" text="CH">
      <formula>RIGHT(AG378,LEN("CH"))="CH"</formula>
    </cfRule>
  </conditionalFormatting>
  <conditionalFormatting sqref="AI378:AI392">
    <cfRule type="endsWith" dxfId="12979" priority="863" stopIfTrue="1" operator="endsWith" text="TE">
      <formula>RIGHT(AI378,LEN("TE"))="TE"</formula>
    </cfRule>
    <cfRule type="endsWith" dxfId="12978" priority="864" stopIfTrue="1" operator="endsWith" text="MX">
      <formula>RIGHT(AI378,LEN("MX"))="MX"</formula>
    </cfRule>
    <cfRule type="endsWith" dxfId="12977" priority="865" stopIfTrue="1" operator="endsWith" text="MI">
      <formula>RIGHT(AI378,LEN("MI"))="MI"</formula>
    </cfRule>
    <cfRule type="endsWith" dxfId="12976" priority="866" stopIfTrue="1" operator="endsWith" text="PL">
      <formula>RIGHT(AI378,LEN("PL"))="PL"</formula>
    </cfRule>
    <cfRule type="endsWith" dxfId="12975" priority="867" stopIfTrue="1" operator="endsWith" text="FE">
      <formula>RIGHT(AI378,LEN("FE"))="FE"</formula>
    </cfRule>
    <cfRule type="endsWith" dxfId="12974" priority="868" stopIfTrue="1" operator="endsWith" text="PA">
      <formula>RIGHT(AI378,LEN("PA"))="PA"</formula>
    </cfRule>
    <cfRule type="endsWith" dxfId="12973" priority="869" stopIfTrue="1" operator="endsWith" text="PS">
      <formula>RIGHT(AI378,LEN("PS"))="PS"</formula>
    </cfRule>
    <cfRule type="endsWith" dxfId="12972" priority="870" stopIfTrue="1" operator="endsWith" text="OB">
      <formula>RIGHT(AI378,LEN("OB"))="OB"</formula>
    </cfRule>
    <cfRule type="endsWith" dxfId="12971" priority="871" stopIfTrue="1" operator="endsWith" text="BA">
      <formula>RIGHT(AI378,LEN("BA"))="BA"</formula>
    </cfRule>
    <cfRule type="endsWith" dxfId="12970" priority="872" stopIfTrue="1" operator="endsWith" text="CO">
      <formula>RIGHT(AI378,LEN("CO"))="CO"</formula>
    </cfRule>
    <cfRule type="endsWith" dxfId="12969" priority="873" stopIfTrue="1" operator="endsWith" text="CH">
      <formula>RIGHT(AI378,LEN("CH"))="CH"</formula>
    </cfRule>
  </conditionalFormatting>
  <conditionalFormatting sqref="AK378:AK392">
    <cfRule type="endsWith" dxfId="12968" priority="852" stopIfTrue="1" operator="endsWith" text="TE">
      <formula>RIGHT(AK378,LEN("TE"))="TE"</formula>
    </cfRule>
    <cfRule type="endsWith" dxfId="12967" priority="853" stopIfTrue="1" operator="endsWith" text="MX">
      <formula>RIGHT(AK378,LEN("MX"))="MX"</formula>
    </cfRule>
    <cfRule type="endsWith" dxfId="12966" priority="854" stopIfTrue="1" operator="endsWith" text="MI">
      <formula>RIGHT(AK378,LEN("MI"))="MI"</formula>
    </cfRule>
    <cfRule type="endsWith" dxfId="12965" priority="855" stopIfTrue="1" operator="endsWith" text="PL">
      <formula>RIGHT(AK378,LEN("PL"))="PL"</formula>
    </cfRule>
    <cfRule type="endsWith" dxfId="12964" priority="856" stopIfTrue="1" operator="endsWith" text="FE">
      <formula>RIGHT(AK378,LEN("FE"))="FE"</formula>
    </cfRule>
    <cfRule type="endsWith" dxfId="12963" priority="857" stopIfTrue="1" operator="endsWith" text="PA">
      <formula>RIGHT(AK378,LEN("PA"))="PA"</formula>
    </cfRule>
    <cfRule type="endsWith" dxfId="12962" priority="858" stopIfTrue="1" operator="endsWith" text="PS">
      <formula>RIGHT(AK378,LEN("PS"))="PS"</formula>
    </cfRule>
    <cfRule type="endsWith" dxfId="12961" priority="859" stopIfTrue="1" operator="endsWith" text="OB">
      <formula>RIGHT(AK378,LEN("OB"))="OB"</formula>
    </cfRule>
    <cfRule type="endsWith" dxfId="12960" priority="860" stopIfTrue="1" operator="endsWith" text="BA">
      <formula>RIGHT(AK378,LEN("BA"))="BA"</formula>
    </cfRule>
    <cfRule type="endsWith" dxfId="12959" priority="861" stopIfTrue="1" operator="endsWith" text="CO">
      <formula>RIGHT(AK378,LEN("CO"))="CO"</formula>
    </cfRule>
    <cfRule type="endsWith" dxfId="12958" priority="862" stopIfTrue="1" operator="endsWith" text="CH">
      <formula>RIGHT(AK378,LEN("CH"))="CH"</formula>
    </cfRule>
  </conditionalFormatting>
  <conditionalFormatting sqref="AM378:AM392">
    <cfRule type="endsWith" dxfId="12957" priority="841" stopIfTrue="1" operator="endsWith" text="TE">
      <formula>RIGHT(AM378,LEN("TE"))="TE"</formula>
    </cfRule>
    <cfRule type="endsWith" dxfId="12956" priority="842" stopIfTrue="1" operator="endsWith" text="MX">
      <formula>RIGHT(AM378,LEN("MX"))="MX"</formula>
    </cfRule>
    <cfRule type="endsWith" dxfId="12955" priority="843" stopIfTrue="1" operator="endsWith" text="MI">
      <formula>RIGHT(AM378,LEN("MI"))="MI"</formula>
    </cfRule>
    <cfRule type="endsWith" dxfId="12954" priority="844" stopIfTrue="1" operator="endsWith" text="PL">
      <formula>RIGHT(AM378,LEN("PL"))="PL"</formula>
    </cfRule>
    <cfRule type="endsWith" dxfId="12953" priority="845" stopIfTrue="1" operator="endsWith" text="FE">
      <formula>RIGHT(AM378,LEN("FE"))="FE"</formula>
    </cfRule>
    <cfRule type="endsWith" dxfId="12952" priority="846" stopIfTrue="1" operator="endsWith" text="PA">
      <formula>RIGHT(AM378,LEN("PA"))="PA"</formula>
    </cfRule>
    <cfRule type="endsWith" dxfId="12951" priority="847" stopIfTrue="1" operator="endsWith" text="PS">
      <formula>RIGHT(AM378,LEN("PS"))="PS"</formula>
    </cfRule>
    <cfRule type="endsWith" dxfId="12950" priority="848" stopIfTrue="1" operator="endsWith" text="OB">
      <formula>RIGHT(AM378,LEN("OB"))="OB"</formula>
    </cfRule>
    <cfRule type="endsWith" dxfId="12949" priority="849" stopIfTrue="1" operator="endsWith" text="BA">
      <formula>RIGHT(AM378,LEN("BA"))="BA"</formula>
    </cfRule>
    <cfRule type="endsWith" dxfId="12948" priority="850" stopIfTrue="1" operator="endsWith" text="CO">
      <formula>RIGHT(AM378,LEN("CO"))="CO"</formula>
    </cfRule>
    <cfRule type="endsWith" dxfId="12947" priority="851" stopIfTrue="1" operator="endsWith" text="CH">
      <formula>RIGHT(AM378,LEN("CH"))="CH"</formula>
    </cfRule>
  </conditionalFormatting>
  <conditionalFormatting sqref="AV393">
    <cfRule type="cellIs" dxfId="12946" priority="840" stopIfTrue="1" operator="greaterThan">
      <formula>16</formula>
    </cfRule>
  </conditionalFormatting>
  <conditionalFormatting sqref="AX393">
    <cfRule type="cellIs" dxfId="12945" priority="839" stopIfTrue="1" operator="greaterThan">
      <formula>16</formula>
    </cfRule>
  </conditionalFormatting>
  <conditionalFormatting sqref="AZ393">
    <cfRule type="cellIs" dxfId="12944" priority="838" stopIfTrue="1" operator="greaterThan">
      <formula>16</formula>
    </cfRule>
  </conditionalFormatting>
  <conditionalFormatting sqref="BB393">
    <cfRule type="cellIs" dxfId="12943" priority="837" stopIfTrue="1" operator="greaterThan">
      <formula>16</formula>
    </cfRule>
  </conditionalFormatting>
  <conditionalFormatting sqref="BD393">
    <cfRule type="cellIs" dxfId="12942" priority="836" stopIfTrue="1" operator="greaterThan">
      <formula>16</formula>
    </cfRule>
  </conditionalFormatting>
  <conditionalFormatting sqref="BF393">
    <cfRule type="cellIs" dxfId="12941" priority="835" stopIfTrue="1" operator="greaterThan">
      <formula>16</formula>
    </cfRule>
  </conditionalFormatting>
  <conditionalFormatting sqref="BH393">
    <cfRule type="cellIs" dxfId="12940" priority="834" stopIfTrue="1" operator="greaterThan">
      <formula>16</formula>
    </cfRule>
  </conditionalFormatting>
  <conditionalFormatting sqref="AU378:AU392">
    <cfRule type="endsWith" dxfId="12939" priority="823" stopIfTrue="1" operator="endsWith" text="TE">
      <formula>RIGHT(AU378,LEN("TE"))="TE"</formula>
    </cfRule>
    <cfRule type="endsWith" dxfId="12938" priority="824" stopIfTrue="1" operator="endsWith" text="MX">
      <formula>RIGHT(AU378,LEN("MX"))="MX"</formula>
    </cfRule>
    <cfRule type="endsWith" dxfId="12937" priority="825" stopIfTrue="1" operator="endsWith" text="MI">
      <formula>RIGHT(AU378,LEN("MI"))="MI"</formula>
    </cfRule>
    <cfRule type="endsWith" dxfId="12936" priority="826" stopIfTrue="1" operator="endsWith" text="PL">
      <formula>RIGHT(AU378,LEN("PL"))="PL"</formula>
    </cfRule>
    <cfRule type="endsWith" dxfId="12935" priority="827" stopIfTrue="1" operator="endsWith" text="FE">
      <formula>RIGHT(AU378,LEN("FE"))="FE"</formula>
    </cfRule>
    <cfRule type="endsWith" dxfId="12934" priority="828" stopIfTrue="1" operator="endsWith" text="PA">
      <formula>RIGHT(AU378,LEN("PA"))="PA"</formula>
    </cfRule>
    <cfRule type="endsWith" dxfId="12933" priority="829" stopIfTrue="1" operator="endsWith" text="PS">
      <formula>RIGHT(AU378,LEN("PS"))="PS"</formula>
    </cfRule>
    <cfRule type="endsWith" dxfId="12932" priority="830" stopIfTrue="1" operator="endsWith" text="OB">
      <formula>RIGHT(AU378,LEN("OB"))="OB"</formula>
    </cfRule>
    <cfRule type="endsWith" dxfId="12931" priority="831" stopIfTrue="1" operator="endsWith" text="BA">
      <formula>RIGHT(AU378,LEN("BA"))="BA"</formula>
    </cfRule>
    <cfRule type="endsWith" dxfId="12930" priority="832" stopIfTrue="1" operator="endsWith" text="CO">
      <formula>RIGHT(AU378,LEN("CO"))="CO"</formula>
    </cfRule>
    <cfRule type="endsWith" dxfId="12929" priority="833" stopIfTrue="1" operator="endsWith" text="CH">
      <formula>RIGHT(AU378,LEN("CH"))="CH"</formula>
    </cfRule>
  </conditionalFormatting>
  <conditionalFormatting sqref="AW378:AW392">
    <cfRule type="endsWith" dxfId="12928" priority="812" stopIfTrue="1" operator="endsWith" text="TE">
      <formula>RIGHT(AW378,LEN("TE"))="TE"</formula>
    </cfRule>
    <cfRule type="endsWith" dxfId="12927" priority="813" stopIfTrue="1" operator="endsWith" text="MX">
      <formula>RIGHT(AW378,LEN("MX"))="MX"</formula>
    </cfRule>
    <cfRule type="endsWith" dxfId="12926" priority="814" stopIfTrue="1" operator="endsWith" text="MI">
      <formula>RIGHT(AW378,LEN("MI"))="MI"</formula>
    </cfRule>
    <cfRule type="endsWith" dxfId="12925" priority="815" stopIfTrue="1" operator="endsWith" text="PL">
      <formula>RIGHT(AW378,LEN("PL"))="PL"</formula>
    </cfRule>
    <cfRule type="endsWith" dxfId="12924" priority="816" stopIfTrue="1" operator="endsWith" text="FE">
      <formula>RIGHT(AW378,LEN("FE"))="FE"</formula>
    </cfRule>
    <cfRule type="endsWith" dxfId="12923" priority="817" stopIfTrue="1" operator="endsWith" text="PA">
      <formula>RIGHT(AW378,LEN("PA"))="PA"</formula>
    </cfRule>
    <cfRule type="endsWith" dxfId="12922" priority="818" stopIfTrue="1" operator="endsWith" text="PS">
      <formula>RIGHT(AW378,LEN("PS"))="PS"</formula>
    </cfRule>
    <cfRule type="endsWith" dxfId="12921" priority="819" stopIfTrue="1" operator="endsWith" text="OB">
      <formula>RIGHT(AW378,LEN("OB"))="OB"</formula>
    </cfRule>
    <cfRule type="endsWith" dxfId="12920" priority="820" stopIfTrue="1" operator="endsWith" text="BA">
      <formula>RIGHT(AW378,LEN("BA"))="BA"</formula>
    </cfRule>
    <cfRule type="endsWith" dxfId="12919" priority="821" stopIfTrue="1" operator="endsWith" text="CO">
      <formula>RIGHT(AW378,LEN("CO"))="CO"</formula>
    </cfRule>
    <cfRule type="endsWith" dxfId="12918" priority="822" stopIfTrue="1" operator="endsWith" text="CH">
      <formula>RIGHT(AW378,LEN("CH"))="CH"</formula>
    </cfRule>
  </conditionalFormatting>
  <conditionalFormatting sqref="AY378:AY392">
    <cfRule type="endsWith" dxfId="12917" priority="801" stopIfTrue="1" operator="endsWith" text="TE">
      <formula>RIGHT(AY378,LEN("TE"))="TE"</formula>
    </cfRule>
    <cfRule type="endsWith" dxfId="12916" priority="802" stopIfTrue="1" operator="endsWith" text="MX">
      <formula>RIGHT(AY378,LEN("MX"))="MX"</formula>
    </cfRule>
    <cfRule type="endsWith" dxfId="12915" priority="803" stopIfTrue="1" operator="endsWith" text="MI">
      <formula>RIGHT(AY378,LEN("MI"))="MI"</formula>
    </cfRule>
    <cfRule type="endsWith" dxfId="12914" priority="804" stopIfTrue="1" operator="endsWith" text="PL">
      <formula>RIGHT(AY378,LEN("PL"))="PL"</formula>
    </cfRule>
    <cfRule type="endsWith" dxfId="12913" priority="805" stopIfTrue="1" operator="endsWith" text="FE">
      <formula>RIGHT(AY378,LEN("FE"))="FE"</formula>
    </cfRule>
    <cfRule type="endsWith" dxfId="12912" priority="806" stopIfTrue="1" operator="endsWith" text="PA">
      <formula>RIGHT(AY378,LEN("PA"))="PA"</formula>
    </cfRule>
    <cfRule type="endsWith" dxfId="12911" priority="807" stopIfTrue="1" operator="endsWith" text="PS">
      <formula>RIGHT(AY378,LEN("PS"))="PS"</formula>
    </cfRule>
    <cfRule type="endsWith" dxfId="12910" priority="808" stopIfTrue="1" operator="endsWith" text="OB">
      <formula>RIGHT(AY378,LEN("OB"))="OB"</formula>
    </cfRule>
    <cfRule type="endsWith" dxfId="12909" priority="809" stopIfTrue="1" operator="endsWith" text="BA">
      <formula>RIGHT(AY378,LEN("BA"))="BA"</formula>
    </cfRule>
    <cfRule type="endsWith" dxfId="12908" priority="810" stopIfTrue="1" operator="endsWith" text="CO">
      <formula>RIGHT(AY378,LEN("CO"))="CO"</formula>
    </cfRule>
    <cfRule type="endsWith" dxfId="12907" priority="811" stopIfTrue="1" operator="endsWith" text="CH">
      <formula>RIGHT(AY378,LEN("CH"))="CH"</formula>
    </cfRule>
  </conditionalFormatting>
  <conditionalFormatting sqref="BA378:BA392">
    <cfRule type="endsWith" dxfId="12906" priority="790" stopIfTrue="1" operator="endsWith" text="TE">
      <formula>RIGHT(BA378,LEN("TE"))="TE"</formula>
    </cfRule>
    <cfRule type="endsWith" dxfId="12905" priority="791" stopIfTrue="1" operator="endsWith" text="MX">
      <formula>RIGHT(BA378,LEN("MX"))="MX"</formula>
    </cfRule>
    <cfRule type="endsWith" dxfId="12904" priority="792" stopIfTrue="1" operator="endsWith" text="MI">
      <formula>RIGHT(BA378,LEN("MI"))="MI"</formula>
    </cfRule>
    <cfRule type="endsWith" dxfId="12903" priority="793" stopIfTrue="1" operator="endsWith" text="PL">
      <formula>RIGHT(BA378,LEN("PL"))="PL"</formula>
    </cfRule>
    <cfRule type="endsWith" dxfId="12902" priority="794" stopIfTrue="1" operator="endsWith" text="FE">
      <formula>RIGHT(BA378,LEN("FE"))="FE"</formula>
    </cfRule>
    <cfRule type="endsWith" dxfId="12901" priority="795" stopIfTrue="1" operator="endsWith" text="PA">
      <formula>RIGHT(BA378,LEN("PA"))="PA"</formula>
    </cfRule>
    <cfRule type="endsWith" dxfId="12900" priority="796" stopIfTrue="1" operator="endsWith" text="PS">
      <formula>RIGHT(BA378,LEN("PS"))="PS"</formula>
    </cfRule>
    <cfRule type="endsWith" dxfId="12899" priority="797" stopIfTrue="1" operator="endsWith" text="OB">
      <formula>RIGHT(BA378,LEN("OB"))="OB"</formula>
    </cfRule>
    <cfRule type="endsWith" dxfId="12898" priority="798" stopIfTrue="1" operator="endsWith" text="BA">
      <formula>RIGHT(BA378,LEN("BA"))="BA"</formula>
    </cfRule>
    <cfRule type="endsWith" dxfId="12897" priority="799" stopIfTrue="1" operator="endsWith" text="CO">
      <formula>RIGHT(BA378,LEN("CO"))="CO"</formula>
    </cfRule>
    <cfRule type="endsWith" dxfId="12896" priority="800" stopIfTrue="1" operator="endsWith" text="CH">
      <formula>RIGHT(BA378,LEN("CH"))="CH"</formula>
    </cfRule>
  </conditionalFormatting>
  <conditionalFormatting sqref="BC378:BC392">
    <cfRule type="endsWith" dxfId="12895" priority="779" stopIfTrue="1" operator="endsWith" text="TE">
      <formula>RIGHT(BC378,LEN("TE"))="TE"</formula>
    </cfRule>
    <cfRule type="endsWith" dxfId="12894" priority="780" stopIfTrue="1" operator="endsWith" text="MX">
      <formula>RIGHT(BC378,LEN("MX"))="MX"</formula>
    </cfRule>
    <cfRule type="endsWith" dxfId="12893" priority="781" stopIfTrue="1" operator="endsWith" text="MI">
      <formula>RIGHT(BC378,LEN("MI"))="MI"</formula>
    </cfRule>
    <cfRule type="endsWith" dxfId="12892" priority="782" stopIfTrue="1" operator="endsWith" text="PL">
      <formula>RIGHT(BC378,LEN("PL"))="PL"</formula>
    </cfRule>
    <cfRule type="endsWith" dxfId="12891" priority="783" stopIfTrue="1" operator="endsWith" text="FE">
      <formula>RIGHT(BC378,LEN("FE"))="FE"</formula>
    </cfRule>
    <cfRule type="endsWith" dxfId="12890" priority="784" stopIfTrue="1" operator="endsWith" text="PA">
      <formula>RIGHT(BC378,LEN("PA"))="PA"</formula>
    </cfRule>
    <cfRule type="endsWith" dxfId="12889" priority="785" stopIfTrue="1" operator="endsWith" text="PS">
      <formula>RIGHT(BC378,LEN("PS"))="PS"</formula>
    </cfRule>
    <cfRule type="endsWith" dxfId="12888" priority="786" stopIfTrue="1" operator="endsWith" text="OB">
      <formula>RIGHT(BC378,LEN("OB"))="OB"</formula>
    </cfRule>
    <cfRule type="endsWith" dxfId="12887" priority="787" stopIfTrue="1" operator="endsWith" text="BA">
      <formula>RIGHT(BC378,LEN("BA"))="BA"</formula>
    </cfRule>
    <cfRule type="endsWith" dxfId="12886" priority="788" stopIfTrue="1" operator="endsWith" text="CO">
      <formula>RIGHT(BC378,LEN("CO"))="CO"</formula>
    </cfRule>
    <cfRule type="endsWith" dxfId="12885" priority="789" stopIfTrue="1" operator="endsWith" text="CH">
      <formula>RIGHT(BC378,LEN("CH"))="CH"</formula>
    </cfRule>
  </conditionalFormatting>
  <conditionalFormatting sqref="BE378:BE392">
    <cfRule type="endsWith" dxfId="12884" priority="768" stopIfTrue="1" operator="endsWith" text="TE">
      <formula>RIGHT(BE378,LEN("TE"))="TE"</formula>
    </cfRule>
    <cfRule type="endsWith" dxfId="12883" priority="769" stopIfTrue="1" operator="endsWith" text="MX">
      <formula>RIGHT(BE378,LEN("MX"))="MX"</formula>
    </cfRule>
    <cfRule type="endsWith" dxfId="12882" priority="770" stopIfTrue="1" operator="endsWith" text="MI">
      <formula>RIGHT(BE378,LEN("MI"))="MI"</formula>
    </cfRule>
    <cfRule type="endsWith" dxfId="12881" priority="771" stopIfTrue="1" operator="endsWith" text="PL">
      <formula>RIGHT(BE378,LEN("PL"))="PL"</formula>
    </cfRule>
    <cfRule type="endsWith" dxfId="12880" priority="772" stopIfTrue="1" operator="endsWith" text="FE">
      <formula>RIGHT(BE378,LEN("FE"))="FE"</formula>
    </cfRule>
    <cfRule type="endsWith" dxfId="12879" priority="773" stopIfTrue="1" operator="endsWith" text="PA">
      <formula>RIGHT(BE378,LEN("PA"))="PA"</formula>
    </cfRule>
    <cfRule type="endsWith" dxfId="12878" priority="774" stopIfTrue="1" operator="endsWith" text="PS">
      <formula>RIGHT(BE378,LEN("PS"))="PS"</formula>
    </cfRule>
    <cfRule type="endsWith" dxfId="12877" priority="775" stopIfTrue="1" operator="endsWith" text="OB">
      <formula>RIGHT(BE378,LEN("OB"))="OB"</formula>
    </cfRule>
    <cfRule type="endsWith" dxfId="12876" priority="776" stopIfTrue="1" operator="endsWith" text="BA">
      <formula>RIGHT(BE378,LEN("BA"))="BA"</formula>
    </cfRule>
    <cfRule type="endsWith" dxfId="12875" priority="777" stopIfTrue="1" operator="endsWith" text="CO">
      <formula>RIGHT(BE378,LEN("CO"))="CO"</formula>
    </cfRule>
    <cfRule type="endsWith" dxfId="12874" priority="778" stopIfTrue="1" operator="endsWith" text="CH">
      <formula>RIGHT(BE378,LEN("CH"))="CH"</formula>
    </cfRule>
  </conditionalFormatting>
  <conditionalFormatting sqref="BG378:BG392">
    <cfRule type="endsWith" dxfId="12873" priority="757" stopIfTrue="1" operator="endsWith" text="TE">
      <formula>RIGHT(BG378,LEN("TE"))="TE"</formula>
    </cfRule>
    <cfRule type="endsWith" dxfId="12872" priority="758" stopIfTrue="1" operator="endsWith" text="MX">
      <formula>RIGHT(BG378,LEN("MX"))="MX"</formula>
    </cfRule>
    <cfRule type="endsWith" dxfId="12871" priority="759" stopIfTrue="1" operator="endsWith" text="MI">
      <formula>RIGHT(BG378,LEN("MI"))="MI"</formula>
    </cfRule>
    <cfRule type="endsWith" dxfId="12870" priority="760" stopIfTrue="1" operator="endsWith" text="PL">
      <formula>RIGHT(BG378,LEN("PL"))="PL"</formula>
    </cfRule>
    <cfRule type="endsWith" dxfId="12869" priority="761" stopIfTrue="1" operator="endsWith" text="FE">
      <formula>RIGHT(BG378,LEN("FE"))="FE"</formula>
    </cfRule>
    <cfRule type="endsWith" dxfId="12868" priority="762" stopIfTrue="1" operator="endsWith" text="PA">
      <formula>RIGHT(BG378,LEN("PA"))="PA"</formula>
    </cfRule>
    <cfRule type="endsWith" dxfId="12867" priority="763" stopIfTrue="1" operator="endsWith" text="PS">
      <formula>RIGHT(BG378,LEN("PS"))="PS"</formula>
    </cfRule>
    <cfRule type="endsWith" dxfId="12866" priority="764" stopIfTrue="1" operator="endsWith" text="OB">
      <formula>RIGHT(BG378,LEN("OB"))="OB"</formula>
    </cfRule>
    <cfRule type="endsWith" dxfId="12865" priority="765" stopIfTrue="1" operator="endsWith" text="BA">
      <formula>RIGHT(BG378,LEN("BA"))="BA"</formula>
    </cfRule>
    <cfRule type="endsWith" dxfId="12864" priority="766" stopIfTrue="1" operator="endsWith" text="CO">
      <formula>RIGHT(BG378,LEN("CO"))="CO"</formula>
    </cfRule>
    <cfRule type="endsWith" dxfId="12863" priority="767" stopIfTrue="1" operator="endsWith" text="CH">
      <formula>RIGHT(BG378,LEN("CH"))="CH"</formula>
    </cfRule>
  </conditionalFormatting>
  <conditionalFormatting sqref="H411">
    <cfRule type="cellIs" dxfId="12862" priority="756" stopIfTrue="1" operator="greaterThan">
      <formula>16</formula>
    </cfRule>
  </conditionalFormatting>
  <conditionalFormatting sqref="J411">
    <cfRule type="cellIs" dxfId="12861" priority="755" stopIfTrue="1" operator="greaterThan">
      <formula>16</formula>
    </cfRule>
  </conditionalFormatting>
  <conditionalFormatting sqref="L411">
    <cfRule type="cellIs" dxfId="12860" priority="754" stopIfTrue="1" operator="greaterThan">
      <formula>16</formula>
    </cfRule>
  </conditionalFormatting>
  <conditionalFormatting sqref="N411">
    <cfRule type="cellIs" dxfId="12859" priority="753" stopIfTrue="1" operator="greaterThan">
      <formula>16</formula>
    </cfRule>
  </conditionalFormatting>
  <conditionalFormatting sqref="P411">
    <cfRule type="cellIs" dxfId="12858" priority="752" stopIfTrue="1" operator="greaterThan">
      <formula>16</formula>
    </cfRule>
  </conditionalFormatting>
  <conditionalFormatting sqref="R411">
    <cfRule type="cellIs" dxfId="12857" priority="751" stopIfTrue="1" operator="greaterThan">
      <formula>16</formula>
    </cfRule>
  </conditionalFormatting>
  <conditionalFormatting sqref="T411">
    <cfRule type="cellIs" dxfId="12856" priority="750" stopIfTrue="1" operator="greaterThan">
      <formula>16</formula>
    </cfRule>
  </conditionalFormatting>
  <conditionalFormatting sqref="G396:G410">
    <cfRule type="endsWith" dxfId="12855" priority="739" stopIfTrue="1" operator="endsWith" text="TE">
      <formula>RIGHT(G396,LEN("TE"))="TE"</formula>
    </cfRule>
    <cfRule type="endsWith" dxfId="12854" priority="740" stopIfTrue="1" operator="endsWith" text="MX">
      <formula>RIGHT(G396,LEN("MX"))="MX"</formula>
    </cfRule>
    <cfRule type="endsWith" dxfId="12853" priority="741" stopIfTrue="1" operator="endsWith" text="MI">
      <formula>RIGHT(G396,LEN("MI"))="MI"</formula>
    </cfRule>
    <cfRule type="endsWith" dxfId="12852" priority="742" stopIfTrue="1" operator="endsWith" text="PL">
      <formula>RIGHT(G396,LEN("PL"))="PL"</formula>
    </cfRule>
    <cfRule type="endsWith" dxfId="12851" priority="743" stopIfTrue="1" operator="endsWith" text="FE">
      <formula>RIGHT(G396,LEN("FE"))="FE"</formula>
    </cfRule>
    <cfRule type="endsWith" dxfId="12850" priority="744" stopIfTrue="1" operator="endsWith" text="PA">
      <formula>RIGHT(G396,LEN("PA"))="PA"</formula>
    </cfRule>
    <cfRule type="endsWith" dxfId="12849" priority="745" stopIfTrue="1" operator="endsWith" text="PS">
      <formula>RIGHT(G396,LEN("PS"))="PS"</formula>
    </cfRule>
    <cfRule type="endsWith" dxfId="12848" priority="746" stopIfTrue="1" operator="endsWith" text="OB">
      <formula>RIGHT(G396,LEN("OB"))="OB"</formula>
    </cfRule>
    <cfRule type="endsWith" dxfId="12847" priority="747" stopIfTrue="1" operator="endsWith" text="BA">
      <formula>RIGHT(G396,LEN("BA"))="BA"</formula>
    </cfRule>
    <cfRule type="endsWith" dxfId="12846" priority="748" stopIfTrue="1" operator="endsWith" text="CO">
      <formula>RIGHT(G396,LEN("CO"))="CO"</formula>
    </cfRule>
    <cfRule type="endsWith" dxfId="12845" priority="749" stopIfTrue="1" operator="endsWith" text="CH">
      <formula>RIGHT(G396,LEN("CH"))="CH"</formula>
    </cfRule>
  </conditionalFormatting>
  <conditionalFormatting sqref="I396:I410">
    <cfRule type="endsWith" dxfId="12844" priority="728" stopIfTrue="1" operator="endsWith" text="TE">
      <formula>RIGHT(I396,LEN("TE"))="TE"</formula>
    </cfRule>
    <cfRule type="endsWith" dxfId="12843" priority="729" stopIfTrue="1" operator="endsWith" text="MX">
      <formula>RIGHT(I396,LEN("MX"))="MX"</formula>
    </cfRule>
    <cfRule type="endsWith" dxfId="12842" priority="730" stopIfTrue="1" operator="endsWith" text="MI">
      <formula>RIGHT(I396,LEN("MI"))="MI"</formula>
    </cfRule>
    <cfRule type="endsWith" dxfId="12841" priority="731" stopIfTrue="1" operator="endsWith" text="PL">
      <formula>RIGHT(I396,LEN("PL"))="PL"</formula>
    </cfRule>
    <cfRule type="endsWith" dxfId="12840" priority="732" stopIfTrue="1" operator="endsWith" text="FE">
      <formula>RIGHT(I396,LEN("FE"))="FE"</formula>
    </cfRule>
    <cfRule type="endsWith" dxfId="12839" priority="733" stopIfTrue="1" operator="endsWith" text="PA">
      <formula>RIGHT(I396,LEN("PA"))="PA"</formula>
    </cfRule>
    <cfRule type="endsWith" dxfId="12838" priority="734" stopIfTrue="1" operator="endsWith" text="PS">
      <formula>RIGHT(I396,LEN("PS"))="PS"</formula>
    </cfRule>
    <cfRule type="endsWith" dxfId="12837" priority="735" stopIfTrue="1" operator="endsWith" text="OB">
      <formula>RIGHT(I396,LEN("OB"))="OB"</formula>
    </cfRule>
    <cfRule type="endsWith" dxfId="12836" priority="736" stopIfTrue="1" operator="endsWith" text="BA">
      <formula>RIGHT(I396,LEN("BA"))="BA"</formula>
    </cfRule>
    <cfRule type="endsWith" dxfId="12835" priority="737" stopIfTrue="1" operator="endsWith" text="CO">
      <formula>RIGHT(I396,LEN("CO"))="CO"</formula>
    </cfRule>
    <cfRule type="endsWith" dxfId="12834" priority="738" stopIfTrue="1" operator="endsWith" text="CH">
      <formula>RIGHT(I396,LEN("CH"))="CH"</formula>
    </cfRule>
  </conditionalFormatting>
  <conditionalFormatting sqref="K396:K410">
    <cfRule type="endsWith" dxfId="12833" priority="717" stopIfTrue="1" operator="endsWith" text="TE">
      <formula>RIGHT(K396,LEN("TE"))="TE"</formula>
    </cfRule>
    <cfRule type="endsWith" dxfId="12832" priority="718" stopIfTrue="1" operator="endsWith" text="MX">
      <formula>RIGHT(K396,LEN("MX"))="MX"</formula>
    </cfRule>
    <cfRule type="endsWith" dxfId="12831" priority="719" stopIfTrue="1" operator="endsWith" text="MI">
      <formula>RIGHT(K396,LEN("MI"))="MI"</formula>
    </cfRule>
    <cfRule type="endsWith" dxfId="12830" priority="720" stopIfTrue="1" operator="endsWith" text="PL">
      <formula>RIGHT(K396,LEN("PL"))="PL"</formula>
    </cfRule>
    <cfRule type="endsWith" dxfId="12829" priority="721" stopIfTrue="1" operator="endsWith" text="FE">
      <formula>RIGHT(K396,LEN("FE"))="FE"</formula>
    </cfRule>
    <cfRule type="endsWith" dxfId="12828" priority="722" stopIfTrue="1" operator="endsWith" text="PA">
      <formula>RIGHT(K396,LEN("PA"))="PA"</formula>
    </cfRule>
    <cfRule type="endsWith" dxfId="12827" priority="723" stopIfTrue="1" operator="endsWith" text="PS">
      <formula>RIGHT(K396,LEN("PS"))="PS"</formula>
    </cfRule>
    <cfRule type="endsWith" dxfId="12826" priority="724" stopIfTrue="1" operator="endsWith" text="OB">
      <formula>RIGHT(K396,LEN("OB"))="OB"</formula>
    </cfRule>
    <cfRule type="endsWith" dxfId="12825" priority="725" stopIfTrue="1" operator="endsWith" text="BA">
      <formula>RIGHT(K396,LEN("BA"))="BA"</formula>
    </cfRule>
    <cfRule type="endsWith" dxfId="12824" priority="726" stopIfTrue="1" operator="endsWith" text="CO">
      <formula>RIGHT(K396,LEN("CO"))="CO"</formula>
    </cfRule>
    <cfRule type="endsWith" dxfId="12823" priority="727" stopIfTrue="1" operator="endsWith" text="CH">
      <formula>RIGHT(K396,LEN("CH"))="CH"</formula>
    </cfRule>
  </conditionalFormatting>
  <conditionalFormatting sqref="M396:M410">
    <cfRule type="endsWith" dxfId="12822" priority="706" stopIfTrue="1" operator="endsWith" text="TE">
      <formula>RIGHT(M396,LEN("TE"))="TE"</formula>
    </cfRule>
    <cfRule type="endsWith" dxfId="12821" priority="707" stopIfTrue="1" operator="endsWith" text="MX">
      <formula>RIGHT(M396,LEN("MX"))="MX"</formula>
    </cfRule>
    <cfRule type="endsWith" dxfId="12820" priority="708" stopIfTrue="1" operator="endsWith" text="MI">
      <formula>RIGHT(M396,LEN("MI"))="MI"</formula>
    </cfRule>
    <cfRule type="endsWith" dxfId="12819" priority="709" stopIfTrue="1" operator="endsWith" text="PL">
      <formula>RIGHT(M396,LEN("PL"))="PL"</formula>
    </cfRule>
    <cfRule type="endsWith" dxfId="12818" priority="710" stopIfTrue="1" operator="endsWith" text="FE">
      <formula>RIGHT(M396,LEN("FE"))="FE"</formula>
    </cfRule>
    <cfRule type="endsWith" dxfId="12817" priority="711" stopIfTrue="1" operator="endsWith" text="PA">
      <formula>RIGHT(M396,LEN("PA"))="PA"</formula>
    </cfRule>
    <cfRule type="endsWith" dxfId="12816" priority="712" stopIfTrue="1" operator="endsWith" text="PS">
      <formula>RIGHT(M396,LEN("PS"))="PS"</formula>
    </cfRule>
    <cfRule type="endsWith" dxfId="12815" priority="713" stopIfTrue="1" operator="endsWith" text="OB">
      <formula>RIGHT(M396,LEN("OB"))="OB"</formula>
    </cfRule>
    <cfRule type="endsWith" dxfId="12814" priority="714" stopIfTrue="1" operator="endsWith" text="BA">
      <formula>RIGHT(M396,LEN("BA"))="BA"</formula>
    </cfRule>
    <cfRule type="endsWith" dxfId="12813" priority="715" stopIfTrue="1" operator="endsWith" text="CO">
      <formula>RIGHT(M396,LEN("CO"))="CO"</formula>
    </cfRule>
    <cfRule type="endsWith" dxfId="12812" priority="716" stopIfTrue="1" operator="endsWith" text="CH">
      <formula>RIGHT(M396,LEN("CH"))="CH"</formula>
    </cfRule>
  </conditionalFormatting>
  <conditionalFormatting sqref="O396:O410">
    <cfRule type="endsWith" dxfId="12811" priority="695" stopIfTrue="1" operator="endsWith" text="TE">
      <formula>RIGHT(O396,LEN("TE"))="TE"</formula>
    </cfRule>
    <cfRule type="endsWith" dxfId="12810" priority="696" stopIfTrue="1" operator="endsWith" text="MX">
      <formula>RIGHT(O396,LEN("MX"))="MX"</formula>
    </cfRule>
    <cfRule type="endsWith" dxfId="12809" priority="697" stopIfTrue="1" operator="endsWith" text="MI">
      <formula>RIGHT(O396,LEN("MI"))="MI"</formula>
    </cfRule>
    <cfRule type="endsWith" dxfId="12808" priority="698" stopIfTrue="1" operator="endsWith" text="PL">
      <formula>RIGHT(O396,LEN("PL"))="PL"</formula>
    </cfRule>
    <cfRule type="endsWith" dxfId="12807" priority="699" stopIfTrue="1" operator="endsWith" text="FE">
      <formula>RIGHT(O396,LEN("FE"))="FE"</formula>
    </cfRule>
    <cfRule type="endsWith" dxfId="12806" priority="700" stopIfTrue="1" operator="endsWith" text="PA">
      <formula>RIGHT(O396,LEN("PA"))="PA"</formula>
    </cfRule>
    <cfRule type="endsWith" dxfId="12805" priority="701" stopIfTrue="1" operator="endsWith" text="PS">
      <formula>RIGHT(O396,LEN("PS"))="PS"</formula>
    </cfRule>
    <cfRule type="endsWith" dxfId="12804" priority="702" stopIfTrue="1" operator="endsWith" text="OB">
      <formula>RIGHT(O396,LEN("OB"))="OB"</formula>
    </cfRule>
    <cfRule type="endsWith" dxfId="12803" priority="703" stopIfTrue="1" operator="endsWith" text="BA">
      <formula>RIGHT(O396,LEN("BA"))="BA"</formula>
    </cfRule>
    <cfRule type="endsWith" dxfId="12802" priority="704" stopIfTrue="1" operator="endsWith" text="CO">
      <formula>RIGHT(O396,LEN("CO"))="CO"</formula>
    </cfRule>
    <cfRule type="endsWith" dxfId="12801" priority="705" stopIfTrue="1" operator="endsWith" text="CH">
      <formula>RIGHT(O396,LEN("CH"))="CH"</formula>
    </cfRule>
  </conditionalFormatting>
  <conditionalFormatting sqref="Q396:Q410">
    <cfRule type="endsWith" dxfId="12800" priority="684" stopIfTrue="1" operator="endsWith" text="TE">
      <formula>RIGHT(Q396,LEN("TE"))="TE"</formula>
    </cfRule>
    <cfRule type="endsWith" dxfId="12799" priority="685" stopIfTrue="1" operator="endsWith" text="MX">
      <formula>RIGHT(Q396,LEN("MX"))="MX"</formula>
    </cfRule>
    <cfRule type="endsWith" dxfId="12798" priority="686" stopIfTrue="1" operator="endsWith" text="MI">
      <formula>RIGHT(Q396,LEN("MI"))="MI"</formula>
    </cfRule>
    <cfRule type="endsWith" dxfId="12797" priority="687" stopIfTrue="1" operator="endsWith" text="PL">
      <formula>RIGHT(Q396,LEN("PL"))="PL"</formula>
    </cfRule>
    <cfRule type="endsWith" dxfId="12796" priority="688" stopIfTrue="1" operator="endsWith" text="FE">
      <formula>RIGHT(Q396,LEN("FE"))="FE"</formula>
    </cfRule>
    <cfRule type="endsWith" dxfId="12795" priority="689" stopIfTrue="1" operator="endsWith" text="PA">
      <formula>RIGHT(Q396,LEN("PA"))="PA"</formula>
    </cfRule>
    <cfRule type="endsWith" dxfId="12794" priority="690" stopIfTrue="1" operator="endsWith" text="PS">
      <formula>RIGHT(Q396,LEN("PS"))="PS"</formula>
    </cfRule>
    <cfRule type="endsWith" dxfId="12793" priority="691" stopIfTrue="1" operator="endsWith" text="OB">
      <formula>RIGHT(Q396,LEN("OB"))="OB"</formula>
    </cfRule>
    <cfRule type="endsWith" dxfId="12792" priority="692" stopIfTrue="1" operator="endsWith" text="BA">
      <formula>RIGHT(Q396,LEN("BA"))="BA"</formula>
    </cfRule>
    <cfRule type="endsWith" dxfId="12791" priority="693" stopIfTrue="1" operator="endsWith" text="CO">
      <formula>RIGHT(Q396,LEN("CO"))="CO"</formula>
    </cfRule>
    <cfRule type="endsWith" dxfId="12790" priority="694" stopIfTrue="1" operator="endsWith" text="CH">
      <formula>RIGHT(Q396,LEN("CH"))="CH"</formula>
    </cfRule>
  </conditionalFormatting>
  <conditionalFormatting sqref="S396:S410">
    <cfRule type="endsWith" dxfId="12789" priority="673" stopIfTrue="1" operator="endsWith" text="TE">
      <formula>RIGHT(S396,LEN("TE"))="TE"</formula>
    </cfRule>
    <cfRule type="endsWith" dxfId="12788" priority="674" stopIfTrue="1" operator="endsWith" text="MX">
      <formula>RIGHT(S396,LEN("MX"))="MX"</formula>
    </cfRule>
    <cfRule type="endsWith" dxfId="12787" priority="675" stopIfTrue="1" operator="endsWith" text="MI">
      <formula>RIGHT(S396,LEN("MI"))="MI"</formula>
    </cfRule>
    <cfRule type="endsWith" dxfId="12786" priority="676" stopIfTrue="1" operator="endsWith" text="PL">
      <formula>RIGHT(S396,LEN("PL"))="PL"</formula>
    </cfRule>
    <cfRule type="endsWith" dxfId="12785" priority="677" stopIfTrue="1" operator="endsWith" text="FE">
      <formula>RIGHT(S396,LEN("FE"))="FE"</formula>
    </cfRule>
    <cfRule type="endsWith" dxfId="12784" priority="678" stopIfTrue="1" operator="endsWith" text="PA">
      <formula>RIGHT(S396,LEN("PA"))="PA"</formula>
    </cfRule>
    <cfRule type="endsWith" dxfId="12783" priority="679" stopIfTrue="1" operator="endsWith" text="PS">
      <formula>RIGHT(S396,LEN("PS"))="PS"</formula>
    </cfRule>
    <cfRule type="endsWith" dxfId="12782" priority="680" stopIfTrue="1" operator="endsWith" text="OB">
      <formula>RIGHT(S396,LEN("OB"))="OB"</formula>
    </cfRule>
    <cfRule type="endsWith" dxfId="12781" priority="681" stopIfTrue="1" operator="endsWith" text="BA">
      <formula>RIGHT(S396,LEN("BA"))="BA"</formula>
    </cfRule>
    <cfRule type="endsWith" dxfId="12780" priority="682" stopIfTrue="1" operator="endsWith" text="CO">
      <formula>RIGHT(S396,LEN("CO"))="CO"</formula>
    </cfRule>
    <cfRule type="endsWith" dxfId="12779" priority="683" stopIfTrue="1" operator="endsWith" text="CH">
      <formula>RIGHT(S396,LEN("CH"))="CH"</formula>
    </cfRule>
  </conditionalFormatting>
  <conditionalFormatting sqref="AB411">
    <cfRule type="cellIs" dxfId="12778" priority="672" stopIfTrue="1" operator="greaterThan">
      <formula>16</formula>
    </cfRule>
  </conditionalFormatting>
  <conditionalFormatting sqref="AD411">
    <cfRule type="cellIs" dxfId="12777" priority="671" stopIfTrue="1" operator="greaterThan">
      <formula>16</formula>
    </cfRule>
  </conditionalFormatting>
  <conditionalFormatting sqref="AF411">
    <cfRule type="cellIs" dxfId="12776" priority="670" stopIfTrue="1" operator="greaterThan">
      <formula>16</formula>
    </cfRule>
  </conditionalFormatting>
  <conditionalFormatting sqref="AH411">
    <cfRule type="cellIs" dxfId="12775" priority="669" stopIfTrue="1" operator="greaterThan">
      <formula>16</formula>
    </cfRule>
  </conditionalFormatting>
  <conditionalFormatting sqref="AJ411">
    <cfRule type="cellIs" dxfId="12774" priority="668" stopIfTrue="1" operator="greaterThan">
      <formula>16</formula>
    </cfRule>
  </conditionalFormatting>
  <conditionalFormatting sqref="AL411">
    <cfRule type="cellIs" dxfId="12773" priority="667" stopIfTrue="1" operator="greaterThan">
      <formula>16</formula>
    </cfRule>
  </conditionalFormatting>
  <conditionalFormatting sqref="AN411">
    <cfRule type="cellIs" dxfId="12772" priority="666" stopIfTrue="1" operator="greaterThan">
      <formula>16</formula>
    </cfRule>
  </conditionalFormatting>
  <conditionalFormatting sqref="AA396:AA410">
    <cfRule type="endsWith" dxfId="12771" priority="655" stopIfTrue="1" operator="endsWith" text="TE">
      <formula>RIGHT(AA396,LEN("TE"))="TE"</formula>
    </cfRule>
    <cfRule type="endsWith" dxfId="12770" priority="656" stopIfTrue="1" operator="endsWith" text="MX">
      <formula>RIGHT(AA396,LEN("MX"))="MX"</formula>
    </cfRule>
    <cfRule type="endsWith" dxfId="12769" priority="657" stopIfTrue="1" operator="endsWith" text="MI">
      <formula>RIGHT(AA396,LEN("MI"))="MI"</formula>
    </cfRule>
    <cfRule type="endsWith" dxfId="12768" priority="658" stopIfTrue="1" operator="endsWith" text="PL">
      <formula>RIGHT(AA396,LEN("PL"))="PL"</formula>
    </cfRule>
    <cfRule type="endsWith" dxfId="12767" priority="659" stopIfTrue="1" operator="endsWith" text="FE">
      <formula>RIGHT(AA396,LEN("FE"))="FE"</formula>
    </cfRule>
    <cfRule type="endsWith" dxfId="12766" priority="660" stopIfTrue="1" operator="endsWith" text="PA">
      <formula>RIGHT(AA396,LEN("PA"))="PA"</formula>
    </cfRule>
    <cfRule type="endsWith" dxfId="12765" priority="661" stopIfTrue="1" operator="endsWith" text="PS">
      <formula>RIGHT(AA396,LEN("PS"))="PS"</formula>
    </cfRule>
    <cfRule type="endsWith" dxfId="12764" priority="662" stopIfTrue="1" operator="endsWith" text="OB">
      <formula>RIGHT(AA396,LEN("OB"))="OB"</formula>
    </cfRule>
    <cfRule type="endsWith" dxfId="12763" priority="663" stopIfTrue="1" operator="endsWith" text="BA">
      <formula>RIGHT(AA396,LEN("BA"))="BA"</formula>
    </cfRule>
    <cfRule type="endsWith" dxfId="12762" priority="664" stopIfTrue="1" operator="endsWith" text="CO">
      <formula>RIGHT(AA396,LEN("CO"))="CO"</formula>
    </cfRule>
    <cfRule type="endsWith" dxfId="12761" priority="665" stopIfTrue="1" operator="endsWith" text="CH">
      <formula>RIGHT(AA396,LEN("CH"))="CH"</formula>
    </cfRule>
  </conditionalFormatting>
  <conditionalFormatting sqref="AC396:AC410">
    <cfRule type="endsWith" dxfId="12760" priority="644" stopIfTrue="1" operator="endsWith" text="TE">
      <formula>RIGHT(AC396,LEN("TE"))="TE"</formula>
    </cfRule>
    <cfRule type="endsWith" dxfId="12759" priority="645" stopIfTrue="1" operator="endsWith" text="MX">
      <formula>RIGHT(AC396,LEN("MX"))="MX"</formula>
    </cfRule>
    <cfRule type="endsWith" dxfId="12758" priority="646" stopIfTrue="1" operator="endsWith" text="MI">
      <formula>RIGHT(AC396,LEN("MI"))="MI"</formula>
    </cfRule>
    <cfRule type="endsWith" dxfId="12757" priority="647" stopIfTrue="1" operator="endsWith" text="PL">
      <formula>RIGHT(AC396,LEN("PL"))="PL"</formula>
    </cfRule>
    <cfRule type="endsWith" dxfId="12756" priority="648" stopIfTrue="1" operator="endsWith" text="FE">
      <formula>RIGHT(AC396,LEN("FE"))="FE"</formula>
    </cfRule>
    <cfRule type="endsWith" dxfId="12755" priority="649" stopIfTrue="1" operator="endsWith" text="PA">
      <formula>RIGHT(AC396,LEN("PA"))="PA"</formula>
    </cfRule>
    <cfRule type="endsWith" dxfId="12754" priority="650" stopIfTrue="1" operator="endsWith" text="PS">
      <formula>RIGHT(AC396,LEN("PS"))="PS"</formula>
    </cfRule>
    <cfRule type="endsWith" dxfId="12753" priority="651" stopIfTrue="1" operator="endsWith" text="OB">
      <formula>RIGHT(AC396,LEN("OB"))="OB"</formula>
    </cfRule>
    <cfRule type="endsWith" dxfId="12752" priority="652" stopIfTrue="1" operator="endsWith" text="BA">
      <formula>RIGHT(AC396,LEN("BA"))="BA"</formula>
    </cfRule>
    <cfRule type="endsWith" dxfId="12751" priority="653" stopIfTrue="1" operator="endsWith" text="CO">
      <formula>RIGHT(AC396,LEN("CO"))="CO"</formula>
    </cfRule>
    <cfRule type="endsWith" dxfId="12750" priority="654" stopIfTrue="1" operator="endsWith" text="CH">
      <formula>RIGHT(AC396,LEN("CH"))="CH"</formula>
    </cfRule>
  </conditionalFormatting>
  <conditionalFormatting sqref="AE396:AE410">
    <cfRule type="endsWith" dxfId="12749" priority="633" stopIfTrue="1" operator="endsWith" text="TE">
      <formula>RIGHT(AE396,LEN("TE"))="TE"</formula>
    </cfRule>
    <cfRule type="endsWith" dxfId="12748" priority="634" stopIfTrue="1" operator="endsWith" text="MX">
      <formula>RIGHT(AE396,LEN("MX"))="MX"</formula>
    </cfRule>
    <cfRule type="endsWith" dxfId="12747" priority="635" stopIfTrue="1" operator="endsWith" text="MI">
      <formula>RIGHT(AE396,LEN("MI"))="MI"</formula>
    </cfRule>
    <cfRule type="endsWith" dxfId="12746" priority="636" stopIfTrue="1" operator="endsWith" text="PL">
      <formula>RIGHT(AE396,LEN("PL"))="PL"</formula>
    </cfRule>
    <cfRule type="endsWith" dxfId="12745" priority="637" stopIfTrue="1" operator="endsWith" text="FE">
      <formula>RIGHT(AE396,LEN("FE"))="FE"</formula>
    </cfRule>
    <cfRule type="endsWith" dxfId="12744" priority="638" stopIfTrue="1" operator="endsWith" text="PA">
      <formula>RIGHT(AE396,LEN("PA"))="PA"</formula>
    </cfRule>
    <cfRule type="endsWith" dxfId="12743" priority="639" stopIfTrue="1" operator="endsWith" text="PS">
      <formula>RIGHT(AE396,LEN("PS"))="PS"</formula>
    </cfRule>
    <cfRule type="endsWith" dxfId="12742" priority="640" stopIfTrue="1" operator="endsWith" text="OB">
      <formula>RIGHT(AE396,LEN("OB"))="OB"</formula>
    </cfRule>
    <cfRule type="endsWith" dxfId="12741" priority="641" stopIfTrue="1" operator="endsWith" text="BA">
      <formula>RIGHT(AE396,LEN("BA"))="BA"</formula>
    </cfRule>
    <cfRule type="endsWith" dxfId="12740" priority="642" stopIfTrue="1" operator="endsWith" text="CO">
      <formula>RIGHT(AE396,LEN("CO"))="CO"</formula>
    </cfRule>
    <cfRule type="endsWith" dxfId="12739" priority="643" stopIfTrue="1" operator="endsWith" text="CH">
      <formula>RIGHT(AE396,LEN("CH"))="CH"</formula>
    </cfRule>
  </conditionalFormatting>
  <conditionalFormatting sqref="AG396:AG410">
    <cfRule type="endsWith" dxfId="12738" priority="622" stopIfTrue="1" operator="endsWith" text="TE">
      <formula>RIGHT(AG396,LEN("TE"))="TE"</formula>
    </cfRule>
    <cfRule type="endsWith" dxfId="12737" priority="623" stopIfTrue="1" operator="endsWith" text="MX">
      <formula>RIGHT(AG396,LEN("MX"))="MX"</formula>
    </cfRule>
    <cfRule type="endsWith" dxfId="12736" priority="624" stopIfTrue="1" operator="endsWith" text="MI">
      <formula>RIGHT(AG396,LEN("MI"))="MI"</formula>
    </cfRule>
    <cfRule type="endsWith" dxfId="12735" priority="625" stopIfTrue="1" operator="endsWith" text="PL">
      <formula>RIGHT(AG396,LEN("PL"))="PL"</formula>
    </cfRule>
    <cfRule type="endsWith" dxfId="12734" priority="626" stopIfTrue="1" operator="endsWith" text="FE">
      <formula>RIGHT(AG396,LEN("FE"))="FE"</formula>
    </cfRule>
    <cfRule type="endsWith" dxfId="12733" priority="627" stopIfTrue="1" operator="endsWith" text="PA">
      <formula>RIGHT(AG396,LEN("PA"))="PA"</formula>
    </cfRule>
    <cfRule type="endsWith" dxfId="12732" priority="628" stopIfTrue="1" operator="endsWith" text="PS">
      <formula>RIGHT(AG396,LEN("PS"))="PS"</formula>
    </cfRule>
    <cfRule type="endsWith" dxfId="12731" priority="629" stopIfTrue="1" operator="endsWith" text="OB">
      <formula>RIGHT(AG396,LEN("OB"))="OB"</formula>
    </cfRule>
    <cfRule type="endsWith" dxfId="12730" priority="630" stopIfTrue="1" operator="endsWith" text="BA">
      <formula>RIGHT(AG396,LEN("BA"))="BA"</formula>
    </cfRule>
    <cfRule type="endsWith" dxfId="12729" priority="631" stopIfTrue="1" operator="endsWith" text="CO">
      <formula>RIGHT(AG396,LEN("CO"))="CO"</formula>
    </cfRule>
    <cfRule type="endsWith" dxfId="12728" priority="632" stopIfTrue="1" operator="endsWith" text="CH">
      <formula>RIGHT(AG396,LEN("CH"))="CH"</formula>
    </cfRule>
  </conditionalFormatting>
  <conditionalFormatting sqref="AI396:AI410">
    <cfRule type="endsWith" dxfId="12727" priority="611" stopIfTrue="1" operator="endsWith" text="TE">
      <formula>RIGHT(AI396,LEN("TE"))="TE"</formula>
    </cfRule>
    <cfRule type="endsWith" dxfId="12726" priority="612" stopIfTrue="1" operator="endsWith" text="MX">
      <formula>RIGHT(AI396,LEN("MX"))="MX"</formula>
    </cfRule>
    <cfRule type="endsWith" dxfId="12725" priority="613" stopIfTrue="1" operator="endsWith" text="MI">
      <formula>RIGHT(AI396,LEN("MI"))="MI"</formula>
    </cfRule>
    <cfRule type="endsWith" dxfId="12724" priority="614" stopIfTrue="1" operator="endsWith" text="PL">
      <formula>RIGHT(AI396,LEN("PL"))="PL"</formula>
    </cfRule>
    <cfRule type="endsWith" dxfId="12723" priority="615" stopIfTrue="1" operator="endsWith" text="FE">
      <formula>RIGHT(AI396,LEN("FE"))="FE"</formula>
    </cfRule>
    <cfRule type="endsWith" dxfId="12722" priority="616" stopIfTrue="1" operator="endsWith" text="PA">
      <formula>RIGHT(AI396,LEN("PA"))="PA"</formula>
    </cfRule>
    <cfRule type="endsWith" dxfId="12721" priority="617" stopIfTrue="1" operator="endsWith" text="PS">
      <formula>RIGHT(AI396,LEN("PS"))="PS"</formula>
    </cfRule>
    <cfRule type="endsWith" dxfId="12720" priority="618" stopIfTrue="1" operator="endsWith" text="OB">
      <formula>RIGHT(AI396,LEN("OB"))="OB"</formula>
    </cfRule>
    <cfRule type="endsWith" dxfId="12719" priority="619" stopIfTrue="1" operator="endsWith" text="BA">
      <formula>RIGHT(AI396,LEN("BA"))="BA"</formula>
    </cfRule>
    <cfRule type="endsWith" dxfId="12718" priority="620" stopIfTrue="1" operator="endsWith" text="CO">
      <formula>RIGHT(AI396,LEN("CO"))="CO"</formula>
    </cfRule>
    <cfRule type="endsWith" dxfId="12717" priority="621" stopIfTrue="1" operator="endsWith" text="CH">
      <formula>RIGHT(AI396,LEN("CH"))="CH"</formula>
    </cfRule>
  </conditionalFormatting>
  <conditionalFormatting sqref="AK396:AK410">
    <cfRule type="endsWith" dxfId="12716" priority="600" stopIfTrue="1" operator="endsWith" text="TE">
      <formula>RIGHT(AK396,LEN("TE"))="TE"</formula>
    </cfRule>
    <cfRule type="endsWith" dxfId="12715" priority="601" stopIfTrue="1" operator="endsWith" text="MX">
      <formula>RIGHT(AK396,LEN("MX"))="MX"</formula>
    </cfRule>
    <cfRule type="endsWith" dxfId="12714" priority="602" stopIfTrue="1" operator="endsWith" text="MI">
      <formula>RIGHT(AK396,LEN("MI"))="MI"</formula>
    </cfRule>
    <cfRule type="endsWith" dxfId="12713" priority="603" stopIfTrue="1" operator="endsWith" text="PL">
      <formula>RIGHT(AK396,LEN("PL"))="PL"</formula>
    </cfRule>
    <cfRule type="endsWith" dxfId="12712" priority="604" stopIfTrue="1" operator="endsWith" text="FE">
      <formula>RIGHT(AK396,LEN("FE"))="FE"</formula>
    </cfRule>
    <cfRule type="endsWith" dxfId="12711" priority="605" stopIfTrue="1" operator="endsWith" text="PA">
      <formula>RIGHT(AK396,LEN("PA"))="PA"</formula>
    </cfRule>
    <cfRule type="endsWith" dxfId="12710" priority="606" stopIfTrue="1" operator="endsWith" text="PS">
      <formula>RIGHT(AK396,LEN("PS"))="PS"</formula>
    </cfRule>
    <cfRule type="endsWith" dxfId="12709" priority="607" stopIfTrue="1" operator="endsWith" text="OB">
      <formula>RIGHT(AK396,LEN("OB"))="OB"</formula>
    </cfRule>
    <cfRule type="endsWith" dxfId="12708" priority="608" stopIfTrue="1" operator="endsWith" text="BA">
      <formula>RIGHT(AK396,LEN("BA"))="BA"</formula>
    </cfRule>
    <cfRule type="endsWith" dxfId="12707" priority="609" stopIfTrue="1" operator="endsWith" text="CO">
      <formula>RIGHT(AK396,LEN("CO"))="CO"</formula>
    </cfRule>
    <cfRule type="endsWith" dxfId="12706" priority="610" stopIfTrue="1" operator="endsWith" text="CH">
      <formula>RIGHT(AK396,LEN("CH"))="CH"</formula>
    </cfRule>
  </conditionalFormatting>
  <conditionalFormatting sqref="AM396:AM410">
    <cfRule type="endsWith" dxfId="12705" priority="589" stopIfTrue="1" operator="endsWith" text="TE">
      <formula>RIGHT(AM396,LEN("TE"))="TE"</formula>
    </cfRule>
    <cfRule type="endsWith" dxfId="12704" priority="590" stopIfTrue="1" operator="endsWith" text="MX">
      <formula>RIGHT(AM396,LEN("MX"))="MX"</formula>
    </cfRule>
    <cfRule type="endsWith" dxfId="12703" priority="591" stopIfTrue="1" operator="endsWith" text="MI">
      <formula>RIGHT(AM396,LEN("MI"))="MI"</formula>
    </cfRule>
    <cfRule type="endsWith" dxfId="12702" priority="592" stopIfTrue="1" operator="endsWith" text="PL">
      <formula>RIGHT(AM396,LEN("PL"))="PL"</formula>
    </cfRule>
    <cfRule type="endsWith" dxfId="12701" priority="593" stopIfTrue="1" operator="endsWith" text="FE">
      <formula>RIGHT(AM396,LEN("FE"))="FE"</formula>
    </cfRule>
    <cfRule type="endsWith" dxfId="12700" priority="594" stopIfTrue="1" operator="endsWith" text="PA">
      <formula>RIGHT(AM396,LEN("PA"))="PA"</formula>
    </cfRule>
    <cfRule type="endsWith" dxfId="12699" priority="595" stopIfTrue="1" operator="endsWith" text="PS">
      <formula>RIGHT(AM396,LEN("PS"))="PS"</formula>
    </cfRule>
    <cfRule type="endsWith" dxfId="12698" priority="596" stopIfTrue="1" operator="endsWith" text="OB">
      <formula>RIGHT(AM396,LEN("OB"))="OB"</formula>
    </cfRule>
    <cfRule type="endsWith" dxfId="12697" priority="597" stopIfTrue="1" operator="endsWith" text="BA">
      <formula>RIGHT(AM396,LEN("BA"))="BA"</formula>
    </cfRule>
    <cfRule type="endsWith" dxfId="12696" priority="598" stopIfTrue="1" operator="endsWith" text="CO">
      <formula>RIGHT(AM396,LEN("CO"))="CO"</formula>
    </cfRule>
    <cfRule type="endsWith" dxfId="12695" priority="599" stopIfTrue="1" operator="endsWith" text="CH">
      <formula>RIGHT(AM396,LEN("CH"))="CH"</formula>
    </cfRule>
  </conditionalFormatting>
  <conditionalFormatting sqref="AV411">
    <cfRule type="cellIs" dxfId="12694" priority="588" stopIfTrue="1" operator="greaterThan">
      <formula>16</formula>
    </cfRule>
  </conditionalFormatting>
  <conditionalFormatting sqref="AX411">
    <cfRule type="cellIs" dxfId="12693" priority="587" stopIfTrue="1" operator="greaterThan">
      <formula>16</formula>
    </cfRule>
  </conditionalFormatting>
  <conditionalFormatting sqref="AZ411">
    <cfRule type="cellIs" dxfId="12692" priority="586" stopIfTrue="1" operator="greaterThan">
      <formula>16</formula>
    </cfRule>
  </conditionalFormatting>
  <conditionalFormatting sqref="BB411">
    <cfRule type="cellIs" dxfId="12691" priority="585" stopIfTrue="1" operator="greaterThan">
      <formula>16</formula>
    </cfRule>
  </conditionalFormatting>
  <conditionalFormatting sqref="BD411">
    <cfRule type="cellIs" dxfId="12690" priority="584" stopIfTrue="1" operator="greaterThan">
      <formula>16</formula>
    </cfRule>
  </conditionalFormatting>
  <conditionalFormatting sqref="BF411">
    <cfRule type="cellIs" dxfId="12689" priority="583" stopIfTrue="1" operator="greaterThan">
      <formula>16</formula>
    </cfRule>
  </conditionalFormatting>
  <conditionalFormatting sqref="BH411">
    <cfRule type="cellIs" dxfId="12688" priority="582" stopIfTrue="1" operator="greaterThan">
      <formula>16</formula>
    </cfRule>
  </conditionalFormatting>
  <conditionalFormatting sqref="AU396:AU410">
    <cfRule type="endsWith" dxfId="12687" priority="571" stopIfTrue="1" operator="endsWith" text="TE">
      <formula>RIGHT(AU396,LEN("TE"))="TE"</formula>
    </cfRule>
    <cfRule type="endsWith" dxfId="12686" priority="572" stopIfTrue="1" operator="endsWith" text="MX">
      <formula>RIGHT(AU396,LEN("MX"))="MX"</formula>
    </cfRule>
    <cfRule type="endsWith" dxfId="12685" priority="573" stopIfTrue="1" operator="endsWith" text="MI">
      <formula>RIGHT(AU396,LEN("MI"))="MI"</formula>
    </cfRule>
    <cfRule type="endsWith" dxfId="12684" priority="574" stopIfTrue="1" operator="endsWith" text="PL">
      <formula>RIGHT(AU396,LEN("PL"))="PL"</formula>
    </cfRule>
    <cfRule type="endsWith" dxfId="12683" priority="575" stopIfTrue="1" operator="endsWith" text="FE">
      <formula>RIGHT(AU396,LEN("FE"))="FE"</formula>
    </cfRule>
    <cfRule type="endsWith" dxfId="12682" priority="576" stopIfTrue="1" operator="endsWith" text="PA">
      <formula>RIGHT(AU396,LEN("PA"))="PA"</formula>
    </cfRule>
    <cfRule type="endsWith" dxfId="12681" priority="577" stopIfTrue="1" operator="endsWith" text="PS">
      <formula>RIGHT(AU396,LEN("PS"))="PS"</formula>
    </cfRule>
    <cfRule type="endsWith" dxfId="12680" priority="578" stopIfTrue="1" operator="endsWith" text="OB">
      <formula>RIGHT(AU396,LEN("OB"))="OB"</formula>
    </cfRule>
    <cfRule type="endsWith" dxfId="12679" priority="579" stopIfTrue="1" operator="endsWith" text="BA">
      <formula>RIGHT(AU396,LEN("BA"))="BA"</formula>
    </cfRule>
    <cfRule type="endsWith" dxfId="12678" priority="580" stopIfTrue="1" operator="endsWith" text="CO">
      <formula>RIGHT(AU396,LEN("CO"))="CO"</formula>
    </cfRule>
    <cfRule type="endsWith" dxfId="12677" priority="581" stopIfTrue="1" operator="endsWith" text="CH">
      <formula>RIGHT(AU396,LEN("CH"))="CH"</formula>
    </cfRule>
  </conditionalFormatting>
  <conditionalFormatting sqref="AW396:AW410">
    <cfRule type="endsWith" dxfId="12676" priority="560" stopIfTrue="1" operator="endsWith" text="TE">
      <formula>RIGHT(AW396,LEN("TE"))="TE"</formula>
    </cfRule>
    <cfRule type="endsWith" dxfId="12675" priority="561" stopIfTrue="1" operator="endsWith" text="MX">
      <formula>RIGHT(AW396,LEN("MX"))="MX"</formula>
    </cfRule>
    <cfRule type="endsWith" dxfId="12674" priority="562" stopIfTrue="1" operator="endsWith" text="MI">
      <formula>RIGHT(AW396,LEN("MI"))="MI"</formula>
    </cfRule>
    <cfRule type="endsWith" dxfId="12673" priority="563" stopIfTrue="1" operator="endsWith" text="PL">
      <formula>RIGHT(AW396,LEN("PL"))="PL"</formula>
    </cfRule>
    <cfRule type="endsWith" dxfId="12672" priority="564" stopIfTrue="1" operator="endsWith" text="FE">
      <formula>RIGHT(AW396,LEN("FE"))="FE"</formula>
    </cfRule>
    <cfRule type="endsWith" dxfId="12671" priority="565" stopIfTrue="1" operator="endsWith" text="PA">
      <formula>RIGHT(AW396,LEN("PA"))="PA"</formula>
    </cfRule>
    <cfRule type="endsWith" dxfId="12670" priority="566" stopIfTrue="1" operator="endsWith" text="PS">
      <formula>RIGHT(AW396,LEN("PS"))="PS"</formula>
    </cfRule>
    <cfRule type="endsWith" dxfId="12669" priority="567" stopIfTrue="1" operator="endsWith" text="OB">
      <formula>RIGHT(AW396,LEN("OB"))="OB"</formula>
    </cfRule>
    <cfRule type="endsWith" dxfId="12668" priority="568" stopIfTrue="1" operator="endsWith" text="BA">
      <formula>RIGHT(AW396,LEN("BA"))="BA"</formula>
    </cfRule>
    <cfRule type="endsWith" dxfId="12667" priority="569" stopIfTrue="1" operator="endsWith" text="CO">
      <formula>RIGHT(AW396,LEN("CO"))="CO"</formula>
    </cfRule>
    <cfRule type="endsWith" dxfId="12666" priority="570" stopIfTrue="1" operator="endsWith" text="CH">
      <formula>RIGHT(AW396,LEN("CH"))="CH"</formula>
    </cfRule>
  </conditionalFormatting>
  <conditionalFormatting sqref="AY396:AY410">
    <cfRule type="endsWith" dxfId="12665" priority="549" stopIfTrue="1" operator="endsWith" text="TE">
      <formula>RIGHT(AY396,LEN("TE"))="TE"</formula>
    </cfRule>
    <cfRule type="endsWith" dxfId="12664" priority="550" stopIfTrue="1" operator="endsWith" text="MX">
      <formula>RIGHT(AY396,LEN("MX"))="MX"</formula>
    </cfRule>
    <cfRule type="endsWith" dxfId="12663" priority="551" stopIfTrue="1" operator="endsWith" text="MI">
      <formula>RIGHT(AY396,LEN("MI"))="MI"</formula>
    </cfRule>
    <cfRule type="endsWith" dxfId="12662" priority="552" stopIfTrue="1" operator="endsWith" text="PL">
      <formula>RIGHT(AY396,LEN("PL"))="PL"</formula>
    </cfRule>
    <cfRule type="endsWith" dxfId="12661" priority="553" stopIfTrue="1" operator="endsWith" text="FE">
      <formula>RIGHT(AY396,LEN("FE"))="FE"</formula>
    </cfRule>
    <cfRule type="endsWith" dxfId="12660" priority="554" stopIfTrue="1" operator="endsWith" text="PA">
      <formula>RIGHT(AY396,LEN("PA"))="PA"</formula>
    </cfRule>
    <cfRule type="endsWith" dxfId="12659" priority="555" stopIfTrue="1" operator="endsWith" text="PS">
      <formula>RIGHT(AY396,LEN("PS"))="PS"</formula>
    </cfRule>
    <cfRule type="endsWith" dxfId="12658" priority="556" stopIfTrue="1" operator="endsWith" text="OB">
      <formula>RIGHT(AY396,LEN("OB"))="OB"</formula>
    </cfRule>
    <cfRule type="endsWith" dxfId="12657" priority="557" stopIfTrue="1" operator="endsWith" text="BA">
      <formula>RIGHT(AY396,LEN("BA"))="BA"</formula>
    </cfRule>
    <cfRule type="endsWith" dxfId="12656" priority="558" stopIfTrue="1" operator="endsWith" text="CO">
      <formula>RIGHT(AY396,LEN("CO"))="CO"</formula>
    </cfRule>
    <cfRule type="endsWith" dxfId="12655" priority="559" stopIfTrue="1" operator="endsWith" text="CH">
      <formula>RIGHT(AY396,LEN("CH"))="CH"</formula>
    </cfRule>
  </conditionalFormatting>
  <conditionalFormatting sqref="BA396:BA410">
    <cfRule type="endsWith" dxfId="12654" priority="538" stopIfTrue="1" operator="endsWith" text="TE">
      <formula>RIGHT(BA396,LEN("TE"))="TE"</formula>
    </cfRule>
    <cfRule type="endsWith" dxfId="12653" priority="539" stopIfTrue="1" operator="endsWith" text="MX">
      <formula>RIGHT(BA396,LEN("MX"))="MX"</formula>
    </cfRule>
    <cfRule type="endsWith" dxfId="12652" priority="540" stopIfTrue="1" operator="endsWith" text="MI">
      <formula>RIGHT(BA396,LEN("MI"))="MI"</formula>
    </cfRule>
    <cfRule type="endsWith" dxfId="12651" priority="541" stopIfTrue="1" operator="endsWith" text="PL">
      <formula>RIGHT(BA396,LEN("PL"))="PL"</formula>
    </cfRule>
    <cfRule type="endsWith" dxfId="12650" priority="542" stopIfTrue="1" operator="endsWith" text="FE">
      <formula>RIGHT(BA396,LEN("FE"))="FE"</formula>
    </cfRule>
    <cfRule type="endsWith" dxfId="12649" priority="543" stopIfTrue="1" operator="endsWith" text="PA">
      <formula>RIGHT(BA396,LEN("PA"))="PA"</formula>
    </cfRule>
    <cfRule type="endsWith" dxfId="12648" priority="544" stopIfTrue="1" operator="endsWith" text="PS">
      <formula>RIGHT(BA396,LEN("PS"))="PS"</formula>
    </cfRule>
    <cfRule type="endsWith" dxfId="12647" priority="545" stopIfTrue="1" operator="endsWith" text="OB">
      <formula>RIGHT(BA396,LEN("OB"))="OB"</formula>
    </cfRule>
    <cfRule type="endsWith" dxfId="12646" priority="546" stopIfTrue="1" operator="endsWith" text="BA">
      <formula>RIGHT(BA396,LEN("BA"))="BA"</formula>
    </cfRule>
    <cfRule type="endsWith" dxfId="12645" priority="547" stopIfTrue="1" operator="endsWith" text="CO">
      <formula>RIGHT(BA396,LEN("CO"))="CO"</formula>
    </cfRule>
    <cfRule type="endsWith" dxfId="12644" priority="548" stopIfTrue="1" operator="endsWith" text="CH">
      <formula>RIGHT(BA396,LEN("CH"))="CH"</formula>
    </cfRule>
  </conditionalFormatting>
  <conditionalFormatting sqref="BC396:BC410">
    <cfRule type="endsWith" dxfId="12643" priority="527" stopIfTrue="1" operator="endsWith" text="TE">
      <formula>RIGHT(BC396,LEN("TE"))="TE"</formula>
    </cfRule>
    <cfRule type="endsWith" dxfId="12642" priority="528" stopIfTrue="1" operator="endsWith" text="MX">
      <formula>RIGHT(BC396,LEN("MX"))="MX"</formula>
    </cfRule>
    <cfRule type="endsWith" dxfId="12641" priority="529" stopIfTrue="1" operator="endsWith" text="MI">
      <formula>RIGHT(BC396,LEN("MI"))="MI"</formula>
    </cfRule>
    <cfRule type="endsWith" dxfId="12640" priority="530" stopIfTrue="1" operator="endsWith" text="PL">
      <formula>RIGHT(BC396,LEN("PL"))="PL"</formula>
    </cfRule>
    <cfRule type="endsWith" dxfId="12639" priority="531" stopIfTrue="1" operator="endsWith" text="FE">
      <formula>RIGHT(BC396,LEN("FE"))="FE"</formula>
    </cfRule>
    <cfRule type="endsWith" dxfId="12638" priority="532" stopIfTrue="1" operator="endsWith" text="PA">
      <formula>RIGHT(BC396,LEN("PA"))="PA"</formula>
    </cfRule>
    <cfRule type="endsWith" dxfId="12637" priority="533" stopIfTrue="1" operator="endsWith" text="PS">
      <formula>RIGHT(BC396,LEN("PS"))="PS"</formula>
    </cfRule>
    <cfRule type="endsWith" dxfId="12636" priority="534" stopIfTrue="1" operator="endsWith" text="OB">
      <formula>RIGHT(BC396,LEN("OB"))="OB"</formula>
    </cfRule>
    <cfRule type="endsWith" dxfId="12635" priority="535" stopIfTrue="1" operator="endsWith" text="BA">
      <formula>RIGHT(BC396,LEN("BA"))="BA"</formula>
    </cfRule>
    <cfRule type="endsWith" dxfId="12634" priority="536" stopIfTrue="1" operator="endsWith" text="CO">
      <formula>RIGHT(BC396,LEN("CO"))="CO"</formula>
    </cfRule>
    <cfRule type="endsWith" dxfId="12633" priority="537" stopIfTrue="1" operator="endsWith" text="CH">
      <formula>RIGHT(BC396,LEN("CH"))="CH"</formula>
    </cfRule>
  </conditionalFormatting>
  <conditionalFormatting sqref="BE396:BE410">
    <cfRule type="endsWith" dxfId="12632" priority="516" stopIfTrue="1" operator="endsWith" text="TE">
      <formula>RIGHT(BE396,LEN("TE"))="TE"</formula>
    </cfRule>
    <cfRule type="endsWith" dxfId="12631" priority="517" stopIfTrue="1" operator="endsWith" text="MX">
      <formula>RIGHT(BE396,LEN("MX"))="MX"</formula>
    </cfRule>
    <cfRule type="endsWith" dxfId="12630" priority="518" stopIfTrue="1" operator="endsWith" text="MI">
      <formula>RIGHT(BE396,LEN("MI"))="MI"</formula>
    </cfRule>
    <cfRule type="endsWith" dxfId="12629" priority="519" stopIfTrue="1" operator="endsWith" text="PL">
      <formula>RIGHT(BE396,LEN("PL"))="PL"</formula>
    </cfRule>
    <cfRule type="endsWith" dxfId="12628" priority="520" stopIfTrue="1" operator="endsWith" text="FE">
      <formula>RIGHT(BE396,LEN("FE"))="FE"</formula>
    </cfRule>
    <cfRule type="endsWith" dxfId="12627" priority="521" stopIfTrue="1" operator="endsWith" text="PA">
      <formula>RIGHT(BE396,LEN("PA"))="PA"</formula>
    </cfRule>
    <cfRule type="endsWith" dxfId="12626" priority="522" stopIfTrue="1" operator="endsWith" text="PS">
      <formula>RIGHT(BE396,LEN("PS"))="PS"</formula>
    </cfRule>
    <cfRule type="endsWith" dxfId="12625" priority="523" stopIfTrue="1" operator="endsWith" text="OB">
      <formula>RIGHT(BE396,LEN("OB"))="OB"</formula>
    </cfRule>
    <cfRule type="endsWith" dxfId="12624" priority="524" stopIfTrue="1" operator="endsWith" text="BA">
      <formula>RIGHT(BE396,LEN("BA"))="BA"</formula>
    </cfRule>
    <cfRule type="endsWith" dxfId="12623" priority="525" stopIfTrue="1" operator="endsWith" text="CO">
      <formula>RIGHT(BE396,LEN("CO"))="CO"</formula>
    </cfRule>
    <cfRule type="endsWith" dxfId="12622" priority="526" stopIfTrue="1" operator="endsWith" text="CH">
      <formula>RIGHT(BE396,LEN("CH"))="CH"</formula>
    </cfRule>
  </conditionalFormatting>
  <conditionalFormatting sqref="BG396:BG410">
    <cfRule type="endsWith" dxfId="12621" priority="505" stopIfTrue="1" operator="endsWith" text="TE">
      <formula>RIGHT(BG396,LEN("TE"))="TE"</formula>
    </cfRule>
    <cfRule type="endsWith" dxfId="12620" priority="506" stopIfTrue="1" operator="endsWith" text="MX">
      <formula>RIGHT(BG396,LEN("MX"))="MX"</formula>
    </cfRule>
    <cfRule type="endsWith" dxfId="12619" priority="507" stopIfTrue="1" operator="endsWith" text="MI">
      <formula>RIGHT(BG396,LEN("MI"))="MI"</formula>
    </cfRule>
    <cfRule type="endsWith" dxfId="12618" priority="508" stopIfTrue="1" operator="endsWith" text="PL">
      <formula>RIGHT(BG396,LEN("PL"))="PL"</formula>
    </cfRule>
    <cfRule type="endsWith" dxfId="12617" priority="509" stopIfTrue="1" operator="endsWith" text="FE">
      <formula>RIGHT(BG396,LEN("FE"))="FE"</formula>
    </cfRule>
    <cfRule type="endsWith" dxfId="12616" priority="510" stopIfTrue="1" operator="endsWith" text="PA">
      <formula>RIGHT(BG396,LEN("PA"))="PA"</formula>
    </cfRule>
    <cfRule type="endsWith" dxfId="12615" priority="511" stopIfTrue="1" operator="endsWith" text="PS">
      <formula>RIGHT(BG396,LEN("PS"))="PS"</formula>
    </cfRule>
    <cfRule type="endsWith" dxfId="12614" priority="512" stopIfTrue="1" operator="endsWith" text="OB">
      <formula>RIGHT(BG396,LEN("OB"))="OB"</formula>
    </cfRule>
    <cfRule type="endsWith" dxfId="12613" priority="513" stopIfTrue="1" operator="endsWith" text="BA">
      <formula>RIGHT(BG396,LEN("BA"))="BA"</formula>
    </cfRule>
    <cfRule type="endsWith" dxfId="12612" priority="514" stopIfTrue="1" operator="endsWith" text="CO">
      <formula>RIGHT(BG396,LEN("CO"))="CO"</formula>
    </cfRule>
    <cfRule type="endsWith" dxfId="12611" priority="515" stopIfTrue="1" operator="endsWith" text="CH">
      <formula>RIGHT(BG396,LEN("CH"))="CH"</formula>
    </cfRule>
  </conditionalFormatting>
  <conditionalFormatting sqref="H429">
    <cfRule type="cellIs" dxfId="12610" priority="504" stopIfTrue="1" operator="greaterThan">
      <formula>16</formula>
    </cfRule>
  </conditionalFormatting>
  <conditionalFormatting sqref="J429">
    <cfRule type="cellIs" dxfId="12609" priority="503" stopIfTrue="1" operator="greaterThan">
      <formula>16</formula>
    </cfRule>
  </conditionalFormatting>
  <conditionalFormatting sqref="L429">
    <cfRule type="cellIs" dxfId="12608" priority="502" stopIfTrue="1" operator="greaterThan">
      <formula>16</formula>
    </cfRule>
  </conditionalFormatting>
  <conditionalFormatting sqref="N429">
    <cfRule type="cellIs" dxfId="12607" priority="501" stopIfTrue="1" operator="greaterThan">
      <formula>16</formula>
    </cfRule>
  </conditionalFormatting>
  <conditionalFormatting sqref="P429">
    <cfRule type="cellIs" dxfId="12606" priority="500" stopIfTrue="1" operator="greaterThan">
      <formula>16</formula>
    </cfRule>
  </conditionalFormatting>
  <conditionalFormatting sqref="R429">
    <cfRule type="cellIs" dxfId="12605" priority="499" stopIfTrue="1" operator="greaterThan">
      <formula>16</formula>
    </cfRule>
  </conditionalFormatting>
  <conditionalFormatting sqref="T429">
    <cfRule type="cellIs" dxfId="12604" priority="498" stopIfTrue="1" operator="greaterThan">
      <formula>16</formula>
    </cfRule>
  </conditionalFormatting>
  <conditionalFormatting sqref="G414:G428">
    <cfRule type="endsWith" dxfId="12603" priority="487" stopIfTrue="1" operator="endsWith" text="TE">
      <formula>RIGHT(G414,LEN("TE"))="TE"</formula>
    </cfRule>
    <cfRule type="endsWith" dxfId="12602" priority="488" stopIfTrue="1" operator="endsWith" text="MX">
      <formula>RIGHT(G414,LEN("MX"))="MX"</formula>
    </cfRule>
    <cfRule type="endsWith" dxfId="12601" priority="489" stopIfTrue="1" operator="endsWith" text="MI">
      <formula>RIGHT(G414,LEN("MI"))="MI"</formula>
    </cfRule>
    <cfRule type="endsWith" dxfId="12600" priority="490" stopIfTrue="1" operator="endsWith" text="PL">
      <formula>RIGHT(G414,LEN("PL"))="PL"</formula>
    </cfRule>
    <cfRule type="endsWith" dxfId="12599" priority="491" stopIfTrue="1" operator="endsWith" text="FE">
      <formula>RIGHT(G414,LEN("FE"))="FE"</formula>
    </cfRule>
    <cfRule type="endsWith" dxfId="12598" priority="492" stopIfTrue="1" operator="endsWith" text="PA">
      <formula>RIGHT(G414,LEN("PA"))="PA"</formula>
    </cfRule>
    <cfRule type="endsWith" dxfId="12597" priority="493" stopIfTrue="1" operator="endsWith" text="PS">
      <formula>RIGHT(G414,LEN("PS"))="PS"</formula>
    </cfRule>
    <cfRule type="endsWith" dxfId="12596" priority="494" stopIfTrue="1" operator="endsWith" text="OB">
      <formula>RIGHT(G414,LEN("OB"))="OB"</formula>
    </cfRule>
    <cfRule type="endsWith" dxfId="12595" priority="495" stopIfTrue="1" operator="endsWith" text="BA">
      <formula>RIGHT(G414,LEN("BA"))="BA"</formula>
    </cfRule>
    <cfRule type="endsWith" dxfId="12594" priority="496" stopIfTrue="1" operator="endsWith" text="CO">
      <formula>RIGHT(G414,LEN("CO"))="CO"</formula>
    </cfRule>
    <cfRule type="endsWith" dxfId="12593" priority="497" stopIfTrue="1" operator="endsWith" text="CH">
      <formula>RIGHT(G414,LEN("CH"))="CH"</formula>
    </cfRule>
  </conditionalFormatting>
  <conditionalFormatting sqref="I414:I428">
    <cfRule type="endsWith" dxfId="12592" priority="476" stopIfTrue="1" operator="endsWith" text="TE">
      <formula>RIGHT(I414,LEN("TE"))="TE"</formula>
    </cfRule>
    <cfRule type="endsWith" dxfId="12591" priority="477" stopIfTrue="1" operator="endsWith" text="MX">
      <formula>RIGHT(I414,LEN("MX"))="MX"</formula>
    </cfRule>
    <cfRule type="endsWith" dxfId="12590" priority="478" stopIfTrue="1" operator="endsWith" text="MI">
      <formula>RIGHT(I414,LEN("MI"))="MI"</formula>
    </cfRule>
    <cfRule type="endsWith" dxfId="12589" priority="479" stopIfTrue="1" operator="endsWith" text="PL">
      <formula>RIGHT(I414,LEN("PL"))="PL"</formula>
    </cfRule>
    <cfRule type="endsWith" dxfId="12588" priority="480" stopIfTrue="1" operator="endsWith" text="FE">
      <formula>RIGHT(I414,LEN("FE"))="FE"</formula>
    </cfRule>
    <cfRule type="endsWith" dxfId="12587" priority="481" stopIfTrue="1" operator="endsWith" text="PA">
      <formula>RIGHT(I414,LEN("PA"))="PA"</formula>
    </cfRule>
    <cfRule type="endsWith" dxfId="12586" priority="482" stopIfTrue="1" operator="endsWith" text="PS">
      <formula>RIGHT(I414,LEN("PS"))="PS"</formula>
    </cfRule>
    <cfRule type="endsWith" dxfId="12585" priority="483" stopIfTrue="1" operator="endsWith" text="OB">
      <formula>RIGHT(I414,LEN("OB"))="OB"</formula>
    </cfRule>
    <cfRule type="endsWith" dxfId="12584" priority="484" stopIfTrue="1" operator="endsWith" text="BA">
      <formula>RIGHT(I414,LEN("BA"))="BA"</formula>
    </cfRule>
    <cfRule type="endsWith" dxfId="12583" priority="485" stopIfTrue="1" operator="endsWith" text="CO">
      <formula>RIGHT(I414,LEN("CO"))="CO"</formula>
    </cfRule>
    <cfRule type="endsWith" dxfId="12582" priority="486" stopIfTrue="1" operator="endsWith" text="CH">
      <formula>RIGHT(I414,LEN("CH"))="CH"</formula>
    </cfRule>
  </conditionalFormatting>
  <conditionalFormatting sqref="K414:K428">
    <cfRule type="endsWith" dxfId="12581" priority="465" stopIfTrue="1" operator="endsWith" text="TE">
      <formula>RIGHT(K414,LEN("TE"))="TE"</formula>
    </cfRule>
    <cfRule type="endsWith" dxfId="12580" priority="466" stopIfTrue="1" operator="endsWith" text="MX">
      <formula>RIGHT(K414,LEN("MX"))="MX"</formula>
    </cfRule>
    <cfRule type="endsWith" dxfId="12579" priority="467" stopIfTrue="1" operator="endsWith" text="MI">
      <formula>RIGHT(K414,LEN("MI"))="MI"</formula>
    </cfRule>
    <cfRule type="endsWith" dxfId="12578" priority="468" stopIfTrue="1" operator="endsWith" text="PL">
      <formula>RIGHT(K414,LEN("PL"))="PL"</formula>
    </cfRule>
    <cfRule type="endsWith" dxfId="12577" priority="469" stopIfTrue="1" operator="endsWith" text="FE">
      <formula>RIGHT(K414,LEN("FE"))="FE"</formula>
    </cfRule>
    <cfRule type="endsWith" dxfId="12576" priority="470" stopIfTrue="1" operator="endsWith" text="PA">
      <formula>RIGHT(K414,LEN("PA"))="PA"</formula>
    </cfRule>
    <cfRule type="endsWith" dxfId="12575" priority="471" stopIfTrue="1" operator="endsWith" text="PS">
      <formula>RIGHT(K414,LEN("PS"))="PS"</formula>
    </cfRule>
    <cfRule type="endsWith" dxfId="12574" priority="472" stopIfTrue="1" operator="endsWith" text="OB">
      <formula>RIGHT(K414,LEN("OB"))="OB"</formula>
    </cfRule>
    <cfRule type="endsWith" dxfId="12573" priority="473" stopIfTrue="1" operator="endsWith" text="BA">
      <formula>RIGHT(K414,LEN("BA"))="BA"</formula>
    </cfRule>
    <cfRule type="endsWith" dxfId="12572" priority="474" stopIfTrue="1" operator="endsWith" text="CO">
      <formula>RIGHT(K414,LEN("CO"))="CO"</formula>
    </cfRule>
    <cfRule type="endsWith" dxfId="12571" priority="475" stopIfTrue="1" operator="endsWith" text="CH">
      <formula>RIGHT(K414,LEN("CH"))="CH"</formula>
    </cfRule>
  </conditionalFormatting>
  <conditionalFormatting sqref="M414:M428">
    <cfRule type="endsWith" dxfId="12570" priority="454" stopIfTrue="1" operator="endsWith" text="TE">
      <formula>RIGHT(M414,LEN("TE"))="TE"</formula>
    </cfRule>
    <cfRule type="endsWith" dxfId="12569" priority="455" stopIfTrue="1" operator="endsWith" text="MX">
      <formula>RIGHT(M414,LEN("MX"))="MX"</formula>
    </cfRule>
    <cfRule type="endsWith" dxfId="12568" priority="456" stopIfTrue="1" operator="endsWith" text="MI">
      <formula>RIGHT(M414,LEN("MI"))="MI"</formula>
    </cfRule>
    <cfRule type="endsWith" dxfId="12567" priority="457" stopIfTrue="1" operator="endsWith" text="PL">
      <formula>RIGHT(M414,LEN("PL"))="PL"</formula>
    </cfRule>
    <cfRule type="endsWith" dxfId="12566" priority="458" stopIfTrue="1" operator="endsWith" text="FE">
      <formula>RIGHT(M414,LEN("FE"))="FE"</formula>
    </cfRule>
    <cfRule type="endsWith" dxfId="12565" priority="459" stopIfTrue="1" operator="endsWith" text="PA">
      <formula>RIGHT(M414,LEN("PA"))="PA"</formula>
    </cfRule>
    <cfRule type="endsWith" dxfId="12564" priority="460" stopIfTrue="1" operator="endsWith" text="PS">
      <formula>RIGHT(M414,LEN("PS"))="PS"</formula>
    </cfRule>
    <cfRule type="endsWith" dxfId="12563" priority="461" stopIfTrue="1" operator="endsWith" text="OB">
      <formula>RIGHT(M414,LEN("OB"))="OB"</formula>
    </cfRule>
    <cfRule type="endsWith" dxfId="12562" priority="462" stopIfTrue="1" operator="endsWith" text="BA">
      <formula>RIGHT(M414,LEN("BA"))="BA"</formula>
    </cfRule>
    <cfRule type="endsWith" dxfId="12561" priority="463" stopIfTrue="1" operator="endsWith" text="CO">
      <formula>RIGHT(M414,LEN("CO"))="CO"</formula>
    </cfRule>
    <cfRule type="endsWith" dxfId="12560" priority="464" stopIfTrue="1" operator="endsWith" text="CH">
      <formula>RIGHT(M414,LEN("CH"))="CH"</formula>
    </cfRule>
  </conditionalFormatting>
  <conditionalFormatting sqref="O414:O428">
    <cfRule type="endsWith" dxfId="12559" priority="443" stopIfTrue="1" operator="endsWith" text="TE">
      <formula>RIGHT(O414,LEN("TE"))="TE"</formula>
    </cfRule>
    <cfRule type="endsWith" dxfId="12558" priority="444" stopIfTrue="1" operator="endsWith" text="MX">
      <formula>RIGHT(O414,LEN("MX"))="MX"</formula>
    </cfRule>
    <cfRule type="endsWith" dxfId="12557" priority="445" stopIfTrue="1" operator="endsWith" text="MI">
      <formula>RIGHT(O414,LEN("MI"))="MI"</formula>
    </cfRule>
    <cfRule type="endsWith" dxfId="12556" priority="446" stopIfTrue="1" operator="endsWith" text="PL">
      <formula>RIGHT(O414,LEN("PL"))="PL"</formula>
    </cfRule>
    <cfRule type="endsWith" dxfId="12555" priority="447" stopIfTrue="1" operator="endsWith" text="FE">
      <formula>RIGHT(O414,LEN("FE"))="FE"</formula>
    </cfRule>
    <cfRule type="endsWith" dxfId="12554" priority="448" stopIfTrue="1" operator="endsWith" text="PA">
      <formula>RIGHT(O414,LEN("PA"))="PA"</formula>
    </cfRule>
    <cfRule type="endsWith" dxfId="12553" priority="449" stopIfTrue="1" operator="endsWith" text="PS">
      <formula>RIGHT(O414,LEN("PS"))="PS"</formula>
    </cfRule>
    <cfRule type="endsWith" dxfId="12552" priority="450" stopIfTrue="1" operator="endsWith" text="OB">
      <formula>RIGHT(O414,LEN("OB"))="OB"</formula>
    </cfRule>
    <cfRule type="endsWith" dxfId="12551" priority="451" stopIfTrue="1" operator="endsWith" text="BA">
      <formula>RIGHT(O414,LEN("BA"))="BA"</formula>
    </cfRule>
    <cfRule type="endsWith" dxfId="12550" priority="452" stopIfTrue="1" operator="endsWith" text="CO">
      <formula>RIGHT(O414,LEN("CO"))="CO"</formula>
    </cfRule>
    <cfRule type="endsWith" dxfId="12549" priority="453" stopIfTrue="1" operator="endsWith" text="CH">
      <formula>RIGHT(O414,LEN("CH"))="CH"</formula>
    </cfRule>
  </conditionalFormatting>
  <conditionalFormatting sqref="Q414:Q428">
    <cfRule type="endsWith" dxfId="12548" priority="432" stopIfTrue="1" operator="endsWith" text="TE">
      <formula>RIGHT(Q414,LEN("TE"))="TE"</formula>
    </cfRule>
    <cfRule type="endsWith" dxfId="12547" priority="433" stopIfTrue="1" operator="endsWith" text="MX">
      <formula>RIGHT(Q414,LEN("MX"))="MX"</formula>
    </cfRule>
    <cfRule type="endsWith" dxfId="12546" priority="434" stopIfTrue="1" operator="endsWith" text="MI">
      <formula>RIGHT(Q414,LEN("MI"))="MI"</formula>
    </cfRule>
    <cfRule type="endsWith" dxfId="12545" priority="435" stopIfTrue="1" operator="endsWith" text="PL">
      <formula>RIGHT(Q414,LEN("PL"))="PL"</formula>
    </cfRule>
    <cfRule type="endsWith" dxfId="12544" priority="436" stopIfTrue="1" operator="endsWith" text="FE">
      <formula>RIGHT(Q414,LEN("FE"))="FE"</formula>
    </cfRule>
    <cfRule type="endsWith" dxfId="12543" priority="437" stopIfTrue="1" operator="endsWith" text="PA">
      <formula>RIGHT(Q414,LEN("PA"))="PA"</formula>
    </cfRule>
    <cfRule type="endsWith" dxfId="12542" priority="438" stopIfTrue="1" operator="endsWith" text="PS">
      <formula>RIGHT(Q414,LEN("PS"))="PS"</formula>
    </cfRule>
    <cfRule type="endsWith" dxfId="12541" priority="439" stopIfTrue="1" operator="endsWith" text="OB">
      <formula>RIGHT(Q414,LEN("OB"))="OB"</formula>
    </cfRule>
    <cfRule type="endsWith" dxfId="12540" priority="440" stopIfTrue="1" operator="endsWith" text="BA">
      <formula>RIGHT(Q414,LEN("BA"))="BA"</formula>
    </cfRule>
    <cfRule type="endsWith" dxfId="12539" priority="441" stopIfTrue="1" operator="endsWith" text="CO">
      <formula>RIGHT(Q414,LEN("CO"))="CO"</formula>
    </cfRule>
    <cfRule type="endsWith" dxfId="12538" priority="442" stopIfTrue="1" operator="endsWith" text="CH">
      <formula>RIGHT(Q414,LEN("CH"))="CH"</formula>
    </cfRule>
  </conditionalFormatting>
  <conditionalFormatting sqref="S414:S428">
    <cfRule type="endsWith" dxfId="12537" priority="421" stopIfTrue="1" operator="endsWith" text="TE">
      <formula>RIGHT(S414,LEN("TE"))="TE"</formula>
    </cfRule>
    <cfRule type="endsWith" dxfId="12536" priority="422" stopIfTrue="1" operator="endsWith" text="MX">
      <formula>RIGHT(S414,LEN("MX"))="MX"</formula>
    </cfRule>
    <cfRule type="endsWith" dxfId="12535" priority="423" stopIfTrue="1" operator="endsWith" text="MI">
      <formula>RIGHT(S414,LEN("MI"))="MI"</formula>
    </cfRule>
    <cfRule type="endsWith" dxfId="12534" priority="424" stopIfTrue="1" operator="endsWith" text="PL">
      <formula>RIGHT(S414,LEN("PL"))="PL"</formula>
    </cfRule>
    <cfRule type="endsWith" dxfId="12533" priority="425" stopIfTrue="1" operator="endsWith" text="FE">
      <formula>RIGHT(S414,LEN("FE"))="FE"</formula>
    </cfRule>
    <cfRule type="endsWith" dxfId="12532" priority="426" stopIfTrue="1" operator="endsWith" text="PA">
      <formula>RIGHT(S414,LEN("PA"))="PA"</formula>
    </cfRule>
    <cfRule type="endsWith" dxfId="12531" priority="427" stopIfTrue="1" operator="endsWith" text="PS">
      <formula>RIGHT(S414,LEN("PS"))="PS"</formula>
    </cfRule>
    <cfRule type="endsWith" dxfId="12530" priority="428" stopIfTrue="1" operator="endsWith" text="OB">
      <formula>RIGHT(S414,LEN("OB"))="OB"</formula>
    </cfRule>
    <cfRule type="endsWith" dxfId="12529" priority="429" stopIfTrue="1" operator="endsWith" text="BA">
      <formula>RIGHT(S414,LEN("BA"))="BA"</formula>
    </cfRule>
    <cfRule type="endsWith" dxfId="12528" priority="430" stopIfTrue="1" operator="endsWith" text="CO">
      <formula>RIGHT(S414,LEN("CO"))="CO"</formula>
    </cfRule>
    <cfRule type="endsWith" dxfId="12527" priority="431" stopIfTrue="1" operator="endsWith" text="CH">
      <formula>RIGHT(S414,LEN("CH"))="CH"</formula>
    </cfRule>
  </conditionalFormatting>
  <conditionalFormatting sqref="AB429">
    <cfRule type="cellIs" dxfId="12526" priority="420" stopIfTrue="1" operator="greaterThan">
      <formula>16</formula>
    </cfRule>
  </conditionalFormatting>
  <conditionalFormatting sqref="AD429">
    <cfRule type="cellIs" dxfId="12525" priority="419" stopIfTrue="1" operator="greaterThan">
      <formula>16</formula>
    </cfRule>
  </conditionalFormatting>
  <conditionalFormatting sqref="AF429">
    <cfRule type="cellIs" dxfId="12524" priority="418" stopIfTrue="1" operator="greaterThan">
      <formula>16</formula>
    </cfRule>
  </conditionalFormatting>
  <conditionalFormatting sqref="AH429">
    <cfRule type="cellIs" dxfId="12523" priority="417" stopIfTrue="1" operator="greaterThan">
      <formula>16</formula>
    </cfRule>
  </conditionalFormatting>
  <conditionalFormatting sqref="AJ429">
    <cfRule type="cellIs" dxfId="12522" priority="416" stopIfTrue="1" operator="greaterThan">
      <formula>16</formula>
    </cfRule>
  </conditionalFormatting>
  <conditionalFormatting sqref="AL429">
    <cfRule type="cellIs" dxfId="12521" priority="415" stopIfTrue="1" operator="greaterThan">
      <formula>16</formula>
    </cfRule>
  </conditionalFormatting>
  <conditionalFormatting sqref="AN429">
    <cfRule type="cellIs" dxfId="12520" priority="414" stopIfTrue="1" operator="greaterThan">
      <formula>16</formula>
    </cfRule>
  </conditionalFormatting>
  <conditionalFormatting sqref="AA414:AA428">
    <cfRule type="endsWith" dxfId="12519" priority="403" stopIfTrue="1" operator="endsWith" text="TE">
      <formula>RIGHT(AA414,LEN("TE"))="TE"</formula>
    </cfRule>
    <cfRule type="endsWith" dxfId="12518" priority="404" stopIfTrue="1" operator="endsWith" text="MX">
      <formula>RIGHT(AA414,LEN("MX"))="MX"</formula>
    </cfRule>
    <cfRule type="endsWith" dxfId="12517" priority="405" stopIfTrue="1" operator="endsWith" text="MI">
      <formula>RIGHT(AA414,LEN("MI"))="MI"</formula>
    </cfRule>
    <cfRule type="endsWith" dxfId="12516" priority="406" stopIfTrue="1" operator="endsWith" text="PL">
      <formula>RIGHT(AA414,LEN("PL"))="PL"</formula>
    </cfRule>
    <cfRule type="endsWith" dxfId="12515" priority="407" stopIfTrue="1" operator="endsWith" text="FE">
      <formula>RIGHT(AA414,LEN("FE"))="FE"</formula>
    </cfRule>
    <cfRule type="endsWith" dxfId="12514" priority="408" stopIfTrue="1" operator="endsWith" text="PA">
      <formula>RIGHT(AA414,LEN("PA"))="PA"</formula>
    </cfRule>
    <cfRule type="endsWith" dxfId="12513" priority="409" stopIfTrue="1" operator="endsWith" text="PS">
      <formula>RIGHT(AA414,LEN("PS"))="PS"</formula>
    </cfRule>
    <cfRule type="endsWith" dxfId="12512" priority="410" stopIfTrue="1" operator="endsWith" text="OB">
      <formula>RIGHT(AA414,LEN("OB"))="OB"</formula>
    </cfRule>
    <cfRule type="endsWith" dxfId="12511" priority="411" stopIfTrue="1" operator="endsWith" text="BA">
      <formula>RIGHT(AA414,LEN("BA"))="BA"</formula>
    </cfRule>
    <cfRule type="endsWith" dxfId="12510" priority="412" stopIfTrue="1" operator="endsWith" text="CO">
      <formula>RIGHT(AA414,LEN("CO"))="CO"</formula>
    </cfRule>
    <cfRule type="endsWith" dxfId="12509" priority="413" stopIfTrue="1" operator="endsWith" text="CH">
      <formula>RIGHT(AA414,LEN("CH"))="CH"</formula>
    </cfRule>
  </conditionalFormatting>
  <conditionalFormatting sqref="AC414:AC428">
    <cfRule type="endsWith" dxfId="12508" priority="392" stopIfTrue="1" operator="endsWith" text="TE">
      <formula>RIGHT(AC414,LEN("TE"))="TE"</formula>
    </cfRule>
    <cfRule type="endsWith" dxfId="12507" priority="393" stopIfTrue="1" operator="endsWith" text="MX">
      <formula>RIGHT(AC414,LEN("MX"))="MX"</formula>
    </cfRule>
    <cfRule type="endsWith" dxfId="12506" priority="394" stopIfTrue="1" operator="endsWith" text="MI">
      <formula>RIGHT(AC414,LEN("MI"))="MI"</formula>
    </cfRule>
    <cfRule type="endsWith" dxfId="12505" priority="395" stopIfTrue="1" operator="endsWith" text="PL">
      <formula>RIGHT(AC414,LEN("PL"))="PL"</formula>
    </cfRule>
    <cfRule type="endsWith" dxfId="12504" priority="396" stopIfTrue="1" operator="endsWith" text="FE">
      <formula>RIGHT(AC414,LEN("FE"))="FE"</formula>
    </cfRule>
    <cfRule type="endsWith" dxfId="12503" priority="397" stopIfTrue="1" operator="endsWith" text="PA">
      <formula>RIGHT(AC414,LEN("PA"))="PA"</formula>
    </cfRule>
    <cfRule type="endsWith" dxfId="12502" priority="398" stopIfTrue="1" operator="endsWith" text="PS">
      <formula>RIGHT(AC414,LEN("PS"))="PS"</formula>
    </cfRule>
    <cfRule type="endsWith" dxfId="12501" priority="399" stopIfTrue="1" operator="endsWith" text="OB">
      <formula>RIGHT(AC414,LEN("OB"))="OB"</formula>
    </cfRule>
    <cfRule type="endsWith" dxfId="12500" priority="400" stopIfTrue="1" operator="endsWith" text="BA">
      <formula>RIGHT(AC414,LEN("BA"))="BA"</formula>
    </cfRule>
    <cfRule type="endsWith" dxfId="12499" priority="401" stopIfTrue="1" operator="endsWith" text="CO">
      <formula>RIGHT(AC414,LEN("CO"))="CO"</formula>
    </cfRule>
    <cfRule type="endsWith" dxfId="12498" priority="402" stopIfTrue="1" operator="endsWith" text="CH">
      <formula>RIGHT(AC414,LEN("CH"))="CH"</formula>
    </cfRule>
  </conditionalFormatting>
  <conditionalFormatting sqref="AE414:AE428">
    <cfRule type="endsWith" dxfId="12497" priority="381" stopIfTrue="1" operator="endsWith" text="TE">
      <formula>RIGHT(AE414,LEN("TE"))="TE"</formula>
    </cfRule>
    <cfRule type="endsWith" dxfId="12496" priority="382" stopIfTrue="1" operator="endsWith" text="MX">
      <formula>RIGHT(AE414,LEN("MX"))="MX"</formula>
    </cfRule>
    <cfRule type="endsWith" dxfId="12495" priority="383" stopIfTrue="1" operator="endsWith" text="MI">
      <formula>RIGHT(AE414,LEN("MI"))="MI"</formula>
    </cfRule>
    <cfRule type="endsWith" dxfId="12494" priority="384" stopIfTrue="1" operator="endsWith" text="PL">
      <formula>RIGHT(AE414,LEN("PL"))="PL"</formula>
    </cfRule>
    <cfRule type="endsWith" dxfId="12493" priority="385" stopIfTrue="1" operator="endsWith" text="FE">
      <formula>RIGHT(AE414,LEN("FE"))="FE"</formula>
    </cfRule>
    <cfRule type="endsWith" dxfId="12492" priority="386" stopIfTrue="1" operator="endsWith" text="PA">
      <formula>RIGHT(AE414,LEN("PA"))="PA"</formula>
    </cfRule>
    <cfRule type="endsWith" dxfId="12491" priority="387" stopIfTrue="1" operator="endsWith" text="PS">
      <formula>RIGHT(AE414,LEN("PS"))="PS"</formula>
    </cfRule>
    <cfRule type="endsWith" dxfId="12490" priority="388" stopIfTrue="1" operator="endsWith" text="OB">
      <formula>RIGHT(AE414,LEN("OB"))="OB"</formula>
    </cfRule>
    <cfRule type="endsWith" dxfId="12489" priority="389" stopIfTrue="1" operator="endsWith" text="BA">
      <formula>RIGHT(AE414,LEN("BA"))="BA"</formula>
    </cfRule>
    <cfRule type="endsWith" dxfId="12488" priority="390" stopIfTrue="1" operator="endsWith" text="CO">
      <formula>RIGHT(AE414,LEN("CO"))="CO"</formula>
    </cfRule>
    <cfRule type="endsWith" dxfId="12487" priority="391" stopIfTrue="1" operator="endsWith" text="CH">
      <formula>RIGHT(AE414,LEN("CH"))="CH"</formula>
    </cfRule>
  </conditionalFormatting>
  <conditionalFormatting sqref="AG414:AG428">
    <cfRule type="endsWith" dxfId="12486" priority="370" stopIfTrue="1" operator="endsWith" text="TE">
      <formula>RIGHT(AG414,LEN("TE"))="TE"</formula>
    </cfRule>
    <cfRule type="endsWith" dxfId="12485" priority="371" stopIfTrue="1" operator="endsWith" text="MX">
      <formula>RIGHT(AG414,LEN("MX"))="MX"</formula>
    </cfRule>
    <cfRule type="endsWith" dxfId="12484" priority="372" stopIfTrue="1" operator="endsWith" text="MI">
      <formula>RIGHT(AG414,LEN("MI"))="MI"</formula>
    </cfRule>
    <cfRule type="endsWith" dxfId="12483" priority="373" stopIfTrue="1" operator="endsWith" text="PL">
      <formula>RIGHT(AG414,LEN("PL"))="PL"</formula>
    </cfRule>
    <cfRule type="endsWith" dxfId="12482" priority="374" stopIfTrue="1" operator="endsWith" text="FE">
      <formula>RIGHT(AG414,LEN("FE"))="FE"</formula>
    </cfRule>
    <cfRule type="endsWith" dxfId="12481" priority="375" stopIfTrue="1" operator="endsWith" text="PA">
      <formula>RIGHT(AG414,LEN("PA"))="PA"</formula>
    </cfRule>
    <cfRule type="endsWith" dxfId="12480" priority="376" stopIfTrue="1" operator="endsWith" text="PS">
      <formula>RIGHT(AG414,LEN("PS"))="PS"</formula>
    </cfRule>
    <cfRule type="endsWith" dxfId="12479" priority="377" stopIfTrue="1" operator="endsWith" text="OB">
      <formula>RIGHT(AG414,LEN("OB"))="OB"</formula>
    </cfRule>
    <cfRule type="endsWith" dxfId="12478" priority="378" stopIfTrue="1" operator="endsWith" text="BA">
      <formula>RIGHT(AG414,LEN("BA"))="BA"</formula>
    </cfRule>
    <cfRule type="endsWith" dxfId="12477" priority="379" stopIfTrue="1" operator="endsWith" text="CO">
      <formula>RIGHT(AG414,LEN("CO"))="CO"</formula>
    </cfRule>
    <cfRule type="endsWith" dxfId="12476" priority="380" stopIfTrue="1" operator="endsWith" text="CH">
      <formula>RIGHT(AG414,LEN("CH"))="CH"</formula>
    </cfRule>
  </conditionalFormatting>
  <conditionalFormatting sqref="AI414:AI428">
    <cfRule type="endsWith" dxfId="12475" priority="359" stopIfTrue="1" operator="endsWith" text="TE">
      <formula>RIGHT(AI414,LEN("TE"))="TE"</formula>
    </cfRule>
    <cfRule type="endsWith" dxfId="12474" priority="360" stopIfTrue="1" operator="endsWith" text="MX">
      <formula>RIGHT(AI414,LEN("MX"))="MX"</formula>
    </cfRule>
    <cfRule type="endsWith" dxfId="12473" priority="361" stopIfTrue="1" operator="endsWith" text="MI">
      <formula>RIGHT(AI414,LEN("MI"))="MI"</formula>
    </cfRule>
    <cfRule type="endsWith" dxfId="12472" priority="362" stopIfTrue="1" operator="endsWith" text="PL">
      <formula>RIGHT(AI414,LEN("PL"))="PL"</formula>
    </cfRule>
    <cfRule type="endsWith" dxfId="12471" priority="363" stopIfTrue="1" operator="endsWith" text="FE">
      <formula>RIGHT(AI414,LEN("FE"))="FE"</formula>
    </cfRule>
    <cfRule type="endsWith" dxfId="12470" priority="364" stopIfTrue="1" operator="endsWith" text="PA">
      <formula>RIGHT(AI414,LEN("PA"))="PA"</formula>
    </cfRule>
    <cfRule type="endsWith" dxfId="12469" priority="365" stopIfTrue="1" operator="endsWith" text="PS">
      <formula>RIGHT(AI414,LEN("PS"))="PS"</formula>
    </cfRule>
    <cfRule type="endsWith" dxfId="12468" priority="366" stopIfTrue="1" operator="endsWith" text="OB">
      <formula>RIGHT(AI414,LEN("OB"))="OB"</formula>
    </cfRule>
    <cfRule type="endsWith" dxfId="12467" priority="367" stopIfTrue="1" operator="endsWith" text="BA">
      <formula>RIGHT(AI414,LEN("BA"))="BA"</formula>
    </cfRule>
    <cfRule type="endsWith" dxfId="12466" priority="368" stopIfTrue="1" operator="endsWith" text="CO">
      <formula>RIGHT(AI414,LEN("CO"))="CO"</formula>
    </cfRule>
    <cfRule type="endsWith" dxfId="12465" priority="369" stopIfTrue="1" operator="endsWith" text="CH">
      <formula>RIGHT(AI414,LEN("CH"))="CH"</formula>
    </cfRule>
  </conditionalFormatting>
  <conditionalFormatting sqref="AK414:AK428">
    <cfRule type="endsWith" dxfId="12464" priority="348" stopIfTrue="1" operator="endsWith" text="TE">
      <formula>RIGHT(AK414,LEN("TE"))="TE"</formula>
    </cfRule>
    <cfRule type="endsWith" dxfId="12463" priority="349" stopIfTrue="1" operator="endsWith" text="MX">
      <formula>RIGHT(AK414,LEN("MX"))="MX"</formula>
    </cfRule>
    <cfRule type="endsWith" dxfId="12462" priority="350" stopIfTrue="1" operator="endsWith" text="MI">
      <formula>RIGHT(AK414,LEN("MI"))="MI"</formula>
    </cfRule>
    <cfRule type="endsWith" dxfId="12461" priority="351" stopIfTrue="1" operator="endsWith" text="PL">
      <formula>RIGHT(AK414,LEN("PL"))="PL"</formula>
    </cfRule>
    <cfRule type="endsWith" dxfId="12460" priority="352" stopIfTrue="1" operator="endsWith" text="FE">
      <formula>RIGHT(AK414,LEN("FE"))="FE"</formula>
    </cfRule>
    <cfRule type="endsWith" dxfId="12459" priority="353" stopIfTrue="1" operator="endsWith" text="PA">
      <formula>RIGHT(AK414,LEN("PA"))="PA"</formula>
    </cfRule>
    <cfRule type="endsWith" dxfId="12458" priority="354" stopIfTrue="1" operator="endsWith" text="PS">
      <formula>RIGHT(AK414,LEN("PS"))="PS"</formula>
    </cfRule>
    <cfRule type="endsWith" dxfId="12457" priority="355" stopIfTrue="1" operator="endsWith" text="OB">
      <formula>RIGHT(AK414,LEN("OB"))="OB"</formula>
    </cfRule>
    <cfRule type="endsWith" dxfId="12456" priority="356" stopIfTrue="1" operator="endsWith" text="BA">
      <formula>RIGHT(AK414,LEN("BA"))="BA"</formula>
    </cfRule>
    <cfRule type="endsWith" dxfId="12455" priority="357" stopIfTrue="1" operator="endsWith" text="CO">
      <formula>RIGHT(AK414,LEN("CO"))="CO"</formula>
    </cfRule>
    <cfRule type="endsWith" dxfId="12454" priority="358" stopIfTrue="1" operator="endsWith" text="CH">
      <formula>RIGHT(AK414,LEN("CH"))="CH"</formula>
    </cfRule>
  </conditionalFormatting>
  <conditionalFormatting sqref="AM414:AM428">
    <cfRule type="endsWith" dxfId="12453" priority="337" stopIfTrue="1" operator="endsWith" text="TE">
      <formula>RIGHT(AM414,LEN("TE"))="TE"</formula>
    </cfRule>
    <cfRule type="endsWith" dxfId="12452" priority="338" stopIfTrue="1" operator="endsWith" text="MX">
      <formula>RIGHT(AM414,LEN("MX"))="MX"</formula>
    </cfRule>
    <cfRule type="endsWith" dxfId="12451" priority="339" stopIfTrue="1" operator="endsWith" text="MI">
      <formula>RIGHT(AM414,LEN("MI"))="MI"</formula>
    </cfRule>
    <cfRule type="endsWith" dxfId="12450" priority="340" stopIfTrue="1" operator="endsWith" text="PL">
      <formula>RIGHT(AM414,LEN("PL"))="PL"</formula>
    </cfRule>
    <cfRule type="endsWith" dxfId="12449" priority="341" stopIfTrue="1" operator="endsWith" text="FE">
      <formula>RIGHT(AM414,LEN("FE"))="FE"</formula>
    </cfRule>
    <cfRule type="endsWith" dxfId="12448" priority="342" stopIfTrue="1" operator="endsWith" text="PA">
      <formula>RIGHT(AM414,LEN("PA"))="PA"</formula>
    </cfRule>
    <cfRule type="endsWith" dxfId="12447" priority="343" stopIfTrue="1" operator="endsWith" text="PS">
      <formula>RIGHT(AM414,LEN("PS"))="PS"</formula>
    </cfRule>
    <cfRule type="endsWith" dxfId="12446" priority="344" stopIfTrue="1" operator="endsWith" text="OB">
      <formula>RIGHT(AM414,LEN("OB"))="OB"</formula>
    </cfRule>
    <cfRule type="endsWith" dxfId="12445" priority="345" stopIfTrue="1" operator="endsWith" text="BA">
      <formula>RIGHT(AM414,LEN("BA"))="BA"</formula>
    </cfRule>
    <cfRule type="endsWith" dxfId="12444" priority="346" stopIfTrue="1" operator="endsWith" text="CO">
      <formula>RIGHT(AM414,LEN("CO"))="CO"</formula>
    </cfRule>
    <cfRule type="endsWith" dxfId="12443" priority="347" stopIfTrue="1" operator="endsWith" text="CH">
      <formula>RIGHT(AM414,LEN("CH"))="CH"</formula>
    </cfRule>
  </conditionalFormatting>
  <conditionalFormatting sqref="AV429">
    <cfRule type="cellIs" dxfId="12442" priority="336" stopIfTrue="1" operator="greaterThan">
      <formula>16</formula>
    </cfRule>
  </conditionalFormatting>
  <conditionalFormatting sqref="AX429">
    <cfRule type="cellIs" dxfId="12441" priority="335" stopIfTrue="1" operator="greaterThan">
      <formula>16</formula>
    </cfRule>
  </conditionalFormatting>
  <conditionalFormatting sqref="AZ429">
    <cfRule type="cellIs" dxfId="12440" priority="334" stopIfTrue="1" operator="greaterThan">
      <formula>16</formula>
    </cfRule>
  </conditionalFormatting>
  <conditionalFormatting sqref="BB429">
    <cfRule type="cellIs" dxfId="12439" priority="333" stopIfTrue="1" operator="greaterThan">
      <formula>16</formula>
    </cfRule>
  </conditionalFormatting>
  <conditionalFormatting sqref="BD429">
    <cfRule type="cellIs" dxfId="12438" priority="332" stopIfTrue="1" operator="greaterThan">
      <formula>16</formula>
    </cfRule>
  </conditionalFormatting>
  <conditionalFormatting sqref="BF429">
    <cfRule type="cellIs" dxfId="12437" priority="331" stopIfTrue="1" operator="greaterThan">
      <formula>16</formula>
    </cfRule>
  </conditionalFormatting>
  <conditionalFormatting sqref="BH429">
    <cfRule type="cellIs" dxfId="12436" priority="330" stopIfTrue="1" operator="greaterThan">
      <formula>16</formula>
    </cfRule>
  </conditionalFormatting>
  <conditionalFormatting sqref="AU414:AU428">
    <cfRule type="endsWith" dxfId="12435" priority="319" stopIfTrue="1" operator="endsWith" text="TE">
      <formula>RIGHT(AU414,LEN("TE"))="TE"</formula>
    </cfRule>
    <cfRule type="endsWith" dxfId="12434" priority="320" stopIfTrue="1" operator="endsWith" text="MX">
      <formula>RIGHT(AU414,LEN("MX"))="MX"</formula>
    </cfRule>
    <cfRule type="endsWith" dxfId="12433" priority="321" stopIfTrue="1" operator="endsWith" text="MI">
      <formula>RIGHT(AU414,LEN("MI"))="MI"</formula>
    </cfRule>
    <cfRule type="endsWith" dxfId="12432" priority="322" stopIfTrue="1" operator="endsWith" text="PL">
      <formula>RIGHT(AU414,LEN("PL"))="PL"</formula>
    </cfRule>
    <cfRule type="endsWith" dxfId="12431" priority="323" stopIfTrue="1" operator="endsWith" text="FE">
      <formula>RIGHT(AU414,LEN("FE"))="FE"</formula>
    </cfRule>
    <cfRule type="endsWith" dxfId="12430" priority="324" stopIfTrue="1" operator="endsWith" text="PA">
      <formula>RIGHT(AU414,LEN("PA"))="PA"</formula>
    </cfRule>
    <cfRule type="endsWith" dxfId="12429" priority="325" stopIfTrue="1" operator="endsWith" text="PS">
      <formula>RIGHT(AU414,LEN("PS"))="PS"</formula>
    </cfRule>
    <cfRule type="endsWith" dxfId="12428" priority="326" stopIfTrue="1" operator="endsWith" text="OB">
      <formula>RIGHT(AU414,LEN("OB"))="OB"</formula>
    </cfRule>
    <cfRule type="endsWith" dxfId="12427" priority="327" stopIfTrue="1" operator="endsWith" text="BA">
      <formula>RIGHT(AU414,LEN("BA"))="BA"</formula>
    </cfRule>
    <cfRule type="endsWith" dxfId="12426" priority="328" stopIfTrue="1" operator="endsWith" text="CO">
      <formula>RIGHT(AU414,LEN("CO"))="CO"</formula>
    </cfRule>
    <cfRule type="endsWith" dxfId="12425" priority="329" stopIfTrue="1" operator="endsWith" text="CH">
      <formula>RIGHT(AU414,LEN("CH"))="CH"</formula>
    </cfRule>
  </conditionalFormatting>
  <conditionalFormatting sqref="AW414:AW428">
    <cfRule type="endsWith" dxfId="12424" priority="308" stopIfTrue="1" operator="endsWith" text="TE">
      <formula>RIGHT(AW414,LEN("TE"))="TE"</formula>
    </cfRule>
    <cfRule type="endsWith" dxfId="12423" priority="309" stopIfTrue="1" operator="endsWith" text="MX">
      <formula>RIGHT(AW414,LEN("MX"))="MX"</formula>
    </cfRule>
    <cfRule type="endsWith" dxfId="12422" priority="310" stopIfTrue="1" operator="endsWith" text="MI">
      <formula>RIGHT(AW414,LEN("MI"))="MI"</formula>
    </cfRule>
    <cfRule type="endsWith" dxfId="12421" priority="311" stopIfTrue="1" operator="endsWith" text="PL">
      <formula>RIGHT(AW414,LEN("PL"))="PL"</formula>
    </cfRule>
    <cfRule type="endsWith" dxfId="12420" priority="312" stopIfTrue="1" operator="endsWith" text="FE">
      <formula>RIGHT(AW414,LEN("FE"))="FE"</formula>
    </cfRule>
    <cfRule type="endsWith" dxfId="12419" priority="313" stopIfTrue="1" operator="endsWith" text="PA">
      <formula>RIGHT(AW414,LEN("PA"))="PA"</formula>
    </cfRule>
    <cfRule type="endsWith" dxfId="12418" priority="314" stopIfTrue="1" operator="endsWith" text="PS">
      <formula>RIGHT(AW414,LEN("PS"))="PS"</formula>
    </cfRule>
    <cfRule type="endsWith" dxfId="12417" priority="315" stopIfTrue="1" operator="endsWith" text="OB">
      <formula>RIGHT(AW414,LEN("OB"))="OB"</formula>
    </cfRule>
    <cfRule type="endsWith" dxfId="12416" priority="316" stopIfTrue="1" operator="endsWith" text="BA">
      <formula>RIGHT(AW414,LEN("BA"))="BA"</formula>
    </cfRule>
    <cfRule type="endsWith" dxfId="12415" priority="317" stopIfTrue="1" operator="endsWith" text="CO">
      <formula>RIGHT(AW414,LEN("CO"))="CO"</formula>
    </cfRule>
    <cfRule type="endsWith" dxfId="12414" priority="318" stopIfTrue="1" operator="endsWith" text="CH">
      <formula>RIGHT(AW414,LEN("CH"))="CH"</formula>
    </cfRule>
  </conditionalFormatting>
  <conditionalFormatting sqref="AY414:AY428">
    <cfRule type="endsWith" dxfId="12413" priority="297" stopIfTrue="1" operator="endsWith" text="TE">
      <formula>RIGHT(AY414,LEN("TE"))="TE"</formula>
    </cfRule>
    <cfRule type="endsWith" dxfId="12412" priority="298" stopIfTrue="1" operator="endsWith" text="MX">
      <formula>RIGHT(AY414,LEN("MX"))="MX"</formula>
    </cfRule>
    <cfRule type="endsWith" dxfId="12411" priority="299" stopIfTrue="1" operator="endsWith" text="MI">
      <formula>RIGHT(AY414,LEN("MI"))="MI"</formula>
    </cfRule>
    <cfRule type="endsWith" dxfId="12410" priority="300" stopIfTrue="1" operator="endsWith" text="PL">
      <formula>RIGHT(AY414,LEN("PL"))="PL"</formula>
    </cfRule>
    <cfRule type="endsWith" dxfId="12409" priority="301" stopIfTrue="1" operator="endsWith" text="FE">
      <formula>RIGHT(AY414,LEN("FE"))="FE"</formula>
    </cfRule>
    <cfRule type="endsWith" dxfId="12408" priority="302" stopIfTrue="1" operator="endsWith" text="PA">
      <formula>RIGHT(AY414,LEN("PA"))="PA"</formula>
    </cfRule>
    <cfRule type="endsWith" dxfId="12407" priority="303" stopIfTrue="1" operator="endsWith" text="PS">
      <formula>RIGHT(AY414,LEN("PS"))="PS"</formula>
    </cfRule>
    <cfRule type="endsWith" dxfId="12406" priority="304" stopIfTrue="1" operator="endsWith" text="OB">
      <formula>RIGHT(AY414,LEN("OB"))="OB"</formula>
    </cfRule>
    <cfRule type="endsWith" dxfId="12405" priority="305" stopIfTrue="1" operator="endsWith" text="BA">
      <formula>RIGHT(AY414,LEN("BA"))="BA"</formula>
    </cfRule>
    <cfRule type="endsWith" dxfId="12404" priority="306" stopIfTrue="1" operator="endsWith" text="CO">
      <formula>RIGHT(AY414,LEN("CO"))="CO"</formula>
    </cfRule>
    <cfRule type="endsWith" dxfId="12403" priority="307" stopIfTrue="1" operator="endsWith" text="CH">
      <formula>RIGHT(AY414,LEN("CH"))="CH"</formula>
    </cfRule>
  </conditionalFormatting>
  <conditionalFormatting sqref="BA414:BA428">
    <cfRule type="endsWith" dxfId="12402" priority="286" stopIfTrue="1" operator="endsWith" text="TE">
      <formula>RIGHT(BA414,LEN("TE"))="TE"</formula>
    </cfRule>
    <cfRule type="endsWith" dxfId="12401" priority="287" stopIfTrue="1" operator="endsWith" text="MX">
      <formula>RIGHT(BA414,LEN("MX"))="MX"</formula>
    </cfRule>
    <cfRule type="endsWith" dxfId="12400" priority="288" stopIfTrue="1" operator="endsWith" text="MI">
      <formula>RIGHT(BA414,LEN("MI"))="MI"</formula>
    </cfRule>
    <cfRule type="endsWith" dxfId="12399" priority="289" stopIfTrue="1" operator="endsWith" text="PL">
      <formula>RIGHT(BA414,LEN("PL"))="PL"</formula>
    </cfRule>
    <cfRule type="endsWith" dxfId="12398" priority="290" stopIfTrue="1" operator="endsWith" text="FE">
      <formula>RIGHT(BA414,LEN("FE"))="FE"</formula>
    </cfRule>
    <cfRule type="endsWith" dxfId="12397" priority="291" stopIfTrue="1" operator="endsWith" text="PA">
      <formula>RIGHT(BA414,LEN("PA"))="PA"</formula>
    </cfRule>
    <cfRule type="endsWith" dxfId="12396" priority="292" stopIfTrue="1" operator="endsWith" text="PS">
      <formula>RIGHT(BA414,LEN("PS"))="PS"</formula>
    </cfRule>
    <cfRule type="endsWith" dxfId="12395" priority="293" stopIfTrue="1" operator="endsWith" text="OB">
      <formula>RIGHT(BA414,LEN("OB"))="OB"</formula>
    </cfRule>
    <cfRule type="endsWith" dxfId="12394" priority="294" stopIfTrue="1" operator="endsWith" text="BA">
      <formula>RIGHT(BA414,LEN("BA"))="BA"</formula>
    </cfRule>
    <cfRule type="endsWith" dxfId="12393" priority="295" stopIfTrue="1" operator="endsWith" text="CO">
      <formula>RIGHT(BA414,LEN("CO"))="CO"</formula>
    </cfRule>
    <cfRule type="endsWith" dxfId="12392" priority="296" stopIfTrue="1" operator="endsWith" text="CH">
      <formula>RIGHT(BA414,LEN("CH"))="CH"</formula>
    </cfRule>
  </conditionalFormatting>
  <conditionalFormatting sqref="BC414:BC428">
    <cfRule type="endsWith" dxfId="12391" priority="275" stopIfTrue="1" operator="endsWith" text="TE">
      <formula>RIGHT(BC414,LEN("TE"))="TE"</formula>
    </cfRule>
    <cfRule type="endsWith" dxfId="12390" priority="276" stopIfTrue="1" operator="endsWith" text="MX">
      <formula>RIGHT(BC414,LEN("MX"))="MX"</formula>
    </cfRule>
    <cfRule type="endsWith" dxfId="12389" priority="277" stopIfTrue="1" operator="endsWith" text="MI">
      <formula>RIGHT(BC414,LEN("MI"))="MI"</formula>
    </cfRule>
    <cfRule type="endsWith" dxfId="12388" priority="278" stopIfTrue="1" operator="endsWith" text="PL">
      <formula>RIGHT(BC414,LEN("PL"))="PL"</formula>
    </cfRule>
    <cfRule type="endsWith" dxfId="12387" priority="279" stopIfTrue="1" operator="endsWith" text="FE">
      <formula>RIGHT(BC414,LEN("FE"))="FE"</formula>
    </cfRule>
    <cfRule type="endsWith" dxfId="12386" priority="280" stopIfTrue="1" operator="endsWith" text="PA">
      <formula>RIGHT(BC414,LEN("PA"))="PA"</formula>
    </cfRule>
    <cfRule type="endsWith" dxfId="12385" priority="281" stopIfTrue="1" operator="endsWith" text="PS">
      <formula>RIGHT(BC414,LEN("PS"))="PS"</formula>
    </cfRule>
    <cfRule type="endsWith" dxfId="12384" priority="282" stopIfTrue="1" operator="endsWith" text="OB">
      <formula>RIGHT(BC414,LEN("OB"))="OB"</formula>
    </cfRule>
    <cfRule type="endsWith" dxfId="12383" priority="283" stopIfTrue="1" operator="endsWith" text="BA">
      <formula>RIGHT(BC414,LEN("BA"))="BA"</formula>
    </cfRule>
    <cfRule type="endsWith" dxfId="12382" priority="284" stopIfTrue="1" operator="endsWith" text="CO">
      <formula>RIGHT(BC414,LEN("CO"))="CO"</formula>
    </cfRule>
    <cfRule type="endsWith" dxfId="12381" priority="285" stopIfTrue="1" operator="endsWith" text="CH">
      <formula>RIGHT(BC414,LEN("CH"))="CH"</formula>
    </cfRule>
  </conditionalFormatting>
  <conditionalFormatting sqref="BE414:BE428">
    <cfRule type="endsWith" dxfId="12380" priority="264" stopIfTrue="1" operator="endsWith" text="TE">
      <formula>RIGHT(BE414,LEN("TE"))="TE"</formula>
    </cfRule>
    <cfRule type="endsWith" dxfId="12379" priority="265" stopIfTrue="1" operator="endsWith" text="MX">
      <formula>RIGHT(BE414,LEN("MX"))="MX"</formula>
    </cfRule>
    <cfRule type="endsWith" dxfId="12378" priority="266" stopIfTrue="1" operator="endsWith" text="MI">
      <formula>RIGHT(BE414,LEN("MI"))="MI"</formula>
    </cfRule>
    <cfRule type="endsWith" dxfId="12377" priority="267" stopIfTrue="1" operator="endsWith" text="PL">
      <formula>RIGHT(BE414,LEN("PL"))="PL"</formula>
    </cfRule>
    <cfRule type="endsWith" dxfId="12376" priority="268" stopIfTrue="1" operator="endsWith" text="FE">
      <formula>RIGHT(BE414,LEN("FE"))="FE"</formula>
    </cfRule>
    <cfRule type="endsWith" dxfId="12375" priority="269" stopIfTrue="1" operator="endsWith" text="PA">
      <formula>RIGHT(BE414,LEN("PA"))="PA"</formula>
    </cfRule>
    <cfRule type="endsWith" dxfId="12374" priority="270" stopIfTrue="1" operator="endsWith" text="PS">
      <formula>RIGHT(BE414,LEN("PS"))="PS"</formula>
    </cfRule>
    <cfRule type="endsWith" dxfId="12373" priority="271" stopIfTrue="1" operator="endsWith" text="OB">
      <formula>RIGHT(BE414,LEN("OB"))="OB"</formula>
    </cfRule>
    <cfRule type="endsWith" dxfId="12372" priority="272" stopIfTrue="1" operator="endsWith" text="BA">
      <formula>RIGHT(BE414,LEN("BA"))="BA"</formula>
    </cfRule>
    <cfRule type="endsWith" dxfId="12371" priority="273" stopIfTrue="1" operator="endsWith" text="CO">
      <formula>RIGHT(BE414,LEN("CO"))="CO"</formula>
    </cfRule>
    <cfRule type="endsWith" dxfId="12370" priority="274" stopIfTrue="1" operator="endsWith" text="CH">
      <formula>RIGHT(BE414,LEN("CH"))="CH"</formula>
    </cfRule>
  </conditionalFormatting>
  <conditionalFormatting sqref="BG414:BG428">
    <cfRule type="endsWith" dxfId="12369" priority="253" stopIfTrue="1" operator="endsWith" text="TE">
      <formula>RIGHT(BG414,LEN("TE"))="TE"</formula>
    </cfRule>
    <cfRule type="endsWith" dxfId="12368" priority="254" stopIfTrue="1" operator="endsWith" text="MX">
      <formula>RIGHT(BG414,LEN("MX"))="MX"</formula>
    </cfRule>
    <cfRule type="endsWith" dxfId="12367" priority="255" stopIfTrue="1" operator="endsWith" text="MI">
      <formula>RIGHT(BG414,LEN("MI"))="MI"</formula>
    </cfRule>
    <cfRule type="endsWith" dxfId="12366" priority="256" stopIfTrue="1" operator="endsWith" text="PL">
      <formula>RIGHT(BG414,LEN("PL"))="PL"</formula>
    </cfRule>
    <cfRule type="endsWith" dxfId="12365" priority="257" stopIfTrue="1" operator="endsWith" text="FE">
      <formula>RIGHT(BG414,LEN("FE"))="FE"</formula>
    </cfRule>
    <cfRule type="endsWith" dxfId="12364" priority="258" stopIfTrue="1" operator="endsWith" text="PA">
      <formula>RIGHT(BG414,LEN("PA"))="PA"</formula>
    </cfRule>
    <cfRule type="endsWith" dxfId="12363" priority="259" stopIfTrue="1" operator="endsWith" text="PS">
      <formula>RIGHT(BG414,LEN("PS"))="PS"</formula>
    </cfRule>
    <cfRule type="endsWith" dxfId="12362" priority="260" stopIfTrue="1" operator="endsWith" text="OB">
      <formula>RIGHT(BG414,LEN("OB"))="OB"</formula>
    </cfRule>
    <cfRule type="endsWith" dxfId="12361" priority="261" stopIfTrue="1" operator="endsWith" text="BA">
      <formula>RIGHT(BG414,LEN("BA"))="BA"</formula>
    </cfRule>
    <cfRule type="endsWith" dxfId="12360" priority="262" stopIfTrue="1" operator="endsWith" text="CO">
      <formula>RIGHT(BG414,LEN("CO"))="CO"</formula>
    </cfRule>
    <cfRule type="endsWith" dxfId="12359" priority="263" stopIfTrue="1" operator="endsWith" text="CH">
      <formula>RIGHT(BG414,LEN("CH"))="CH"</formula>
    </cfRule>
  </conditionalFormatting>
  <conditionalFormatting sqref="H447">
    <cfRule type="cellIs" dxfId="12358" priority="252" stopIfTrue="1" operator="greaterThan">
      <formula>16</formula>
    </cfRule>
  </conditionalFormatting>
  <conditionalFormatting sqref="J447">
    <cfRule type="cellIs" dxfId="12357" priority="251" stopIfTrue="1" operator="greaterThan">
      <formula>16</formula>
    </cfRule>
  </conditionalFormatting>
  <conditionalFormatting sqref="L447">
    <cfRule type="cellIs" dxfId="12356" priority="250" stopIfTrue="1" operator="greaterThan">
      <formula>16</formula>
    </cfRule>
  </conditionalFormatting>
  <conditionalFormatting sqref="N447">
    <cfRule type="cellIs" dxfId="12355" priority="249" stopIfTrue="1" operator="greaterThan">
      <formula>16</formula>
    </cfRule>
  </conditionalFormatting>
  <conditionalFormatting sqref="P447">
    <cfRule type="cellIs" dxfId="12354" priority="248" stopIfTrue="1" operator="greaterThan">
      <formula>16</formula>
    </cfRule>
  </conditionalFormatting>
  <conditionalFormatting sqref="R447">
    <cfRule type="cellIs" dxfId="12353" priority="247" stopIfTrue="1" operator="greaterThan">
      <formula>16</formula>
    </cfRule>
  </conditionalFormatting>
  <conditionalFormatting sqref="T447">
    <cfRule type="cellIs" dxfId="12352" priority="246" stopIfTrue="1" operator="greaterThan">
      <formula>16</formula>
    </cfRule>
  </conditionalFormatting>
  <conditionalFormatting sqref="G432:G446">
    <cfRule type="endsWith" dxfId="12351" priority="235" stopIfTrue="1" operator="endsWith" text="TE">
      <formula>RIGHT(G432,LEN("TE"))="TE"</formula>
    </cfRule>
    <cfRule type="endsWith" dxfId="12350" priority="236" stopIfTrue="1" operator="endsWith" text="MX">
      <formula>RIGHT(G432,LEN("MX"))="MX"</formula>
    </cfRule>
    <cfRule type="endsWith" dxfId="12349" priority="237" stopIfTrue="1" operator="endsWith" text="MI">
      <formula>RIGHT(G432,LEN("MI"))="MI"</formula>
    </cfRule>
    <cfRule type="endsWith" dxfId="12348" priority="238" stopIfTrue="1" operator="endsWith" text="PL">
      <formula>RIGHT(G432,LEN("PL"))="PL"</formula>
    </cfRule>
    <cfRule type="endsWith" dxfId="12347" priority="239" stopIfTrue="1" operator="endsWith" text="FE">
      <formula>RIGHT(G432,LEN("FE"))="FE"</formula>
    </cfRule>
    <cfRule type="endsWith" dxfId="12346" priority="240" stopIfTrue="1" operator="endsWith" text="PA">
      <formula>RIGHT(G432,LEN("PA"))="PA"</formula>
    </cfRule>
    <cfRule type="endsWith" dxfId="12345" priority="241" stopIfTrue="1" operator="endsWith" text="PS">
      <formula>RIGHT(G432,LEN("PS"))="PS"</formula>
    </cfRule>
    <cfRule type="endsWith" dxfId="12344" priority="242" stopIfTrue="1" operator="endsWith" text="OB">
      <formula>RIGHT(G432,LEN("OB"))="OB"</formula>
    </cfRule>
    <cfRule type="endsWith" dxfId="12343" priority="243" stopIfTrue="1" operator="endsWith" text="BA">
      <formula>RIGHT(G432,LEN("BA"))="BA"</formula>
    </cfRule>
    <cfRule type="endsWith" dxfId="12342" priority="244" stopIfTrue="1" operator="endsWith" text="CO">
      <formula>RIGHT(G432,LEN("CO"))="CO"</formula>
    </cfRule>
    <cfRule type="endsWith" dxfId="12341" priority="245" stopIfTrue="1" operator="endsWith" text="CH">
      <formula>RIGHT(G432,LEN("CH"))="CH"</formula>
    </cfRule>
  </conditionalFormatting>
  <conditionalFormatting sqref="I432:I446">
    <cfRule type="endsWith" dxfId="12340" priority="224" stopIfTrue="1" operator="endsWith" text="TE">
      <formula>RIGHT(I432,LEN("TE"))="TE"</formula>
    </cfRule>
    <cfRule type="endsWith" dxfId="12339" priority="225" stopIfTrue="1" operator="endsWith" text="MX">
      <formula>RIGHT(I432,LEN("MX"))="MX"</formula>
    </cfRule>
    <cfRule type="endsWith" dxfId="12338" priority="226" stopIfTrue="1" operator="endsWith" text="MI">
      <formula>RIGHT(I432,LEN("MI"))="MI"</formula>
    </cfRule>
    <cfRule type="endsWith" dxfId="12337" priority="227" stopIfTrue="1" operator="endsWith" text="PL">
      <formula>RIGHT(I432,LEN("PL"))="PL"</formula>
    </cfRule>
    <cfRule type="endsWith" dxfId="12336" priority="228" stopIfTrue="1" operator="endsWith" text="FE">
      <formula>RIGHT(I432,LEN("FE"))="FE"</formula>
    </cfRule>
    <cfRule type="endsWith" dxfId="12335" priority="229" stopIfTrue="1" operator="endsWith" text="PA">
      <formula>RIGHT(I432,LEN("PA"))="PA"</formula>
    </cfRule>
    <cfRule type="endsWith" dxfId="12334" priority="230" stopIfTrue="1" operator="endsWith" text="PS">
      <formula>RIGHT(I432,LEN("PS"))="PS"</formula>
    </cfRule>
    <cfRule type="endsWith" dxfId="12333" priority="231" stopIfTrue="1" operator="endsWith" text="OB">
      <formula>RIGHT(I432,LEN("OB"))="OB"</formula>
    </cfRule>
    <cfRule type="endsWith" dxfId="12332" priority="232" stopIfTrue="1" operator="endsWith" text="BA">
      <formula>RIGHT(I432,LEN("BA"))="BA"</formula>
    </cfRule>
    <cfRule type="endsWith" dxfId="12331" priority="233" stopIfTrue="1" operator="endsWith" text="CO">
      <formula>RIGHT(I432,LEN("CO"))="CO"</formula>
    </cfRule>
    <cfRule type="endsWith" dxfId="12330" priority="234" stopIfTrue="1" operator="endsWith" text="CH">
      <formula>RIGHT(I432,LEN("CH"))="CH"</formula>
    </cfRule>
  </conditionalFormatting>
  <conditionalFormatting sqref="K432:K446">
    <cfRule type="endsWith" dxfId="12329" priority="213" stopIfTrue="1" operator="endsWith" text="TE">
      <formula>RIGHT(K432,LEN("TE"))="TE"</formula>
    </cfRule>
    <cfRule type="endsWith" dxfId="12328" priority="214" stopIfTrue="1" operator="endsWith" text="MX">
      <formula>RIGHT(K432,LEN("MX"))="MX"</formula>
    </cfRule>
    <cfRule type="endsWith" dxfId="12327" priority="215" stopIfTrue="1" operator="endsWith" text="MI">
      <formula>RIGHT(K432,LEN("MI"))="MI"</formula>
    </cfRule>
    <cfRule type="endsWith" dxfId="12326" priority="216" stopIfTrue="1" operator="endsWith" text="PL">
      <formula>RIGHT(K432,LEN("PL"))="PL"</formula>
    </cfRule>
    <cfRule type="endsWith" dxfId="12325" priority="217" stopIfTrue="1" operator="endsWith" text="FE">
      <formula>RIGHT(K432,LEN("FE"))="FE"</formula>
    </cfRule>
    <cfRule type="endsWith" dxfId="12324" priority="218" stopIfTrue="1" operator="endsWith" text="PA">
      <formula>RIGHT(K432,LEN("PA"))="PA"</formula>
    </cfRule>
    <cfRule type="endsWith" dxfId="12323" priority="219" stopIfTrue="1" operator="endsWith" text="PS">
      <formula>RIGHT(K432,LEN("PS"))="PS"</formula>
    </cfRule>
    <cfRule type="endsWith" dxfId="12322" priority="220" stopIfTrue="1" operator="endsWith" text="OB">
      <formula>RIGHT(K432,LEN("OB"))="OB"</formula>
    </cfRule>
    <cfRule type="endsWith" dxfId="12321" priority="221" stopIfTrue="1" operator="endsWith" text="BA">
      <formula>RIGHT(K432,LEN("BA"))="BA"</formula>
    </cfRule>
    <cfRule type="endsWith" dxfId="12320" priority="222" stopIfTrue="1" operator="endsWith" text="CO">
      <formula>RIGHT(K432,LEN("CO"))="CO"</formula>
    </cfRule>
    <cfRule type="endsWith" dxfId="12319" priority="223" stopIfTrue="1" operator="endsWith" text="CH">
      <formula>RIGHT(K432,LEN("CH"))="CH"</formula>
    </cfRule>
  </conditionalFormatting>
  <conditionalFormatting sqref="M432:M446">
    <cfRule type="endsWith" dxfId="12318" priority="202" stopIfTrue="1" operator="endsWith" text="TE">
      <formula>RIGHT(M432,LEN("TE"))="TE"</formula>
    </cfRule>
    <cfRule type="endsWith" dxfId="12317" priority="203" stopIfTrue="1" operator="endsWith" text="MX">
      <formula>RIGHT(M432,LEN("MX"))="MX"</formula>
    </cfRule>
    <cfRule type="endsWith" dxfId="12316" priority="204" stopIfTrue="1" operator="endsWith" text="MI">
      <formula>RIGHT(M432,LEN("MI"))="MI"</formula>
    </cfRule>
    <cfRule type="endsWith" dxfId="12315" priority="205" stopIfTrue="1" operator="endsWith" text="PL">
      <formula>RIGHT(M432,LEN("PL"))="PL"</formula>
    </cfRule>
    <cfRule type="endsWith" dxfId="12314" priority="206" stopIfTrue="1" operator="endsWith" text="FE">
      <formula>RIGHT(M432,LEN("FE"))="FE"</formula>
    </cfRule>
    <cfRule type="endsWith" dxfId="12313" priority="207" stopIfTrue="1" operator="endsWith" text="PA">
      <formula>RIGHT(M432,LEN("PA"))="PA"</formula>
    </cfRule>
    <cfRule type="endsWith" dxfId="12312" priority="208" stopIfTrue="1" operator="endsWith" text="PS">
      <formula>RIGHT(M432,LEN("PS"))="PS"</formula>
    </cfRule>
    <cfRule type="endsWith" dxfId="12311" priority="209" stopIfTrue="1" operator="endsWith" text="OB">
      <formula>RIGHT(M432,LEN("OB"))="OB"</formula>
    </cfRule>
    <cfRule type="endsWith" dxfId="12310" priority="210" stopIfTrue="1" operator="endsWith" text="BA">
      <formula>RIGHT(M432,LEN("BA"))="BA"</formula>
    </cfRule>
    <cfRule type="endsWith" dxfId="12309" priority="211" stopIfTrue="1" operator="endsWith" text="CO">
      <formula>RIGHT(M432,LEN("CO"))="CO"</formula>
    </cfRule>
    <cfRule type="endsWith" dxfId="12308" priority="212" stopIfTrue="1" operator="endsWith" text="CH">
      <formula>RIGHT(M432,LEN("CH"))="CH"</formula>
    </cfRule>
  </conditionalFormatting>
  <conditionalFormatting sqref="O432:O446">
    <cfRule type="endsWith" dxfId="12307" priority="191" stopIfTrue="1" operator="endsWith" text="TE">
      <formula>RIGHT(O432,LEN("TE"))="TE"</formula>
    </cfRule>
    <cfRule type="endsWith" dxfId="12306" priority="192" stopIfTrue="1" operator="endsWith" text="MX">
      <formula>RIGHT(O432,LEN("MX"))="MX"</formula>
    </cfRule>
    <cfRule type="endsWith" dxfId="12305" priority="193" stopIfTrue="1" operator="endsWith" text="MI">
      <formula>RIGHT(O432,LEN("MI"))="MI"</formula>
    </cfRule>
    <cfRule type="endsWith" dxfId="12304" priority="194" stopIfTrue="1" operator="endsWith" text="PL">
      <formula>RIGHT(O432,LEN("PL"))="PL"</formula>
    </cfRule>
    <cfRule type="endsWith" dxfId="12303" priority="195" stopIfTrue="1" operator="endsWith" text="FE">
      <formula>RIGHT(O432,LEN("FE"))="FE"</formula>
    </cfRule>
    <cfRule type="endsWith" dxfId="12302" priority="196" stopIfTrue="1" operator="endsWith" text="PA">
      <formula>RIGHT(O432,LEN("PA"))="PA"</formula>
    </cfRule>
    <cfRule type="endsWith" dxfId="12301" priority="197" stopIfTrue="1" operator="endsWith" text="PS">
      <formula>RIGHT(O432,LEN("PS"))="PS"</formula>
    </cfRule>
    <cfRule type="endsWith" dxfId="12300" priority="198" stopIfTrue="1" operator="endsWith" text="OB">
      <formula>RIGHT(O432,LEN("OB"))="OB"</formula>
    </cfRule>
    <cfRule type="endsWith" dxfId="12299" priority="199" stopIfTrue="1" operator="endsWith" text="BA">
      <formula>RIGHT(O432,LEN("BA"))="BA"</formula>
    </cfRule>
    <cfRule type="endsWith" dxfId="12298" priority="200" stopIfTrue="1" operator="endsWith" text="CO">
      <formula>RIGHT(O432,LEN("CO"))="CO"</formula>
    </cfRule>
    <cfRule type="endsWith" dxfId="12297" priority="201" stopIfTrue="1" operator="endsWith" text="CH">
      <formula>RIGHT(O432,LEN("CH"))="CH"</formula>
    </cfRule>
  </conditionalFormatting>
  <conditionalFormatting sqref="Q432:Q446">
    <cfRule type="endsWith" dxfId="12296" priority="180" stopIfTrue="1" operator="endsWith" text="TE">
      <formula>RIGHT(Q432,LEN("TE"))="TE"</formula>
    </cfRule>
    <cfRule type="endsWith" dxfId="12295" priority="181" stopIfTrue="1" operator="endsWith" text="MX">
      <formula>RIGHT(Q432,LEN("MX"))="MX"</formula>
    </cfRule>
    <cfRule type="endsWith" dxfId="12294" priority="182" stopIfTrue="1" operator="endsWith" text="MI">
      <formula>RIGHT(Q432,LEN("MI"))="MI"</formula>
    </cfRule>
    <cfRule type="endsWith" dxfId="12293" priority="183" stopIfTrue="1" operator="endsWith" text="PL">
      <formula>RIGHT(Q432,LEN("PL"))="PL"</formula>
    </cfRule>
    <cfRule type="endsWith" dxfId="12292" priority="184" stopIfTrue="1" operator="endsWith" text="FE">
      <formula>RIGHT(Q432,LEN("FE"))="FE"</formula>
    </cfRule>
    <cfRule type="endsWith" dxfId="12291" priority="185" stopIfTrue="1" operator="endsWith" text="PA">
      <formula>RIGHT(Q432,LEN("PA"))="PA"</formula>
    </cfRule>
    <cfRule type="endsWith" dxfId="12290" priority="186" stopIfTrue="1" operator="endsWith" text="PS">
      <formula>RIGHT(Q432,LEN("PS"))="PS"</formula>
    </cfRule>
    <cfRule type="endsWith" dxfId="12289" priority="187" stopIfTrue="1" operator="endsWith" text="OB">
      <formula>RIGHT(Q432,LEN("OB"))="OB"</formula>
    </cfRule>
    <cfRule type="endsWith" dxfId="12288" priority="188" stopIfTrue="1" operator="endsWith" text="BA">
      <formula>RIGHT(Q432,LEN("BA"))="BA"</formula>
    </cfRule>
    <cfRule type="endsWith" dxfId="12287" priority="189" stopIfTrue="1" operator="endsWith" text="CO">
      <formula>RIGHT(Q432,LEN("CO"))="CO"</formula>
    </cfRule>
    <cfRule type="endsWith" dxfId="12286" priority="190" stopIfTrue="1" operator="endsWith" text="CH">
      <formula>RIGHT(Q432,LEN("CH"))="CH"</formula>
    </cfRule>
  </conditionalFormatting>
  <conditionalFormatting sqref="S432:S446">
    <cfRule type="endsWith" dxfId="12285" priority="169" stopIfTrue="1" operator="endsWith" text="TE">
      <formula>RIGHT(S432,LEN("TE"))="TE"</formula>
    </cfRule>
    <cfRule type="endsWith" dxfId="12284" priority="170" stopIfTrue="1" operator="endsWith" text="MX">
      <formula>RIGHT(S432,LEN("MX"))="MX"</formula>
    </cfRule>
    <cfRule type="endsWith" dxfId="12283" priority="171" stopIfTrue="1" operator="endsWith" text="MI">
      <formula>RIGHT(S432,LEN("MI"))="MI"</formula>
    </cfRule>
    <cfRule type="endsWith" dxfId="12282" priority="172" stopIfTrue="1" operator="endsWith" text="PL">
      <formula>RIGHT(S432,LEN("PL"))="PL"</formula>
    </cfRule>
    <cfRule type="endsWith" dxfId="12281" priority="173" stopIfTrue="1" operator="endsWith" text="FE">
      <formula>RIGHT(S432,LEN("FE"))="FE"</formula>
    </cfRule>
    <cfRule type="endsWith" dxfId="12280" priority="174" stopIfTrue="1" operator="endsWith" text="PA">
      <formula>RIGHT(S432,LEN("PA"))="PA"</formula>
    </cfRule>
    <cfRule type="endsWith" dxfId="12279" priority="175" stopIfTrue="1" operator="endsWith" text="PS">
      <formula>RIGHT(S432,LEN("PS"))="PS"</formula>
    </cfRule>
    <cfRule type="endsWith" dxfId="12278" priority="176" stopIfTrue="1" operator="endsWith" text="OB">
      <formula>RIGHT(S432,LEN("OB"))="OB"</formula>
    </cfRule>
    <cfRule type="endsWith" dxfId="12277" priority="177" stopIfTrue="1" operator="endsWith" text="BA">
      <formula>RIGHT(S432,LEN("BA"))="BA"</formula>
    </cfRule>
    <cfRule type="endsWith" dxfId="12276" priority="178" stopIfTrue="1" operator="endsWith" text="CO">
      <formula>RIGHT(S432,LEN("CO"))="CO"</formula>
    </cfRule>
    <cfRule type="endsWith" dxfId="12275" priority="179" stopIfTrue="1" operator="endsWith" text="CH">
      <formula>RIGHT(S432,LEN("CH"))="CH"</formula>
    </cfRule>
  </conditionalFormatting>
  <conditionalFormatting sqref="AB447">
    <cfRule type="cellIs" dxfId="12274" priority="168" stopIfTrue="1" operator="greaterThan">
      <formula>16</formula>
    </cfRule>
  </conditionalFormatting>
  <conditionalFormatting sqref="AD447">
    <cfRule type="cellIs" dxfId="12273" priority="167" stopIfTrue="1" operator="greaterThan">
      <formula>16</formula>
    </cfRule>
  </conditionalFormatting>
  <conditionalFormatting sqref="AF447">
    <cfRule type="cellIs" dxfId="12272" priority="166" stopIfTrue="1" operator="greaterThan">
      <formula>16</formula>
    </cfRule>
  </conditionalFormatting>
  <conditionalFormatting sqref="AH447">
    <cfRule type="cellIs" dxfId="12271" priority="165" stopIfTrue="1" operator="greaterThan">
      <formula>16</formula>
    </cfRule>
  </conditionalFormatting>
  <conditionalFormatting sqref="AJ447">
    <cfRule type="cellIs" dxfId="12270" priority="164" stopIfTrue="1" operator="greaterThan">
      <formula>16</formula>
    </cfRule>
  </conditionalFormatting>
  <conditionalFormatting sqref="AL447">
    <cfRule type="cellIs" dxfId="12269" priority="163" stopIfTrue="1" operator="greaterThan">
      <formula>16</formula>
    </cfRule>
  </conditionalFormatting>
  <conditionalFormatting sqref="AN447">
    <cfRule type="cellIs" dxfId="12268" priority="162" stopIfTrue="1" operator="greaterThan">
      <formula>16</formula>
    </cfRule>
  </conditionalFormatting>
  <conditionalFormatting sqref="AA432:AA446">
    <cfRule type="endsWith" dxfId="12267" priority="151" stopIfTrue="1" operator="endsWith" text="TE">
      <formula>RIGHT(AA432,LEN("TE"))="TE"</formula>
    </cfRule>
    <cfRule type="endsWith" dxfId="12266" priority="152" stopIfTrue="1" operator="endsWith" text="MX">
      <formula>RIGHT(AA432,LEN("MX"))="MX"</formula>
    </cfRule>
    <cfRule type="endsWith" dxfId="12265" priority="153" stopIfTrue="1" operator="endsWith" text="MI">
      <formula>RIGHT(AA432,LEN("MI"))="MI"</formula>
    </cfRule>
    <cfRule type="endsWith" dxfId="12264" priority="154" stopIfTrue="1" operator="endsWith" text="PL">
      <formula>RIGHT(AA432,LEN("PL"))="PL"</formula>
    </cfRule>
    <cfRule type="endsWith" dxfId="12263" priority="155" stopIfTrue="1" operator="endsWith" text="FE">
      <formula>RIGHT(AA432,LEN("FE"))="FE"</formula>
    </cfRule>
    <cfRule type="endsWith" dxfId="12262" priority="156" stopIfTrue="1" operator="endsWith" text="PA">
      <formula>RIGHT(AA432,LEN("PA"))="PA"</formula>
    </cfRule>
    <cfRule type="endsWith" dxfId="12261" priority="157" stopIfTrue="1" operator="endsWith" text="PS">
      <formula>RIGHT(AA432,LEN("PS"))="PS"</formula>
    </cfRule>
    <cfRule type="endsWith" dxfId="12260" priority="158" stopIfTrue="1" operator="endsWith" text="OB">
      <formula>RIGHT(AA432,LEN("OB"))="OB"</formula>
    </cfRule>
    <cfRule type="endsWith" dxfId="12259" priority="159" stopIfTrue="1" operator="endsWith" text="BA">
      <formula>RIGHT(AA432,LEN("BA"))="BA"</formula>
    </cfRule>
    <cfRule type="endsWith" dxfId="12258" priority="160" stopIfTrue="1" operator="endsWith" text="CO">
      <formula>RIGHT(AA432,LEN("CO"))="CO"</formula>
    </cfRule>
    <cfRule type="endsWith" dxfId="12257" priority="161" stopIfTrue="1" operator="endsWith" text="CH">
      <formula>RIGHT(AA432,LEN("CH"))="CH"</formula>
    </cfRule>
  </conditionalFormatting>
  <conditionalFormatting sqref="AC432:AC446">
    <cfRule type="endsWith" dxfId="12256" priority="140" stopIfTrue="1" operator="endsWith" text="TE">
      <formula>RIGHT(AC432,LEN("TE"))="TE"</formula>
    </cfRule>
    <cfRule type="endsWith" dxfId="12255" priority="141" stopIfTrue="1" operator="endsWith" text="MX">
      <formula>RIGHT(AC432,LEN("MX"))="MX"</formula>
    </cfRule>
    <cfRule type="endsWith" dxfId="12254" priority="142" stopIfTrue="1" operator="endsWith" text="MI">
      <formula>RIGHT(AC432,LEN("MI"))="MI"</formula>
    </cfRule>
    <cfRule type="endsWith" dxfId="12253" priority="143" stopIfTrue="1" operator="endsWith" text="PL">
      <formula>RIGHT(AC432,LEN("PL"))="PL"</formula>
    </cfRule>
    <cfRule type="endsWith" dxfId="12252" priority="144" stopIfTrue="1" operator="endsWith" text="FE">
      <formula>RIGHT(AC432,LEN("FE"))="FE"</formula>
    </cfRule>
    <cfRule type="endsWith" dxfId="12251" priority="145" stopIfTrue="1" operator="endsWith" text="PA">
      <formula>RIGHT(AC432,LEN("PA"))="PA"</formula>
    </cfRule>
    <cfRule type="endsWith" dxfId="12250" priority="146" stopIfTrue="1" operator="endsWith" text="PS">
      <formula>RIGHT(AC432,LEN("PS"))="PS"</formula>
    </cfRule>
    <cfRule type="endsWith" dxfId="12249" priority="147" stopIfTrue="1" operator="endsWith" text="OB">
      <formula>RIGHT(AC432,LEN("OB"))="OB"</formula>
    </cfRule>
    <cfRule type="endsWith" dxfId="12248" priority="148" stopIfTrue="1" operator="endsWith" text="BA">
      <formula>RIGHT(AC432,LEN("BA"))="BA"</formula>
    </cfRule>
    <cfRule type="endsWith" dxfId="12247" priority="149" stopIfTrue="1" operator="endsWith" text="CO">
      <formula>RIGHT(AC432,LEN("CO"))="CO"</formula>
    </cfRule>
    <cfRule type="endsWith" dxfId="12246" priority="150" stopIfTrue="1" operator="endsWith" text="CH">
      <formula>RIGHT(AC432,LEN("CH"))="CH"</formula>
    </cfRule>
  </conditionalFormatting>
  <conditionalFormatting sqref="AE432:AE446">
    <cfRule type="endsWith" dxfId="12245" priority="129" stopIfTrue="1" operator="endsWith" text="TE">
      <formula>RIGHT(AE432,LEN("TE"))="TE"</formula>
    </cfRule>
    <cfRule type="endsWith" dxfId="12244" priority="130" stopIfTrue="1" operator="endsWith" text="MX">
      <formula>RIGHT(AE432,LEN("MX"))="MX"</formula>
    </cfRule>
    <cfRule type="endsWith" dxfId="12243" priority="131" stopIfTrue="1" operator="endsWith" text="MI">
      <formula>RIGHT(AE432,LEN("MI"))="MI"</formula>
    </cfRule>
    <cfRule type="endsWith" dxfId="12242" priority="132" stopIfTrue="1" operator="endsWith" text="PL">
      <formula>RIGHT(AE432,LEN("PL"))="PL"</formula>
    </cfRule>
    <cfRule type="endsWith" dxfId="12241" priority="133" stopIfTrue="1" operator="endsWith" text="FE">
      <formula>RIGHT(AE432,LEN("FE"))="FE"</formula>
    </cfRule>
    <cfRule type="endsWith" dxfId="12240" priority="134" stopIfTrue="1" operator="endsWith" text="PA">
      <formula>RIGHT(AE432,LEN("PA"))="PA"</formula>
    </cfRule>
    <cfRule type="endsWith" dxfId="12239" priority="135" stopIfTrue="1" operator="endsWith" text="PS">
      <formula>RIGHT(AE432,LEN("PS"))="PS"</formula>
    </cfRule>
    <cfRule type="endsWith" dxfId="12238" priority="136" stopIfTrue="1" operator="endsWith" text="OB">
      <formula>RIGHT(AE432,LEN("OB"))="OB"</formula>
    </cfRule>
    <cfRule type="endsWith" dxfId="12237" priority="137" stopIfTrue="1" operator="endsWith" text="BA">
      <formula>RIGHT(AE432,LEN("BA"))="BA"</formula>
    </cfRule>
    <cfRule type="endsWith" dxfId="12236" priority="138" stopIfTrue="1" operator="endsWith" text="CO">
      <formula>RIGHT(AE432,LEN("CO"))="CO"</formula>
    </cfRule>
    <cfRule type="endsWith" dxfId="12235" priority="139" stopIfTrue="1" operator="endsWith" text="CH">
      <formula>RIGHT(AE432,LEN("CH"))="CH"</formula>
    </cfRule>
  </conditionalFormatting>
  <conditionalFormatting sqref="AG432:AG446">
    <cfRule type="endsWith" dxfId="12234" priority="118" stopIfTrue="1" operator="endsWith" text="TE">
      <formula>RIGHT(AG432,LEN("TE"))="TE"</formula>
    </cfRule>
    <cfRule type="endsWith" dxfId="12233" priority="119" stopIfTrue="1" operator="endsWith" text="MX">
      <formula>RIGHT(AG432,LEN("MX"))="MX"</formula>
    </cfRule>
    <cfRule type="endsWith" dxfId="12232" priority="120" stopIfTrue="1" operator="endsWith" text="MI">
      <formula>RIGHT(AG432,LEN("MI"))="MI"</formula>
    </cfRule>
    <cfRule type="endsWith" dxfId="12231" priority="121" stopIfTrue="1" operator="endsWith" text="PL">
      <formula>RIGHT(AG432,LEN("PL"))="PL"</formula>
    </cfRule>
    <cfRule type="endsWith" dxfId="12230" priority="122" stopIfTrue="1" operator="endsWith" text="FE">
      <formula>RIGHT(AG432,LEN("FE"))="FE"</formula>
    </cfRule>
    <cfRule type="endsWith" dxfId="12229" priority="123" stopIfTrue="1" operator="endsWith" text="PA">
      <formula>RIGHT(AG432,LEN("PA"))="PA"</formula>
    </cfRule>
    <cfRule type="endsWith" dxfId="12228" priority="124" stopIfTrue="1" operator="endsWith" text="PS">
      <formula>RIGHT(AG432,LEN("PS"))="PS"</formula>
    </cfRule>
    <cfRule type="endsWith" dxfId="12227" priority="125" stopIfTrue="1" operator="endsWith" text="OB">
      <formula>RIGHT(AG432,LEN("OB"))="OB"</formula>
    </cfRule>
    <cfRule type="endsWith" dxfId="12226" priority="126" stopIfTrue="1" operator="endsWith" text="BA">
      <formula>RIGHT(AG432,LEN("BA"))="BA"</formula>
    </cfRule>
    <cfRule type="endsWith" dxfId="12225" priority="127" stopIfTrue="1" operator="endsWith" text="CO">
      <formula>RIGHT(AG432,LEN("CO"))="CO"</formula>
    </cfRule>
    <cfRule type="endsWith" dxfId="12224" priority="128" stopIfTrue="1" operator="endsWith" text="CH">
      <formula>RIGHT(AG432,LEN("CH"))="CH"</formula>
    </cfRule>
  </conditionalFormatting>
  <conditionalFormatting sqref="AI432:AI446">
    <cfRule type="endsWith" dxfId="12223" priority="107" stopIfTrue="1" operator="endsWith" text="TE">
      <formula>RIGHT(AI432,LEN("TE"))="TE"</formula>
    </cfRule>
    <cfRule type="endsWith" dxfId="12222" priority="108" stopIfTrue="1" operator="endsWith" text="MX">
      <formula>RIGHT(AI432,LEN("MX"))="MX"</formula>
    </cfRule>
    <cfRule type="endsWith" dxfId="12221" priority="109" stopIfTrue="1" operator="endsWith" text="MI">
      <formula>RIGHT(AI432,LEN("MI"))="MI"</formula>
    </cfRule>
    <cfRule type="endsWith" dxfId="12220" priority="110" stopIfTrue="1" operator="endsWith" text="PL">
      <formula>RIGHT(AI432,LEN("PL"))="PL"</formula>
    </cfRule>
    <cfRule type="endsWith" dxfId="12219" priority="111" stopIfTrue="1" operator="endsWith" text="FE">
      <formula>RIGHT(AI432,LEN("FE"))="FE"</formula>
    </cfRule>
    <cfRule type="endsWith" dxfId="12218" priority="112" stopIfTrue="1" operator="endsWith" text="PA">
      <formula>RIGHT(AI432,LEN("PA"))="PA"</formula>
    </cfRule>
    <cfRule type="endsWith" dxfId="12217" priority="113" stopIfTrue="1" operator="endsWith" text="PS">
      <formula>RIGHT(AI432,LEN("PS"))="PS"</formula>
    </cfRule>
    <cfRule type="endsWith" dxfId="12216" priority="114" stopIfTrue="1" operator="endsWith" text="OB">
      <formula>RIGHT(AI432,LEN("OB"))="OB"</formula>
    </cfRule>
    <cfRule type="endsWith" dxfId="12215" priority="115" stopIfTrue="1" operator="endsWith" text="BA">
      <formula>RIGHT(AI432,LEN("BA"))="BA"</formula>
    </cfRule>
    <cfRule type="endsWith" dxfId="12214" priority="116" stopIfTrue="1" operator="endsWith" text="CO">
      <formula>RIGHT(AI432,LEN("CO"))="CO"</formula>
    </cfRule>
    <cfRule type="endsWith" dxfId="12213" priority="117" stopIfTrue="1" operator="endsWith" text="CH">
      <formula>RIGHT(AI432,LEN("CH"))="CH"</formula>
    </cfRule>
  </conditionalFormatting>
  <conditionalFormatting sqref="AK432:AK446">
    <cfRule type="endsWith" dxfId="12212" priority="96" stopIfTrue="1" operator="endsWith" text="TE">
      <formula>RIGHT(AK432,LEN("TE"))="TE"</formula>
    </cfRule>
    <cfRule type="endsWith" dxfId="12211" priority="97" stopIfTrue="1" operator="endsWith" text="MX">
      <formula>RIGHT(AK432,LEN("MX"))="MX"</formula>
    </cfRule>
    <cfRule type="endsWith" dxfId="12210" priority="98" stopIfTrue="1" operator="endsWith" text="MI">
      <formula>RIGHT(AK432,LEN("MI"))="MI"</formula>
    </cfRule>
    <cfRule type="endsWith" dxfId="12209" priority="99" stopIfTrue="1" operator="endsWith" text="PL">
      <formula>RIGHT(AK432,LEN("PL"))="PL"</formula>
    </cfRule>
    <cfRule type="endsWith" dxfId="12208" priority="100" stopIfTrue="1" operator="endsWith" text="FE">
      <formula>RIGHT(AK432,LEN("FE"))="FE"</formula>
    </cfRule>
    <cfRule type="endsWith" dxfId="12207" priority="101" stopIfTrue="1" operator="endsWith" text="PA">
      <formula>RIGHT(AK432,LEN("PA"))="PA"</formula>
    </cfRule>
    <cfRule type="endsWith" dxfId="12206" priority="102" stopIfTrue="1" operator="endsWith" text="PS">
      <formula>RIGHT(AK432,LEN("PS"))="PS"</formula>
    </cfRule>
    <cfRule type="endsWith" dxfId="12205" priority="103" stopIfTrue="1" operator="endsWith" text="OB">
      <formula>RIGHT(AK432,LEN("OB"))="OB"</formula>
    </cfRule>
    <cfRule type="endsWith" dxfId="12204" priority="104" stopIfTrue="1" operator="endsWith" text="BA">
      <formula>RIGHT(AK432,LEN("BA"))="BA"</formula>
    </cfRule>
    <cfRule type="endsWith" dxfId="12203" priority="105" stopIfTrue="1" operator="endsWith" text="CO">
      <formula>RIGHT(AK432,LEN("CO"))="CO"</formula>
    </cfRule>
    <cfRule type="endsWith" dxfId="12202" priority="106" stopIfTrue="1" operator="endsWith" text="CH">
      <formula>RIGHT(AK432,LEN("CH"))="CH"</formula>
    </cfRule>
  </conditionalFormatting>
  <conditionalFormatting sqref="AM432:AM446">
    <cfRule type="endsWith" dxfId="12201" priority="85" stopIfTrue="1" operator="endsWith" text="TE">
      <formula>RIGHT(AM432,LEN("TE"))="TE"</formula>
    </cfRule>
    <cfRule type="endsWith" dxfId="12200" priority="86" stopIfTrue="1" operator="endsWith" text="MX">
      <formula>RIGHT(AM432,LEN("MX"))="MX"</formula>
    </cfRule>
    <cfRule type="endsWith" dxfId="12199" priority="87" stopIfTrue="1" operator="endsWith" text="MI">
      <formula>RIGHT(AM432,LEN("MI"))="MI"</formula>
    </cfRule>
    <cfRule type="endsWith" dxfId="12198" priority="88" stopIfTrue="1" operator="endsWith" text="PL">
      <formula>RIGHT(AM432,LEN("PL"))="PL"</formula>
    </cfRule>
    <cfRule type="endsWith" dxfId="12197" priority="89" stopIfTrue="1" operator="endsWith" text="FE">
      <formula>RIGHT(AM432,LEN("FE"))="FE"</formula>
    </cfRule>
    <cfRule type="endsWith" dxfId="12196" priority="90" stopIfTrue="1" operator="endsWith" text="PA">
      <formula>RIGHT(AM432,LEN("PA"))="PA"</formula>
    </cfRule>
    <cfRule type="endsWith" dxfId="12195" priority="91" stopIfTrue="1" operator="endsWith" text="PS">
      <formula>RIGHT(AM432,LEN("PS"))="PS"</formula>
    </cfRule>
    <cfRule type="endsWith" dxfId="12194" priority="92" stopIfTrue="1" operator="endsWith" text="OB">
      <formula>RIGHT(AM432,LEN("OB"))="OB"</formula>
    </cfRule>
    <cfRule type="endsWith" dxfId="12193" priority="93" stopIfTrue="1" operator="endsWith" text="BA">
      <formula>RIGHT(AM432,LEN("BA"))="BA"</formula>
    </cfRule>
    <cfRule type="endsWith" dxfId="12192" priority="94" stopIfTrue="1" operator="endsWith" text="CO">
      <formula>RIGHT(AM432,LEN("CO"))="CO"</formula>
    </cfRule>
    <cfRule type="endsWith" dxfId="12191" priority="95" stopIfTrue="1" operator="endsWith" text="CH">
      <formula>RIGHT(AM432,LEN("CH"))="CH"</formula>
    </cfRule>
  </conditionalFormatting>
  <conditionalFormatting sqref="AV447">
    <cfRule type="cellIs" dxfId="12190" priority="84" stopIfTrue="1" operator="greaterThan">
      <formula>16</formula>
    </cfRule>
  </conditionalFormatting>
  <conditionalFormatting sqref="AX447">
    <cfRule type="cellIs" dxfId="12189" priority="83" stopIfTrue="1" operator="greaterThan">
      <formula>16</formula>
    </cfRule>
  </conditionalFormatting>
  <conditionalFormatting sqref="AZ447">
    <cfRule type="cellIs" dxfId="12188" priority="82" stopIfTrue="1" operator="greaterThan">
      <formula>16</formula>
    </cfRule>
  </conditionalFormatting>
  <conditionalFormatting sqref="BB447">
    <cfRule type="cellIs" dxfId="12187" priority="81" stopIfTrue="1" operator="greaterThan">
      <formula>16</formula>
    </cfRule>
  </conditionalFormatting>
  <conditionalFormatting sqref="BD447">
    <cfRule type="cellIs" dxfId="12186" priority="80" stopIfTrue="1" operator="greaterThan">
      <formula>16</formula>
    </cfRule>
  </conditionalFormatting>
  <conditionalFormatting sqref="BF447">
    <cfRule type="cellIs" dxfId="12185" priority="79" stopIfTrue="1" operator="greaterThan">
      <formula>16</formula>
    </cfRule>
  </conditionalFormatting>
  <conditionalFormatting sqref="BH447">
    <cfRule type="cellIs" dxfId="12184" priority="78" stopIfTrue="1" operator="greaterThan">
      <formula>16</formula>
    </cfRule>
  </conditionalFormatting>
  <conditionalFormatting sqref="AU432:AU446">
    <cfRule type="endsWith" dxfId="12183" priority="67" stopIfTrue="1" operator="endsWith" text="TE">
      <formula>RIGHT(AU432,LEN("TE"))="TE"</formula>
    </cfRule>
    <cfRule type="endsWith" dxfId="12182" priority="68" stopIfTrue="1" operator="endsWith" text="MX">
      <formula>RIGHT(AU432,LEN("MX"))="MX"</formula>
    </cfRule>
    <cfRule type="endsWith" dxfId="12181" priority="69" stopIfTrue="1" operator="endsWith" text="MI">
      <formula>RIGHT(AU432,LEN("MI"))="MI"</formula>
    </cfRule>
    <cfRule type="endsWith" dxfId="12180" priority="70" stopIfTrue="1" operator="endsWith" text="PL">
      <formula>RIGHT(AU432,LEN("PL"))="PL"</formula>
    </cfRule>
    <cfRule type="endsWith" dxfId="12179" priority="71" stopIfTrue="1" operator="endsWith" text="FE">
      <formula>RIGHT(AU432,LEN("FE"))="FE"</formula>
    </cfRule>
    <cfRule type="endsWith" dxfId="12178" priority="72" stopIfTrue="1" operator="endsWith" text="PA">
      <formula>RIGHT(AU432,LEN("PA"))="PA"</formula>
    </cfRule>
    <cfRule type="endsWith" dxfId="12177" priority="73" stopIfTrue="1" operator="endsWith" text="PS">
      <formula>RIGHT(AU432,LEN("PS"))="PS"</formula>
    </cfRule>
    <cfRule type="endsWith" dxfId="12176" priority="74" stopIfTrue="1" operator="endsWith" text="OB">
      <formula>RIGHT(AU432,LEN("OB"))="OB"</formula>
    </cfRule>
    <cfRule type="endsWith" dxfId="12175" priority="75" stopIfTrue="1" operator="endsWith" text="BA">
      <formula>RIGHT(AU432,LEN("BA"))="BA"</formula>
    </cfRule>
    <cfRule type="endsWith" dxfId="12174" priority="76" stopIfTrue="1" operator="endsWith" text="CO">
      <formula>RIGHT(AU432,LEN("CO"))="CO"</formula>
    </cfRule>
    <cfRule type="endsWith" dxfId="12173" priority="77" stopIfTrue="1" operator="endsWith" text="CH">
      <formula>RIGHT(AU432,LEN("CH"))="CH"</formula>
    </cfRule>
  </conditionalFormatting>
  <conditionalFormatting sqref="AW432:AW446">
    <cfRule type="endsWith" dxfId="12172" priority="56" stopIfTrue="1" operator="endsWith" text="TE">
      <formula>RIGHT(AW432,LEN("TE"))="TE"</formula>
    </cfRule>
    <cfRule type="endsWith" dxfId="12171" priority="57" stopIfTrue="1" operator="endsWith" text="MX">
      <formula>RIGHT(AW432,LEN("MX"))="MX"</formula>
    </cfRule>
    <cfRule type="endsWith" dxfId="12170" priority="58" stopIfTrue="1" operator="endsWith" text="MI">
      <formula>RIGHT(AW432,LEN("MI"))="MI"</formula>
    </cfRule>
    <cfRule type="endsWith" dxfId="12169" priority="59" stopIfTrue="1" operator="endsWith" text="PL">
      <formula>RIGHT(AW432,LEN("PL"))="PL"</formula>
    </cfRule>
    <cfRule type="endsWith" dxfId="12168" priority="60" stopIfTrue="1" operator="endsWith" text="FE">
      <formula>RIGHT(AW432,LEN("FE"))="FE"</formula>
    </cfRule>
    <cfRule type="endsWith" dxfId="12167" priority="61" stopIfTrue="1" operator="endsWith" text="PA">
      <formula>RIGHT(AW432,LEN("PA"))="PA"</formula>
    </cfRule>
    <cfRule type="endsWith" dxfId="12166" priority="62" stopIfTrue="1" operator="endsWith" text="PS">
      <formula>RIGHT(AW432,LEN("PS"))="PS"</formula>
    </cfRule>
    <cfRule type="endsWith" dxfId="12165" priority="63" stopIfTrue="1" operator="endsWith" text="OB">
      <formula>RIGHT(AW432,LEN("OB"))="OB"</formula>
    </cfRule>
    <cfRule type="endsWith" dxfId="12164" priority="64" stopIfTrue="1" operator="endsWith" text="BA">
      <formula>RIGHT(AW432,LEN("BA"))="BA"</formula>
    </cfRule>
    <cfRule type="endsWith" dxfId="12163" priority="65" stopIfTrue="1" operator="endsWith" text="CO">
      <formula>RIGHT(AW432,LEN("CO"))="CO"</formula>
    </cfRule>
    <cfRule type="endsWith" dxfId="12162" priority="66" stopIfTrue="1" operator="endsWith" text="CH">
      <formula>RIGHT(AW432,LEN("CH"))="CH"</formula>
    </cfRule>
  </conditionalFormatting>
  <conditionalFormatting sqref="AY432:AY446">
    <cfRule type="endsWith" dxfId="12161" priority="45" stopIfTrue="1" operator="endsWith" text="TE">
      <formula>RIGHT(AY432,LEN("TE"))="TE"</formula>
    </cfRule>
    <cfRule type="endsWith" dxfId="12160" priority="46" stopIfTrue="1" operator="endsWith" text="MX">
      <formula>RIGHT(AY432,LEN("MX"))="MX"</formula>
    </cfRule>
    <cfRule type="endsWith" dxfId="12159" priority="47" stopIfTrue="1" operator="endsWith" text="MI">
      <formula>RIGHT(AY432,LEN("MI"))="MI"</formula>
    </cfRule>
    <cfRule type="endsWith" dxfId="12158" priority="48" stopIfTrue="1" operator="endsWith" text="PL">
      <formula>RIGHT(AY432,LEN("PL"))="PL"</formula>
    </cfRule>
    <cfRule type="endsWith" dxfId="12157" priority="49" stopIfTrue="1" operator="endsWith" text="FE">
      <formula>RIGHT(AY432,LEN("FE"))="FE"</formula>
    </cfRule>
    <cfRule type="endsWith" dxfId="12156" priority="50" stopIfTrue="1" operator="endsWith" text="PA">
      <formula>RIGHT(AY432,LEN("PA"))="PA"</formula>
    </cfRule>
    <cfRule type="endsWith" dxfId="12155" priority="51" stopIfTrue="1" operator="endsWith" text="PS">
      <formula>RIGHT(AY432,LEN("PS"))="PS"</formula>
    </cfRule>
    <cfRule type="endsWith" dxfId="12154" priority="52" stopIfTrue="1" operator="endsWith" text="OB">
      <formula>RIGHT(AY432,LEN("OB"))="OB"</formula>
    </cfRule>
    <cfRule type="endsWith" dxfId="12153" priority="53" stopIfTrue="1" operator="endsWith" text="BA">
      <formula>RIGHT(AY432,LEN("BA"))="BA"</formula>
    </cfRule>
    <cfRule type="endsWith" dxfId="12152" priority="54" stopIfTrue="1" operator="endsWith" text="CO">
      <formula>RIGHT(AY432,LEN("CO"))="CO"</formula>
    </cfRule>
    <cfRule type="endsWith" dxfId="12151" priority="55" stopIfTrue="1" operator="endsWith" text="CH">
      <formula>RIGHT(AY432,LEN("CH"))="CH"</formula>
    </cfRule>
  </conditionalFormatting>
  <conditionalFormatting sqref="BA432:BA446">
    <cfRule type="endsWith" dxfId="12150" priority="34" stopIfTrue="1" operator="endsWith" text="TE">
      <formula>RIGHT(BA432,LEN("TE"))="TE"</formula>
    </cfRule>
    <cfRule type="endsWith" dxfId="12149" priority="35" stopIfTrue="1" operator="endsWith" text="MX">
      <formula>RIGHT(BA432,LEN("MX"))="MX"</formula>
    </cfRule>
    <cfRule type="endsWith" dxfId="12148" priority="36" stopIfTrue="1" operator="endsWith" text="MI">
      <formula>RIGHT(BA432,LEN("MI"))="MI"</formula>
    </cfRule>
    <cfRule type="endsWith" dxfId="12147" priority="37" stopIfTrue="1" operator="endsWith" text="PL">
      <formula>RIGHT(BA432,LEN("PL"))="PL"</formula>
    </cfRule>
    <cfRule type="endsWith" dxfId="12146" priority="38" stopIfTrue="1" operator="endsWith" text="FE">
      <formula>RIGHT(BA432,LEN("FE"))="FE"</formula>
    </cfRule>
    <cfRule type="endsWith" dxfId="12145" priority="39" stopIfTrue="1" operator="endsWith" text="PA">
      <formula>RIGHT(BA432,LEN("PA"))="PA"</formula>
    </cfRule>
    <cfRule type="endsWith" dxfId="12144" priority="40" stopIfTrue="1" operator="endsWith" text="PS">
      <formula>RIGHT(BA432,LEN("PS"))="PS"</formula>
    </cfRule>
    <cfRule type="endsWith" dxfId="12143" priority="41" stopIfTrue="1" operator="endsWith" text="OB">
      <formula>RIGHT(BA432,LEN("OB"))="OB"</formula>
    </cfRule>
    <cfRule type="endsWith" dxfId="12142" priority="42" stopIfTrue="1" operator="endsWith" text="BA">
      <formula>RIGHT(BA432,LEN("BA"))="BA"</formula>
    </cfRule>
    <cfRule type="endsWith" dxfId="12141" priority="43" stopIfTrue="1" operator="endsWith" text="CO">
      <formula>RIGHT(BA432,LEN("CO"))="CO"</formula>
    </cfRule>
    <cfRule type="endsWith" dxfId="12140" priority="44" stopIfTrue="1" operator="endsWith" text="CH">
      <formula>RIGHT(BA432,LEN("CH"))="CH"</formula>
    </cfRule>
  </conditionalFormatting>
  <conditionalFormatting sqref="BC432:BC446">
    <cfRule type="endsWith" dxfId="12139" priority="23" stopIfTrue="1" operator="endsWith" text="TE">
      <formula>RIGHT(BC432,LEN("TE"))="TE"</formula>
    </cfRule>
    <cfRule type="endsWith" dxfId="12138" priority="24" stopIfTrue="1" operator="endsWith" text="MX">
      <formula>RIGHT(BC432,LEN("MX"))="MX"</formula>
    </cfRule>
    <cfRule type="endsWith" dxfId="12137" priority="25" stopIfTrue="1" operator="endsWith" text="MI">
      <formula>RIGHT(BC432,LEN("MI"))="MI"</formula>
    </cfRule>
    <cfRule type="endsWith" dxfId="12136" priority="26" stopIfTrue="1" operator="endsWith" text="PL">
      <formula>RIGHT(BC432,LEN("PL"))="PL"</formula>
    </cfRule>
    <cfRule type="endsWith" dxfId="12135" priority="27" stopIfTrue="1" operator="endsWith" text="FE">
      <formula>RIGHT(BC432,LEN("FE"))="FE"</formula>
    </cfRule>
    <cfRule type="endsWith" dxfId="12134" priority="28" stopIfTrue="1" operator="endsWith" text="PA">
      <formula>RIGHT(BC432,LEN("PA"))="PA"</formula>
    </cfRule>
    <cfRule type="endsWith" dxfId="12133" priority="29" stopIfTrue="1" operator="endsWith" text="PS">
      <formula>RIGHT(BC432,LEN("PS"))="PS"</formula>
    </cfRule>
    <cfRule type="endsWith" dxfId="12132" priority="30" stopIfTrue="1" operator="endsWith" text="OB">
      <formula>RIGHT(BC432,LEN("OB"))="OB"</formula>
    </cfRule>
    <cfRule type="endsWith" dxfId="12131" priority="31" stopIfTrue="1" operator="endsWith" text="BA">
      <formula>RIGHT(BC432,LEN("BA"))="BA"</formula>
    </cfRule>
    <cfRule type="endsWith" dxfId="12130" priority="32" stopIfTrue="1" operator="endsWith" text="CO">
      <formula>RIGHT(BC432,LEN("CO"))="CO"</formula>
    </cfRule>
    <cfRule type="endsWith" dxfId="12129" priority="33" stopIfTrue="1" operator="endsWith" text="CH">
      <formula>RIGHT(BC432,LEN("CH"))="CH"</formula>
    </cfRule>
  </conditionalFormatting>
  <conditionalFormatting sqref="BE432:BE446">
    <cfRule type="endsWith" dxfId="12128" priority="12" stopIfTrue="1" operator="endsWith" text="TE">
      <formula>RIGHT(BE432,LEN("TE"))="TE"</formula>
    </cfRule>
    <cfRule type="endsWith" dxfId="12127" priority="13" stopIfTrue="1" operator="endsWith" text="MX">
      <formula>RIGHT(BE432,LEN("MX"))="MX"</formula>
    </cfRule>
    <cfRule type="endsWith" dxfId="12126" priority="14" stopIfTrue="1" operator="endsWith" text="MI">
      <formula>RIGHT(BE432,LEN("MI"))="MI"</formula>
    </cfRule>
    <cfRule type="endsWith" dxfId="12125" priority="15" stopIfTrue="1" operator="endsWith" text="PL">
      <formula>RIGHT(BE432,LEN("PL"))="PL"</formula>
    </cfRule>
    <cfRule type="endsWith" dxfId="12124" priority="16" stopIfTrue="1" operator="endsWith" text="FE">
      <formula>RIGHT(BE432,LEN("FE"))="FE"</formula>
    </cfRule>
    <cfRule type="endsWith" dxfId="12123" priority="17" stopIfTrue="1" operator="endsWith" text="PA">
      <formula>RIGHT(BE432,LEN("PA"))="PA"</formula>
    </cfRule>
    <cfRule type="endsWith" dxfId="12122" priority="18" stopIfTrue="1" operator="endsWith" text="PS">
      <formula>RIGHT(BE432,LEN("PS"))="PS"</formula>
    </cfRule>
    <cfRule type="endsWith" dxfId="12121" priority="19" stopIfTrue="1" operator="endsWith" text="OB">
      <formula>RIGHT(BE432,LEN("OB"))="OB"</formula>
    </cfRule>
    <cfRule type="endsWith" dxfId="12120" priority="20" stopIfTrue="1" operator="endsWith" text="BA">
      <formula>RIGHT(BE432,LEN("BA"))="BA"</formula>
    </cfRule>
    <cfRule type="endsWith" dxfId="12119" priority="21" stopIfTrue="1" operator="endsWith" text="CO">
      <formula>RIGHT(BE432,LEN("CO"))="CO"</formula>
    </cfRule>
    <cfRule type="endsWith" dxfId="12118" priority="22" stopIfTrue="1" operator="endsWith" text="CH">
      <formula>RIGHT(BE432,LEN("CH"))="CH"</formula>
    </cfRule>
  </conditionalFormatting>
  <conditionalFormatting sqref="BG432:BG446">
    <cfRule type="endsWith" dxfId="12117" priority="1" stopIfTrue="1" operator="endsWith" text="TE">
      <formula>RIGHT(BG432,LEN("TE"))="TE"</formula>
    </cfRule>
    <cfRule type="endsWith" dxfId="12116" priority="2" stopIfTrue="1" operator="endsWith" text="MX">
      <formula>RIGHT(BG432,LEN("MX"))="MX"</formula>
    </cfRule>
    <cfRule type="endsWith" dxfId="12115" priority="3" stopIfTrue="1" operator="endsWith" text="MI">
      <formula>RIGHT(BG432,LEN("MI"))="MI"</formula>
    </cfRule>
    <cfRule type="endsWith" dxfId="12114" priority="4" stopIfTrue="1" operator="endsWith" text="PL">
      <formula>RIGHT(BG432,LEN("PL"))="PL"</formula>
    </cfRule>
    <cfRule type="endsWith" dxfId="12113" priority="5" stopIfTrue="1" operator="endsWith" text="FE">
      <formula>RIGHT(BG432,LEN("FE"))="FE"</formula>
    </cfRule>
    <cfRule type="endsWith" dxfId="12112" priority="6" stopIfTrue="1" operator="endsWith" text="PA">
      <formula>RIGHT(BG432,LEN("PA"))="PA"</formula>
    </cfRule>
    <cfRule type="endsWith" dxfId="12111" priority="7" stopIfTrue="1" operator="endsWith" text="PS">
      <formula>RIGHT(BG432,LEN("PS"))="PS"</formula>
    </cfRule>
    <cfRule type="endsWith" dxfId="12110" priority="8" stopIfTrue="1" operator="endsWith" text="OB">
      <formula>RIGHT(BG432,LEN("OB"))="OB"</formula>
    </cfRule>
    <cfRule type="endsWith" dxfId="12109" priority="9" stopIfTrue="1" operator="endsWith" text="BA">
      <formula>RIGHT(BG432,LEN("BA"))="BA"</formula>
    </cfRule>
    <cfRule type="endsWith" dxfId="12108" priority="10" stopIfTrue="1" operator="endsWith" text="CO">
      <formula>RIGHT(BG432,LEN("CO"))="CO"</formula>
    </cfRule>
    <cfRule type="endsWith" dxfId="12107" priority="11" stopIfTrue="1" operator="endsWith" text="CH">
      <formula>RIGHT(BG432,LEN("CH"))="CH"</formula>
    </cfRule>
  </conditionalFormatting>
  <pageMargins left="0" right="0" top="0" bottom="0" header="0" footer="0"/>
  <pageSetup paperSize="8" scale="40" fitToHeight="0"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385" r:id="rId4" name="Spinner 1">
              <controlPr defaultSize="0" autoPict="0">
                <anchor moveWithCells="1" sizeWithCells="1">
                  <from>
                    <xdr:col>7</xdr:col>
                    <xdr:colOff>95250</xdr:colOff>
                    <xdr:row>1</xdr:row>
                    <xdr:rowOff>28575</xdr:rowOff>
                  </from>
                  <to>
                    <xdr:col>8</xdr:col>
                    <xdr:colOff>152400</xdr:colOff>
                    <xdr:row>2</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Chantier'!$B:$B</xm:f>
          </x14:formula1>
          <xm:sqref>G8:G22 I8:I22 K8:K22 M8:M22 O8:O22 Q8:Q22 S8:S22 AA8:AA22 AC8:AC22 AE8:AE22 AG8:AG22 AI8:AI22 AK8:AK22 AM8:AM22 AU8:AU22 AW8:AW22 AY8:AY22 BA8:BA22 BC8:BC22 BE8:BE22 BG8:BG22 G26:G40 I26:I40 K26:K40 M26:M40 O26:O40 Q26:Q40 S26:S40 AA26:AA40 AC26:AC40 AE26:AE40 AG26:AG40 AI26:AI40 AK26:AK40 AM26:AM40 AU26:AU40 AW26:AW40 AY26:AY40 BA26:BA40 BC26:BC40 BE26:BE40 BG26:BG40 AA44:AA58 AC44:AC58 AE44:AE58 AG44:AG58 AI44:AI58 AK44:AK58 AM44:AM58 G44:G58 I44:I58 K44:K58 M44:M58 O44:O58 Q44:Q58 S44:S58 AU44:AU58 AW44:AW58 AY44:AY58 BA44:BA58 BC44:BC58 BE44:BE58 BG44:BG58 G62:G76 I62:I76 K62:K76 M62:M76 O62:O76 Q62:Q76 S62:S76 AA62:AA76 AC62:AC76 AE62:AE76 AG62:AG76 AI62:AI76 AK62:AK76 AM62:AM76 AU62:AU76 AW62:AW76 AY62:AY76 BA62:BA76 BC62:BC76 BE62:BE76 BG62:BG76 AA80:AA94 AC80:AC94 AE80:AE94 AG80:AG94 AI80:AI94 AK80:AK94 AM80:AM94 G80:G94 I80:I94 K80:K94 M80:M94 O80:O94 Q80:Q94 S80:S94 AU80:AU94 AW80:AW94 AY80:AY94 BA80:BA94 BC80:BC94 BE80:BE94 BG80:BG94 G98:G112 I98:I112 K98:K112 M98:M112 O98:O112 Q98:Q112 S98:S112 AA98:AA112 AC98:AC112 AE98:AE112 AG98:AG112 AI98:AI112 AK98:AK112 AM98:AM112 AU98:AU112 AW98:AW112 AY98:AY112 BA98:BA112 BC98:BC112 BE98:BE112 BG98:BG112 G120:G134 I120:I134 K120:K134 M120:M134 O120:O134 Q120:Q134 S120:S134 AA120:AA134 AC120:AC134 AE120:AE134 AG120:AG134 AI120:AI134 AK120:AK134 AM120:AM134 AU120:AU134 AW120:AW134 AY120:AY134 BA120:BA134 BC120:BC134 BE120:BE134 BG120:BG134 G138:G152 I138:I152 K138:K152 M138:M152 O138:O152 Q138:Q152 S138:S152 AA138:AA152 AC138:AC152 AE138:AE152 AG138:AG152 AI138:AI152 AK138:AK152 AM138:AM152 AU138:AU152 AW138:AW152 AY138:AY152 BA138:BA152 BC138:BC152 BE138:BE152 BG138:BG152 G156:G170 I156:I170 K156:K170 M156:M170 O156:O170 Q156:Q170 S156:S170 AA156:AA170 AC156:AC170 AE156:AE170 AG156:AG170 AI156:AI170 AK156:AK170 AM156:AM170 AU156:AU170 AW156:AW170 AY156:AY170 BA156:BA170 BC156:BC170 BE156:BE170 BG156:BG170 G174:G188 I174:I188 K174:K188 M174:M188 O174:O188 Q174:Q188 S174:S188 AA174:AA188 AC174:AC188 AE174:AE188 AG174:AG188 AI174:AI188 AK174:AK188 AM174:AM188 AU174:AU188 AW174:AW188 AY174:AY188 BA174:BA188 BC174:BC188 BE174:BE188 BG174:BG188 G192:G206 I192:I206 K192:K206 M192:M206 O192:O206 Q192:Q206 S192:S206 AA192:AA206 AC192:AC206 AE192:AE206 AG192:AG206 AI192:AI206 AK192:AK206 AM192:AM206 AU192:AU206 AW192:AW206 AY192:AY206 BA192:BA206 BC192:BC206 BE192:BE206 BG192:BG206 G209:G223 I209:I223 K209:K223 M209:M223 O209:O223 Q209:Q223 S209:S223 AA209:AA223 AC209:AC223 AE209:AE223 AG209:AG223 AI209:AI223 AK209:AK223 AM209:AM223 AU209:AU223 AW209:AW223 AY209:AY223 BA209:BA223 BC209:BC223 BE209:BE223 BG209:BG223 G231:G245 I231:I245 K231:K245 M231:M245 O231:O245 Q231:Q245 S231:S245 AA231:AA245 AC231:AC245 AE231:AE245 AG231:AG245 AI231:AI245 AK231:AK245 AM231:AM245 AU231:AU245 AW231:AW245 AY231:AY245 BA231:BA245 BC231:BC245 BE231:BE245 BG231:BG245 G249:G263 I249:I263 K249:K263 M249:M263 O249:O263 Q249:Q263 S249:S263 AA249:AA263 AC249:AC263 AE249:AE263 AG249:AG263 AI249:AI263 AK249:AK263 AM249:AM263 AU249:AU263 AW249:AW263 AY249:AY263 BA249:BA263 BC249:BC263 BE249:BE263 BG249:BG263 G267:G281 I267:I281 K267:K281 M267:M281 O267:O281 Q267:Q281 S267:S281 AA267:AA281 AC267:AC281 AE267:AE281 AG267:AG281 AI267:AI281 AK267:AK281 AM267:AM281 AU267:AU281 AW267:AW281 AY267:AY281 BA267:BA281 BC267:BC281 BE267:BE281 BG267:BG281 G285:G299 I285:I299 K285:K299 M285:M299 O285:O299 Q285:Q299 S285:S299 AA285:AA299 AC285:AC299 AE285:AE299 AG285:AG299 AI285:AI299 AK285:AK299 AM285:AM299 AU285:AU299 AW285:AW299 AY285:AY299 BA285:BA299 BC285:BC299 BE285:BE299 BG285:BG299 G303:G317 I303:I317 K303:K317 M303:M317 O303:O317 Q303:Q317 S303:S317 AA303:AA317 AC303:AC317 AE303:AE317 AG303:AG317 AI303:AI317 AK303:AK317 AM303:AM317 AU303:AU317 AW303:AW317 AY303:AY317 BA303:BA317 BC303:BC317 BE303:BE317 BG303:BG317 G321:G335 I321:I335 K321:K335 M321:M335 O321:O335 Q321:Q335 S321:S335 AA321:AA335 AC321:AC335 AE321:AE335 AG321:AG335 AI321:AI335 AK321:AK335 AM321:AM335 AU321:AU335 AW321:AW335 AY321:AY335 BA321:BA335 BC321:BC335 BE321:BE335 BG321:BG335 G342:G356 I342:I356 K342:K356 M342:M356 O342:O356 Q342:Q356 S342:S356 AA342:AA356 AC342:AC356 AE342:AE356 AG342:AG356 AI342:AI356 AK342:AK356 AM342:AM356 AU342:AU356 AW342:AW356 AY342:AY356 BA342:BA356 BC342:BC356 BE342:BE356 BG342:BG356 G360:G374 I360:I374 K360:K374 M360:M374 O360:O374 Q360:Q374 S360:S374 AA360:AA374 AC360:AC374 AE360:AE374 AG360:AG374 AI360:AI374 AK360:AK374 AM360:AM374 AU360:AU374 AW360:AW374 AY360:AY374 BA360:BA374 BC360:BC374 BE360:BE374 BG360:BG374 G378:G392 I378:I392 K378:K392 M378:M392 O378:O392 Q378:Q392 S378:S392 AA378:AA392 AC378:AC392 AE378:AE392 AG378:AG392 AI378:AI392 AK378:AK392 AM378:AM392 AU378:AU392 AW378:AW392 AY378:AY392 BA378:BA392 BC378:BC392 BE378:BE392 BG378:BG392 G396:G410 I396:I410 K396:K410 M396:M410 O396:O410 Q396:Q410 S396:S410 AA396:AA410 AC396:AC410 AE396:AE410 AG396:AG410 AI396:AI410 AK396:AK410 AM396:AM410 AU396:AU410 AW396:AW410 AY396:AY410 BA396:BA410 BC396:BC410 BE396:BE410 BG396:BG410 G414:G428 I414:I428 K414:K428 M414:M428 O414:O428 Q414:Q428 S414:S428 AA414:AA428 AC414:AC428 AE414:AE428 AG414:AG428 AI414:AI428 AK414:AK428 AM414:AM428 AU414:AU428 AW414:AW428 AY414:AY428 BA414:BA428 BC414:BC428 BE414:BE428 BG414:BG428 G432:G446 I432:I446 K432:K446 M432:M446 O432:O446 Q432:Q446 S432:S446 AA432:AA446 AC432:AC446 AE432:AE446 AG432:AG446 AI432:AI446 AK432:AK446 AM432:AM446 AU432:AU446 AW432:AW446 AY432:AY446 BA432:BA446 BC432:BC446 BE432:BE446 BG432:BG446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FFC000"/>
    <pageSetUpPr fitToPage="1"/>
  </sheetPr>
  <dimension ref="B1:BP458"/>
  <sheetViews>
    <sheetView showGridLines="0" showRowColHeaders="0" zoomScale="130" zoomScaleNormal="130" zoomScaleSheetLayoutView="55" workbookViewId="0">
      <pane ySplit="3" topLeftCell="A4" activePane="bottomLeft" state="frozen"/>
      <selection pane="bottomLeft" activeCell="I14" sqref="I14"/>
    </sheetView>
  </sheetViews>
  <sheetFormatPr baseColWidth="10" defaultRowHeight="12.75" outlineLevelRow="1" outlineLevelCol="1" x14ac:dyDescent="0.2"/>
  <cols>
    <col min="1" max="1" width="1.7109375" style="4" customWidth="1"/>
    <col min="2" max="2" width="3.7109375" style="4" customWidth="1"/>
    <col min="3" max="3" width="1.7109375" style="4" customWidth="1"/>
    <col min="4" max="4" width="3.7109375" style="4" customWidth="1"/>
    <col min="5" max="5" width="1.7109375" style="4" customWidth="1"/>
    <col min="6" max="6" width="3.7109375" style="4" customWidth="1"/>
    <col min="7" max="7" width="11.5703125" style="4" bestFit="1" customWidth="1"/>
    <col min="8" max="8" width="5.7109375" style="4" bestFit="1" customWidth="1"/>
    <col min="9" max="9" width="11.42578125" style="4"/>
    <col min="10" max="10" width="5.7109375" style="4" bestFit="1" customWidth="1"/>
    <col min="11" max="11" width="11.5703125" style="4" bestFit="1" customWidth="1"/>
    <col min="12" max="12" width="5.7109375" style="4" customWidth="1"/>
    <col min="13" max="13" width="11.42578125" style="4"/>
    <col min="14" max="14" width="5.7109375" style="4" bestFit="1" customWidth="1"/>
    <col min="15" max="15" width="11.42578125" style="4"/>
    <col min="16" max="16" width="5.7109375" style="4" bestFit="1" customWidth="1"/>
    <col min="17" max="17" width="11.42578125" style="4" hidden="1" customWidth="1" outlineLevel="1"/>
    <col min="18" max="18" width="5.42578125" style="4" hidden="1" customWidth="1" outlineLevel="1"/>
    <col min="19" max="19" width="11.42578125" style="4" hidden="1" customWidth="1" outlineLevel="1"/>
    <col min="20" max="20" width="5.7109375" style="4" hidden="1" customWidth="1" outlineLevel="1"/>
    <col min="21" max="21" width="1.7109375" style="4" customWidth="1" collapsed="1"/>
    <col min="22" max="22" width="3.7109375" style="4" customWidth="1"/>
    <col min="23" max="23" width="1.7109375" style="4" customWidth="1"/>
    <col min="24" max="24" width="3.7109375" style="4" customWidth="1"/>
    <col min="25" max="25" width="1.7109375" style="4" customWidth="1"/>
    <col min="26" max="26" width="3.7109375" style="4" customWidth="1"/>
    <col min="27" max="27" width="11.42578125" style="4"/>
    <col min="28" max="28" width="5.42578125" style="4" customWidth="1"/>
    <col min="29" max="29" width="11.42578125" style="4"/>
    <col min="30" max="30" width="5.42578125" style="4" customWidth="1"/>
    <col min="31" max="31" width="11.42578125" style="4"/>
    <col min="32" max="32" width="5.42578125" style="4" customWidth="1"/>
    <col min="33" max="33" width="11.42578125" style="4"/>
    <col min="34" max="34" width="5.42578125" style="4" customWidth="1"/>
    <col min="35" max="35" width="11.42578125" style="4"/>
    <col min="36" max="36" width="5.42578125" style="4" customWidth="1"/>
    <col min="37" max="37" width="11.42578125" style="4" hidden="1" customWidth="1" outlineLevel="1"/>
    <col min="38" max="38" width="5.42578125" style="4" hidden="1" customWidth="1" outlineLevel="1"/>
    <col min="39" max="39" width="11.42578125" style="4" hidden="1" customWidth="1" outlineLevel="1"/>
    <col min="40" max="40" width="5.42578125" style="4" hidden="1" customWidth="1" outlineLevel="1"/>
    <col min="41" max="41" width="1.7109375" style="4" customWidth="1" collapsed="1"/>
    <col min="42" max="42" width="3.7109375" style="4" customWidth="1"/>
    <col min="43" max="43" width="1.7109375" style="4" customWidth="1"/>
    <col min="44" max="44" width="3.7109375" style="4" customWidth="1"/>
    <col min="45" max="45" width="1.7109375" style="4" customWidth="1"/>
    <col min="46" max="46" width="3.7109375" style="4" customWidth="1"/>
    <col min="47" max="47" width="11.42578125" style="4"/>
    <col min="48" max="48" width="5.42578125" style="4" customWidth="1"/>
    <col min="49" max="49" width="11.42578125" style="4"/>
    <col min="50" max="50" width="5.42578125" style="4" customWidth="1"/>
    <col min="51" max="51" width="11.42578125" style="4"/>
    <col min="52" max="52" width="5.42578125" style="4" customWidth="1"/>
    <col min="53" max="53" width="11.42578125" style="4"/>
    <col min="54" max="54" width="5.42578125" style="4" customWidth="1"/>
    <col min="55" max="55" width="11.42578125" style="4"/>
    <col min="56" max="56" width="5.42578125" style="4" customWidth="1"/>
    <col min="57" max="57" width="11.42578125" style="4" hidden="1" customWidth="1" outlineLevel="1"/>
    <col min="58" max="58" width="5.42578125" style="4" hidden="1" customWidth="1" outlineLevel="1"/>
    <col min="59" max="59" width="11.42578125" style="4" hidden="1" customWidth="1" outlineLevel="1"/>
    <col min="60" max="60" width="5.42578125" style="4" hidden="1" customWidth="1" outlineLevel="1"/>
    <col min="61" max="61" width="11.42578125" style="4" collapsed="1"/>
    <col min="62" max="65" width="11.42578125" style="4"/>
    <col min="66" max="66" width="23.28515625" style="4" bestFit="1" customWidth="1"/>
    <col min="67" max="67" width="14" style="4" bestFit="1" customWidth="1"/>
    <col min="68" max="16384" width="11.42578125" style="4"/>
  </cols>
  <sheetData>
    <row r="1" spans="2:68" ht="13.5" thickBot="1" x14ac:dyDescent="0.25"/>
    <row r="2" spans="2:68" ht="27.75" thickTop="1" thickBot="1" x14ac:dyDescent="0.45">
      <c r="F2" s="18"/>
      <c r="G2" s="19">
        <v>2019</v>
      </c>
      <c r="H2" s="18"/>
      <c r="I2" s="215" t="s">
        <v>46</v>
      </c>
      <c r="J2" s="216"/>
      <c r="K2" s="93">
        <f>SUM(M4,AG4,BA4,BA116,AG116,M116,M227,AG227,BA227,BA338,AG338,M338)</f>
        <v>0</v>
      </c>
      <c r="L2" s="126" t="s">
        <v>45</v>
      </c>
      <c r="M2" s="92">
        <f>K2/16</f>
        <v>0</v>
      </c>
    </row>
    <row r="3" spans="2:68" ht="13.5" thickTop="1" x14ac:dyDescent="0.2">
      <c r="F3" s="18"/>
      <c r="G3" s="18"/>
      <c r="H3" s="18"/>
      <c r="I3" s="18"/>
    </row>
    <row r="4" spans="2:68" ht="36.950000000000003" customHeight="1" x14ac:dyDescent="0.2">
      <c r="F4" s="217">
        <f>EDATE(DATE(An_ref,1,1),0)</f>
        <v>43466</v>
      </c>
      <c r="G4" s="217"/>
      <c r="H4" s="217"/>
      <c r="I4" s="217"/>
      <c r="J4" s="217"/>
      <c r="K4" s="83"/>
      <c r="L4" s="83"/>
      <c r="M4" s="90">
        <f>SUM(B8:B22)</f>
        <v>0</v>
      </c>
      <c r="N4" s="83"/>
      <c r="O4" s="83"/>
      <c r="P4" s="83"/>
      <c r="Q4" s="83"/>
      <c r="R4" s="83"/>
      <c r="S4" s="83"/>
      <c r="T4" s="83"/>
      <c r="Z4" s="217">
        <f>EDATE(DATE(An_ref,1,1),1)</f>
        <v>43497</v>
      </c>
      <c r="AA4" s="217"/>
      <c r="AB4" s="217"/>
      <c r="AC4" s="217"/>
      <c r="AD4" s="217"/>
      <c r="AE4" s="84"/>
      <c r="AF4" s="84"/>
      <c r="AG4" s="90">
        <f>SUM(V8:V22)</f>
        <v>0</v>
      </c>
      <c r="AH4" s="84"/>
      <c r="AI4" s="84"/>
      <c r="AJ4" s="84"/>
      <c r="AK4" s="83"/>
      <c r="AL4" s="83"/>
      <c r="AM4" s="83"/>
      <c r="AN4" s="83"/>
      <c r="AT4" s="217">
        <f>EDATE(DATE(An_ref,1,1),2)</f>
        <v>43525</v>
      </c>
      <c r="AU4" s="217"/>
      <c r="AV4" s="217"/>
      <c r="AW4" s="217"/>
      <c r="AX4" s="217"/>
      <c r="AY4" s="84"/>
      <c r="AZ4" s="84"/>
      <c r="BA4" s="90">
        <f>SUM(AP8:AP22)</f>
        <v>0</v>
      </c>
      <c r="BB4" s="84"/>
      <c r="BC4" s="84"/>
      <c r="BD4" s="84"/>
      <c r="BE4" s="83"/>
      <c r="BF4" s="83"/>
      <c r="BG4" s="83"/>
      <c r="BH4" s="83"/>
      <c r="BN4" s="5" t="s">
        <v>3</v>
      </c>
      <c r="BO4" s="6" t="s">
        <v>4</v>
      </c>
      <c r="BP4" s="4" t="b">
        <f>OR(H7=BO5,H7=BO6,H7=BO7,H7=BO24,H7=BO25,H7=BO26,H7=BO42,H7=BO43,H7=BO44,H7=BO60,H7=BO61,H7=BO62,H7=BO78)</f>
        <v>0</v>
      </c>
    </row>
    <row r="5" spans="2:68" s="8" customFormat="1" ht="22.5" customHeight="1" thickBot="1" x14ac:dyDescent="0.25">
      <c r="B5" s="218" t="s">
        <v>27</v>
      </c>
      <c r="C5" s="219"/>
      <c r="D5" s="219"/>
      <c r="F5" s="7"/>
      <c r="G5" s="220" t="str">
        <f>UPPER(TEXT(H25,"jjjj"))</f>
        <v>LUNDI</v>
      </c>
      <c r="H5" s="220"/>
      <c r="I5" s="220" t="str">
        <f>UPPER(TEXT(J25,"jjjj"))</f>
        <v>MARDI</v>
      </c>
      <c r="J5" s="220"/>
      <c r="K5" s="220" t="str">
        <f>UPPER(TEXT(L25,"jjjj"))</f>
        <v>MERCREDI</v>
      </c>
      <c r="L5" s="220"/>
      <c r="M5" s="220" t="str">
        <f>UPPER(TEXT(N25,"jjjj"))</f>
        <v>JEUDI</v>
      </c>
      <c r="N5" s="220"/>
      <c r="O5" s="220" t="str">
        <f>UPPER(TEXT(P25,"jjjj"))</f>
        <v>VENDREDI</v>
      </c>
      <c r="P5" s="220"/>
      <c r="Q5" s="221" t="str">
        <f>UPPER(TEXT(R25,"jjjj"))</f>
        <v>SAMEDI</v>
      </c>
      <c r="R5" s="221"/>
      <c r="S5" s="221" t="str">
        <f>UPPER(TEXT(T25,"jjjj"))</f>
        <v>DIMANCHE</v>
      </c>
      <c r="T5" s="221"/>
      <c r="V5" s="218" t="s">
        <v>27</v>
      </c>
      <c r="W5" s="219"/>
      <c r="X5" s="219"/>
      <c r="Z5" s="7"/>
      <c r="AA5" s="220" t="str">
        <f>UPPER(TEXT(AB25,"jjjj"))</f>
        <v>LUNDI</v>
      </c>
      <c r="AB5" s="220"/>
      <c r="AC5" s="220" t="str">
        <f>UPPER(TEXT(AD25,"jjjj"))</f>
        <v>MARDI</v>
      </c>
      <c r="AD5" s="220"/>
      <c r="AE5" s="220" t="str">
        <f>UPPER(TEXT(AF25,"jjjj"))</f>
        <v>MERCREDI</v>
      </c>
      <c r="AF5" s="220"/>
      <c r="AG5" s="220" t="str">
        <f>UPPER(TEXT(AH25,"jjjj"))</f>
        <v>JEUDI</v>
      </c>
      <c r="AH5" s="220"/>
      <c r="AI5" s="220" t="str">
        <f>UPPER(TEXT(AJ25,"jjjj"))</f>
        <v>VENDREDI</v>
      </c>
      <c r="AJ5" s="220"/>
      <c r="AK5" s="221" t="str">
        <f>UPPER(TEXT(AL25,"jjjj"))</f>
        <v>SAMEDI</v>
      </c>
      <c r="AL5" s="221"/>
      <c r="AM5" s="221" t="str">
        <f>UPPER(TEXT(AN25,"jjjj"))</f>
        <v>DIMANCHE</v>
      </c>
      <c r="AN5" s="221"/>
      <c r="AP5" s="218" t="s">
        <v>27</v>
      </c>
      <c r="AQ5" s="219"/>
      <c r="AR5" s="219"/>
      <c r="AT5" s="7"/>
      <c r="AU5" s="220" t="str">
        <f>UPPER(TEXT(AV25,"jjjj"))</f>
        <v>LUNDI</v>
      </c>
      <c r="AV5" s="220"/>
      <c r="AW5" s="220" t="str">
        <f>UPPER(TEXT(AX25,"jjjj"))</f>
        <v>MARDI</v>
      </c>
      <c r="AX5" s="220"/>
      <c r="AY5" s="220" t="str">
        <f>UPPER(TEXT(AZ25,"jjjj"))</f>
        <v>MERCREDI</v>
      </c>
      <c r="AZ5" s="220"/>
      <c r="BA5" s="220" t="str">
        <f>UPPER(TEXT(BB25,"jjjj"))</f>
        <v>JEUDI</v>
      </c>
      <c r="BB5" s="220"/>
      <c r="BC5" s="220" t="str">
        <f>UPPER(TEXT(BD25,"jjjj"))</f>
        <v>VENDREDI</v>
      </c>
      <c r="BD5" s="220"/>
      <c r="BE5" s="221" t="str">
        <f>UPPER(TEXT(BF25,"jjjj"))</f>
        <v>SAMEDI</v>
      </c>
      <c r="BF5" s="221"/>
      <c r="BG5" s="221" t="str">
        <f>UPPER(TEXT(BH25,"jjjj"))</f>
        <v>DIMANCHE</v>
      </c>
      <c r="BH5" s="221"/>
      <c r="BN5" s="9"/>
      <c r="BO5" s="10">
        <f>DATE(An_ref,1,1)</f>
        <v>43466</v>
      </c>
    </row>
    <row r="6" spans="2:68" ht="15" hidden="1" customHeight="1" x14ac:dyDescent="0.2">
      <c r="F6" s="48">
        <f>INT((N7-LOOKUP(N7,DATE(YEAR(N7)+{-1;0;1},1,3)-WEEKDAY(DATE(YEAR(N7)+{-1;0;1},1,3))+2))/7)+1</f>
        <v>1</v>
      </c>
      <c r="G6" s="50"/>
      <c r="H6" s="50"/>
      <c r="I6" s="50"/>
      <c r="J6" s="50"/>
      <c r="K6" s="50"/>
      <c r="L6" s="50"/>
      <c r="M6" s="50"/>
      <c r="N6" s="50"/>
      <c r="O6" s="50"/>
      <c r="P6" s="50"/>
      <c r="Q6" s="50"/>
      <c r="R6" s="50"/>
      <c r="S6" s="50"/>
      <c r="T6" s="50"/>
      <c r="Z6" s="48" t="e">
        <f>INT((AH7-LOOKUP(AH7,DATE(YEAR(AH7)+{-1;0;1},1,3)-WEEKDAY(DATE(YEAR(AH7)+{-1;0;1},1,3))+2))/7)+1</f>
        <v>#VALUE!</v>
      </c>
      <c r="AA6" s="50"/>
      <c r="AB6" s="50"/>
      <c r="AC6" s="50"/>
      <c r="AD6" s="50"/>
      <c r="AE6" s="50"/>
      <c r="AF6" s="50"/>
      <c r="AG6" s="50"/>
      <c r="AH6" s="50"/>
      <c r="AI6" s="50"/>
      <c r="AJ6" s="50"/>
      <c r="AK6" s="50"/>
      <c r="AL6" s="50"/>
      <c r="AM6" s="50"/>
      <c r="AN6" s="50"/>
      <c r="AT6" s="48" t="e">
        <f>INT((BB7-LOOKUP(BB7,DATE(YEAR(BB7)+{-1;0;1},1,3)-WEEKDAY(DATE(YEAR(BB7)+{-1;0;1},1,3))+2))/7)+1</f>
        <v>#VALUE!</v>
      </c>
      <c r="AU6" s="50"/>
      <c r="AV6" s="50"/>
      <c r="AW6" s="50"/>
      <c r="AX6" s="50"/>
      <c r="AY6" s="50"/>
      <c r="AZ6" s="50"/>
      <c r="BA6" s="50"/>
      <c r="BB6" s="50"/>
      <c r="BC6" s="50"/>
      <c r="BD6" s="50"/>
      <c r="BE6" s="50"/>
      <c r="BF6" s="50"/>
      <c r="BG6" s="50"/>
      <c r="BH6" s="50"/>
      <c r="BN6" s="11"/>
      <c r="BO6" s="12">
        <f>DATE(An_ref,1,2)</f>
        <v>43467</v>
      </c>
    </row>
    <row r="7" spans="2:68" ht="39.950000000000003" customHeight="1" thickBot="1" x14ac:dyDescent="0.25">
      <c r="B7" s="76" t="s">
        <v>29</v>
      </c>
      <c r="D7" s="77" t="s">
        <v>28</v>
      </c>
      <c r="F7" s="71">
        <f>F6</f>
        <v>1</v>
      </c>
      <c r="G7" s="51" t="str">
        <f>IF(ISNA(VLOOKUP(H7,Tab_feri,2,FALSE)),"",VLOOKUP(H7,Tab_feri,2,FALSE))</f>
        <v/>
      </c>
      <c r="H7" s="52" t="str">
        <f>IF(WEEKDAY(F4)=2,F4,"")</f>
        <v/>
      </c>
      <c r="I7" s="51" t="str">
        <f>IF(ISNA(VLOOKUP(J7,Tab_feri,2,FALSE)),"",VLOOKUP(J7,Tab_feri,2,FALSE))</f>
        <v/>
      </c>
      <c r="J7" s="52">
        <f>IF(H7&lt;&gt;"",H7+1,IF(WEEKDAY(F4)=3,F4,""))</f>
        <v>43466</v>
      </c>
      <c r="K7" s="51" t="str">
        <f>IF(ISNA(VLOOKUP(L7,Tab_feri,2,FALSE)),"",VLOOKUP(L7,Tab_feri,2,FALSE))</f>
        <v/>
      </c>
      <c r="L7" s="52">
        <f>IF(J7&lt;&gt;"",J7+1,IF(WEEKDAY(F4)=4,F4,""))</f>
        <v>43467</v>
      </c>
      <c r="M7" s="51" t="str">
        <f>IF(ISNA(VLOOKUP(N7,Tab_feri,2,FALSE)),"",VLOOKUP(N7,Tab_feri,2,FALSE))</f>
        <v/>
      </c>
      <c r="N7" s="52">
        <f>IF(L7&lt;&gt;"",L7+1,IF(WEEKDAY(F4)=5,F4,""))</f>
        <v>43468</v>
      </c>
      <c r="O7" s="51" t="str">
        <f>IF(ISNA(VLOOKUP(P7,Tab_feri,2,FALSE)),"",VLOOKUP(P7,Tab_feri,2,FALSE))</f>
        <v/>
      </c>
      <c r="P7" s="62">
        <f>IF(N7&lt;&gt;"",N7+1,IF(WEEKDAY(F4)=6,F4,""))</f>
        <v>43469</v>
      </c>
      <c r="Q7" s="53" t="str">
        <f>IF(ISNA(VLOOKUP(R7,Tab_feri,2,FALSE)),"",VLOOKUP(R7,Tab_feri,2,FALSE))</f>
        <v/>
      </c>
      <c r="R7" s="54">
        <f>IF(P7&lt;&gt;"",P7+1,IF(WEEKDAY(F4)=7,F4,""))</f>
        <v>43470</v>
      </c>
      <c r="S7" s="53" t="str">
        <f>IF(ISNA(VLOOKUP(T7,Tab_feri,2,FALSE)),"",VLOOKUP(T7,Tab_feri,2,FALSE))</f>
        <v/>
      </c>
      <c r="T7" s="55">
        <f>IF(R7&lt;&gt;"",R7+1,IF(WEEKDAY(F4)=1,F4,""))</f>
        <v>43471</v>
      </c>
      <c r="V7" s="76" t="s">
        <v>29</v>
      </c>
      <c r="X7" s="77" t="s">
        <v>28</v>
      </c>
      <c r="Z7" s="71" t="e">
        <f>Z6</f>
        <v>#VALUE!</v>
      </c>
      <c r="AA7" s="51" t="str">
        <f>IF(ISNA(VLOOKUP(AB7,Tab_feri,2,FALSE)),"",VLOOKUP(AB7,Tab_feri,2,FALSE))</f>
        <v/>
      </c>
      <c r="AB7" s="52" t="str">
        <f>IF(WEEKDAY(Z4)=2,Z4,"")</f>
        <v/>
      </c>
      <c r="AC7" s="51" t="str">
        <f>IF(ISNA(VLOOKUP(AD7,Tab_feri,2,FALSE)),"",VLOOKUP(AD7,Tab_feri,2,FALSE))</f>
        <v/>
      </c>
      <c r="AD7" s="52" t="str">
        <f>IF(AB7&lt;&gt;"",AB7+1,IF(WEEKDAY(Z4)=3,Z4,""))</f>
        <v/>
      </c>
      <c r="AE7" s="51" t="str">
        <f>IF(ISNA(VLOOKUP(AF7,Tab_feri,2,FALSE)),"",VLOOKUP(AF7,Tab_feri,2,FALSE))</f>
        <v/>
      </c>
      <c r="AF7" s="52" t="str">
        <f>IF(AD7&lt;&gt;"",AD7+1,IF(WEEKDAY(Z4)=4,Z4,""))</f>
        <v/>
      </c>
      <c r="AG7" s="51" t="str">
        <f>IF(ISNA(VLOOKUP(AH7,Tab_feri,2,FALSE)),"",VLOOKUP(AH7,Tab_feri,2,FALSE))</f>
        <v/>
      </c>
      <c r="AH7" s="52" t="str">
        <f>IF(AF7&lt;&gt;"",AF7+1,IF(WEEKDAY(Z4)=5,Z4,""))</f>
        <v/>
      </c>
      <c r="AI7" s="51" t="str">
        <f>IF(ISNA(VLOOKUP(AJ7,Tab_feri,2,FALSE)),"",VLOOKUP(AJ7,Tab_feri,2,FALSE))</f>
        <v/>
      </c>
      <c r="AJ7" s="52">
        <f>IF(AH7&lt;&gt;"",AH7+1,IF(WEEKDAY(Z4)=6,Z4,""))</f>
        <v>43497</v>
      </c>
      <c r="AK7" s="53" t="str">
        <f>IF(ISNA(VLOOKUP(AL7,Tab_feri,2,FALSE)),"",VLOOKUP(AL7,Tab_feri,2,FALSE))</f>
        <v/>
      </c>
      <c r="AL7" s="54">
        <f>IF(AJ7&lt;&gt;"",AJ7+1,IF(WEEKDAY(Z4)=7,Z4,""))</f>
        <v>43498</v>
      </c>
      <c r="AM7" s="53" t="str">
        <f>IF(ISNA(VLOOKUP(AN7,Tab_feri,2,FALSE)),"",VLOOKUP(AN7,Tab_feri,2,FALSE))</f>
        <v/>
      </c>
      <c r="AN7" s="55">
        <f>IF(AL7&lt;&gt;"",AL7+1,IF(WEEKDAY(Z4)=1,Z4,""))</f>
        <v>43499</v>
      </c>
      <c r="AP7" s="76" t="s">
        <v>29</v>
      </c>
      <c r="AR7" s="77" t="s">
        <v>28</v>
      </c>
      <c r="AT7" s="71" t="e">
        <f>AT6</f>
        <v>#VALUE!</v>
      </c>
      <c r="AU7" s="51" t="str">
        <f>IF(ISNA(VLOOKUP(AV7,Tab_feri,2,FALSE)),"",VLOOKUP(AV7,Tab_feri,2,FALSE))</f>
        <v/>
      </c>
      <c r="AV7" s="52" t="str">
        <f>IF(WEEKDAY(AT4)=2,AT4,"")</f>
        <v/>
      </c>
      <c r="AW7" s="51" t="str">
        <f>IF(ISNA(VLOOKUP(AX7,Tab_feri,2,FALSE)),"",VLOOKUP(AX7,Tab_feri,2,FALSE))</f>
        <v/>
      </c>
      <c r="AX7" s="52" t="str">
        <f>IF(AV7&lt;&gt;"",AV7+1,IF(WEEKDAY(AT4)=3,AT4,""))</f>
        <v/>
      </c>
      <c r="AY7" s="51" t="str">
        <f>IF(ISNA(VLOOKUP(AZ7,Tab_feri,2,FALSE)),"",VLOOKUP(AZ7,Tab_feri,2,FALSE))</f>
        <v/>
      </c>
      <c r="AZ7" s="52" t="str">
        <f>IF(AX7&lt;&gt;"",AX7+1,IF(WEEKDAY(AT4)=4,AT4,""))</f>
        <v/>
      </c>
      <c r="BA7" s="51" t="str">
        <f>IF(ISNA(VLOOKUP(BB7,Tab_feri,2,FALSE)),"",VLOOKUP(BB7,Tab_feri,2,FALSE))</f>
        <v/>
      </c>
      <c r="BB7" s="52" t="str">
        <f>IF(AZ7&lt;&gt;"",AZ7+1,IF(WEEKDAY(AT4)=5,AT4,""))</f>
        <v/>
      </c>
      <c r="BC7" s="51" t="str">
        <f>IF(ISNA(VLOOKUP(BD7,Tab_feri,2,FALSE)),"",VLOOKUP(BD7,Tab_feri,2,FALSE))</f>
        <v/>
      </c>
      <c r="BD7" s="52">
        <f>IF(BB7&lt;&gt;"",BB7+1,IF(WEEKDAY(AT4)=6,AT4,""))</f>
        <v>43525</v>
      </c>
      <c r="BE7" s="53" t="str">
        <f>IF(ISNA(VLOOKUP(BF7,Tab_feri,2,FALSE)),"",VLOOKUP(BF7,Tab_feri,2,FALSE))</f>
        <v/>
      </c>
      <c r="BF7" s="54">
        <f>IF(BD7&lt;&gt;"",BD7+1,IF(WEEKDAY(AT4)=7,AT4,""))</f>
        <v>43526</v>
      </c>
      <c r="BG7" s="53" t="str">
        <f>IF(ISNA(VLOOKUP(BH7,Tab_feri,2,FALSE)),"",VLOOKUP(BH7,Tab_feri,2,FALSE))</f>
        <v/>
      </c>
      <c r="BH7" s="55">
        <f>IF(BF7&lt;&gt;"",BF7+1,IF(WEEKDAY(AT4)=1,AT4,""))</f>
        <v>43527</v>
      </c>
      <c r="BN7" s="13"/>
      <c r="BO7" s="14">
        <f>BO8-2</f>
        <v>43574</v>
      </c>
    </row>
    <row r="8" spans="2:68" ht="15" customHeight="1" outlineLevel="1" thickTop="1" thickBot="1" x14ac:dyDescent="0.25">
      <c r="B8" s="73">
        <f>SUM(D8,D26,D44,D62,D80,D98)</f>
        <v>0</v>
      </c>
      <c r="D8" s="87">
        <f>SUM(H8,J8,L8,N8,P8,R8,T8)</f>
        <v>0</v>
      </c>
      <c r="F8" s="70">
        <v>1</v>
      </c>
      <c r="G8" s="80"/>
      <c r="H8" s="57"/>
      <c r="I8" s="80"/>
      <c r="J8" s="57"/>
      <c r="K8" s="80"/>
      <c r="L8" s="57"/>
      <c r="M8" s="80"/>
      <c r="N8" s="57"/>
      <c r="O8" s="80"/>
      <c r="P8" s="58"/>
      <c r="Q8" s="80"/>
      <c r="R8" s="57"/>
      <c r="S8" s="80"/>
      <c r="T8" s="58"/>
      <c r="V8" s="73">
        <f>SUM(X8,X26,X44,X62,X80,X98)</f>
        <v>0</v>
      </c>
      <c r="X8" s="87">
        <f>SUM(AB8,AD8,AF8,AH8,AJ8,AL8,AN8)</f>
        <v>0</v>
      </c>
      <c r="Z8" s="70">
        <v>1</v>
      </c>
      <c r="AA8" s="80"/>
      <c r="AB8" s="57"/>
      <c r="AC8" s="80"/>
      <c r="AD8" s="57"/>
      <c r="AE8" s="80"/>
      <c r="AF8" s="57"/>
      <c r="AG8" s="80"/>
      <c r="AH8" s="57"/>
      <c r="AI8" s="80"/>
      <c r="AJ8" s="58"/>
      <c r="AK8" s="80"/>
      <c r="AL8" s="57"/>
      <c r="AM8" s="80"/>
      <c r="AN8" s="58"/>
      <c r="AP8" s="73">
        <f>SUM(AR8,AR26,AR44,AR62,AR80,AR98)</f>
        <v>0</v>
      </c>
      <c r="AR8" s="87">
        <f>SUM(AV8,AX8,AZ8,BB8,BD8,BF8,BH8)</f>
        <v>0</v>
      </c>
      <c r="AT8" s="70">
        <v>1</v>
      </c>
      <c r="AU8" s="80"/>
      <c r="AV8" s="57"/>
      <c r="AW8" s="80"/>
      <c r="AX8" s="57"/>
      <c r="AY8" s="80"/>
      <c r="AZ8" s="57"/>
      <c r="BA8" s="80"/>
      <c r="BB8" s="57"/>
      <c r="BC8" s="80"/>
      <c r="BD8" s="58"/>
      <c r="BE8" s="80"/>
      <c r="BF8" s="57"/>
      <c r="BG8" s="80"/>
      <c r="BH8" s="58"/>
      <c r="BN8" s="13"/>
      <c r="BO8" s="12">
        <f>ROUND(DATE(An_ref,4,MOD(234-11*MOD(An_ref,19),30))/7,)*7-6</f>
        <v>43576</v>
      </c>
    </row>
    <row r="9" spans="2:68" ht="15" customHeight="1" outlineLevel="1" thickBot="1" x14ac:dyDescent="0.25">
      <c r="B9" s="74">
        <f t="shared" ref="B9:B22" si="0">SUM(D9,D27,D45,D63,D81,D99)</f>
        <v>0</v>
      </c>
      <c r="D9" s="88">
        <f t="shared" ref="D9:D22" si="1">SUM(H9,J9,L9,N9,P9,R9,T9)</f>
        <v>0</v>
      </c>
      <c r="F9" s="70">
        <v>2</v>
      </c>
      <c r="G9" s="81"/>
      <c r="H9" s="47"/>
      <c r="I9" s="81"/>
      <c r="J9" s="47"/>
      <c r="K9" s="81"/>
      <c r="L9" s="47"/>
      <c r="M9" s="81"/>
      <c r="N9" s="47"/>
      <c r="O9" s="81"/>
      <c r="P9" s="59"/>
      <c r="Q9" s="81"/>
      <c r="R9" s="47"/>
      <c r="S9" s="81"/>
      <c r="T9" s="59"/>
      <c r="V9" s="74">
        <f t="shared" ref="V9:V22" si="2">SUM(X9,X27,X45,X63,X81,X99)</f>
        <v>0</v>
      </c>
      <c r="X9" s="88">
        <f t="shared" ref="X9:X22" si="3">SUM(AB9,AD9,AF9,AH9,AJ9,AL9,AN9)</f>
        <v>0</v>
      </c>
      <c r="Z9" s="70">
        <v>2</v>
      </c>
      <c r="AA9" s="81"/>
      <c r="AB9" s="47"/>
      <c r="AC9" s="81"/>
      <c r="AD9" s="47"/>
      <c r="AE9" s="81"/>
      <c r="AF9" s="47"/>
      <c r="AG9" s="81"/>
      <c r="AH9" s="47"/>
      <c r="AI9" s="81"/>
      <c r="AJ9" s="59"/>
      <c r="AK9" s="81"/>
      <c r="AL9" s="47"/>
      <c r="AM9" s="81"/>
      <c r="AN9" s="59"/>
      <c r="AP9" s="74">
        <f t="shared" ref="AP9:AP22" si="4">SUM(AR9,AR27,AR45,AR63,AR81,AR99)</f>
        <v>0</v>
      </c>
      <c r="AR9" s="88">
        <f t="shared" ref="AR9:AR22" si="5">SUM(AV9,AX9,AZ9,BB9,BD9,BF9,BH9)</f>
        <v>0</v>
      </c>
      <c r="AT9" s="70">
        <v>2</v>
      </c>
      <c r="AU9" s="81"/>
      <c r="AV9" s="47"/>
      <c r="AW9" s="81"/>
      <c r="AX9" s="47"/>
      <c r="AY9" s="81"/>
      <c r="AZ9" s="47"/>
      <c r="BA9" s="81"/>
      <c r="BB9" s="47"/>
      <c r="BC9" s="81"/>
      <c r="BD9" s="59"/>
      <c r="BE9" s="81"/>
      <c r="BF9" s="47"/>
      <c r="BG9" s="81"/>
      <c r="BH9" s="59"/>
      <c r="BN9" s="13"/>
      <c r="BO9" s="12"/>
    </row>
    <row r="10" spans="2:68" ht="15" customHeight="1" outlineLevel="1" thickBot="1" x14ac:dyDescent="0.25">
      <c r="B10" s="74">
        <f t="shared" si="0"/>
        <v>0</v>
      </c>
      <c r="D10" s="88">
        <f t="shared" si="1"/>
        <v>0</v>
      </c>
      <c r="F10" s="70">
        <v>3</v>
      </c>
      <c r="G10" s="81"/>
      <c r="H10" s="47"/>
      <c r="I10" s="81"/>
      <c r="J10" s="47"/>
      <c r="K10" s="81"/>
      <c r="L10" s="47"/>
      <c r="M10" s="81"/>
      <c r="N10" s="47"/>
      <c r="O10" s="81"/>
      <c r="P10" s="59"/>
      <c r="Q10" s="81"/>
      <c r="R10" s="47"/>
      <c r="S10" s="81"/>
      <c r="T10" s="59"/>
      <c r="V10" s="74">
        <f t="shared" si="2"/>
        <v>0</v>
      </c>
      <c r="X10" s="88">
        <f t="shared" si="3"/>
        <v>0</v>
      </c>
      <c r="Z10" s="70">
        <v>3</v>
      </c>
      <c r="AA10" s="81"/>
      <c r="AB10" s="47"/>
      <c r="AC10" s="81"/>
      <c r="AD10" s="47"/>
      <c r="AE10" s="81"/>
      <c r="AF10" s="47"/>
      <c r="AG10" s="81"/>
      <c r="AH10" s="47"/>
      <c r="AI10" s="81"/>
      <c r="AJ10" s="59"/>
      <c r="AK10" s="81"/>
      <c r="AL10" s="47"/>
      <c r="AM10" s="81"/>
      <c r="AN10" s="59"/>
      <c r="AP10" s="74">
        <f t="shared" si="4"/>
        <v>0</v>
      </c>
      <c r="AR10" s="88">
        <f t="shared" si="5"/>
        <v>0</v>
      </c>
      <c r="AT10" s="70">
        <v>3</v>
      </c>
      <c r="AU10" s="81"/>
      <c r="AV10" s="47"/>
      <c r="AW10" s="81"/>
      <c r="AX10" s="47"/>
      <c r="AY10" s="81"/>
      <c r="AZ10" s="47"/>
      <c r="BA10" s="81"/>
      <c r="BB10" s="47"/>
      <c r="BC10" s="81"/>
      <c r="BD10" s="59"/>
      <c r="BE10" s="81"/>
      <c r="BF10" s="47"/>
      <c r="BG10" s="81"/>
      <c r="BH10" s="59"/>
      <c r="BN10" s="13"/>
      <c r="BO10" s="12"/>
    </row>
    <row r="11" spans="2:68" ht="15" customHeight="1" outlineLevel="1" thickBot="1" x14ac:dyDescent="0.25">
      <c r="B11" s="74">
        <f t="shared" si="0"/>
        <v>0</v>
      </c>
      <c r="D11" s="88">
        <f t="shared" si="1"/>
        <v>0</v>
      </c>
      <c r="F11" s="70">
        <v>4</v>
      </c>
      <c r="G11" s="81"/>
      <c r="H11" s="47"/>
      <c r="I11" s="81"/>
      <c r="J11" s="47"/>
      <c r="K11" s="81"/>
      <c r="L11" s="47"/>
      <c r="M11" s="81"/>
      <c r="N11" s="47"/>
      <c r="O11" s="81"/>
      <c r="P11" s="59"/>
      <c r="Q11" s="81"/>
      <c r="R11" s="47"/>
      <c r="S11" s="81"/>
      <c r="T11" s="59"/>
      <c r="V11" s="74">
        <f t="shared" si="2"/>
        <v>0</v>
      </c>
      <c r="X11" s="88">
        <f t="shared" si="3"/>
        <v>0</v>
      </c>
      <c r="Z11" s="70">
        <v>4</v>
      </c>
      <c r="AA11" s="81"/>
      <c r="AB11" s="47"/>
      <c r="AC11" s="81"/>
      <c r="AD11" s="47"/>
      <c r="AE11" s="81"/>
      <c r="AF11" s="47"/>
      <c r="AG11" s="81"/>
      <c r="AH11" s="47"/>
      <c r="AI11" s="81"/>
      <c r="AJ11" s="59"/>
      <c r="AK11" s="81"/>
      <c r="AL11" s="47"/>
      <c r="AM11" s="81"/>
      <c r="AN11" s="59"/>
      <c r="AP11" s="74">
        <f t="shared" si="4"/>
        <v>0</v>
      </c>
      <c r="AR11" s="88">
        <f t="shared" si="5"/>
        <v>0</v>
      </c>
      <c r="AT11" s="70">
        <v>4</v>
      </c>
      <c r="AU11" s="81"/>
      <c r="AV11" s="47"/>
      <c r="AW11" s="81"/>
      <c r="AX11" s="47"/>
      <c r="AY11" s="81"/>
      <c r="AZ11" s="47"/>
      <c r="BA11" s="81"/>
      <c r="BB11" s="47"/>
      <c r="BC11" s="81"/>
      <c r="BD11" s="59"/>
      <c r="BE11" s="81"/>
      <c r="BF11" s="47"/>
      <c r="BG11" s="81"/>
      <c r="BH11" s="59"/>
      <c r="BN11" s="13"/>
      <c r="BO11" s="12"/>
    </row>
    <row r="12" spans="2:68" ht="15" customHeight="1" outlineLevel="1" thickBot="1" x14ac:dyDescent="0.25">
      <c r="B12" s="74">
        <f t="shared" si="0"/>
        <v>0</v>
      </c>
      <c r="D12" s="88">
        <f t="shared" si="1"/>
        <v>0</v>
      </c>
      <c r="F12" s="70">
        <v>5</v>
      </c>
      <c r="G12" s="81"/>
      <c r="H12" s="47"/>
      <c r="I12" s="81"/>
      <c r="J12" s="47"/>
      <c r="K12" s="81"/>
      <c r="L12" s="47"/>
      <c r="M12" s="81"/>
      <c r="N12" s="47"/>
      <c r="O12" s="81"/>
      <c r="P12" s="59"/>
      <c r="Q12" s="81"/>
      <c r="R12" s="47"/>
      <c r="S12" s="81"/>
      <c r="T12" s="59"/>
      <c r="V12" s="74">
        <f t="shared" si="2"/>
        <v>0</v>
      </c>
      <c r="X12" s="88">
        <f t="shared" si="3"/>
        <v>0</v>
      </c>
      <c r="Z12" s="70">
        <v>5</v>
      </c>
      <c r="AA12" s="81"/>
      <c r="AB12" s="47"/>
      <c r="AC12" s="81"/>
      <c r="AD12" s="47"/>
      <c r="AE12" s="81"/>
      <c r="AF12" s="47"/>
      <c r="AG12" s="81"/>
      <c r="AH12" s="47"/>
      <c r="AI12" s="81"/>
      <c r="AJ12" s="59"/>
      <c r="AK12" s="81"/>
      <c r="AL12" s="47"/>
      <c r="AM12" s="81"/>
      <c r="AN12" s="59"/>
      <c r="AP12" s="74">
        <f t="shared" si="4"/>
        <v>0</v>
      </c>
      <c r="AR12" s="88">
        <f t="shared" si="5"/>
        <v>0</v>
      </c>
      <c r="AT12" s="70">
        <v>5</v>
      </c>
      <c r="AU12" s="81"/>
      <c r="AV12" s="47"/>
      <c r="AW12" s="81"/>
      <c r="AX12" s="47"/>
      <c r="AY12" s="81"/>
      <c r="AZ12" s="47"/>
      <c r="BA12" s="81"/>
      <c r="BB12" s="47"/>
      <c r="BC12" s="81"/>
      <c r="BD12" s="59"/>
      <c r="BE12" s="81"/>
      <c r="BF12" s="47"/>
      <c r="BG12" s="81"/>
      <c r="BH12" s="59"/>
      <c r="BN12" s="13"/>
      <c r="BO12" s="12"/>
    </row>
    <row r="13" spans="2:68" ht="15" customHeight="1" outlineLevel="1" thickBot="1" x14ac:dyDescent="0.25">
      <c r="B13" s="74">
        <f t="shared" si="0"/>
        <v>0</v>
      </c>
      <c r="D13" s="88">
        <f t="shared" si="1"/>
        <v>0</v>
      </c>
      <c r="F13" s="70">
        <v>6</v>
      </c>
      <c r="G13" s="81"/>
      <c r="H13" s="47"/>
      <c r="I13" s="81"/>
      <c r="J13" s="47"/>
      <c r="K13" s="81"/>
      <c r="L13" s="47"/>
      <c r="M13" s="81"/>
      <c r="N13" s="47"/>
      <c r="O13" s="81"/>
      <c r="P13" s="59"/>
      <c r="Q13" s="81"/>
      <c r="R13" s="47"/>
      <c r="S13" s="81"/>
      <c r="T13" s="59"/>
      <c r="V13" s="74">
        <f t="shared" si="2"/>
        <v>0</v>
      </c>
      <c r="X13" s="88">
        <f t="shared" si="3"/>
        <v>0</v>
      </c>
      <c r="Z13" s="70">
        <v>6</v>
      </c>
      <c r="AA13" s="81"/>
      <c r="AB13" s="47"/>
      <c r="AC13" s="81"/>
      <c r="AD13" s="47"/>
      <c r="AE13" s="81"/>
      <c r="AF13" s="47"/>
      <c r="AG13" s="81"/>
      <c r="AH13" s="47"/>
      <c r="AI13" s="81"/>
      <c r="AJ13" s="59"/>
      <c r="AK13" s="81"/>
      <c r="AL13" s="47"/>
      <c r="AM13" s="81"/>
      <c r="AN13" s="59"/>
      <c r="AP13" s="74">
        <f t="shared" si="4"/>
        <v>0</v>
      </c>
      <c r="AR13" s="88">
        <f t="shared" si="5"/>
        <v>0</v>
      </c>
      <c r="AT13" s="70">
        <v>6</v>
      </c>
      <c r="AU13" s="81"/>
      <c r="AV13" s="47"/>
      <c r="AW13" s="81"/>
      <c r="AX13" s="47"/>
      <c r="AY13" s="81"/>
      <c r="AZ13" s="47"/>
      <c r="BA13" s="81"/>
      <c r="BB13" s="47"/>
      <c r="BC13" s="81"/>
      <c r="BD13" s="59"/>
      <c r="BE13" s="81"/>
      <c r="BF13" s="47"/>
      <c r="BG13" s="81"/>
      <c r="BH13" s="59"/>
      <c r="BN13" s="13"/>
      <c r="BO13" s="12"/>
    </row>
    <row r="14" spans="2:68" ht="15" customHeight="1" outlineLevel="1" thickBot="1" x14ac:dyDescent="0.25">
      <c r="B14" s="74">
        <f t="shared" si="0"/>
        <v>0</v>
      </c>
      <c r="D14" s="88">
        <f t="shared" si="1"/>
        <v>0</v>
      </c>
      <c r="F14" s="70">
        <v>7</v>
      </c>
      <c r="G14" s="81"/>
      <c r="H14" s="47"/>
      <c r="I14" s="81"/>
      <c r="J14" s="47"/>
      <c r="K14" s="81"/>
      <c r="L14" s="47"/>
      <c r="M14" s="81"/>
      <c r="N14" s="47"/>
      <c r="O14" s="81"/>
      <c r="P14" s="59"/>
      <c r="Q14" s="81"/>
      <c r="R14" s="47"/>
      <c r="S14" s="81"/>
      <c r="T14" s="59"/>
      <c r="V14" s="74">
        <f t="shared" si="2"/>
        <v>0</v>
      </c>
      <c r="X14" s="88">
        <f t="shared" si="3"/>
        <v>0</v>
      </c>
      <c r="Z14" s="70">
        <v>7</v>
      </c>
      <c r="AA14" s="81"/>
      <c r="AB14" s="47"/>
      <c r="AC14" s="81"/>
      <c r="AD14" s="47"/>
      <c r="AE14" s="81"/>
      <c r="AF14" s="47"/>
      <c r="AG14" s="81"/>
      <c r="AH14" s="47"/>
      <c r="AI14" s="81"/>
      <c r="AJ14" s="59"/>
      <c r="AK14" s="81"/>
      <c r="AL14" s="47"/>
      <c r="AM14" s="81"/>
      <c r="AN14" s="59"/>
      <c r="AP14" s="74">
        <f t="shared" si="4"/>
        <v>0</v>
      </c>
      <c r="AR14" s="88">
        <f t="shared" si="5"/>
        <v>0</v>
      </c>
      <c r="AT14" s="70">
        <v>7</v>
      </c>
      <c r="AU14" s="81"/>
      <c r="AV14" s="47"/>
      <c r="AW14" s="81"/>
      <c r="AX14" s="47"/>
      <c r="AY14" s="81"/>
      <c r="AZ14" s="47"/>
      <c r="BA14" s="81"/>
      <c r="BB14" s="47"/>
      <c r="BC14" s="81"/>
      <c r="BD14" s="59"/>
      <c r="BE14" s="81"/>
      <c r="BF14" s="47"/>
      <c r="BG14" s="81"/>
      <c r="BH14" s="59"/>
      <c r="BN14" s="13"/>
      <c r="BO14" s="12"/>
    </row>
    <row r="15" spans="2:68" ht="15" customHeight="1" outlineLevel="1" thickBot="1" x14ac:dyDescent="0.25">
      <c r="B15" s="74">
        <f t="shared" si="0"/>
        <v>0</v>
      </c>
      <c r="D15" s="88">
        <f t="shared" si="1"/>
        <v>0</v>
      </c>
      <c r="F15" s="70">
        <v>8</v>
      </c>
      <c r="G15" s="81"/>
      <c r="H15" s="47"/>
      <c r="I15" s="81"/>
      <c r="J15" s="47"/>
      <c r="K15" s="81"/>
      <c r="L15" s="47"/>
      <c r="M15" s="81"/>
      <c r="N15" s="47"/>
      <c r="O15" s="81"/>
      <c r="P15" s="59"/>
      <c r="Q15" s="81"/>
      <c r="R15" s="47"/>
      <c r="S15" s="81"/>
      <c r="T15" s="59"/>
      <c r="V15" s="74">
        <f t="shared" si="2"/>
        <v>0</v>
      </c>
      <c r="X15" s="88">
        <f t="shared" si="3"/>
        <v>0</v>
      </c>
      <c r="Z15" s="70">
        <v>8</v>
      </c>
      <c r="AA15" s="81"/>
      <c r="AB15" s="47"/>
      <c r="AC15" s="81"/>
      <c r="AD15" s="47"/>
      <c r="AE15" s="81"/>
      <c r="AF15" s="47"/>
      <c r="AG15" s="81"/>
      <c r="AH15" s="47"/>
      <c r="AI15" s="81"/>
      <c r="AJ15" s="59"/>
      <c r="AK15" s="81"/>
      <c r="AL15" s="47"/>
      <c r="AM15" s="81"/>
      <c r="AN15" s="59"/>
      <c r="AP15" s="74">
        <f t="shared" si="4"/>
        <v>0</v>
      </c>
      <c r="AR15" s="88">
        <f t="shared" si="5"/>
        <v>0</v>
      </c>
      <c r="AT15" s="70">
        <v>8</v>
      </c>
      <c r="AU15" s="81"/>
      <c r="AV15" s="47"/>
      <c r="AW15" s="81"/>
      <c r="AX15" s="47"/>
      <c r="AY15" s="81"/>
      <c r="AZ15" s="47"/>
      <c r="BA15" s="81"/>
      <c r="BB15" s="47"/>
      <c r="BC15" s="81"/>
      <c r="BD15" s="59"/>
      <c r="BE15" s="81"/>
      <c r="BF15" s="47"/>
      <c r="BG15" s="81"/>
      <c r="BH15" s="59"/>
      <c r="BN15" s="13"/>
      <c r="BO15" s="12"/>
    </row>
    <row r="16" spans="2:68" ht="15" customHeight="1" outlineLevel="1" thickBot="1" x14ac:dyDescent="0.25">
      <c r="B16" s="74">
        <f t="shared" si="0"/>
        <v>0</v>
      </c>
      <c r="D16" s="88">
        <f t="shared" si="1"/>
        <v>0</v>
      </c>
      <c r="F16" s="70">
        <v>9</v>
      </c>
      <c r="G16" s="81"/>
      <c r="H16" s="47"/>
      <c r="I16" s="81"/>
      <c r="J16" s="47"/>
      <c r="K16" s="81"/>
      <c r="L16" s="47"/>
      <c r="M16" s="81"/>
      <c r="N16" s="47"/>
      <c r="O16" s="81"/>
      <c r="P16" s="59"/>
      <c r="Q16" s="81"/>
      <c r="R16" s="47"/>
      <c r="S16" s="81"/>
      <c r="T16" s="59"/>
      <c r="V16" s="74">
        <f t="shared" si="2"/>
        <v>0</v>
      </c>
      <c r="X16" s="88">
        <f t="shared" si="3"/>
        <v>0</v>
      </c>
      <c r="Z16" s="70">
        <v>9</v>
      </c>
      <c r="AA16" s="81"/>
      <c r="AB16" s="47"/>
      <c r="AC16" s="81"/>
      <c r="AD16" s="47"/>
      <c r="AE16" s="81"/>
      <c r="AF16" s="47"/>
      <c r="AG16" s="81"/>
      <c r="AH16" s="47"/>
      <c r="AI16" s="81"/>
      <c r="AJ16" s="59"/>
      <c r="AK16" s="81"/>
      <c r="AL16" s="47"/>
      <c r="AM16" s="81"/>
      <c r="AN16" s="59"/>
      <c r="AP16" s="74">
        <f t="shared" si="4"/>
        <v>0</v>
      </c>
      <c r="AR16" s="88">
        <f t="shared" si="5"/>
        <v>0</v>
      </c>
      <c r="AT16" s="70">
        <v>9</v>
      </c>
      <c r="AU16" s="81"/>
      <c r="AV16" s="47"/>
      <c r="AW16" s="81"/>
      <c r="AX16" s="47"/>
      <c r="AY16" s="81"/>
      <c r="AZ16" s="47"/>
      <c r="BA16" s="81"/>
      <c r="BB16" s="47"/>
      <c r="BC16" s="81"/>
      <c r="BD16" s="59"/>
      <c r="BE16" s="81"/>
      <c r="BF16" s="47"/>
      <c r="BG16" s="81"/>
      <c r="BH16" s="59"/>
      <c r="BN16" s="13"/>
      <c r="BO16" s="12"/>
    </row>
    <row r="17" spans="2:67" ht="15" customHeight="1" outlineLevel="1" thickBot="1" x14ac:dyDescent="0.25">
      <c r="B17" s="74">
        <f t="shared" si="0"/>
        <v>0</v>
      </c>
      <c r="D17" s="88">
        <f t="shared" si="1"/>
        <v>0</v>
      </c>
      <c r="F17" s="70">
        <v>10</v>
      </c>
      <c r="G17" s="81"/>
      <c r="H17" s="47"/>
      <c r="I17" s="81"/>
      <c r="J17" s="47"/>
      <c r="K17" s="81"/>
      <c r="L17" s="47"/>
      <c r="M17" s="81"/>
      <c r="N17" s="47"/>
      <c r="O17" s="81"/>
      <c r="P17" s="59"/>
      <c r="Q17" s="81"/>
      <c r="R17" s="47"/>
      <c r="S17" s="81"/>
      <c r="T17" s="59"/>
      <c r="V17" s="74">
        <f t="shared" si="2"/>
        <v>0</v>
      </c>
      <c r="X17" s="88">
        <f t="shared" si="3"/>
        <v>0</v>
      </c>
      <c r="Z17" s="70">
        <v>10</v>
      </c>
      <c r="AA17" s="81"/>
      <c r="AB17" s="47"/>
      <c r="AC17" s="81"/>
      <c r="AD17" s="47"/>
      <c r="AE17" s="81"/>
      <c r="AF17" s="47"/>
      <c r="AG17" s="81"/>
      <c r="AH17" s="47"/>
      <c r="AI17" s="81"/>
      <c r="AJ17" s="59"/>
      <c r="AK17" s="81"/>
      <c r="AL17" s="47"/>
      <c r="AM17" s="81"/>
      <c r="AN17" s="59"/>
      <c r="AP17" s="74">
        <f t="shared" si="4"/>
        <v>0</v>
      </c>
      <c r="AR17" s="88">
        <f t="shared" si="5"/>
        <v>0</v>
      </c>
      <c r="AT17" s="70">
        <v>10</v>
      </c>
      <c r="AU17" s="81"/>
      <c r="AV17" s="47"/>
      <c r="AW17" s="81"/>
      <c r="AX17" s="47"/>
      <c r="AY17" s="81"/>
      <c r="AZ17" s="47"/>
      <c r="BA17" s="81"/>
      <c r="BB17" s="47"/>
      <c r="BC17" s="81"/>
      <c r="BD17" s="59"/>
      <c r="BE17" s="81"/>
      <c r="BF17" s="47"/>
      <c r="BG17" s="81"/>
      <c r="BH17" s="59"/>
      <c r="BN17" s="13"/>
      <c r="BO17" s="12"/>
    </row>
    <row r="18" spans="2:67" ht="15" customHeight="1" outlineLevel="1" thickBot="1" x14ac:dyDescent="0.25">
      <c r="B18" s="74">
        <f t="shared" si="0"/>
        <v>0</v>
      </c>
      <c r="D18" s="88">
        <f t="shared" si="1"/>
        <v>0</v>
      </c>
      <c r="F18" s="70">
        <v>11</v>
      </c>
      <c r="G18" s="81"/>
      <c r="H18" s="47"/>
      <c r="I18" s="81"/>
      <c r="J18" s="47"/>
      <c r="K18" s="81"/>
      <c r="L18" s="47"/>
      <c r="M18" s="81"/>
      <c r="N18" s="47"/>
      <c r="O18" s="81"/>
      <c r="P18" s="59"/>
      <c r="Q18" s="81"/>
      <c r="R18" s="47"/>
      <c r="S18" s="81"/>
      <c r="T18" s="59"/>
      <c r="V18" s="74">
        <f t="shared" si="2"/>
        <v>0</v>
      </c>
      <c r="X18" s="88">
        <f t="shared" si="3"/>
        <v>0</v>
      </c>
      <c r="Z18" s="70">
        <v>11</v>
      </c>
      <c r="AA18" s="81"/>
      <c r="AB18" s="47"/>
      <c r="AC18" s="81"/>
      <c r="AD18" s="47"/>
      <c r="AE18" s="81"/>
      <c r="AF18" s="47"/>
      <c r="AG18" s="81"/>
      <c r="AH18" s="47"/>
      <c r="AI18" s="81"/>
      <c r="AJ18" s="59"/>
      <c r="AK18" s="81"/>
      <c r="AL18" s="47"/>
      <c r="AM18" s="81"/>
      <c r="AN18" s="59"/>
      <c r="AP18" s="74">
        <f t="shared" si="4"/>
        <v>0</v>
      </c>
      <c r="AR18" s="88">
        <f t="shared" si="5"/>
        <v>0</v>
      </c>
      <c r="AT18" s="70">
        <v>11</v>
      </c>
      <c r="AU18" s="81"/>
      <c r="AV18" s="47"/>
      <c r="AW18" s="81"/>
      <c r="AX18" s="47"/>
      <c r="AY18" s="81"/>
      <c r="AZ18" s="47"/>
      <c r="BA18" s="81"/>
      <c r="BB18" s="47"/>
      <c r="BC18" s="81"/>
      <c r="BD18" s="59"/>
      <c r="BE18" s="81"/>
      <c r="BF18" s="47"/>
      <c r="BG18" s="81"/>
      <c r="BH18" s="59"/>
      <c r="BN18" s="13"/>
      <c r="BO18" s="12"/>
    </row>
    <row r="19" spans="2:67" ht="15" customHeight="1" outlineLevel="1" thickBot="1" x14ac:dyDescent="0.25">
      <c r="B19" s="74">
        <f t="shared" si="0"/>
        <v>0</v>
      </c>
      <c r="D19" s="88">
        <f t="shared" si="1"/>
        <v>0</v>
      </c>
      <c r="F19" s="70">
        <v>12</v>
      </c>
      <c r="G19" s="81"/>
      <c r="H19" s="47"/>
      <c r="I19" s="81"/>
      <c r="J19" s="47"/>
      <c r="K19" s="81"/>
      <c r="L19" s="47"/>
      <c r="M19" s="81"/>
      <c r="N19" s="47"/>
      <c r="O19" s="81"/>
      <c r="P19" s="59"/>
      <c r="Q19" s="81"/>
      <c r="R19" s="47"/>
      <c r="S19" s="81"/>
      <c r="T19" s="59"/>
      <c r="V19" s="74">
        <f t="shared" si="2"/>
        <v>0</v>
      </c>
      <c r="X19" s="88">
        <f t="shared" si="3"/>
        <v>0</v>
      </c>
      <c r="Z19" s="70">
        <v>12</v>
      </c>
      <c r="AA19" s="81"/>
      <c r="AB19" s="47"/>
      <c r="AC19" s="81"/>
      <c r="AD19" s="47"/>
      <c r="AE19" s="81"/>
      <c r="AF19" s="47"/>
      <c r="AG19" s="81"/>
      <c r="AH19" s="47"/>
      <c r="AI19" s="81"/>
      <c r="AJ19" s="59"/>
      <c r="AK19" s="81"/>
      <c r="AL19" s="47"/>
      <c r="AM19" s="81"/>
      <c r="AN19" s="59"/>
      <c r="AP19" s="74">
        <f t="shared" si="4"/>
        <v>0</v>
      </c>
      <c r="AR19" s="88">
        <f t="shared" si="5"/>
        <v>0</v>
      </c>
      <c r="AT19" s="70">
        <v>12</v>
      </c>
      <c r="AU19" s="81"/>
      <c r="AV19" s="47"/>
      <c r="AW19" s="81"/>
      <c r="AX19" s="47"/>
      <c r="AY19" s="81"/>
      <c r="AZ19" s="47"/>
      <c r="BA19" s="81"/>
      <c r="BB19" s="47"/>
      <c r="BC19" s="81"/>
      <c r="BD19" s="59"/>
      <c r="BE19" s="81"/>
      <c r="BF19" s="47"/>
      <c r="BG19" s="81"/>
      <c r="BH19" s="59"/>
      <c r="BN19" s="13"/>
      <c r="BO19" s="12"/>
    </row>
    <row r="20" spans="2:67" ht="15" customHeight="1" outlineLevel="1" thickBot="1" x14ac:dyDescent="0.25">
      <c r="B20" s="74">
        <f t="shared" si="0"/>
        <v>0</v>
      </c>
      <c r="D20" s="88">
        <f t="shared" si="1"/>
        <v>0</v>
      </c>
      <c r="F20" s="70">
        <v>13</v>
      </c>
      <c r="G20" s="81"/>
      <c r="H20" s="47"/>
      <c r="I20" s="81"/>
      <c r="J20" s="47"/>
      <c r="K20" s="81"/>
      <c r="L20" s="47"/>
      <c r="M20" s="81"/>
      <c r="N20" s="47"/>
      <c r="O20" s="81"/>
      <c r="P20" s="59"/>
      <c r="Q20" s="81"/>
      <c r="R20" s="47"/>
      <c r="S20" s="81"/>
      <c r="T20" s="59"/>
      <c r="V20" s="74">
        <f t="shared" si="2"/>
        <v>0</v>
      </c>
      <c r="X20" s="88">
        <f t="shared" si="3"/>
        <v>0</v>
      </c>
      <c r="Z20" s="70">
        <v>13</v>
      </c>
      <c r="AA20" s="81"/>
      <c r="AB20" s="47"/>
      <c r="AC20" s="81"/>
      <c r="AD20" s="47"/>
      <c r="AE20" s="81"/>
      <c r="AF20" s="47"/>
      <c r="AG20" s="81"/>
      <c r="AH20" s="47"/>
      <c r="AI20" s="81"/>
      <c r="AJ20" s="59"/>
      <c r="AK20" s="81"/>
      <c r="AL20" s="47"/>
      <c r="AM20" s="81"/>
      <c r="AN20" s="59"/>
      <c r="AP20" s="74">
        <f t="shared" si="4"/>
        <v>0</v>
      </c>
      <c r="AR20" s="88">
        <f t="shared" si="5"/>
        <v>0</v>
      </c>
      <c r="AT20" s="70">
        <v>13</v>
      </c>
      <c r="AU20" s="81"/>
      <c r="AV20" s="47"/>
      <c r="AW20" s="81"/>
      <c r="AX20" s="47"/>
      <c r="AY20" s="81"/>
      <c r="AZ20" s="47"/>
      <c r="BA20" s="81"/>
      <c r="BB20" s="47"/>
      <c r="BC20" s="81"/>
      <c r="BD20" s="59"/>
      <c r="BE20" s="81"/>
      <c r="BF20" s="47"/>
      <c r="BG20" s="81"/>
      <c r="BH20" s="59"/>
      <c r="BN20" s="13"/>
      <c r="BO20" s="12"/>
    </row>
    <row r="21" spans="2:67" ht="15" customHeight="1" outlineLevel="1" thickBot="1" x14ac:dyDescent="0.25">
      <c r="B21" s="74">
        <f t="shared" si="0"/>
        <v>0</v>
      </c>
      <c r="D21" s="88">
        <f t="shared" si="1"/>
        <v>0</v>
      </c>
      <c r="F21" s="70">
        <v>14</v>
      </c>
      <c r="G21" s="81"/>
      <c r="H21" s="78"/>
      <c r="I21" s="81"/>
      <c r="J21" s="47"/>
      <c r="K21" s="81"/>
      <c r="L21" s="47"/>
      <c r="M21" s="81"/>
      <c r="N21" s="47"/>
      <c r="O21" s="81"/>
      <c r="P21" s="59"/>
      <c r="Q21" s="81"/>
      <c r="R21" s="47"/>
      <c r="S21" s="81"/>
      <c r="T21" s="59"/>
      <c r="V21" s="74">
        <f t="shared" si="2"/>
        <v>0</v>
      </c>
      <c r="X21" s="88">
        <f t="shared" si="3"/>
        <v>0</v>
      </c>
      <c r="Z21" s="70">
        <v>14</v>
      </c>
      <c r="AA21" s="81"/>
      <c r="AB21" s="78"/>
      <c r="AC21" s="81"/>
      <c r="AD21" s="47"/>
      <c r="AE21" s="81"/>
      <c r="AF21" s="47"/>
      <c r="AG21" s="81"/>
      <c r="AH21" s="47"/>
      <c r="AI21" s="81"/>
      <c r="AJ21" s="59"/>
      <c r="AK21" s="81"/>
      <c r="AL21" s="47"/>
      <c r="AM21" s="81"/>
      <c r="AN21" s="59"/>
      <c r="AP21" s="74">
        <f t="shared" si="4"/>
        <v>0</v>
      </c>
      <c r="AR21" s="88">
        <f t="shared" si="5"/>
        <v>0</v>
      </c>
      <c r="AT21" s="70">
        <v>14</v>
      </c>
      <c r="AU21" s="81"/>
      <c r="AV21" s="78"/>
      <c r="AW21" s="81"/>
      <c r="AX21" s="47"/>
      <c r="AY21" s="81"/>
      <c r="AZ21" s="47"/>
      <c r="BA21" s="81"/>
      <c r="BB21" s="47"/>
      <c r="BC21" s="81"/>
      <c r="BD21" s="59"/>
      <c r="BE21" s="81"/>
      <c r="BF21" s="47"/>
      <c r="BG21" s="81"/>
      <c r="BH21" s="59"/>
      <c r="BN21" s="13"/>
      <c r="BO21" s="12"/>
    </row>
    <row r="22" spans="2:67" ht="15" customHeight="1" outlineLevel="1" thickBot="1" x14ac:dyDescent="0.25">
      <c r="B22" s="75">
        <f t="shared" si="0"/>
        <v>0</v>
      </c>
      <c r="D22" s="89">
        <f t="shared" si="1"/>
        <v>0</v>
      </c>
      <c r="F22" s="70">
        <v>15</v>
      </c>
      <c r="G22" s="82"/>
      <c r="H22" s="60"/>
      <c r="I22" s="82"/>
      <c r="J22" s="60"/>
      <c r="K22" s="82"/>
      <c r="L22" s="60"/>
      <c r="M22" s="82"/>
      <c r="N22" s="60"/>
      <c r="O22" s="82"/>
      <c r="P22" s="61"/>
      <c r="Q22" s="82"/>
      <c r="R22" s="60"/>
      <c r="S22" s="82"/>
      <c r="T22" s="61"/>
      <c r="V22" s="75">
        <f t="shared" si="2"/>
        <v>0</v>
      </c>
      <c r="X22" s="89">
        <f t="shared" si="3"/>
        <v>0</v>
      </c>
      <c r="Z22" s="70">
        <v>15</v>
      </c>
      <c r="AA22" s="82"/>
      <c r="AB22" s="60"/>
      <c r="AC22" s="82"/>
      <c r="AD22" s="60"/>
      <c r="AE22" s="82"/>
      <c r="AF22" s="60"/>
      <c r="AG22" s="82"/>
      <c r="AH22" s="60"/>
      <c r="AI22" s="82"/>
      <c r="AJ22" s="61"/>
      <c r="AK22" s="82"/>
      <c r="AL22" s="60"/>
      <c r="AM22" s="82"/>
      <c r="AN22" s="61"/>
      <c r="AP22" s="75">
        <f t="shared" si="4"/>
        <v>0</v>
      </c>
      <c r="AR22" s="89">
        <f t="shared" si="5"/>
        <v>0</v>
      </c>
      <c r="AT22" s="70">
        <v>15</v>
      </c>
      <c r="AU22" s="82"/>
      <c r="AV22" s="60"/>
      <c r="AW22" s="82"/>
      <c r="AX22" s="60"/>
      <c r="AY22" s="82"/>
      <c r="AZ22" s="60"/>
      <c r="BA22" s="82"/>
      <c r="BB22" s="60"/>
      <c r="BC22" s="82"/>
      <c r="BD22" s="61"/>
      <c r="BE22" s="82"/>
      <c r="BF22" s="60"/>
      <c r="BG22" s="82"/>
      <c r="BH22" s="61"/>
      <c r="BN22" s="13"/>
      <c r="BO22" s="12"/>
    </row>
    <row r="23" spans="2:67" ht="15" customHeight="1" outlineLevel="1" thickTop="1" x14ac:dyDescent="0.2">
      <c r="F23" s="65"/>
      <c r="G23" s="49" t="s">
        <v>27</v>
      </c>
      <c r="H23" s="49">
        <f>SUM(H8:H22)</f>
        <v>0</v>
      </c>
      <c r="I23" s="49"/>
      <c r="J23" s="49">
        <f>SUM(J8:J22)</f>
        <v>0</v>
      </c>
      <c r="K23" s="49"/>
      <c r="L23" s="49">
        <f>SUM(L8:L22)</f>
        <v>0</v>
      </c>
      <c r="M23" s="49"/>
      <c r="N23" s="49">
        <f>SUM(N8:N22)</f>
        <v>0</v>
      </c>
      <c r="O23" s="49"/>
      <c r="P23" s="49">
        <f>SUM(P8:P22)</f>
        <v>0</v>
      </c>
      <c r="Q23" s="49"/>
      <c r="R23" s="49">
        <f>SUM(R8:R22)</f>
        <v>0</v>
      </c>
      <c r="S23" s="49"/>
      <c r="T23" s="49">
        <f>SUM(T8:T22)</f>
        <v>0</v>
      </c>
      <c r="U23" s="64"/>
      <c r="V23" s="64"/>
      <c r="W23" s="64"/>
      <c r="Z23" s="65"/>
      <c r="AA23" s="49" t="s">
        <v>27</v>
      </c>
      <c r="AB23" s="49">
        <f>SUM(AB8:AB22)</f>
        <v>0</v>
      </c>
      <c r="AC23" s="49"/>
      <c r="AD23" s="49">
        <f>SUM(AD8:AD22)</f>
        <v>0</v>
      </c>
      <c r="AE23" s="49"/>
      <c r="AF23" s="49">
        <f>SUM(AF8:AF22)</f>
        <v>0</v>
      </c>
      <c r="AG23" s="49"/>
      <c r="AH23" s="49">
        <f>SUM(AH8:AH22)</f>
        <v>0</v>
      </c>
      <c r="AI23" s="49"/>
      <c r="AJ23" s="49">
        <f>SUM(AJ8:AJ22)</f>
        <v>0</v>
      </c>
      <c r="AK23" s="49"/>
      <c r="AL23" s="49">
        <f>SUM(AL8:AL22)</f>
        <v>0</v>
      </c>
      <c r="AM23" s="49"/>
      <c r="AN23" s="49">
        <f>SUM(AN8:AN22)</f>
        <v>0</v>
      </c>
      <c r="AT23" s="65"/>
      <c r="AU23" s="49" t="s">
        <v>27</v>
      </c>
      <c r="AV23" s="49">
        <f>SUM(AV8:AV22)</f>
        <v>0</v>
      </c>
      <c r="AW23" s="49"/>
      <c r="AX23" s="49">
        <f>SUM(AX8:AX22)</f>
        <v>0</v>
      </c>
      <c r="AY23" s="49"/>
      <c r="AZ23" s="49">
        <f>SUM(AZ8:AZ22)</f>
        <v>0</v>
      </c>
      <c r="BA23" s="49"/>
      <c r="BB23" s="49">
        <f>SUM(BB8:BB22)</f>
        <v>0</v>
      </c>
      <c r="BC23" s="49"/>
      <c r="BD23" s="49">
        <f>SUM(BD8:BD22)</f>
        <v>0</v>
      </c>
      <c r="BE23" s="49"/>
      <c r="BF23" s="49">
        <f>SUM(BF8:BF22)</f>
        <v>0</v>
      </c>
      <c r="BG23" s="49"/>
      <c r="BH23" s="49">
        <f>SUM(BH8:BH22)</f>
        <v>0</v>
      </c>
      <c r="BN23" s="13"/>
      <c r="BO23" s="12"/>
    </row>
    <row r="24" spans="2:67" ht="0.75" customHeight="1" outlineLevel="1" thickBot="1" x14ac:dyDescent="0.25">
      <c r="F24" s="66">
        <f>INT((N25-LOOKUP(N25,DATE(YEAR(N25)+{-1;0;1},1,3)-WEEKDAY(DATE(YEAR(N25)+{-1;0;1},1,3))+2))/7)+1</f>
        <v>2</v>
      </c>
      <c r="G24" s="56"/>
      <c r="H24" s="56"/>
      <c r="I24" s="56"/>
      <c r="J24" s="56"/>
      <c r="K24" s="56"/>
      <c r="L24" s="56"/>
      <c r="M24" s="56"/>
      <c r="N24" s="56"/>
      <c r="O24" s="56"/>
      <c r="P24" s="56"/>
      <c r="Q24" s="56"/>
      <c r="R24" s="56"/>
      <c r="S24" s="56"/>
      <c r="T24" s="56"/>
      <c r="Z24" s="68">
        <f>INT((AH25-LOOKUP(AH25,DATE(YEAR(AH25)+{-1;0;1},1,3)-WEEKDAY(DATE(YEAR(AH25)+{-1;0;1},1,3))+2))/7)+1</f>
        <v>6</v>
      </c>
      <c r="AA24" s="50"/>
      <c r="AB24" s="50"/>
      <c r="AC24" s="50"/>
      <c r="AD24" s="50"/>
      <c r="AE24" s="50"/>
      <c r="AF24" s="50"/>
      <c r="AG24" s="50"/>
      <c r="AH24" s="50"/>
      <c r="AI24" s="50"/>
      <c r="AJ24" s="50"/>
      <c r="AK24" s="50"/>
      <c r="AL24" s="50"/>
      <c r="AM24" s="50"/>
      <c r="AN24" s="50"/>
      <c r="AT24" s="68">
        <f>INT((BB25-LOOKUP(BB25,DATE(YEAR(BB25)+{-1;0;1},1,3)-WEEKDAY(DATE(YEAR(BB25)+{-1;0;1},1,3))+2))/7)+1</f>
        <v>10</v>
      </c>
      <c r="AU24" s="50"/>
      <c r="AV24" s="50"/>
      <c r="AW24" s="50"/>
      <c r="AX24" s="50"/>
      <c r="AY24" s="50"/>
      <c r="AZ24" s="50"/>
      <c r="BA24" s="50"/>
      <c r="BB24" s="50"/>
      <c r="BC24" s="50"/>
      <c r="BD24" s="50"/>
      <c r="BE24" s="50"/>
      <c r="BF24" s="50"/>
      <c r="BG24" s="50"/>
      <c r="BH24" s="50"/>
      <c r="BN24" s="13"/>
      <c r="BO24" s="12">
        <f>BO8+1</f>
        <v>43577</v>
      </c>
    </row>
    <row r="25" spans="2:67" ht="39.950000000000003" customHeight="1" thickBot="1" x14ac:dyDescent="0.25">
      <c r="F25" s="71">
        <f>F24</f>
        <v>2</v>
      </c>
      <c r="G25" s="51" t="str">
        <f>IF(ISNA(VLOOKUP(H25,Tab_feri,2,FALSE)),"",VLOOKUP(H25,Tab_feri,2,FALSE))</f>
        <v/>
      </c>
      <c r="H25" s="52">
        <f>T7+1</f>
        <v>43472</v>
      </c>
      <c r="I25" s="51" t="str">
        <f>IF(ISNA(VLOOKUP(J25,Tab_feri,2,FALSE)),"",VLOOKUP(J25,Tab_feri,2,FALSE))</f>
        <v/>
      </c>
      <c r="J25" s="52">
        <f>H25+1</f>
        <v>43473</v>
      </c>
      <c r="K25" s="51" t="str">
        <f>IF(ISNA(VLOOKUP(L25,Tab_feri,2,FALSE)),"",VLOOKUP(L25,Tab_feri,2,FALSE))</f>
        <v/>
      </c>
      <c r="L25" s="52">
        <f>J25+1</f>
        <v>43474</v>
      </c>
      <c r="M25" s="51" t="str">
        <f>IF(ISNA(VLOOKUP(N25,Tab_feri,2,FALSE)),"",VLOOKUP(N25,Tab_feri,2,FALSE))</f>
        <v/>
      </c>
      <c r="N25" s="52">
        <f>L25+1</f>
        <v>43475</v>
      </c>
      <c r="O25" s="51" t="str">
        <f>IF(ISNA(VLOOKUP(P25,Tab_feri,2,FALSE)),"",VLOOKUP(P25,Tab_feri,2,FALSE))</f>
        <v/>
      </c>
      <c r="P25" s="62">
        <f>N25+1</f>
        <v>43476</v>
      </c>
      <c r="Q25" s="53" t="str">
        <f>IF(ISNA(VLOOKUP(R25,Tab_feri,2,FALSE)),"",VLOOKUP(R25,Tab_feri,2,FALSE))</f>
        <v/>
      </c>
      <c r="R25" s="54">
        <f>P25+1</f>
        <v>43477</v>
      </c>
      <c r="S25" s="53" t="str">
        <f>IF(ISNA(VLOOKUP(T25,Tab_feri,2,FALSE)),"",VLOOKUP(T25,Tab_feri,2,FALSE))</f>
        <v/>
      </c>
      <c r="T25" s="55">
        <f>R25+1</f>
        <v>43478</v>
      </c>
      <c r="Z25" s="71">
        <f>Z24</f>
        <v>6</v>
      </c>
      <c r="AA25" s="51" t="str">
        <f>IF(ISNA(VLOOKUP(AB25,Tab_feri,2,FALSE)),"",VLOOKUP(AB25,Tab_feri,2,FALSE))</f>
        <v/>
      </c>
      <c r="AB25" s="52">
        <f>AN7+1</f>
        <v>43500</v>
      </c>
      <c r="AC25" s="51" t="str">
        <f>IF(ISNA(VLOOKUP(AD25,Tab_feri,2,FALSE)),"",VLOOKUP(AD25,Tab_feri,2,FALSE))</f>
        <v/>
      </c>
      <c r="AD25" s="52">
        <f>AB25+1</f>
        <v>43501</v>
      </c>
      <c r="AE25" s="51" t="str">
        <f>IF(ISNA(VLOOKUP(AF25,Tab_feri,2,FALSE)),"",VLOOKUP(AF25,Tab_feri,2,FALSE))</f>
        <v/>
      </c>
      <c r="AF25" s="52">
        <f>AD25+1</f>
        <v>43502</v>
      </c>
      <c r="AG25" s="51" t="str">
        <f>IF(ISNA(VLOOKUP(AH25,Tab_feri,2,FALSE)),"",VLOOKUP(AH25,Tab_feri,2,FALSE))</f>
        <v/>
      </c>
      <c r="AH25" s="52">
        <f>AF25+1</f>
        <v>43503</v>
      </c>
      <c r="AI25" s="51" t="str">
        <f>IF(ISNA(VLOOKUP(AJ25,Tab_feri,2,FALSE)),"",VLOOKUP(AJ25,Tab_feri,2,FALSE))</f>
        <v/>
      </c>
      <c r="AJ25" s="62">
        <f>AH25+1</f>
        <v>43504</v>
      </c>
      <c r="AK25" s="53" t="str">
        <f>IF(ISNA(VLOOKUP(AL25,Tab_feri,2,FALSE)),"",VLOOKUP(AL25,Tab_feri,2,FALSE))</f>
        <v/>
      </c>
      <c r="AL25" s="54">
        <f>AJ25+1</f>
        <v>43505</v>
      </c>
      <c r="AM25" s="53" t="str">
        <f>IF(ISNA(VLOOKUP(AN25,Tab_feri,2,FALSE)),"",VLOOKUP(AN25,Tab_feri,2,FALSE))</f>
        <v/>
      </c>
      <c r="AN25" s="55">
        <f>AL25+1</f>
        <v>43506</v>
      </c>
      <c r="AT25" s="71">
        <f>AT24</f>
        <v>10</v>
      </c>
      <c r="AU25" s="51" t="str">
        <f>IF(ISNA(VLOOKUP(AV25,Tab_feri,2,FALSE)),"",VLOOKUP(AV25,Tab_feri,2,FALSE))</f>
        <v/>
      </c>
      <c r="AV25" s="52">
        <f>BH7+1</f>
        <v>43528</v>
      </c>
      <c r="AW25" s="51" t="str">
        <f>IF(ISNA(VLOOKUP(AX25,Tab_feri,2,FALSE)),"",VLOOKUP(AX25,Tab_feri,2,FALSE))</f>
        <v/>
      </c>
      <c r="AX25" s="52">
        <f>AV25+1</f>
        <v>43529</v>
      </c>
      <c r="AY25" s="51" t="str">
        <f>IF(ISNA(VLOOKUP(AZ25,Tab_feri,2,FALSE)),"",VLOOKUP(AZ25,Tab_feri,2,FALSE))</f>
        <v/>
      </c>
      <c r="AZ25" s="52">
        <f>AX25+1</f>
        <v>43530</v>
      </c>
      <c r="BA25" s="51" t="str">
        <f>IF(ISNA(VLOOKUP(BB25,Tab_feri,2,FALSE)),"",VLOOKUP(BB25,Tab_feri,2,FALSE))</f>
        <v/>
      </c>
      <c r="BB25" s="52">
        <f>AZ25+1</f>
        <v>43531</v>
      </c>
      <c r="BC25" s="51" t="str">
        <f>IF(ISNA(VLOOKUP(BD25,Tab_feri,2,FALSE)),"",VLOOKUP(BD25,Tab_feri,2,FALSE))</f>
        <v/>
      </c>
      <c r="BD25" s="62">
        <f>BB25+1</f>
        <v>43532</v>
      </c>
      <c r="BE25" s="53" t="str">
        <f>IF(ISNA(VLOOKUP(BF25,Tab_feri,2,FALSE)),"",VLOOKUP(BF25,Tab_feri,2,FALSE))</f>
        <v/>
      </c>
      <c r="BF25" s="54">
        <f>BD25+1</f>
        <v>43533</v>
      </c>
      <c r="BG25" s="53" t="str">
        <f>IF(ISNA(VLOOKUP(BH25,Tab_feri,2,FALSE)),"",VLOOKUP(BH25,Tab_feri,2,FALSE))</f>
        <v/>
      </c>
      <c r="BH25" s="55">
        <f>BF25+1</f>
        <v>43534</v>
      </c>
      <c r="BN25" s="13"/>
      <c r="BO25" s="12">
        <f>DATE(An_ref,5,21)</f>
        <v>43606</v>
      </c>
    </row>
    <row r="26" spans="2:67" ht="15" customHeight="1" outlineLevel="1" thickTop="1" thickBot="1" x14ac:dyDescent="0.25">
      <c r="D26" s="87">
        <f>SUM(H26,J26,L26,N26,P26,R26,T26)</f>
        <v>0</v>
      </c>
      <c r="F26" s="70">
        <v>1</v>
      </c>
      <c r="G26" s="80"/>
      <c r="H26" s="57"/>
      <c r="I26" s="80"/>
      <c r="J26" s="57"/>
      <c r="K26" s="80"/>
      <c r="L26" s="57"/>
      <c r="M26" s="80"/>
      <c r="N26" s="57"/>
      <c r="O26" s="80"/>
      <c r="P26" s="58"/>
      <c r="Q26" s="80"/>
      <c r="R26" s="57"/>
      <c r="S26" s="80"/>
      <c r="T26" s="58"/>
      <c r="X26" s="87">
        <f>SUM(AB26,AD26,AF26,AH26,AJ26,AL26,AN26)</f>
        <v>0</v>
      </c>
      <c r="Z26" s="70">
        <v>1</v>
      </c>
      <c r="AA26" s="80"/>
      <c r="AB26" s="57"/>
      <c r="AC26" s="80"/>
      <c r="AD26" s="57"/>
      <c r="AE26" s="80"/>
      <c r="AF26" s="57"/>
      <c r="AG26" s="80"/>
      <c r="AH26" s="57"/>
      <c r="AI26" s="80"/>
      <c r="AJ26" s="58"/>
      <c r="AK26" s="80"/>
      <c r="AL26" s="57"/>
      <c r="AM26" s="80"/>
      <c r="AN26" s="58"/>
      <c r="AR26" s="87">
        <f>SUM(AV26,AX26,AZ26,BB26,BD26,BF26,BH26)</f>
        <v>0</v>
      </c>
      <c r="AT26" s="70">
        <v>1</v>
      </c>
      <c r="AU26" s="80"/>
      <c r="AV26" s="57"/>
      <c r="AW26" s="80"/>
      <c r="AX26" s="57"/>
      <c r="AY26" s="80"/>
      <c r="AZ26" s="57"/>
      <c r="BA26" s="80"/>
      <c r="BB26" s="57"/>
      <c r="BC26" s="80"/>
      <c r="BD26" s="58"/>
      <c r="BE26" s="80"/>
      <c r="BF26" s="57"/>
      <c r="BG26" s="80"/>
      <c r="BH26" s="58"/>
      <c r="BN26" s="15"/>
      <c r="BO26" s="12">
        <f>DATE(An_ref,6,24)</f>
        <v>43640</v>
      </c>
    </row>
    <row r="27" spans="2:67" ht="15" customHeight="1" outlineLevel="1" thickBot="1" x14ac:dyDescent="0.25">
      <c r="D27" s="88">
        <f t="shared" ref="D27:D40" si="6">SUM(H27,J27,L27,N27,P27,R27,T27)</f>
        <v>0</v>
      </c>
      <c r="F27" s="70">
        <v>2</v>
      </c>
      <c r="G27" s="81"/>
      <c r="H27" s="47"/>
      <c r="I27" s="81"/>
      <c r="J27" s="47"/>
      <c r="K27" s="81"/>
      <c r="L27" s="47"/>
      <c r="M27" s="81"/>
      <c r="N27" s="47"/>
      <c r="O27" s="81"/>
      <c r="P27" s="59"/>
      <c r="Q27" s="81"/>
      <c r="R27" s="47"/>
      <c r="S27" s="81"/>
      <c r="T27" s="59"/>
      <c r="X27" s="88">
        <f t="shared" ref="X27:X40" si="7">SUM(AB27,AD27,AF27,AH27,AJ27,AL27,AN27)</f>
        <v>0</v>
      </c>
      <c r="Z27" s="70">
        <v>2</v>
      </c>
      <c r="AA27" s="81"/>
      <c r="AB27" s="47"/>
      <c r="AC27" s="81"/>
      <c r="AD27" s="47"/>
      <c r="AE27" s="81"/>
      <c r="AF27" s="47"/>
      <c r="AG27" s="81"/>
      <c r="AH27" s="47"/>
      <c r="AI27" s="81"/>
      <c r="AJ27" s="59"/>
      <c r="AK27" s="81"/>
      <c r="AL27" s="47"/>
      <c r="AM27" s="81"/>
      <c r="AN27" s="59"/>
      <c r="AR27" s="88">
        <f t="shared" ref="AR27:AR40" si="8">SUM(AV27,AX27,AZ27,BB27,BD27,BF27,BH27)</f>
        <v>0</v>
      </c>
      <c r="AT27" s="70">
        <v>2</v>
      </c>
      <c r="AU27" s="81"/>
      <c r="AV27" s="47"/>
      <c r="AW27" s="81"/>
      <c r="AX27" s="47"/>
      <c r="AY27" s="81"/>
      <c r="AZ27" s="47"/>
      <c r="BA27" s="81"/>
      <c r="BB27" s="47"/>
      <c r="BC27" s="81"/>
      <c r="BD27" s="59"/>
      <c r="BE27" s="81"/>
      <c r="BF27" s="47"/>
      <c r="BG27" s="81"/>
      <c r="BH27" s="59"/>
      <c r="BN27" s="15"/>
      <c r="BO27" s="12"/>
    </row>
    <row r="28" spans="2:67" ht="15" customHeight="1" outlineLevel="1" thickBot="1" x14ac:dyDescent="0.25">
      <c r="D28" s="88">
        <f t="shared" si="6"/>
        <v>0</v>
      </c>
      <c r="F28" s="70">
        <v>3</v>
      </c>
      <c r="G28" s="81"/>
      <c r="H28" s="47"/>
      <c r="I28" s="81"/>
      <c r="J28" s="47"/>
      <c r="K28" s="81"/>
      <c r="L28" s="47"/>
      <c r="M28" s="81"/>
      <c r="N28" s="47"/>
      <c r="O28" s="81"/>
      <c r="P28" s="59"/>
      <c r="Q28" s="81"/>
      <c r="R28" s="47"/>
      <c r="S28" s="81"/>
      <c r="T28" s="59"/>
      <c r="X28" s="88">
        <f t="shared" si="7"/>
        <v>0</v>
      </c>
      <c r="Z28" s="70">
        <v>3</v>
      </c>
      <c r="AA28" s="81"/>
      <c r="AB28" s="47"/>
      <c r="AC28" s="81"/>
      <c r="AD28" s="47"/>
      <c r="AE28" s="81"/>
      <c r="AF28" s="47"/>
      <c r="AG28" s="81"/>
      <c r="AH28" s="47"/>
      <c r="AI28" s="81"/>
      <c r="AJ28" s="59"/>
      <c r="AK28" s="81"/>
      <c r="AL28" s="47"/>
      <c r="AM28" s="81"/>
      <c r="AN28" s="59"/>
      <c r="AR28" s="88">
        <f t="shared" si="8"/>
        <v>0</v>
      </c>
      <c r="AT28" s="70">
        <v>3</v>
      </c>
      <c r="AU28" s="81"/>
      <c r="AV28" s="47"/>
      <c r="AW28" s="81"/>
      <c r="AX28" s="47"/>
      <c r="AY28" s="81"/>
      <c r="AZ28" s="47"/>
      <c r="BA28" s="81"/>
      <c r="BB28" s="47"/>
      <c r="BC28" s="81"/>
      <c r="BD28" s="59"/>
      <c r="BE28" s="81"/>
      <c r="BF28" s="47"/>
      <c r="BG28" s="81"/>
      <c r="BH28" s="59"/>
      <c r="BN28" s="15"/>
      <c r="BO28" s="12"/>
    </row>
    <row r="29" spans="2:67" ht="15" customHeight="1" outlineLevel="1" thickBot="1" x14ac:dyDescent="0.25">
      <c r="D29" s="88">
        <f t="shared" si="6"/>
        <v>0</v>
      </c>
      <c r="F29" s="70">
        <v>4</v>
      </c>
      <c r="G29" s="81"/>
      <c r="H29" s="47"/>
      <c r="I29" s="81"/>
      <c r="J29" s="47"/>
      <c r="K29" s="81"/>
      <c r="L29" s="47"/>
      <c r="M29" s="81"/>
      <c r="N29" s="47"/>
      <c r="O29" s="81"/>
      <c r="P29" s="59"/>
      <c r="Q29" s="81"/>
      <c r="R29" s="47"/>
      <c r="S29" s="81"/>
      <c r="T29" s="59"/>
      <c r="X29" s="88">
        <f t="shared" si="7"/>
        <v>0</v>
      </c>
      <c r="Z29" s="70">
        <v>4</v>
      </c>
      <c r="AA29" s="81"/>
      <c r="AB29" s="47"/>
      <c r="AC29" s="81"/>
      <c r="AD29" s="47"/>
      <c r="AE29" s="81"/>
      <c r="AF29" s="47"/>
      <c r="AG29" s="81"/>
      <c r="AH29" s="47"/>
      <c r="AI29" s="81"/>
      <c r="AJ29" s="59"/>
      <c r="AK29" s="81"/>
      <c r="AL29" s="47"/>
      <c r="AM29" s="81"/>
      <c r="AN29" s="59"/>
      <c r="AR29" s="88">
        <f t="shared" si="8"/>
        <v>0</v>
      </c>
      <c r="AT29" s="70">
        <v>4</v>
      </c>
      <c r="AU29" s="81"/>
      <c r="AV29" s="47"/>
      <c r="AW29" s="81"/>
      <c r="AX29" s="47"/>
      <c r="AY29" s="81"/>
      <c r="AZ29" s="47"/>
      <c r="BA29" s="81"/>
      <c r="BB29" s="47"/>
      <c r="BC29" s="81"/>
      <c r="BD29" s="59"/>
      <c r="BE29" s="81"/>
      <c r="BF29" s="47"/>
      <c r="BG29" s="81"/>
      <c r="BH29" s="59"/>
      <c r="BN29" s="15"/>
      <c r="BO29" s="12"/>
    </row>
    <row r="30" spans="2:67" ht="15" customHeight="1" outlineLevel="1" thickBot="1" x14ac:dyDescent="0.25">
      <c r="D30" s="88">
        <f t="shared" si="6"/>
        <v>0</v>
      </c>
      <c r="F30" s="70">
        <v>5</v>
      </c>
      <c r="G30" s="81"/>
      <c r="H30" s="47"/>
      <c r="I30" s="81"/>
      <c r="J30" s="47"/>
      <c r="K30" s="81"/>
      <c r="L30" s="47"/>
      <c r="M30" s="81"/>
      <c r="N30" s="47"/>
      <c r="O30" s="81"/>
      <c r="P30" s="59"/>
      <c r="Q30" s="81"/>
      <c r="R30" s="47"/>
      <c r="S30" s="81"/>
      <c r="T30" s="59"/>
      <c r="X30" s="88">
        <f t="shared" si="7"/>
        <v>0</v>
      </c>
      <c r="Z30" s="70">
        <v>5</v>
      </c>
      <c r="AA30" s="81"/>
      <c r="AB30" s="47"/>
      <c r="AC30" s="81"/>
      <c r="AD30" s="47"/>
      <c r="AE30" s="81"/>
      <c r="AF30" s="47"/>
      <c r="AG30" s="81"/>
      <c r="AH30" s="47"/>
      <c r="AI30" s="81"/>
      <c r="AJ30" s="59"/>
      <c r="AK30" s="81"/>
      <c r="AL30" s="47"/>
      <c r="AM30" s="81"/>
      <c r="AN30" s="59"/>
      <c r="AR30" s="88">
        <f t="shared" si="8"/>
        <v>0</v>
      </c>
      <c r="AT30" s="70">
        <v>5</v>
      </c>
      <c r="AU30" s="81"/>
      <c r="AV30" s="47"/>
      <c r="AW30" s="81"/>
      <c r="AX30" s="47"/>
      <c r="AY30" s="81"/>
      <c r="AZ30" s="47"/>
      <c r="BA30" s="81"/>
      <c r="BB30" s="47"/>
      <c r="BC30" s="81"/>
      <c r="BD30" s="59"/>
      <c r="BE30" s="81"/>
      <c r="BF30" s="47"/>
      <c r="BG30" s="81"/>
      <c r="BH30" s="59"/>
      <c r="BN30" s="15"/>
      <c r="BO30" s="12"/>
    </row>
    <row r="31" spans="2:67" ht="15" customHeight="1" outlineLevel="1" thickBot="1" x14ac:dyDescent="0.25">
      <c r="D31" s="88">
        <f t="shared" si="6"/>
        <v>0</v>
      </c>
      <c r="F31" s="70">
        <v>6</v>
      </c>
      <c r="G31" s="81"/>
      <c r="H31" s="47"/>
      <c r="I31" s="81"/>
      <c r="J31" s="47"/>
      <c r="K31" s="81"/>
      <c r="L31" s="47"/>
      <c r="M31" s="81"/>
      <c r="N31" s="47"/>
      <c r="O31" s="81"/>
      <c r="P31" s="59"/>
      <c r="Q31" s="81"/>
      <c r="R31" s="47"/>
      <c r="S31" s="81"/>
      <c r="T31" s="59"/>
      <c r="X31" s="88">
        <f t="shared" si="7"/>
        <v>0</v>
      </c>
      <c r="Z31" s="70">
        <v>6</v>
      </c>
      <c r="AA31" s="81"/>
      <c r="AB31" s="47"/>
      <c r="AC31" s="81"/>
      <c r="AD31" s="47"/>
      <c r="AE31" s="81"/>
      <c r="AF31" s="47"/>
      <c r="AG31" s="81"/>
      <c r="AH31" s="47"/>
      <c r="AI31" s="81"/>
      <c r="AJ31" s="59"/>
      <c r="AK31" s="81"/>
      <c r="AL31" s="47"/>
      <c r="AM31" s="81"/>
      <c r="AN31" s="59"/>
      <c r="AR31" s="88">
        <f t="shared" si="8"/>
        <v>0</v>
      </c>
      <c r="AT31" s="70">
        <v>6</v>
      </c>
      <c r="AU31" s="81"/>
      <c r="AV31" s="47"/>
      <c r="AW31" s="81"/>
      <c r="AX31" s="47"/>
      <c r="AY31" s="81"/>
      <c r="AZ31" s="47"/>
      <c r="BA31" s="81"/>
      <c r="BB31" s="47"/>
      <c r="BC31" s="81"/>
      <c r="BD31" s="59"/>
      <c r="BE31" s="81"/>
      <c r="BF31" s="47"/>
      <c r="BG31" s="81"/>
      <c r="BH31" s="59"/>
      <c r="BN31" s="15"/>
      <c r="BO31" s="12"/>
    </row>
    <row r="32" spans="2:67" ht="15" customHeight="1" outlineLevel="1" thickBot="1" x14ac:dyDescent="0.25">
      <c r="D32" s="88">
        <f t="shared" si="6"/>
        <v>0</v>
      </c>
      <c r="F32" s="70">
        <v>7</v>
      </c>
      <c r="G32" s="81"/>
      <c r="H32" s="47"/>
      <c r="I32" s="81"/>
      <c r="J32" s="47"/>
      <c r="K32" s="81"/>
      <c r="L32" s="47"/>
      <c r="M32" s="81"/>
      <c r="N32" s="47"/>
      <c r="O32" s="81"/>
      <c r="P32" s="59"/>
      <c r="Q32" s="81"/>
      <c r="R32" s="47"/>
      <c r="S32" s="81"/>
      <c r="T32" s="59"/>
      <c r="X32" s="88">
        <f t="shared" si="7"/>
        <v>0</v>
      </c>
      <c r="Z32" s="70">
        <v>7</v>
      </c>
      <c r="AA32" s="81"/>
      <c r="AB32" s="47"/>
      <c r="AC32" s="81"/>
      <c r="AD32" s="47"/>
      <c r="AE32" s="81"/>
      <c r="AF32" s="47"/>
      <c r="AG32" s="81"/>
      <c r="AH32" s="47"/>
      <c r="AI32" s="81"/>
      <c r="AJ32" s="59"/>
      <c r="AK32" s="81"/>
      <c r="AL32" s="47"/>
      <c r="AM32" s="81"/>
      <c r="AN32" s="59"/>
      <c r="AR32" s="88">
        <f t="shared" si="8"/>
        <v>0</v>
      </c>
      <c r="AT32" s="70">
        <v>7</v>
      </c>
      <c r="AU32" s="81"/>
      <c r="AV32" s="47"/>
      <c r="AW32" s="81"/>
      <c r="AX32" s="47"/>
      <c r="AY32" s="81"/>
      <c r="AZ32" s="47"/>
      <c r="BA32" s="81"/>
      <c r="BB32" s="47"/>
      <c r="BC32" s="81"/>
      <c r="BD32" s="59"/>
      <c r="BE32" s="81"/>
      <c r="BF32" s="47"/>
      <c r="BG32" s="81"/>
      <c r="BH32" s="59"/>
      <c r="BN32" s="15"/>
      <c r="BO32" s="12"/>
    </row>
    <row r="33" spans="4:67" ht="15" customHeight="1" outlineLevel="1" thickBot="1" x14ac:dyDescent="0.25">
      <c r="D33" s="88">
        <f t="shared" si="6"/>
        <v>0</v>
      </c>
      <c r="F33" s="70">
        <v>8</v>
      </c>
      <c r="G33" s="81"/>
      <c r="H33" s="47"/>
      <c r="I33" s="81"/>
      <c r="J33" s="47"/>
      <c r="K33" s="81"/>
      <c r="L33" s="47"/>
      <c r="M33" s="81"/>
      <c r="N33" s="47"/>
      <c r="O33" s="81"/>
      <c r="P33" s="59"/>
      <c r="Q33" s="81"/>
      <c r="R33" s="47"/>
      <c r="S33" s="81"/>
      <c r="T33" s="59"/>
      <c r="X33" s="88">
        <f t="shared" si="7"/>
        <v>0</v>
      </c>
      <c r="Z33" s="70">
        <v>8</v>
      </c>
      <c r="AA33" s="81"/>
      <c r="AB33" s="47"/>
      <c r="AC33" s="81"/>
      <c r="AD33" s="47"/>
      <c r="AE33" s="81"/>
      <c r="AF33" s="47"/>
      <c r="AG33" s="81"/>
      <c r="AH33" s="47"/>
      <c r="AI33" s="81"/>
      <c r="AJ33" s="59"/>
      <c r="AK33" s="81"/>
      <c r="AL33" s="47"/>
      <c r="AM33" s="81"/>
      <c r="AN33" s="59"/>
      <c r="AR33" s="88">
        <f t="shared" si="8"/>
        <v>0</v>
      </c>
      <c r="AT33" s="70">
        <v>8</v>
      </c>
      <c r="AU33" s="81"/>
      <c r="AV33" s="47"/>
      <c r="AW33" s="81"/>
      <c r="AX33" s="47"/>
      <c r="AY33" s="81"/>
      <c r="AZ33" s="47"/>
      <c r="BA33" s="81"/>
      <c r="BB33" s="47"/>
      <c r="BC33" s="81"/>
      <c r="BD33" s="59"/>
      <c r="BE33" s="81"/>
      <c r="BF33" s="47"/>
      <c r="BG33" s="81"/>
      <c r="BH33" s="59"/>
      <c r="BN33" s="15"/>
      <c r="BO33" s="12"/>
    </row>
    <row r="34" spans="4:67" ht="15" customHeight="1" outlineLevel="1" thickBot="1" x14ac:dyDescent="0.25">
      <c r="D34" s="88">
        <f t="shared" si="6"/>
        <v>0</v>
      </c>
      <c r="F34" s="70">
        <v>9</v>
      </c>
      <c r="G34" s="81"/>
      <c r="H34" s="47"/>
      <c r="I34" s="81"/>
      <c r="J34" s="47"/>
      <c r="K34" s="81"/>
      <c r="L34" s="47"/>
      <c r="M34" s="81"/>
      <c r="N34" s="47"/>
      <c r="O34" s="81"/>
      <c r="P34" s="59"/>
      <c r="Q34" s="81"/>
      <c r="R34" s="47"/>
      <c r="S34" s="81"/>
      <c r="T34" s="59"/>
      <c r="X34" s="88">
        <f t="shared" si="7"/>
        <v>0</v>
      </c>
      <c r="Z34" s="70">
        <v>9</v>
      </c>
      <c r="AA34" s="81"/>
      <c r="AB34" s="47"/>
      <c r="AC34" s="81"/>
      <c r="AD34" s="47"/>
      <c r="AE34" s="81"/>
      <c r="AF34" s="47"/>
      <c r="AG34" s="81"/>
      <c r="AH34" s="47"/>
      <c r="AI34" s="81"/>
      <c r="AJ34" s="59"/>
      <c r="AK34" s="81"/>
      <c r="AL34" s="47"/>
      <c r="AM34" s="81"/>
      <c r="AN34" s="59"/>
      <c r="AR34" s="88">
        <f t="shared" si="8"/>
        <v>0</v>
      </c>
      <c r="AT34" s="70">
        <v>9</v>
      </c>
      <c r="AU34" s="81"/>
      <c r="AV34" s="47"/>
      <c r="AW34" s="81"/>
      <c r="AX34" s="47"/>
      <c r="AY34" s="81"/>
      <c r="AZ34" s="47"/>
      <c r="BA34" s="81"/>
      <c r="BB34" s="47"/>
      <c r="BC34" s="81"/>
      <c r="BD34" s="59"/>
      <c r="BE34" s="81"/>
      <c r="BF34" s="47"/>
      <c r="BG34" s="81"/>
      <c r="BH34" s="59"/>
      <c r="BN34" s="15"/>
      <c r="BO34" s="12"/>
    </row>
    <row r="35" spans="4:67" ht="15" customHeight="1" outlineLevel="1" thickBot="1" x14ac:dyDescent="0.25">
      <c r="D35" s="88">
        <f t="shared" si="6"/>
        <v>0</v>
      </c>
      <c r="F35" s="70">
        <v>10</v>
      </c>
      <c r="G35" s="81"/>
      <c r="H35" s="47"/>
      <c r="I35" s="81"/>
      <c r="J35" s="47"/>
      <c r="K35" s="81"/>
      <c r="L35" s="47"/>
      <c r="M35" s="81"/>
      <c r="N35" s="47"/>
      <c r="O35" s="81"/>
      <c r="P35" s="59"/>
      <c r="Q35" s="81"/>
      <c r="R35" s="47"/>
      <c r="S35" s="81"/>
      <c r="T35" s="59"/>
      <c r="X35" s="88">
        <f t="shared" si="7"/>
        <v>0</v>
      </c>
      <c r="Z35" s="70">
        <v>10</v>
      </c>
      <c r="AA35" s="81"/>
      <c r="AB35" s="47"/>
      <c r="AC35" s="81"/>
      <c r="AD35" s="47"/>
      <c r="AE35" s="81"/>
      <c r="AF35" s="47"/>
      <c r="AG35" s="81"/>
      <c r="AH35" s="47"/>
      <c r="AI35" s="81"/>
      <c r="AJ35" s="59"/>
      <c r="AK35" s="81"/>
      <c r="AL35" s="47"/>
      <c r="AM35" s="81"/>
      <c r="AN35" s="59"/>
      <c r="AR35" s="88">
        <f t="shared" si="8"/>
        <v>0</v>
      </c>
      <c r="AT35" s="70">
        <v>10</v>
      </c>
      <c r="AU35" s="81"/>
      <c r="AV35" s="47"/>
      <c r="AW35" s="81"/>
      <c r="AX35" s="47"/>
      <c r="AY35" s="81"/>
      <c r="AZ35" s="47"/>
      <c r="BA35" s="81"/>
      <c r="BB35" s="47"/>
      <c r="BC35" s="81"/>
      <c r="BD35" s="59"/>
      <c r="BE35" s="81"/>
      <c r="BF35" s="47"/>
      <c r="BG35" s="81"/>
      <c r="BH35" s="59"/>
      <c r="BN35" s="15"/>
      <c r="BO35" s="12"/>
    </row>
    <row r="36" spans="4:67" ht="15" customHeight="1" outlineLevel="1" thickBot="1" x14ac:dyDescent="0.25">
      <c r="D36" s="88">
        <f t="shared" si="6"/>
        <v>0</v>
      </c>
      <c r="F36" s="70">
        <v>11</v>
      </c>
      <c r="G36" s="81"/>
      <c r="H36" s="47"/>
      <c r="I36" s="81"/>
      <c r="J36" s="47"/>
      <c r="K36" s="81"/>
      <c r="L36" s="47"/>
      <c r="M36" s="81"/>
      <c r="N36" s="47"/>
      <c r="O36" s="81"/>
      <c r="P36" s="59"/>
      <c r="Q36" s="81"/>
      <c r="R36" s="47"/>
      <c r="S36" s="81"/>
      <c r="T36" s="59"/>
      <c r="X36" s="88">
        <f t="shared" si="7"/>
        <v>0</v>
      </c>
      <c r="Z36" s="70">
        <v>11</v>
      </c>
      <c r="AA36" s="81"/>
      <c r="AB36" s="47"/>
      <c r="AC36" s="81"/>
      <c r="AD36" s="47"/>
      <c r="AE36" s="81"/>
      <c r="AF36" s="47"/>
      <c r="AG36" s="81"/>
      <c r="AH36" s="47"/>
      <c r="AI36" s="81"/>
      <c r="AJ36" s="59"/>
      <c r="AK36" s="81"/>
      <c r="AL36" s="47"/>
      <c r="AM36" s="81"/>
      <c r="AN36" s="59"/>
      <c r="AR36" s="88">
        <f t="shared" si="8"/>
        <v>0</v>
      </c>
      <c r="AT36" s="70">
        <v>11</v>
      </c>
      <c r="AU36" s="81"/>
      <c r="AV36" s="47"/>
      <c r="AW36" s="81"/>
      <c r="AX36" s="47"/>
      <c r="AY36" s="81"/>
      <c r="AZ36" s="47"/>
      <c r="BA36" s="81"/>
      <c r="BB36" s="47"/>
      <c r="BC36" s="81"/>
      <c r="BD36" s="59"/>
      <c r="BE36" s="81"/>
      <c r="BF36" s="47"/>
      <c r="BG36" s="81"/>
      <c r="BH36" s="59"/>
      <c r="BN36" s="15"/>
      <c r="BO36" s="12"/>
    </row>
    <row r="37" spans="4:67" ht="15" customHeight="1" outlineLevel="1" thickBot="1" x14ac:dyDescent="0.25">
      <c r="D37" s="88">
        <f t="shared" si="6"/>
        <v>0</v>
      </c>
      <c r="F37" s="70">
        <v>12</v>
      </c>
      <c r="G37" s="81"/>
      <c r="H37" s="47"/>
      <c r="I37" s="81"/>
      <c r="J37" s="47"/>
      <c r="K37" s="81"/>
      <c r="L37" s="47"/>
      <c r="M37" s="81"/>
      <c r="N37" s="47"/>
      <c r="O37" s="81"/>
      <c r="P37" s="59"/>
      <c r="Q37" s="81"/>
      <c r="R37" s="47"/>
      <c r="S37" s="81"/>
      <c r="T37" s="59"/>
      <c r="X37" s="88">
        <f t="shared" si="7"/>
        <v>0</v>
      </c>
      <c r="Z37" s="70">
        <v>12</v>
      </c>
      <c r="AA37" s="81"/>
      <c r="AB37" s="47"/>
      <c r="AC37" s="81"/>
      <c r="AD37" s="47"/>
      <c r="AE37" s="81"/>
      <c r="AF37" s="47"/>
      <c r="AG37" s="81"/>
      <c r="AH37" s="47"/>
      <c r="AI37" s="81"/>
      <c r="AJ37" s="59"/>
      <c r="AK37" s="81"/>
      <c r="AL37" s="47"/>
      <c r="AM37" s="81"/>
      <c r="AN37" s="59"/>
      <c r="AR37" s="88">
        <f t="shared" si="8"/>
        <v>0</v>
      </c>
      <c r="AT37" s="70">
        <v>12</v>
      </c>
      <c r="AU37" s="81"/>
      <c r="AV37" s="47"/>
      <c r="AW37" s="81"/>
      <c r="AX37" s="47"/>
      <c r="AY37" s="81"/>
      <c r="AZ37" s="47"/>
      <c r="BA37" s="81"/>
      <c r="BB37" s="47"/>
      <c r="BC37" s="81"/>
      <c r="BD37" s="59"/>
      <c r="BE37" s="81"/>
      <c r="BF37" s="47"/>
      <c r="BG37" s="81"/>
      <c r="BH37" s="59"/>
      <c r="BN37" s="15"/>
      <c r="BO37" s="12"/>
    </row>
    <row r="38" spans="4:67" ht="15" customHeight="1" outlineLevel="1" thickBot="1" x14ac:dyDescent="0.25">
      <c r="D38" s="88">
        <f t="shared" si="6"/>
        <v>0</v>
      </c>
      <c r="F38" s="70">
        <v>13</v>
      </c>
      <c r="G38" s="81"/>
      <c r="H38" s="47"/>
      <c r="I38" s="81"/>
      <c r="J38" s="47"/>
      <c r="K38" s="81"/>
      <c r="L38" s="47"/>
      <c r="M38" s="81"/>
      <c r="N38" s="47"/>
      <c r="O38" s="81"/>
      <c r="P38" s="59"/>
      <c r="Q38" s="81"/>
      <c r="R38" s="47"/>
      <c r="S38" s="81"/>
      <c r="T38" s="59"/>
      <c r="X38" s="88">
        <f t="shared" si="7"/>
        <v>0</v>
      </c>
      <c r="Z38" s="70">
        <v>13</v>
      </c>
      <c r="AA38" s="81"/>
      <c r="AB38" s="47"/>
      <c r="AC38" s="81"/>
      <c r="AD38" s="47"/>
      <c r="AE38" s="81"/>
      <c r="AF38" s="47"/>
      <c r="AG38" s="81"/>
      <c r="AH38" s="47"/>
      <c r="AI38" s="81"/>
      <c r="AJ38" s="59"/>
      <c r="AK38" s="81"/>
      <c r="AL38" s="47"/>
      <c r="AM38" s="81"/>
      <c r="AN38" s="59"/>
      <c r="AR38" s="88">
        <f t="shared" si="8"/>
        <v>0</v>
      </c>
      <c r="AT38" s="70">
        <v>13</v>
      </c>
      <c r="AU38" s="81"/>
      <c r="AV38" s="47"/>
      <c r="AW38" s="81"/>
      <c r="AX38" s="47"/>
      <c r="AY38" s="81"/>
      <c r="AZ38" s="47"/>
      <c r="BA38" s="81"/>
      <c r="BB38" s="47"/>
      <c r="BC38" s="81"/>
      <c r="BD38" s="59"/>
      <c r="BE38" s="81"/>
      <c r="BF38" s="47"/>
      <c r="BG38" s="81"/>
      <c r="BH38" s="59"/>
      <c r="BN38" s="15"/>
      <c r="BO38" s="12"/>
    </row>
    <row r="39" spans="4:67" ht="15" customHeight="1" outlineLevel="1" thickBot="1" x14ac:dyDescent="0.25">
      <c r="D39" s="88">
        <f t="shared" si="6"/>
        <v>0</v>
      </c>
      <c r="F39" s="70">
        <v>14</v>
      </c>
      <c r="G39" s="81"/>
      <c r="H39" s="78"/>
      <c r="I39" s="81"/>
      <c r="J39" s="47"/>
      <c r="K39" s="81"/>
      <c r="L39" s="47"/>
      <c r="M39" s="81"/>
      <c r="N39" s="47"/>
      <c r="O39" s="81"/>
      <c r="P39" s="59"/>
      <c r="Q39" s="81"/>
      <c r="R39" s="47"/>
      <c r="S39" s="81"/>
      <c r="T39" s="59"/>
      <c r="X39" s="88">
        <f t="shared" si="7"/>
        <v>0</v>
      </c>
      <c r="Z39" s="70">
        <v>14</v>
      </c>
      <c r="AA39" s="81"/>
      <c r="AB39" s="78"/>
      <c r="AC39" s="81"/>
      <c r="AD39" s="47"/>
      <c r="AE39" s="81"/>
      <c r="AF39" s="47"/>
      <c r="AG39" s="81"/>
      <c r="AH39" s="47"/>
      <c r="AI39" s="81"/>
      <c r="AJ39" s="59"/>
      <c r="AK39" s="81"/>
      <c r="AL39" s="47"/>
      <c r="AM39" s="81"/>
      <c r="AN39" s="59"/>
      <c r="AR39" s="88">
        <f t="shared" si="8"/>
        <v>0</v>
      </c>
      <c r="AT39" s="70">
        <v>14</v>
      </c>
      <c r="AU39" s="81"/>
      <c r="AV39" s="78"/>
      <c r="AW39" s="81"/>
      <c r="AX39" s="47"/>
      <c r="AY39" s="81"/>
      <c r="AZ39" s="47"/>
      <c r="BA39" s="81"/>
      <c r="BB39" s="47"/>
      <c r="BC39" s="81"/>
      <c r="BD39" s="59"/>
      <c r="BE39" s="81"/>
      <c r="BF39" s="47"/>
      <c r="BG39" s="81"/>
      <c r="BH39" s="59"/>
      <c r="BN39" s="15"/>
      <c r="BO39" s="12"/>
    </row>
    <row r="40" spans="4:67" ht="15" customHeight="1" outlineLevel="1" thickBot="1" x14ac:dyDescent="0.25">
      <c r="D40" s="89">
        <f t="shared" si="6"/>
        <v>0</v>
      </c>
      <c r="F40" s="70">
        <v>15</v>
      </c>
      <c r="G40" s="82"/>
      <c r="H40" s="60"/>
      <c r="I40" s="82"/>
      <c r="J40" s="60"/>
      <c r="K40" s="82"/>
      <c r="L40" s="60"/>
      <c r="M40" s="82"/>
      <c r="N40" s="60"/>
      <c r="O40" s="82"/>
      <c r="P40" s="61"/>
      <c r="Q40" s="82"/>
      <c r="R40" s="60"/>
      <c r="S40" s="82"/>
      <c r="T40" s="61"/>
      <c r="X40" s="89">
        <f t="shared" si="7"/>
        <v>0</v>
      </c>
      <c r="Z40" s="70">
        <v>15</v>
      </c>
      <c r="AA40" s="82"/>
      <c r="AB40" s="60"/>
      <c r="AC40" s="82"/>
      <c r="AD40" s="60"/>
      <c r="AE40" s="82"/>
      <c r="AF40" s="60"/>
      <c r="AG40" s="82"/>
      <c r="AH40" s="60"/>
      <c r="AI40" s="82"/>
      <c r="AJ40" s="61"/>
      <c r="AK40" s="82"/>
      <c r="AL40" s="60"/>
      <c r="AM40" s="82"/>
      <c r="AN40" s="61"/>
      <c r="AR40" s="89">
        <f t="shared" si="8"/>
        <v>0</v>
      </c>
      <c r="AT40" s="70">
        <v>15</v>
      </c>
      <c r="AU40" s="82"/>
      <c r="AV40" s="60"/>
      <c r="AW40" s="82"/>
      <c r="AX40" s="60"/>
      <c r="AY40" s="82"/>
      <c r="AZ40" s="60"/>
      <c r="BA40" s="82"/>
      <c r="BB40" s="60"/>
      <c r="BC40" s="82"/>
      <c r="BD40" s="61"/>
      <c r="BE40" s="82"/>
      <c r="BF40" s="60"/>
      <c r="BG40" s="82"/>
      <c r="BH40" s="61"/>
      <c r="BN40" s="15"/>
      <c r="BO40" s="12"/>
    </row>
    <row r="41" spans="4:67" ht="15" customHeight="1" outlineLevel="1" thickTop="1" x14ac:dyDescent="0.2">
      <c r="F41" s="65"/>
      <c r="G41" s="49" t="s">
        <v>27</v>
      </c>
      <c r="H41" s="49">
        <f>SUM(H26:H40)</f>
        <v>0</v>
      </c>
      <c r="I41" s="49"/>
      <c r="J41" s="49">
        <f>SUM(J26:J40)</f>
        <v>0</v>
      </c>
      <c r="K41" s="49"/>
      <c r="L41" s="49">
        <f>SUM(L26:L40)</f>
        <v>0</v>
      </c>
      <c r="M41" s="49"/>
      <c r="N41" s="49">
        <f>SUM(N26:N40)</f>
        <v>0</v>
      </c>
      <c r="O41" s="49"/>
      <c r="P41" s="49">
        <f>SUM(P26:P40)</f>
        <v>0</v>
      </c>
      <c r="Q41" s="49"/>
      <c r="R41" s="49">
        <f>SUM(R26:R40)</f>
        <v>0</v>
      </c>
      <c r="S41" s="49"/>
      <c r="T41" s="49">
        <f>SUM(T26:T40)</f>
        <v>0</v>
      </c>
      <c r="Z41" s="65"/>
      <c r="AA41" s="49" t="s">
        <v>27</v>
      </c>
      <c r="AB41" s="49">
        <f>SUM(AB26:AB40)</f>
        <v>0</v>
      </c>
      <c r="AC41" s="49"/>
      <c r="AD41" s="49">
        <f>SUM(AD26:AD40)</f>
        <v>0</v>
      </c>
      <c r="AE41" s="49"/>
      <c r="AF41" s="49">
        <f>SUM(AF26:AF40)</f>
        <v>0</v>
      </c>
      <c r="AG41" s="49"/>
      <c r="AH41" s="49">
        <f>SUM(AH26:AH40)</f>
        <v>0</v>
      </c>
      <c r="AI41" s="49"/>
      <c r="AJ41" s="49">
        <f>SUM(AJ26:AJ40)</f>
        <v>0</v>
      </c>
      <c r="AK41" s="49"/>
      <c r="AL41" s="49">
        <f>SUM(AL26:AL40)</f>
        <v>0</v>
      </c>
      <c r="AM41" s="49"/>
      <c r="AN41" s="49">
        <f>SUM(AN26:AN40)</f>
        <v>0</v>
      </c>
      <c r="AT41" s="65"/>
      <c r="AU41" s="49" t="s">
        <v>27</v>
      </c>
      <c r="AV41" s="49">
        <f>SUM(AV26:AV40)</f>
        <v>0</v>
      </c>
      <c r="AW41" s="49"/>
      <c r="AX41" s="49">
        <f>SUM(AX26:AX40)</f>
        <v>0</v>
      </c>
      <c r="AY41" s="49"/>
      <c r="AZ41" s="49">
        <f>SUM(AZ26:AZ40)</f>
        <v>0</v>
      </c>
      <c r="BA41" s="49"/>
      <c r="BB41" s="49">
        <f>SUM(BB26:BB40)</f>
        <v>0</v>
      </c>
      <c r="BC41" s="49"/>
      <c r="BD41" s="49">
        <f>SUM(BD26:BD40)</f>
        <v>0</v>
      </c>
      <c r="BE41" s="49"/>
      <c r="BF41" s="49">
        <f>SUM(BF26:BF40)</f>
        <v>0</v>
      </c>
      <c r="BG41" s="49"/>
      <c r="BH41" s="49">
        <f>SUM(BH26:BH40)</f>
        <v>0</v>
      </c>
      <c r="BN41" s="15"/>
      <c r="BO41" s="12"/>
    </row>
    <row r="42" spans="4:67" ht="0.75" customHeight="1" outlineLevel="1" thickBot="1" x14ac:dyDescent="0.25">
      <c r="F42" s="68">
        <f>INT((N43-LOOKUP(N43,DATE(YEAR(N43)+{-1;0;1},1,3)-WEEKDAY(DATE(YEAR(N43)+{-1;0;1},1,3))+2))/7)+1</f>
        <v>3</v>
      </c>
      <c r="G42" s="50"/>
      <c r="H42" s="50"/>
      <c r="I42" s="50"/>
      <c r="J42" s="50"/>
      <c r="K42" s="50"/>
      <c r="L42" s="50"/>
      <c r="M42" s="50"/>
      <c r="N42" s="50"/>
      <c r="O42" s="50"/>
      <c r="P42" s="50"/>
      <c r="Q42" s="50"/>
      <c r="R42" s="50"/>
      <c r="S42" s="50"/>
      <c r="T42" s="50"/>
      <c r="Z42" s="68">
        <f>INT((AH43-LOOKUP(AH43,DATE(YEAR(AH43)+{-1;0;1},1,3)-WEEKDAY(DATE(YEAR(AH43)+{-1;0;1},1,3))+2))/7)+1</f>
        <v>7</v>
      </c>
      <c r="AA42" s="50"/>
      <c r="AB42" s="50"/>
      <c r="AC42" s="50"/>
      <c r="AD42" s="50"/>
      <c r="AE42" s="50"/>
      <c r="AF42" s="50"/>
      <c r="AG42" s="50"/>
      <c r="AH42" s="50"/>
      <c r="AI42" s="50"/>
      <c r="AJ42" s="50"/>
      <c r="AK42" s="47"/>
      <c r="AL42" s="47"/>
      <c r="AM42" s="47"/>
      <c r="AN42" s="47"/>
      <c r="AT42" s="68">
        <f>INT((BB43-LOOKUP(BB43,DATE(YEAR(BB43)+{-1;0;1},1,3)-WEEKDAY(DATE(YEAR(BB43)+{-1;0;1},1,3))+2))/7)+1</f>
        <v>11</v>
      </c>
      <c r="AU42" s="50"/>
      <c r="AV42" s="50"/>
      <c r="AW42" s="50"/>
      <c r="AX42" s="50"/>
      <c r="AY42" s="50"/>
      <c r="AZ42" s="50"/>
      <c r="BA42" s="50"/>
      <c r="BB42" s="50"/>
      <c r="BC42" s="50"/>
      <c r="BD42" s="50"/>
      <c r="BE42" s="50"/>
      <c r="BF42" s="50"/>
      <c r="BG42" s="50"/>
      <c r="BH42" s="50"/>
      <c r="BN42" s="15"/>
      <c r="BO42" s="12">
        <f>DATE(An_ref,7,1)</f>
        <v>43647</v>
      </c>
    </row>
    <row r="43" spans="4:67" ht="39.950000000000003" customHeight="1" thickBot="1" x14ac:dyDescent="0.25">
      <c r="F43" s="71">
        <f>F42</f>
        <v>3</v>
      </c>
      <c r="G43" s="51" t="str">
        <f>IF(ISNA(VLOOKUP(H43,Tab_feri,2,FALSE)),"",VLOOKUP(H43,Tab_feri,2,FALSE))</f>
        <v/>
      </c>
      <c r="H43" s="52">
        <f>T25+1</f>
        <v>43479</v>
      </c>
      <c r="I43" s="51" t="str">
        <f>IF(ISNA(VLOOKUP(J43,Tab_feri,2,FALSE)),"",VLOOKUP(J43,Tab_feri,2,FALSE))</f>
        <v/>
      </c>
      <c r="J43" s="52">
        <f>H43+1</f>
        <v>43480</v>
      </c>
      <c r="K43" s="51" t="str">
        <f>IF(ISNA(VLOOKUP(L43,Tab_feri,2,FALSE)),"",VLOOKUP(L43,Tab_feri,2,FALSE))</f>
        <v/>
      </c>
      <c r="L43" s="52">
        <f>J43+1</f>
        <v>43481</v>
      </c>
      <c r="M43" s="51" t="str">
        <f>IF(ISNA(VLOOKUP(N43,Tab_feri,2,FALSE)),"",VLOOKUP(N43,Tab_feri,2,FALSE))</f>
        <v/>
      </c>
      <c r="N43" s="52">
        <f>L43+1</f>
        <v>43482</v>
      </c>
      <c r="O43" s="51" t="str">
        <f>IF(ISNA(VLOOKUP(P43,Tab_feri,2,FALSE)),"",VLOOKUP(P43,Tab_feri,2,FALSE))</f>
        <v/>
      </c>
      <c r="P43" s="62">
        <f>N43+1</f>
        <v>43483</v>
      </c>
      <c r="Q43" s="53" t="str">
        <f>IF(ISNA(VLOOKUP(R43,Tab_feri,2,FALSE)),"",VLOOKUP(R43,Tab_feri,2,FALSE))</f>
        <v/>
      </c>
      <c r="R43" s="54">
        <f>P43+1</f>
        <v>43484</v>
      </c>
      <c r="S43" s="53" t="str">
        <f>IF(ISNA(VLOOKUP(T43,Tab_feri,2,FALSE)),"",VLOOKUP(T43,Tab_feri,2,FALSE))</f>
        <v/>
      </c>
      <c r="T43" s="55">
        <f>R43+1</f>
        <v>43485</v>
      </c>
      <c r="Z43" s="71">
        <f>Z42</f>
        <v>7</v>
      </c>
      <c r="AA43" s="51" t="str">
        <f>IF(ISNA(VLOOKUP(AB43,Tab_feri,2,FALSE)),"",VLOOKUP(AB43,Tab_feri,2,FALSE))</f>
        <v/>
      </c>
      <c r="AB43" s="52">
        <f>AN25+1</f>
        <v>43507</v>
      </c>
      <c r="AC43" s="51" t="str">
        <f>IF(ISNA(VLOOKUP(AD43,Tab_feri,2,FALSE)),"",VLOOKUP(AD43,Tab_feri,2,FALSE))</f>
        <v/>
      </c>
      <c r="AD43" s="52">
        <f>AB43+1</f>
        <v>43508</v>
      </c>
      <c r="AE43" s="51" t="str">
        <f>IF(ISNA(VLOOKUP(AF43,Tab_feri,2,FALSE)),"",VLOOKUP(AF43,Tab_feri,2,FALSE))</f>
        <v/>
      </c>
      <c r="AF43" s="52">
        <f>AD43+1</f>
        <v>43509</v>
      </c>
      <c r="AG43" s="51" t="str">
        <f>IF(ISNA(VLOOKUP(AH43,Tab_feri,2,FALSE)),"",VLOOKUP(AH43,Tab_feri,2,FALSE))</f>
        <v/>
      </c>
      <c r="AH43" s="52">
        <f>AF43+1</f>
        <v>43510</v>
      </c>
      <c r="AI43" s="51" t="str">
        <f>IF(ISNA(VLOOKUP(AJ43,Tab_feri,2,FALSE)),"",VLOOKUP(AJ43,Tab_feri,2,FALSE))</f>
        <v/>
      </c>
      <c r="AJ43" s="62">
        <f>AH43+1</f>
        <v>43511</v>
      </c>
      <c r="AK43" s="45" t="str">
        <f>IF(ISNA(VLOOKUP(AL43,Tab_feri,2,FALSE)),"",VLOOKUP(AL43,Tab_feri,2,FALSE))</f>
        <v/>
      </c>
      <c r="AL43" s="46">
        <f>AJ43+1</f>
        <v>43512</v>
      </c>
      <c r="AM43" s="45" t="str">
        <f>IF(ISNA(VLOOKUP(AN43,Tab_feri,2,FALSE)),"",VLOOKUP(AN43,Tab_feri,2,FALSE))</f>
        <v/>
      </c>
      <c r="AN43" s="46">
        <f>AL43+1</f>
        <v>43513</v>
      </c>
      <c r="AT43" s="71">
        <f>AT42</f>
        <v>11</v>
      </c>
      <c r="AU43" s="51" t="str">
        <f>IF(ISNA(VLOOKUP(AV43,Tab_feri,2,FALSE)),"",VLOOKUP(AV43,Tab_feri,2,FALSE))</f>
        <v/>
      </c>
      <c r="AV43" s="52">
        <f>BH25+1</f>
        <v>43535</v>
      </c>
      <c r="AW43" s="51" t="str">
        <f>IF(ISNA(VLOOKUP(AX43,Tab_feri,2,FALSE)),"",VLOOKUP(AX43,Tab_feri,2,FALSE))</f>
        <v/>
      </c>
      <c r="AX43" s="52">
        <f>AV43+1</f>
        <v>43536</v>
      </c>
      <c r="AY43" s="51" t="str">
        <f>IF(ISNA(VLOOKUP(AZ43,Tab_feri,2,FALSE)),"",VLOOKUP(AZ43,Tab_feri,2,FALSE))</f>
        <v/>
      </c>
      <c r="AZ43" s="52">
        <f>AX43+1</f>
        <v>43537</v>
      </c>
      <c r="BA43" s="51" t="str">
        <f>IF(ISNA(VLOOKUP(BB43,Tab_feri,2,FALSE)),"",VLOOKUP(BB43,Tab_feri,2,FALSE))</f>
        <v/>
      </c>
      <c r="BB43" s="52">
        <f>AZ43+1</f>
        <v>43538</v>
      </c>
      <c r="BC43" s="51" t="str">
        <f>IF(ISNA(VLOOKUP(BD43,Tab_feri,2,FALSE)),"",VLOOKUP(BD43,Tab_feri,2,FALSE))</f>
        <v/>
      </c>
      <c r="BD43" s="62">
        <f>BB43+1</f>
        <v>43539</v>
      </c>
      <c r="BE43" s="53" t="str">
        <f>IF(ISNA(VLOOKUP(BF43,Tab_feri,2,FALSE)),"",VLOOKUP(BF43,Tab_feri,2,FALSE))</f>
        <v/>
      </c>
      <c r="BF43" s="54">
        <f>BD43+1</f>
        <v>43540</v>
      </c>
      <c r="BG43" s="53" t="str">
        <f>IF(ISNA(VLOOKUP(BH43,Tab_feri,2,FALSE)),"",VLOOKUP(BH43,Tab_feri,2,FALSE))</f>
        <v/>
      </c>
      <c r="BH43" s="55">
        <f>BF43+1</f>
        <v>43541</v>
      </c>
      <c r="BN43" s="16"/>
      <c r="BO43" s="12">
        <f>DATE(An_ref,9,3)</f>
        <v>43711</v>
      </c>
    </row>
    <row r="44" spans="4:67" ht="15" customHeight="1" outlineLevel="1" thickTop="1" thickBot="1" x14ac:dyDescent="0.25">
      <c r="D44" s="87">
        <f>SUM(H44,J44,L44,N44,P44,R44,T44)</f>
        <v>0</v>
      </c>
      <c r="F44" s="70">
        <v>1</v>
      </c>
      <c r="G44" s="80"/>
      <c r="H44" s="57"/>
      <c r="I44" s="80"/>
      <c r="J44" s="57"/>
      <c r="K44" s="80"/>
      <c r="L44" s="57"/>
      <c r="M44" s="80"/>
      <c r="N44" s="57"/>
      <c r="O44" s="80"/>
      <c r="P44" s="58"/>
      <c r="Q44" s="80"/>
      <c r="R44" s="57"/>
      <c r="S44" s="80"/>
      <c r="T44" s="58"/>
      <c r="X44" s="87">
        <f>SUM(AB44,AD44,AF44,AH44,AJ44,AL44,AN44)</f>
        <v>0</v>
      </c>
      <c r="Z44" s="70">
        <v>1</v>
      </c>
      <c r="AA44" s="80"/>
      <c r="AB44" s="57"/>
      <c r="AC44" s="80"/>
      <c r="AD44" s="57"/>
      <c r="AE44" s="80"/>
      <c r="AF44" s="57"/>
      <c r="AG44" s="80"/>
      <c r="AH44" s="57"/>
      <c r="AI44" s="80"/>
      <c r="AJ44" s="58"/>
      <c r="AK44" s="80"/>
      <c r="AL44" s="57"/>
      <c r="AM44" s="80"/>
      <c r="AN44" s="58"/>
      <c r="AR44" s="87">
        <f>SUM(AV44,AX44,AZ44,BB44,BD44,BF44,BH44)</f>
        <v>0</v>
      </c>
      <c r="AT44" s="70">
        <v>1</v>
      </c>
      <c r="AU44" s="80"/>
      <c r="AV44" s="57"/>
      <c r="AW44" s="80"/>
      <c r="AX44" s="57"/>
      <c r="AY44" s="80"/>
      <c r="AZ44" s="57"/>
      <c r="BA44" s="80"/>
      <c r="BB44" s="57"/>
      <c r="BC44" s="80"/>
      <c r="BD44" s="58"/>
      <c r="BE44" s="80"/>
      <c r="BF44" s="57"/>
      <c r="BG44" s="80"/>
      <c r="BH44" s="58"/>
      <c r="BN44" s="11"/>
      <c r="BO44" s="12">
        <f>DATE(An_ref,10,8)</f>
        <v>43746</v>
      </c>
    </row>
    <row r="45" spans="4:67" ht="15" customHeight="1" outlineLevel="1" thickBot="1" x14ac:dyDescent="0.25">
      <c r="D45" s="88">
        <f t="shared" ref="D45:D58" si="9">SUM(H45,J45,L45,N45,P45,R45,T45)</f>
        <v>0</v>
      </c>
      <c r="F45" s="70">
        <v>2</v>
      </c>
      <c r="G45" s="81"/>
      <c r="H45" s="47"/>
      <c r="I45" s="81"/>
      <c r="J45" s="47"/>
      <c r="K45" s="81"/>
      <c r="L45" s="47"/>
      <c r="M45" s="81"/>
      <c r="N45" s="47"/>
      <c r="O45" s="81"/>
      <c r="P45" s="59"/>
      <c r="Q45" s="81"/>
      <c r="R45" s="47"/>
      <c r="S45" s="81"/>
      <c r="T45" s="59"/>
      <c r="X45" s="88">
        <f t="shared" ref="X45:X58" si="10">SUM(AB45,AD45,AF45,AH45,AJ45,AL45,AN45)</f>
        <v>0</v>
      </c>
      <c r="Z45" s="70">
        <v>2</v>
      </c>
      <c r="AA45" s="81"/>
      <c r="AB45" s="47"/>
      <c r="AC45" s="81"/>
      <c r="AD45" s="47"/>
      <c r="AE45" s="81"/>
      <c r="AF45" s="47"/>
      <c r="AG45" s="81"/>
      <c r="AH45" s="47"/>
      <c r="AI45" s="81"/>
      <c r="AJ45" s="59"/>
      <c r="AK45" s="81"/>
      <c r="AL45" s="47"/>
      <c r="AM45" s="81"/>
      <c r="AN45" s="59"/>
      <c r="AR45" s="88">
        <f t="shared" ref="AR45:AR58" si="11">SUM(AV45,AX45,AZ45,BB45,BD45,BF45,BH45)</f>
        <v>0</v>
      </c>
      <c r="AT45" s="70">
        <v>2</v>
      </c>
      <c r="AU45" s="81"/>
      <c r="AV45" s="47"/>
      <c r="AW45" s="81"/>
      <c r="AX45" s="47"/>
      <c r="AY45" s="81"/>
      <c r="AZ45" s="47"/>
      <c r="BA45" s="81"/>
      <c r="BB45" s="47"/>
      <c r="BC45" s="81"/>
      <c r="BD45" s="59"/>
      <c r="BE45" s="81"/>
      <c r="BF45" s="47"/>
      <c r="BG45" s="81"/>
      <c r="BH45" s="59"/>
      <c r="BN45" s="11"/>
      <c r="BO45" s="12"/>
    </row>
    <row r="46" spans="4:67" ht="15" customHeight="1" outlineLevel="1" thickBot="1" x14ac:dyDescent="0.25">
      <c r="D46" s="88">
        <f t="shared" si="9"/>
        <v>0</v>
      </c>
      <c r="F46" s="70">
        <v>3</v>
      </c>
      <c r="G46" s="81"/>
      <c r="H46" s="47"/>
      <c r="I46" s="81"/>
      <c r="J46" s="47"/>
      <c r="K46" s="81"/>
      <c r="L46" s="47"/>
      <c r="M46" s="81"/>
      <c r="N46" s="47"/>
      <c r="O46" s="81"/>
      <c r="P46" s="59"/>
      <c r="Q46" s="81"/>
      <c r="R46" s="47"/>
      <c r="S46" s="81"/>
      <c r="T46" s="59"/>
      <c r="X46" s="88">
        <f t="shared" si="10"/>
        <v>0</v>
      </c>
      <c r="Z46" s="70">
        <v>3</v>
      </c>
      <c r="AA46" s="81"/>
      <c r="AB46" s="47"/>
      <c r="AC46" s="81"/>
      <c r="AD46" s="47"/>
      <c r="AE46" s="81"/>
      <c r="AF46" s="47"/>
      <c r="AG46" s="81"/>
      <c r="AH46" s="47"/>
      <c r="AI46" s="81"/>
      <c r="AJ46" s="59"/>
      <c r="AK46" s="81"/>
      <c r="AL46" s="47"/>
      <c r="AM46" s="81"/>
      <c r="AN46" s="59"/>
      <c r="AR46" s="88">
        <f t="shared" si="11"/>
        <v>0</v>
      </c>
      <c r="AT46" s="70">
        <v>3</v>
      </c>
      <c r="AU46" s="81"/>
      <c r="AV46" s="47"/>
      <c r="AW46" s="81"/>
      <c r="AX46" s="47"/>
      <c r="AY46" s="81"/>
      <c r="AZ46" s="47"/>
      <c r="BA46" s="81"/>
      <c r="BB46" s="47"/>
      <c r="BC46" s="81"/>
      <c r="BD46" s="59"/>
      <c r="BE46" s="81"/>
      <c r="BF46" s="47"/>
      <c r="BG46" s="81"/>
      <c r="BH46" s="59"/>
      <c r="BN46" s="11"/>
      <c r="BO46" s="12"/>
    </row>
    <row r="47" spans="4:67" ht="15" customHeight="1" outlineLevel="1" thickBot="1" x14ac:dyDescent="0.25">
      <c r="D47" s="88">
        <f t="shared" si="9"/>
        <v>0</v>
      </c>
      <c r="F47" s="70">
        <v>4</v>
      </c>
      <c r="G47" s="81"/>
      <c r="H47" s="47"/>
      <c r="I47" s="81"/>
      <c r="J47" s="47"/>
      <c r="K47" s="81"/>
      <c r="L47" s="47"/>
      <c r="M47" s="81"/>
      <c r="N47" s="47"/>
      <c r="O47" s="81"/>
      <c r="P47" s="59"/>
      <c r="Q47" s="81"/>
      <c r="R47" s="47"/>
      <c r="S47" s="81"/>
      <c r="T47" s="59"/>
      <c r="X47" s="88">
        <f t="shared" si="10"/>
        <v>0</v>
      </c>
      <c r="Z47" s="70">
        <v>4</v>
      </c>
      <c r="AA47" s="81"/>
      <c r="AB47" s="47"/>
      <c r="AC47" s="81"/>
      <c r="AD47" s="47"/>
      <c r="AE47" s="81"/>
      <c r="AF47" s="47"/>
      <c r="AG47" s="81"/>
      <c r="AH47" s="47"/>
      <c r="AI47" s="81"/>
      <c r="AJ47" s="59"/>
      <c r="AK47" s="81"/>
      <c r="AL47" s="47"/>
      <c r="AM47" s="81"/>
      <c r="AN47" s="59"/>
      <c r="AR47" s="88">
        <f t="shared" si="11"/>
        <v>0</v>
      </c>
      <c r="AT47" s="70">
        <v>4</v>
      </c>
      <c r="AU47" s="81"/>
      <c r="AV47" s="47"/>
      <c r="AW47" s="81"/>
      <c r="AX47" s="47"/>
      <c r="AY47" s="81"/>
      <c r="AZ47" s="47"/>
      <c r="BA47" s="81"/>
      <c r="BB47" s="47"/>
      <c r="BC47" s="81"/>
      <c r="BD47" s="59"/>
      <c r="BE47" s="81"/>
      <c r="BF47" s="47"/>
      <c r="BG47" s="81"/>
      <c r="BH47" s="59"/>
      <c r="BN47" s="11"/>
      <c r="BO47" s="12"/>
    </row>
    <row r="48" spans="4:67" ht="15" customHeight="1" outlineLevel="1" thickBot="1" x14ac:dyDescent="0.25">
      <c r="D48" s="88">
        <f t="shared" si="9"/>
        <v>0</v>
      </c>
      <c r="F48" s="70">
        <v>5</v>
      </c>
      <c r="G48" s="81"/>
      <c r="H48" s="47"/>
      <c r="I48" s="81"/>
      <c r="J48" s="47"/>
      <c r="K48" s="81"/>
      <c r="L48" s="47"/>
      <c r="M48" s="81"/>
      <c r="N48" s="47"/>
      <c r="O48" s="81"/>
      <c r="P48" s="59"/>
      <c r="Q48" s="81"/>
      <c r="R48" s="47"/>
      <c r="S48" s="81"/>
      <c r="T48" s="59"/>
      <c r="X48" s="88">
        <f t="shared" si="10"/>
        <v>0</v>
      </c>
      <c r="Z48" s="70">
        <v>5</v>
      </c>
      <c r="AA48" s="81"/>
      <c r="AB48" s="47"/>
      <c r="AC48" s="81"/>
      <c r="AD48" s="47"/>
      <c r="AE48" s="81"/>
      <c r="AF48" s="47"/>
      <c r="AG48" s="81"/>
      <c r="AH48" s="47"/>
      <c r="AI48" s="81"/>
      <c r="AJ48" s="59"/>
      <c r="AK48" s="81"/>
      <c r="AL48" s="47"/>
      <c r="AM48" s="81"/>
      <c r="AN48" s="59"/>
      <c r="AR48" s="88">
        <f t="shared" si="11"/>
        <v>0</v>
      </c>
      <c r="AT48" s="70">
        <v>5</v>
      </c>
      <c r="AU48" s="81"/>
      <c r="AV48" s="47"/>
      <c r="AW48" s="81"/>
      <c r="AX48" s="47"/>
      <c r="AY48" s="81"/>
      <c r="AZ48" s="47"/>
      <c r="BA48" s="81"/>
      <c r="BB48" s="47"/>
      <c r="BC48" s="81"/>
      <c r="BD48" s="59"/>
      <c r="BE48" s="81"/>
      <c r="BF48" s="47"/>
      <c r="BG48" s="81"/>
      <c r="BH48" s="59"/>
      <c r="BN48" s="11"/>
      <c r="BO48" s="12"/>
    </row>
    <row r="49" spans="4:67" ht="15" customHeight="1" outlineLevel="1" thickBot="1" x14ac:dyDescent="0.25">
      <c r="D49" s="88">
        <f t="shared" si="9"/>
        <v>0</v>
      </c>
      <c r="F49" s="70">
        <v>6</v>
      </c>
      <c r="G49" s="81"/>
      <c r="H49" s="47"/>
      <c r="I49" s="81"/>
      <c r="J49" s="47"/>
      <c r="K49" s="81"/>
      <c r="L49" s="47"/>
      <c r="M49" s="81"/>
      <c r="N49" s="47"/>
      <c r="O49" s="81"/>
      <c r="P49" s="59"/>
      <c r="Q49" s="81"/>
      <c r="R49" s="47"/>
      <c r="S49" s="81"/>
      <c r="T49" s="59"/>
      <c r="X49" s="88">
        <f t="shared" si="10"/>
        <v>0</v>
      </c>
      <c r="Z49" s="70">
        <v>6</v>
      </c>
      <c r="AA49" s="81"/>
      <c r="AB49" s="47"/>
      <c r="AC49" s="81"/>
      <c r="AD49" s="47"/>
      <c r="AE49" s="81"/>
      <c r="AF49" s="47"/>
      <c r="AG49" s="81"/>
      <c r="AH49" s="47"/>
      <c r="AI49" s="81"/>
      <c r="AJ49" s="59"/>
      <c r="AK49" s="81"/>
      <c r="AL49" s="47"/>
      <c r="AM49" s="81"/>
      <c r="AN49" s="59"/>
      <c r="AR49" s="88">
        <f t="shared" si="11"/>
        <v>0</v>
      </c>
      <c r="AT49" s="70">
        <v>6</v>
      </c>
      <c r="AU49" s="81"/>
      <c r="AV49" s="47"/>
      <c r="AW49" s="81"/>
      <c r="AX49" s="47"/>
      <c r="AY49" s="81"/>
      <c r="AZ49" s="47"/>
      <c r="BA49" s="81"/>
      <c r="BB49" s="47"/>
      <c r="BC49" s="81"/>
      <c r="BD49" s="59"/>
      <c r="BE49" s="81"/>
      <c r="BF49" s="47"/>
      <c r="BG49" s="81"/>
      <c r="BH49" s="59"/>
      <c r="BN49" s="11"/>
      <c r="BO49" s="12"/>
    </row>
    <row r="50" spans="4:67" ht="15" customHeight="1" outlineLevel="1" thickBot="1" x14ac:dyDescent="0.25">
      <c r="D50" s="88">
        <f t="shared" si="9"/>
        <v>0</v>
      </c>
      <c r="F50" s="70">
        <v>7</v>
      </c>
      <c r="G50" s="81"/>
      <c r="H50" s="47"/>
      <c r="I50" s="81"/>
      <c r="J50" s="47"/>
      <c r="K50" s="81"/>
      <c r="L50" s="47"/>
      <c r="M50" s="81"/>
      <c r="N50" s="47"/>
      <c r="O50" s="81"/>
      <c r="P50" s="59"/>
      <c r="Q50" s="81"/>
      <c r="R50" s="47"/>
      <c r="S50" s="81"/>
      <c r="T50" s="59"/>
      <c r="X50" s="88">
        <f t="shared" si="10"/>
        <v>0</v>
      </c>
      <c r="Z50" s="70">
        <v>7</v>
      </c>
      <c r="AA50" s="81"/>
      <c r="AB50" s="47"/>
      <c r="AC50" s="81"/>
      <c r="AD50" s="47"/>
      <c r="AE50" s="81"/>
      <c r="AF50" s="47"/>
      <c r="AG50" s="81"/>
      <c r="AH50" s="47"/>
      <c r="AI50" s="81"/>
      <c r="AJ50" s="59"/>
      <c r="AK50" s="81"/>
      <c r="AL50" s="47"/>
      <c r="AM50" s="81"/>
      <c r="AN50" s="59"/>
      <c r="AR50" s="88">
        <f t="shared" si="11"/>
        <v>0</v>
      </c>
      <c r="AT50" s="70">
        <v>7</v>
      </c>
      <c r="AU50" s="81"/>
      <c r="AV50" s="47"/>
      <c r="AW50" s="81"/>
      <c r="AX50" s="47"/>
      <c r="AY50" s="81"/>
      <c r="AZ50" s="47"/>
      <c r="BA50" s="81"/>
      <c r="BB50" s="47"/>
      <c r="BC50" s="81"/>
      <c r="BD50" s="59"/>
      <c r="BE50" s="81"/>
      <c r="BF50" s="47"/>
      <c r="BG50" s="81"/>
      <c r="BH50" s="59"/>
      <c r="BN50" s="11"/>
      <c r="BO50" s="12"/>
    </row>
    <row r="51" spans="4:67" ht="15" customHeight="1" outlineLevel="1" thickBot="1" x14ac:dyDescent="0.25">
      <c r="D51" s="88">
        <f t="shared" si="9"/>
        <v>0</v>
      </c>
      <c r="F51" s="70">
        <v>8</v>
      </c>
      <c r="G51" s="81"/>
      <c r="H51" s="47"/>
      <c r="I51" s="81"/>
      <c r="J51" s="47"/>
      <c r="K51" s="81"/>
      <c r="L51" s="47"/>
      <c r="M51" s="81"/>
      <c r="N51" s="47"/>
      <c r="O51" s="81"/>
      <c r="P51" s="59"/>
      <c r="Q51" s="81"/>
      <c r="R51" s="47"/>
      <c r="S51" s="81"/>
      <c r="T51" s="59"/>
      <c r="X51" s="88">
        <f t="shared" si="10"/>
        <v>0</v>
      </c>
      <c r="Z51" s="70">
        <v>8</v>
      </c>
      <c r="AA51" s="81"/>
      <c r="AB51" s="47"/>
      <c r="AC51" s="81"/>
      <c r="AD51" s="47"/>
      <c r="AE51" s="81"/>
      <c r="AF51" s="47"/>
      <c r="AG51" s="81"/>
      <c r="AH51" s="47"/>
      <c r="AI51" s="81"/>
      <c r="AJ51" s="59"/>
      <c r="AK51" s="81"/>
      <c r="AL51" s="47"/>
      <c r="AM51" s="81"/>
      <c r="AN51" s="59"/>
      <c r="AR51" s="88">
        <f t="shared" si="11"/>
        <v>0</v>
      </c>
      <c r="AT51" s="70">
        <v>8</v>
      </c>
      <c r="AU51" s="81"/>
      <c r="AV51" s="47"/>
      <c r="AW51" s="81"/>
      <c r="AX51" s="47"/>
      <c r="AY51" s="81"/>
      <c r="AZ51" s="47"/>
      <c r="BA51" s="81"/>
      <c r="BB51" s="47"/>
      <c r="BC51" s="81"/>
      <c r="BD51" s="59"/>
      <c r="BE51" s="81"/>
      <c r="BF51" s="47"/>
      <c r="BG51" s="81"/>
      <c r="BH51" s="59"/>
      <c r="BN51" s="11"/>
      <c r="BO51" s="12"/>
    </row>
    <row r="52" spans="4:67" ht="15" customHeight="1" outlineLevel="1" thickBot="1" x14ac:dyDescent="0.25">
      <c r="D52" s="88">
        <f t="shared" si="9"/>
        <v>0</v>
      </c>
      <c r="F52" s="70">
        <v>9</v>
      </c>
      <c r="G52" s="81"/>
      <c r="H52" s="47"/>
      <c r="I52" s="81"/>
      <c r="J52" s="47"/>
      <c r="K52" s="81"/>
      <c r="L52" s="47"/>
      <c r="M52" s="81"/>
      <c r="N52" s="47"/>
      <c r="O52" s="81"/>
      <c r="P52" s="59"/>
      <c r="Q52" s="81"/>
      <c r="R52" s="47"/>
      <c r="S52" s="81"/>
      <c r="T52" s="59"/>
      <c r="X52" s="88">
        <f t="shared" si="10"/>
        <v>0</v>
      </c>
      <c r="Z52" s="70">
        <v>9</v>
      </c>
      <c r="AA52" s="81"/>
      <c r="AB52" s="47"/>
      <c r="AC52" s="81"/>
      <c r="AD52" s="47"/>
      <c r="AE52" s="81"/>
      <c r="AF52" s="47"/>
      <c r="AG52" s="81"/>
      <c r="AH52" s="47"/>
      <c r="AI52" s="81"/>
      <c r="AJ52" s="59"/>
      <c r="AK52" s="81"/>
      <c r="AL52" s="47"/>
      <c r="AM52" s="81"/>
      <c r="AN52" s="59"/>
      <c r="AR52" s="88">
        <f t="shared" si="11"/>
        <v>0</v>
      </c>
      <c r="AT52" s="70">
        <v>9</v>
      </c>
      <c r="AU52" s="81"/>
      <c r="AV52" s="47"/>
      <c r="AW52" s="81"/>
      <c r="AX52" s="47"/>
      <c r="AY52" s="81"/>
      <c r="AZ52" s="47"/>
      <c r="BA52" s="81"/>
      <c r="BB52" s="47"/>
      <c r="BC52" s="81"/>
      <c r="BD52" s="59"/>
      <c r="BE52" s="81"/>
      <c r="BF52" s="47"/>
      <c r="BG52" s="81"/>
      <c r="BH52" s="59"/>
      <c r="BN52" s="11"/>
      <c r="BO52" s="12"/>
    </row>
    <row r="53" spans="4:67" ht="15" customHeight="1" outlineLevel="1" thickBot="1" x14ac:dyDescent="0.25">
      <c r="D53" s="88">
        <f t="shared" si="9"/>
        <v>0</v>
      </c>
      <c r="F53" s="70">
        <v>10</v>
      </c>
      <c r="G53" s="81"/>
      <c r="H53" s="47"/>
      <c r="I53" s="81"/>
      <c r="J53" s="47"/>
      <c r="K53" s="81"/>
      <c r="L53" s="47"/>
      <c r="M53" s="81"/>
      <c r="N53" s="47"/>
      <c r="O53" s="81"/>
      <c r="P53" s="59"/>
      <c r="Q53" s="81"/>
      <c r="R53" s="47"/>
      <c r="S53" s="81"/>
      <c r="T53" s="59"/>
      <c r="X53" s="88">
        <f t="shared" si="10"/>
        <v>0</v>
      </c>
      <c r="Z53" s="70">
        <v>10</v>
      </c>
      <c r="AA53" s="81"/>
      <c r="AB53" s="47"/>
      <c r="AC53" s="81"/>
      <c r="AD53" s="47"/>
      <c r="AE53" s="81"/>
      <c r="AF53" s="47"/>
      <c r="AG53" s="81"/>
      <c r="AH53" s="47"/>
      <c r="AI53" s="81"/>
      <c r="AJ53" s="59"/>
      <c r="AK53" s="81"/>
      <c r="AL53" s="47"/>
      <c r="AM53" s="81"/>
      <c r="AN53" s="59"/>
      <c r="AR53" s="88">
        <f t="shared" si="11"/>
        <v>0</v>
      </c>
      <c r="AT53" s="70">
        <v>10</v>
      </c>
      <c r="AU53" s="81"/>
      <c r="AV53" s="47"/>
      <c r="AW53" s="81"/>
      <c r="AX53" s="47"/>
      <c r="AY53" s="81"/>
      <c r="AZ53" s="47"/>
      <c r="BA53" s="81"/>
      <c r="BB53" s="47"/>
      <c r="BC53" s="81"/>
      <c r="BD53" s="59"/>
      <c r="BE53" s="81"/>
      <c r="BF53" s="47"/>
      <c r="BG53" s="81"/>
      <c r="BH53" s="59"/>
      <c r="BN53" s="11"/>
      <c r="BO53" s="12"/>
    </row>
    <row r="54" spans="4:67" ht="15" customHeight="1" outlineLevel="1" thickBot="1" x14ac:dyDescent="0.25">
      <c r="D54" s="88">
        <f t="shared" si="9"/>
        <v>0</v>
      </c>
      <c r="F54" s="70">
        <v>11</v>
      </c>
      <c r="G54" s="81"/>
      <c r="H54" s="47"/>
      <c r="I54" s="81"/>
      <c r="J54" s="47"/>
      <c r="K54" s="81"/>
      <c r="L54" s="47"/>
      <c r="M54" s="81"/>
      <c r="N54" s="47"/>
      <c r="O54" s="81"/>
      <c r="P54" s="59"/>
      <c r="Q54" s="81"/>
      <c r="R54" s="47"/>
      <c r="S54" s="81"/>
      <c r="T54" s="59"/>
      <c r="X54" s="88">
        <f t="shared" si="10"/>
        <v>0</v>
      </c>
      <c r="Z54" s="70">
        <v>11</v>
      </c>
      <c r="AA54" s="81"/>
      <c r="AB54" s="47"/>
      <c r="AC54" s="81"/>
      <c r="AD54" s="47"/>
      <c r="AE54" s="81"/>
      <c r="AF54" s="47"/>
      <c r="AG54" s="81"/>
      <c r="AH54" s="47"/>
      <c r="AI54" s="81"/>
      <c r="AJ54" s="59"/>
      <c r="AK54" s="81"/>
      <c r="AL54" s="47"/>
      <c r="AM54" s="81"/>
      <c r="AN54" s="59"/>
      <c r="AR54" s="88">
        <f t="shared" si="11"/>
        <v>0</v>
      </c>
      <c r="AT54" s="70">
        <v>11</v>
      </c>
      <c r="AU54" s="81"/>
      <c r="AV54" s="47"/>
      <c r="AW54" s="81"/>
      <c r="AX54" s="47"/>
      <c r="AY54" s="81"/>
      <c r="AZ54" s="47"/>
      <c r="BA54" s="81"/>
      <c r="BB54" s="47"/>
      <c r="BC54" s="81"/>
      <c r="BD54" s="59"/>
      <c r="BE54" s="81"/>
      <c r="BF54" s="47"/>
      <c r="BG54" s="81"/>
      <c r="BH54" s="59"/>
      <c r="BN54" s="11"/>
      <c r="BO54" s="12"/>
    </row>
    <row r="55" spans="4:67" ht="15" customHeight="1" outlineLevel="1" thickBot="1" x14ac:dyDescent="0.25">
      <c r="D55" s="88">
        <f t="shared" si="9"/>
        <v>0</v>
      </c>
      <c r="F55" s="70">
        <v>12</v>
      </c>
      <c r="G55" s="81"/>
      <c r="H55" s="47"/>
      <c r="I55" s="81"/>
      <c r="J55" s="47"/>
      <c r="K55" s="81"/>
      <c r="L55" s="47"/>
      <c r="M55" s="81"/>
      <c r="N55" s="47"/>
      <c r="O55" s="81"/>
      <c r="P55" s="59"/>
      <c r="Q55" s="81"/>
      <c r="R55" s="47"/>
      <c r="S55" s="81"/>
      <c r="T55" s="59"/>
      <c r="X55" s="88">
        <f t="shared" si="10"/>
        <v>0</v>
      </c>
      <c r="Z55" s="70">
        <v>12</v>
      </c>
      <c r="AA55" s="81"/>
      <c r="AB55" s="47"/>
      <c r="AC55" s="81"/>
      <c r="AD55" s="47"/>
      <c r="AE55" s="81"/>
      <c r="AF55" s="47"/>
      <c r="AG55" s="81"/>
      <c r="AH55" s="47"/>
      <c r="AI55" s="81"/>
      <c r="AJ55" s="59"/>
      <c r="AK55" s="81"/>
      <c r="AL55" s="47"/>
      <c r="AM55" s="81"/>
      <c r="AN55" s="59"/>
      <c r="AR55" s="88">
        <f t="shared" si="11"/>
        <v>0</v>
      </c>
      <c r="AT55" s="70">
        <v>12</v>
      </c>
      <c r="AU55" s="81"/>
      <c r="AV55" s="47"/>
      <c r="AW55" s="81"/>
      <c r="AX55" s="47"/>
      <c r="AY55" s="81"/>
      <c r="AZ55" s="47"/>
      <c r="BA55" s="81"/>
      <c r="BB55" s="47"/>
      <c r="BC55" s="81"/>
      <c r="BD55" s="59"/>
      <c r="BE55" s="81"/>
      <c r="BF55" s="47"/>
      <c r="BG55" s="81"/>
      <c r="BH55" s="59"/>
      <c r="BN55" s="11"/>
      <c r="BO55" s="12"/>
    </row>
    <row r="56" spans="4:67" ht="15" customHeight="1" outlineLevel="1" thickBot="1" x14ac:dyDescent="0.25">
      <c r="D56" s="88">
        <f t="shared" si="9"/>
        <v>0</v>
      </c>
      <c r="F56" s="70">
        <v>13</v>
      </c>
      <c r="G56" s="81"/>
      <c r="H56" s="47"/>
      <c r="I56" s="81"/>
      <c r="J56" s="47"/>
      <c r="K56" s="81"/>
      <c r="L56" s="47"/>
      <c r="M56" s="81"/>
      <c r="N56" s="47"/>
      <c r="O56" s="81"/>
      <c r="P56" s="59"/>
      <c r="Q56" s="81"/>
      <c r="R56" s="47"/>
      <c r="S56" s="81"/>
      <c r="T56" s="59"/>
      <c r="X56" s="88">
        <f t="shared" si="10"/>
        <v>0</v>
      </c>
      <c r="Z56" s="70">
        <v>13</v>
      </c>
      <c r="AA56" s="81"/>
      <c r="AB56" s="47"/>
      <c r="AC56" s="81"/>
      <c r="AD56" s="47"/>
      <c r="AE56" s="81"/>
      <c r="AF56" s="47"/>
      <c r="AG56" s="81"/>
      <c r="AH56" s="47"/>
      <c r="AI56" s="81"/>
      <c r="AJ56" s="59"/>
      <c r="AK56" s="81"/>
      <c r="AL56" s="47"/>
      <c r="AM56" s="81"/>
      <c r="AN56" s="59"/>
      <c r="AR56" s="88">
        <f t="shared" si="11"/>
        <v>0</v>
      </c>
      <c r="AT56" s="70">
        <v>13</v>
      </c>
      <c r="AU56" s="81"/>
      <c r="AV56" s="47"/>
      <c r="AW56" s="81"/>
      <c r="AX56" s="47"/>
      <c r="AY56" s="81"/>
      <c r="AZ56" s="47"/>
      <c r="BA56" s="81"/>
      <c r="BB56" s="47"/>
      <c r="BC56" s="81"/>
      <c r="BD56" s="59"/>
      <c r="BE56" s="81"/>
      <c r="BF56" s="47"/>
      <c r="BG56" s="81"/>
      <c r="BH56" s="59"/>
      <c r="BN56" s="11"/>
      <c r="BO56" s="12"/>
    </row>
    <row r="57" spans="4:67" ht="15" customHeight="1" outlineLevel="1" thickBot="1" x14ac:dyDescent="0.25">
      <c r="D57" s="88">
        <f t="shared" si="9"/>
        <v>0</v>
      </c>
      <c r="F57" s="70">
        <v>14</v>
      </c>
      <c r="G57" s="81"/>
      <c r="H57" s="78"/>
      <c r="I57" s="81"/>
      <c r="J57" s="47"/>
      <c r="K57" s="81"/>
      <c r="L57" s="47"/>
      <c r="M57" s="81"/>
      <c r="N57" s="47"/>
      <c r="O57" s="81"/>
      <c r="P57" s="59"/>
      <c r="Q57" s="81"/>
      <c r="R57" s="47"/>
      <c r="S57" s="81"/>
      <c r="T57" s="59"/>
      <c r="X57" s="88">
        <f t="shared" si="10"/>
        <v>0</v>
      </c>
      <c r="Z57" s="70">
        <v>14</v>
      </c>
      <c r="AA57" s="81"/>
      <c r="AB57" s="78"/>
      <c r="AC57" s="81"/>
      <c r="AD57" s="47"/>
      <c r="AE57" s="81"/>
      <c r="AF57" s="47"/>
      <c r="AG57" s="81"/>
      <c r="AH57" s="47"/>
      <c r="AI57" s="81"/>
      <c r="AJ57" s="59"/>
      <c r="AK57" s="81"/>
      <c r="AL57" s="47"/>
      <c r="AM57" s="81"/>
      <c r="AN57" s="59"/>
      <c r="AR57" s="88">
        <f t="shared" si="11"/>
        <v>0</v>
      </c>
      <c r="AT57" s="70">
        <v>14</v>
      </c>
      <c r="AU57" s="81"/>
      <c r="AV57" s="78"/>
      <c r="AW57" s="81"/>
      <c r="AX57" s="47"/>
      <c r="AY57" s="81"/>
      <c r="AZ57" s="47"/>
      <c r="BA57" s="81"/>
      <c r="BB57" s="47"/>
      <c r="BC57" s="81"/>
      <c r="BD57" s="59"/>
      <c r="BE57" s="81"/>
      <c r="BF57" s="47"/>
      <c r="BG57" s="81"/>
      <c r="BH57" s="59"/>
      <c r="BN57" s="11"/>
      <c r="BO57" s="12"/>
    </row>
    <row r="58" spans="4:67" ht="15" customHeight="1" outlineLevel="1" thickBot="1" x14ac:dyDescent="0.25">
      <c r="D58" s="89">
        <f t="shared" si="9"/>
        <v>0</v>
      </c>
      <c r="F58" s="70">
        <v>15</v>
      </c>
      <c r="G58" s="82"/>
      <c r="H58" s="60"/>
      <c r="I58" s="82"/>
      <c r="J58" s="60"/>
      <c r="K58" s="82"/>
      <c r="L58" s="60"/>
      <c r="M58" s="82"/>
      <c r="N58" s="60"/>
      <c r="O58" s="82"/>
      <c r="P58" s="61"/>
      <c r="Q58" s="82"/>
      <c r="R58" s="60"/>
      <c r="S58" s="82"/>
      <c r="T58" s="61"/>
      <c r="X58" s="89">
        <f t="shared" si="10"/>
        <v>0</v>
      </c>
      <c r="Z58" s="70">
        <v>15</v>
      </c>
      <c r="AA58" s="82"/>
      <c r="AB58" s="60"/>
      <c r="AC58" s="82"/>
      <c r="AD58" s="60"/>
      <c r="AE58" s="82"/>
      <c r="AF58" s="60"/>
      <c r="AG58" s="82"/>
      <c r="AH58" s="60"/>
      <c r="AI58" s="82"/>
      <c r="AJ58" s="61"/>
      <c r="AK58" s="82"/>
      <c r="AL58" s="60"/>
      <c r="AM58" s="82"/>
      <c r="AN58" s="61"/>
      <c r="AR58" s="89">
        <f t="shared" si="11"/>
        <v>0</v>
      </c>
      <c r="AT58" s="70">
        <v>15</v>
      </c>
      <c r="AU58" s="82"/>
      <c r="AV58" s="60"/>
      <c r="AW58" s="82"/>
      <c r="AX58" s="60"/>
      <c r="AY58" s="82"/>
      <c r="AZ58" s="60"/>
      <c r="BA58" s="82"/>
      <c r="BB58" s="60"/>
      <c r="BC58" s="82"/>
      <c r="BD58" s="61"/>
      <c r="BE58" s="82"/>
      <c r="BF58" s="60"/>
      <c r="BG58" s="82"/>
      <c r="BH58" s="61"/>
      <c r="BN58" s="11"/>
      <c r="BO58" s="12"/>
    </row>
    <row r="59" spans="4:67" ht="15" customHeight="1" outlineLevel="1" thickTop="1" x14ac:dyDescent="0.2">
      <c r="F59" s="65"/>
      <c r="G59" s="49" t="s">
        <v>27</v>
      </c>
      <c r="H59" s="49">
        <f>SUM(H44:H58)</f>
        <v>0</v>
      </c>
      <c r="I59" s="49"/>
      <c r="J59" s="49">
        <f>SUM(J44:J58)</f>
        <v>0</v>
      </c>
      <c r="K59" s="49"/>
      <c r="L59" s="49">
        <f>SUM(L44:L58)</f>
        <v>0</v>
      </c>
      <c r="M59" s="49"/>
      <c r="N59" s="49">
        <f>SUM(N44:N58)</f>
        <v>0</v>
      </c>
      <c r="O59" s="49"/>
      <c r="P59" s="49">
        <f>SUM(P44:P58)</f>
        <v>0</v>
      </c>
      <c r="Q59" s="49"/>
      <c r="R59" s="49">
        <f>SUM(R44:R58)</f>
        <v>0</v>
      </c>
      <c r="S59" s="49"/>
      <c r="T59" s="49">
        <f>SUM(T44:T58)</f>
        <v>0</v>
      </c>
      <c r="Z59" s="65"/>
      <c r="AA59" s="49" t="s">
        <v>27</v>
      </c>
      <c r="AB59" s="49">
        <f>SUM(AB44:AB58)</f>
        <v>0</v>
      </c>
      <c r="AC59" s="49"/>
      <c r="AD59" s="49">
        <f>SUM(AD44:AD58)</f>
        <v>0</v>
      </c>
      <c r="AE59" s="49"/>
      <c r="AF59" s="49">
        <f>SUM(AF44:AF58)</f>
        <v>0</v>
      </c>
      <c r="AG59" s="49"/>
      <c r="AH59" s="49">
        <f>SUM(AH44:AH58)</f>
        <v>0</v>
      </c>
      <c r="AI59" s="49"/>
      <c r="AJ59" s="49">
        <f>SUM(AJ44:AJ58)</f>
        <v>0</v>
      </c>
      <c r="AK59" s="49"/>
      <c r="AL59" s="49">
        <f>SUM(AL44:AL58)</f>
        <v>0</v>
      </c>
      <c r="AM59" s="49"/>
      <c r="AN59" s="49">
        <f>SUM(AN44:AN58)</f>
        <v>0</v>
      </c>
      <c r="AT59" s="65"/>
      <c r="AU59" s="49" t="s">
        <v>27</v>
      </c>
      <c r="AV59" s="49">
        <f>SUM(AV44:AV58)</f>
        <v>0</v>
      </c>
      <c r="AW59" s="49"/>
      <c r="AX59" s="49">
        <f>SUM(AX44:AX58)</f>
        <v>0</v>
      </c>
      <c r="AY59" s="49"/>
      <c r="AZ59" s="49">
        <f>SUM(AZ44:AZ58)</f>
        <v>0</v>
      </c>
      <c r="BA59" s="49"/>
      <c r="BB59" s="49">
        <f>SUM(BB44:BB58)</f>
        <v>0</v>
      </c>
      <c r="BC59" s="49"/>
      <c r="BD59" s="49">
        <f>SUM(BD44:BD58)</f>
        <v>0</v>
      </c>
      <c r="BE59" s="49"/>
      <c r="BF59" s="49">
        <f>SUM(BF44:BF58)</f>
        <v>0</v>
      </c>
      <c r="BG59" s="49"/>
      <c r="BH59" s="49">
        <f>SUM(BH44:BH58)</f>
        <v>0</v>
      </c>
      <c r="BN59" s="11"/>
      <c r="BO59" s="12"/>
    </row>
    <row r="60" spans="4:67" ht="0.75" customHeight="1" outlineLevel="1" thickBot="1" x14ac:dyDescent="0.25">
      <c r="F60" s="68">
        <f>INT((N61-LOOKUP(N61,DATE(YEAR(N61)+{-1;0;1},1,3)-WEEKDAY(DATE(YEAR(N61)+{-1;0;1},1,3))+2))/7)+1</f>
        <v>4</v>
      </c>
      <c r="G60" s="50"/>
      <c r="H60" s="50"/>
      <c r="I60" s="50"/>
      <c r="J60" s="50"/>
      <c r="K60" s="50"/>
      <c r="L60" s="50"/>
      <c r="M60" s="50"/>
      <c r="N60" s="50"/>
      <c r="O60" s="50"/>
      <c r="P60" s="50"/>
      <c r="Q60" s="50"/>
      <c r="R60" s="50"/>
      <c r="S60" s="50"/>
      <c r="T60" s="50"/>
      <c r="Z60" s="68">
        <f>INT((AH61-LOOKUP(AH61,DATE(YEAR(AH61)+{-1;0;1},1,3)-WEEKDAY(DATE(YEAR(AH61)+{-1;0;1},1,3))+2))/7)+1</f>
        <v>8</v>
      </c>
      <c r="AA60" s="50"/>
      <c r="AB60" s="50"/>
      <c r="AC60" s="50"/>
      <c r="AD60" s="50"/>
      <c r="AE60" s="50"/>
      <c r="AF60" s="50"/>
      <c r="AG60" s="50"/>
      <c r="AH60" s="50"/>
      <c r="AI60" s="50"/>
      <c r="AJ60" s="50"/>
      <c r="AK60" s="50"/>
      <c r="AL60" s="50"/>
      <c r="AM60" s="50"/>
      <c r="AN60" s="50"/>
      <c r="AT60" s="68">
        <f>INT((BB61-LOOKUP(BB61,DATE(YEAR(BB61)+{-1;0;1},1,3)-WEEKDAY(DATE(YEAR(BB61)+{-1;0;1},1,3))+2))/7)+1</f>
        <v>12</v>
      </c>
      <c r="AU60" s="50"/>
      <c r="AV60" s="50"/>
      <c r="AW60" s="50"/>
      <c r="AX60" s="50"/>
      <c r="AY60" s="50"/>
      <c r="AZ60" s="50"/>
      <c r="BA60" s="50"/>
      <c r="BB60" s="50"/>
      <c r="BC60" s="50"/>
      <c r="BD60" s="50"/>
      <c r="BE60" s="50"/>
      <c r="BF60" s="50"/>
      <c r="BG60" s="50"/>
      <c r="BH60" s="50"/>
      <c r="BN60" s="16"/>
      <c r="BO60" s="12">
        <f>DATE(An_ref,12,23)</f>
        <v>43822</v>
      </c>
    </row>
    <row r="61" spans="4:67" ht="39.950000000000003" customHeight="1" thickBot="1" x14ac:dyDescent="0.25">
      <c r="F61" s="71">
        <f>F60</f>
        <v>4</v>
      </c>
      <c r="G61" s="51" t="str">
        <f>IF(ISNA(VLOOKUP(H61,Tab_feri,2,FALSE)),"",VLOOKUP(H61,Tab_feri,2,FALSE))</f>
        <v/>
      </c>
      <c r="H61" s="52">
        <f>T43+1</f>
        <v>43486</v>
      </c>
      <c r="I61" s="51" t="str">
        <f>IF(ISNA(VLOOKUP(J61,Tab_feri,2,FALSE)),"",VLOOKUP(J61,Tab_feri,2,FALSE))</f>
        <v/>
      </c>
      <c r="J61" s="52">
        <f>H61+1</f>
        <v>43487</v>
      </c>
      <c r="K61" s="51" t="str">
        <f>IF(ISNA(VLOOKUP(L61,Tab_feri,2,FALSE)),"",VLOOKUP(L61,Tab_feri,2,FALSE))</f>
        <v/>
      </c>
      <c r="L61" s="52">
        <f>J61+1</f>
        <v>43488</v>
      </c>
      <c r="M61" s="51" t="str">
        <f>IF(ISNA(VLOOKUP(N61,Tab_feri,2,FALSE)),"",VLOOKUP(N61,Tab_feri,2,FALSE))</f>
        <v/>
      </c>
      <c r="N61" s="52">
        <f>L61+1</f>
        <v>43489</v>
      </c>
      <c r="O61" s="51" t="str">
        <f>IF(ISNA(VLOOKUP(P61,Tab_feri,2,FALSE)),"",VLOOKUP(P61,Tab_feri,2,FALSE))</f>
        <v/>
      </c>
      <c r="P61" s="62">
        <f>N61+1</f>
        <v>43490</v>
      </c>
      <c r="Q61" s="53" t="str">
        <f>IF(ISNA(VLOOKUP(R61,Tab_feri,2,FALSE)),"",VLOOKUP(R61,Tab_feri,2,FALSE))</f>
        <v/>
      </c>
      <c r="R61" s="54">
        <f>P61+1</f>
        <v>43491</v>
      </c>
      <c r="S61" s="53" t="str">
        <f>IF(ISNA(VLOOKUP(T61,Tab_feri,2,FALSE)),"",VLOOKUP(T61,Tab_feri,2,FALSE))</f>
        <v/>
      </c>
      <c r="T61" s="55">
        <f>R61+1</f>
        <v>43492</v>
      </c>
      <c r="Z61" s="71">
        <f>Z60</f>
        <v>8</v>
      </c>
      <c r="AA61" s="51" t="str">
        <f>IF(ISNA(VLOOKUP(AB61,Tab_feri,2,FALSE)),"",VLOOKUP(AB61,Tab_feri,2,FALSE))</f>
        <v/>
      </c>
      <c r="AB61" s="52">
        <f>AN43+1</f>
        <v>43514</v>
      </c>
      <c r="AC61" s="51" t="str">
        <f>IF(ISNA(VLOOKUP(AD61,Tab_feri,2,FALSE)),"",VLOOKUP(AD61,Tab_feri,2,FALSE))</f>
        <v/>
      </c>
      <c r="AD61" s="52">
        <f>AB61+1</f>
        <v>43515</v>
      </c>
      <c r="AE61" s="51" t="str">
        <f>IF(ISNA(VLOOKUP(AF61,Tab_feri,2,FALSE)),"",VLOOKUP(AF61,Tab_feri,2,FALSE))</f>
        <v/>
      </c>
      <c r="AF61" s="52">
        <f>AD61+1</f>
        <v>43516</v>
      </c>
      <c r="AG61" s="51" t="str">
        <f>IF(ISNA(VLOOKUP(AH61,Tab_feri,2,FALSE)),"",VLOOKUP(AH61,Tab_feri,2,FALSE))</f>
        <v/>
      </c>
      <c r="AH61" s="52">
        <f>AF61+1</f>
        <v>43517</v>
      </c>
      <c r="AI61" s="51" t="str">
        <f>IF(ISNA(VLOOKUP(AJ61,Tab_feri,2,FALSE)),"",VLOOKUP(AJ61,Tab_feri,2,FALSE))</f>
        <v/>
      </c>
      <c r="AJ61" s="62">
        <f>AH61+1</f>
        <v>43518</v>
      </c>
      <c r="AK61" s="53" t="str">
        <f>IF(ISNA(VLOOKUP(AL61,Tab_feri,2,FALSE)),"",VLOOKUP(AL61,Tab_feri,2,FALSE))</f>
        <v/>
      </c>
      <c r="AL61" s="54">
        <f>AJ61+1</f>
        <v>43519</v>
      </c>
      <c r="AM61" s="53" t="str">
        <f>IF(ISNA(VLOOKUP(AN61,Tab_feri,2,FALSE)),"",VLOOKUP(AN61,Tab_feri,2,FALSE))</f>
        <v/>
      </c>
      <c r="AN61" s="55">
        <f>AL61+1</f>
        <v>43520</v>
      </c>
      <c r="AT61" s="71">
        <f>AT60</f>
        <v>12</v>
      </c>
      <c r="AU61" s="51" t="str">
        <f>IF(ISNA(VLOOKUP(AV61,Tab_feri,2,FALSE)),"",VLOOKUP(AV61,Tab_feri,2,FALSE))</f>
        <v/>
      </c>
      <c r="AV61" s="52">
        <f>BH43+1</f>
        <v>43542</v>
      </c>
      <c r="AW61" s="51" t="str">
        <f>IF(ISNA(VLOOKUP(AX61,Tab_feri,2,FALSE)),"",VLOOKUP(AX61,Tab_feri,2,FALSE))</f>
        <v/>
      </c>
      <c r="AX61" s="52">
        <f>AV61+1</f>
        <v>43543</v>
      </c>
      <c r="AY61" s="51" t="str">
        <f>IF(ISNA(VLOOKUP(AZ61,Tab_feri,2,FALSE)),"",VLOOKUP(AZ61,Tab_feri,2,FALSE))</f>
        <v/>
      </c>
      <c r="AZ61" s="52">
        <f>AX61+1</f>
        <v>43544</v>
      </c>
      <c r="BA61" s="51" t="str">
        <f>IF(ISNA(VLOOKUP(BB61,Tab_feri,2,FALSE)),"",VLOOKUP(BB61,Tab_feri,2,FALSE))</f>
        <v/>
      </c>
      <c r="BB61" s="52">
        <f>AZ61+1</f>
        <v>43545</v>
      </c>
      <c r="BC61" s="51" t="str">
        <f>IF(ISNA(VLOOKUP(BD61,Tab_feri,2,FALSE)),"",VLOOKUP(BD61,Tab_feri,2,FALSE))</f>
        <v/>
      </c>
      <c r="BD61" s="62">
        <f>BB61+1</f>
        <v>43546</v>
      </c>
      <c r="BE61" s="53" t="str">
        <f>IF(ISNA(VLOOKUP(BF61,Tab_feri,2,FALSE)),"",VLOOKUP(BF61,Tab_feri,2,FALSE))</f>
        <v/>
      </c>
      <c r="BF61" s="54">
        <f>BD61+1</f>
        <v>43547</v>
      </c>
      <c r="BG61" s="53" t="str">
        <f>IF(ISNA(VLOOKUP(BH61,Tab_feri,2,FALSE)),"",VLOOKUP(BH61,Tab_feri,2,FALSE))</f>
        <v/>
      </c>
      <c r="BH61" s="55">
        <f>BF61+1</f>
        <v>43548</v>
      </c>
      <c r="BN61" s="16"/>
      <c r="BO61" s="12">
        <f>DATE(An_ref,12,24)</f>
        <v>43823</v>
      </c>
    </row>
    <row r="62" spans="4:67" ht="15" customHeight="1" outlineLevel="1" thickTop="1" thickBot="1" x14ac:dyDescent="0.25">
      <c r="D62" s="87">
        <f>SUM(H62,J62,L62,N62,P62,R62,T62)</f>
        <v>0</v>
      </c>
      <c r="F62" s="70">
        <v>1</v>
      </c>
      <c r="G62" s="80"/>
      <c r="H62" s="57"/>
      <c r="I62" s="80"/>
      <c r="J62" s="57"/>
      <c r="K62" s="80"/>
      <c r="L62" s="57"/>
      <c r="M62" s="80"/>
      <c r="N62" s="57"/>
      <c r="O62" s="80"/>
      <c r="P62" s="58"/>
      <c r="Q62" s="80"/>
      <c r="R62" s="57"/>
      <c r="S62" s="80"/>
      <c r="T62" s="58"/>
      <c r="X62" s="87">
        <f>SUM(AB62,AD62,AF62,AH62,AJ62,AL62,AN62)</f>
        <v>0</v>
      </c>
      <c r="Z62" s="70">
        <v>1</v>
      </c>
      <c r="AA62" s="80"/>
      <c r="AB62" s="57"/>
      <c r="AC62" s="80"/>
      <c r="AD62" s="57"/>
      <c r="AE62" s="80"/>
      <c r="AF62" s="57"/>
      <c r="AG62" s="80"/>
      <c r="AH62" s="57"/>
      <c r="AI62" s="80"/>
      <c r="AJ62" s="58"/>
      <c r="AK62" s="80"/>
      <c r="AL62" s="57"/>
      <c r="AM62" s="80"/>
      <c r="AN62" s="58"/>
      <c r="AR62" s="87">
        <f>SUM(AV62,AX62,AZ62,BB62,BD62,BF62,BH62)</f>
        <v>0</v>
      </c>
      <c r="AT62" s="70">
        <v>1</v>
      </c>
      <c r="AU62" s="80"/>
      <c r="AV62" s="57"/>
      <c r="AW62" s="80"/>
      <c r="AX62" s="57"/>
      <c r="AY62" s="80"/>
      <c r="AZ62" s="57"/>
      <c r="BA62" s="80"/>
      <c r="BB62" s="57"/>
      <c r="BC62" s="80"/>
      <c r="BD62" s="58"/>
      <c r="BE62" s="80"/>
      <c r="BF62" s="57"/>
      <c r="BG62" s="80"/>
      <c r="BH62" s="58"/>
      <c r="BN62" s="16"/>
      <c r="BO62" s="12">
        <f>DATE(An_ref,12,25)</f>
        <v>43824</v>
      </c>
    </row>
    <row r="63" spans="4:67" ht="15" customHeight="1" outlineLevel="1" thickBot="1" x14ac:dyDescent="0.25">
      <c r="D63" s="88">
        <f t="shared" ref="D63:D76" si="12">SUM(H63,J63,L63,N63,P63,R63,T63)</f>
        <v>0</v>
      </c>
      <c r="F63" s="70">
        <v>2</v>
      </c>
      <c r="G63" s="81"/>
      <c r="H63" s="47"/>
      <c r="I63" s="81"/>
      <c r="J63" s="47"/>
      <c r="K63" s="81"/>
      <c r="L63" s="47"/>
      <c r="M63" s="81"/>
      <c r="N63" s="47"/>
      <c r="O63" s="81"/>
      <c r="P63" s="59"/>
      <c r="Q63" s="81"/>
      <c r="R63" s="47"/>
      <c r="S63" s="81"/>
      <c r="T63" s="59"/>
      <c r="X63" s="88">
        <f t="shared" ref="X63:X76" si="13">SUM(AB63,AD63,AF63,AH63,AJ63,AL63,AN63)</f>
        <v>0</v>
      </c>
      <c r="Z63" s="70">
        <v>2</v>
      </c>
      <c r="AA63" s="81"/>
      <c r="AB63" s="47"/>
      <c r="AC63" s="81"/>
      <c r="AD63" s="47"/>
      <c r="AE63" s="81"/>
      <c r="AF63" s="47"/>
      <c r="AG63" s="81"/>
      <c r="AH63" s="47"/>
      <c r="AI63" s="81"/>
      <c r="AJ63" s="59"/>
      <c r="AK63" s="81"/>
      <c r="AL63" s="47"/>
      <c r="AM63" s="81"/>
      <c r="AN63" s="59"/>
      <c r="AR63" s="88">
        <f t="shared" ref="AR63:AR76" si="14">SUM(AV63,AX63,AZ63,BB63,BD63,BF63,BH63)</f>
        <v>0</v>
      </c>
      <c r="AT63" s="70">
        <v>2</v>
      </c>
      <c r="AU63" s="81"/>
      <c r="AV63" s="47"/>
      <c r="AW63" s="81"/>
      <c r="AX63" s="47"/>
      <c r="AY63" s="81"/>
      <c r="AZ63" s="47"/>
      <c r="BA63" s="81"/>
      <c r="BB63" s="47"/>
      <c r="BC63" s="81"/>
      <c r="BD63" s="59"/>
      <c r="BE63" s="81"/>
      <c r="BF63" s="47"/>
      <c r="BG63" s="81"/>
      <c r="BH63" s="59"/>
      <c r="BN63" s="16"/>
      <c r="BO63" s="12"/>
    </row>
    <row r="64" spans="4:67" ht="15" customHeight="1" outlineLevel="1" thickBot="1" x14ac:dyDescent="0.25">
      <c r="D64" s="88">
        <f t="shared" si="12"/>
        <v>0</v>
      </c>
      <c r="F64" s="70">
        <v>3</v>
      </c>
      <c r="G64" s="81"/>
      <c r="H64" s="47"/>
      <c r="I64" s="81"/>
      <c r="J64" s="47"/>
      <c r="K64" s="81"/>
      <c r="L64" s="47"/>
      <c r="M64" s="81"/>
      <c r="N64" s="47"/>
      <c r="O64" s="81"/>
      <c r="P64" s="59"/>
      <c r="Q64" s="81"/>
      <c r="R64" s="47"/>
      <c r="S64" s="81"/>
      <c r="T64" s="59"/>
      <c r="X64" s="88">
        <f t="shared" si="13"/>
        <v>0</v>
      </c>
      <c r="Z64" s="70">
        <v>3</v>
      </c>
      <c r="AA64" s="81"/>
      <c r="AB64" s="47"/>
      <c r="AC64" s="81"/>
      <c r="AD64" s="47"/>
      <c r="AE64" s="81"/>
      <c r="AF64" s="47"/>
      <c r="AG64" s="81"/>
      <c r="AH64" s="47"/>
      <c r="AI64" s="81"/>
      <c r="AJ64" s="59"/>
      <c r="AK64" s="81"/>
      <c r="AL64" s="47"/>
      <c r="AM64" s="81"/>
      <c r="AN64" s="59"/>
      <c r="AR64" s="88">
        <f t="shared" si="14"/>
        <v>0</v>
      </c>
      <c r="AT64" s="70">
        <v>3</v>
      </c>
      <c r="AU64" s="81"/>
      <c r="AV64" s="47"/>
      <c r="AW64" s="81"/>
      <c r="AX64" s="47"/>
      <c r="AY64" s="81"/>
      <c r="AZ64" s="47"/>
      <c r="BA64" s="81"/>
      <c r="BB64" s="47"/>
      <c r="BC64" s="81"/>
      <c r="BD64" s="59"/>
      <c r="BE64" s="81"/>
      <c r="BF64" s="47"/>
      <c r="BG64" s="81"/>
      <c r="BH64" s="59"/>
      <c r="BN64" s="16"/>
      <c r="BO64" s="12"/>
    </row>
    <row r="65" spans="4:67" ht="15" customHeight="1" outlineLevel="1" thickBot="1" x14ac:dyDescent="0.25">
      <c r="D65" s="88">
        <f t="shared" si="12"/>
        <v>0</v>
      </c>
      <c r="F65" s="70">
        <v>4</v>
      </c>
      <c r="G65" s="81"/>
      <c r="H65" s="47"/>
      <c r="I65" s="81"/>
      <c r="J65" s="47"/>
      <c r="K65" s="81"/>
      <c r="L65" s="47"/>
      <c r="M65" s="81"/>
      <c r="N65" s="47"/>
      <c r="O65" s="81"/>
      <c r="P65" s="59"/>
      <c r="Q65" s="81"/>
      <c r="R65" s="47"/>
      <c r="S65" s="81"/>
      <c r="T65" s="59"/>
      <c r="X65" s="88">
        <f t="shared" si="13"/>
        <v>0</v>
      </c>
      <c r="Z65" s="70">
        <v>4</v>
      </c>
      <c r="AA65" s="81"/>
      <c r="AB65" s="47"/>
      <c r="AC65" s="81"/>
      <c r="AD65" s="47"/>
      <c r="AE65" s="81"/>
      <c r="AF65" s="47"/>
      <c r="AG65" s="81"/>
      <c r="AH65" s="47"/>
      <c r="AI65" s="81"/>
      <c r="AJ65" s="59"/>
      <c r="AK65" s="81"/>
      <c r="AL65" s="47"/>
      <c r="AM65" s="81"/>
      <c r="AN65" s="59"/>
      <c r="AR65" s="88">
        <f t="shared" si="14"/>
        <v>0</v>
      </c>
      <c r="AT65" s="70">
        <v>4</v>
      </c>
      <c r="AU65" s="81"/>
      <c r="AV65" s="47"/>
      <c r="AW65" s="81"/>
      <c r="AX65" s="47"/>
      <c r="AY65" s="81"/>
      <c r="AZ65" s="47"/>
      <c r="BA65" s="81"/>
      <c r="BB65" s="47"/>
      <c r="BC65" s="81"/>
      <c r="BD65" s="59"/>
      <c r="BE65" s="81"/>
      <c r="BF65" s="47"/>
      <c r="BG65" s="81"/>
      <c r="BH65" s="59"/>
      <c r="BN65" s="16"/>
      <c r="BO65" s="12"/>
    </row>
    <row r="66" spans="4:67" ht="15" customHeight="1" outlineLevel="1" thickBot="1" x14ac:dyDescent="0.25">
      <c r="D66" s="88">
        <f t="shared" si="12"/>
        <v>0</v>
      </c>
      <c r="F66" s="70">
        <v>5</v>
      </c>
      <c r="G66" s="81"/>
      <c r="H66" s="47"/>
      <c r="I66" s="81"/>
      <c r="J66" s="47"/>
      <c r="K66" s="81"/>
      <c r="L66" s="47"/>
      <c r="M66" s="81"/>
      <c r="N66" s="47"/>
      <c r="O66" s="81"/>
      <c r="P66" s="59"/>
      <c r="Q66" s="81"/>
      <c r="R66" s="47"/>
      <c r="S66" s="81"/>
      <c r="T66" s="59"/>
      <c r="X66" s="88">
        <f t="shared" si="13"/>
        <v>0</v>
      </c>
      <c r="Z66" s="70">
        <v>5</v>
      </c>
      <c r="AA66" s="81"/>
      <c r="AB66" s="47"/>
      <c r="AC66" s="81"/>
      <c r="AD66" s="47"/>
      <c r="AE66" s="81"/>
      <c r="AF66" s="47"/>
      <c r="AG66" s="81"/>
      <c r="AH66" s="47"/>
      <c r="AI66" s="81"/>
      <c r="AJ66" s="59"/>
      <c r="AK66" s="81"/>
      <c r="AL66" s="47"/>
      <c r="AM66" s="81"/>
      <c r="AN66" s="59"/>
      <c r="AR66" s="88">
        <f t="shared" si="14"/>
        <v>0</v>
      </c>
      <c r="AT66" s="70">
        <v>5</v>
      </c>
      <c r="AU66" s="81"/>
      <c r="AV66" s="47"/>
      <c r="AW66" s="81"/>
      <c r="AX66" s="47"/>
      <c r="AY66" s="81"/>
      <c r="AZ66" s="47"/>
      <c r="BA66" s="81"/>
      <c r="BB66" s="47"/>
      <c r="BC66" s="81"/>
      <c r="BD66" s="59"/>
      <c r="BE66" s="81"/>
      <c r="BF66" s="47"/>
      <c r="BG66" s="81"/>
      <c r="BH66" s="59"/>
      <c r="BN66" s="16"/>
      <c r="BO66" s="12"/>
    </row>
    <row r="67" spans="4:67" ht="15" customHeight="1" outlineLevel="1" thickBot="1" x14ac:dyDescent="0.25">
      <c r="D67" s="88">
        <f t="shared" si="12"/>
        <v>0</v>
      </c>
      <c r="F67" s="70">
        <v>6</v>
      </c>
      <c r="G67" s="81"/>
      <c r="H67" s="47"/>
      <c r="I67" s="81"/>
      <c r="J67" s="47"/>
      <c r="K67" s="81"/>
      <c r="L67" s="47"/>
      <c r="M67" s="81"/>
      <c r="N67" s="47"/>
      <c r="O67" s="81"/>
      <c r="P67" s="59"/>
      <c r="Q67" s="81"/>
      <c r="R67" s="47"/>
      <c r="S67" s="81"/>
      <c r="T67" s="59"/>
      <c r="X67" s="88">
        <f t="shared" si="13"/>
        <v>0</v>
      </c>
      <c r="Z67" s="70">
        <v>6</v>
      </c>
      <c r="AA67" s="81"/>
      <c r="AB67" s="47"/>
      <c r="AC67" s="81"/>
      <c r="AD67" s="47"/>
      <c r="AE67" s="81"/>
      <c r="AF67" s="47"/>
      <c r="AG67" s="81"/>
      <c r="AH67" s="47"/>
      <c r="AI67" s="81"/>
      <c r="AJ67" s="59"/>
      <c r="AK67" s="81"/>
      <c r="AL67" s="47"/>
      <c r="AM67" s="81"/>
      <c r="AN67" s="59"/>
      <c r="AR67" s="88">
        <f t="shared" si="14"/>
        <v>0</v>
      </c>
      <c r="AT67" s="70">
        <v>6</v>
      </c>
      <c r="AU67" s="81"/>
      <c r="AV67" s="47"/>
      <c r="AW67" s="81"/>
      <c r="AX67" s="47"/>
      <c r="AY67" s="81"/>
      <c r="AZ67" s="47"/>
      <c r="BA67" s="81"/>
      <c r="BB67" s="47"/>
      <c r="BC67" s="81"/>
      <c r="BD67" s="59"/>
      <c r="BE67" s="81"/>
      <c r="BF67" s="47"/>
      <c r="BG67" s="81"/>
      <c r="BH67" s="59"/>
      <c r="BN67" s="16"/>
      <c r="BO67" s="12"/>
    </row>
    <row r="68" spans="4:67" ht="15" customHeight="1" outlineLevel="1" thickBot="1" x14ac:dyDescent="0.25">
      <c r="D68" s="88">
        <f t="shared" si="12"/>
        <v>0</v>
      </c>
      <c r="F68" s="70">
        <v>7</v>
      </c>
      <c r="G68" s="81"/>
      <c r="H68" s="47"/>
      <c r="I68" s="81"/>
      <c r="J68" s="47"/>
      <c r="K68" s="81"/>
      <c r="L68" s="47"/>
      <c r="M68" s="81"/>
      <c r="N68" s="47"/>
      <c r="O68" s="81"/>
      <c r="P68" s="59"/>
      <c r="Q68" s="81"/>
      <c r="R68" s="47"/>
      <c r="S68" s="81"/>
      <c r="T68" s="59"/>
      <c r="X68" s="88">
        <f t="shared" si="13"/>
        <v>0</v>
      </c>
      <c r="Z68" s="70">
        <v>7</v>
      </c>
      <c r="AA68" s="81"/>
      <c r="AB68" s="47"/>
      <c r="AC68" s="81"/>
      <c r="AD68" s="47"/>
      <c r="AE68" s="81"/>
      <c r="AF68" s="47"/>
      <c r="AG68" s="81"/>
      <c r="AH68" s="47"/>
      <c r="AI68" s="81"/>
      <c r="AJ68" s="59"/>
      <c r="AK68" s="81"/>
      <c r="AL68" s="47"/>
      <c r="AM68" s="81"/>
      <c r="AN68" s="59"/>
      <c r="AR68" s="88">
        <f t="shared" si="14"/>
        <v>0</v>
      </c>
      <c r="AT68" s="70">
        <v>7</v>
      </c>
      <c r="AU68" s="81"/>
      <c r="AV68" s="47"/>
      <c r="AW68" s="81"/>
      <c r="AX68" s="47"/>
      <c r="AY68" s="81"/>
      <c r="AZ68" s="47"/>
      <c r="BA68" s="81"/>
      <c r="BB68" s="47"/>
      <c r="BC68" s="81"/>
      <c r="BD68" s="59"/>
      <c r="BE68" s="81"/>
      <c r="BF68" s="47"/>
      <c r="BG68" s="81"/>
      <c r="BH68" s="59"/>
      <c r="BN68" s="16"/>
      <c r="BO68" s="12"/>
    </row>
    <row r="69" spans="4:67" ht="15" customHeight="1" outlineLevel="1" thickBot="1" x14ac:dyDescent="0.25">
      <c r="D69" s="88">
        <f t="shared" si="12"/>
        <v>0</v>
      </c>
      <c r="F69" s="70">
        <v>8</v>
      </c>
      <c r="G69" s="81"/>
      <c r="H69" s="47"/>
      <c r="I69" s="81"/>
      <c r="J69" s="47"/>
      <c r="K69" s="81"/>
      <c r="L69" s="47"/>
      <c r="M69" s="81"/>
      <c r="N69" s="47"/>
      <c r="O69" s="81"/>
      <c r="P69" s="59"/>
      <c r="Q69" s="81"/>
      <c r="R69" s="47"/>
      <c r="S69" s="81"/>
      <c r="T69" s="59"/>
      <c r="X69" s="88">
        <f t="shared" si="13"/>
        <v>0</v>
      </c>
      <c r="Z69" s="70">
        <v>8</v>
      </c>
      <c r="AA69" s="81"/>
      <c r="AB69" s="47"/>
      <c r="AC69" s="81"/>
      <c r="AD69" s="47"/>
      <c r="AE69" s="81"/>
      <c r="AF69" s="47"/>
      <c r="AG69" s="81"/>
      <c r="AH69" s="47"/>
      <c r="AI69" s="81"/>
      <c r="AJ69" s="59"/>
      <c r="AK69" s="81"/>
      <c r="AL69" s="47"/>
      <c r="AM69" s="81"/>
      <c r="AN69" s="59"/>
      <c r="AR69" s="88">
        <f t="shared" si="14"/>
        <v>0</v>
      </c>
      <c r="AT69" s="70">
        <v>8</v>
      </c>
      <c r="AU69" s="81"/>
      <c r="AV69" s="47"/>
      <c r="AW69" s="81"/>
      <c r="AX69" s="47"/>
      <c r="AY69" s="81"/>
      <c r="AZ69" s="47"/>
      <c r="BA69" s="81"/>
      <c r="BB69" s="47"/>
      <c r="BC69" s="81"/>
      <c r="BD69" s="59"/>
      <c r="BE69" s="81"/>
      <c r="BF69" s="47"/>
      <c r="BG69" s="81"/>
      <c r="BH69" s="59"/>
      <c r="BN69" s="16"/>
      <c r="BO69" s="12"/>
    </row>
    <row r="70" spans="4:67" ht="15" customHeight="1" outlineLevel="1" thickBot="1" x14ac:dyDescent="0.25">
      <c r="D70" s="88">
        <f t="shared" si="12"/>
        <v>0</v>
      </c>
      <c r="F70" s="70">
        <v>9</v>
      </c>
      <c r="G70" s="81"/>
      <c r="H70" s="47"/>
      <c r="I70" s="81"/>
      <c r="J70" s="47"/>
      <c r="K70" s="81"/>
      <c r="L70" s="47"/>
      <c r="M70" s="81"/>
      <c r="N70" s="47"/>
      <c r="O70" s="81"/>
      <c r="P70" s="59"/>
      <c r="Q70" s="81"/>
      <c r="R70" s="47"/>
      <c r="S70" s="81"/>
      <c r="T70" s="59"/>
      <c r="X70" s="88">
        <f t="shared" si="13"/>
        <v>0</v>
      </c>
      <c r="Z70" s="70">
        <v>9</v>
      </c>
      <c r="AA70" s="81"/>
      <c r="AB70" s="47"/>
      <c r="AC70" s="81"/>
      <c r="AD70" s="47"/>
      <c r="AE70" s="81"/>
      <c r="AF70" s="47"/>
      <c r="AG70" s="81"/>
      <c r="AH70" s="47"/>
      <c r="AI70" s="81"/>
      <c r="AJ70" s="59"/>
      <c r="AK70" s="81"/>
      <c r="AL70" s="47"/>
      <c r="AM70" s="81"/>
      <c r="AN70" s="59"/>
      <c r="AR70" s="88">
        <f t="shared" si="14"/>
        <v>0</v>
      </c>
      <c r="AT70" s="70">
        <v>9</v>
      </c>
      <c r="AU70" s="81"/>
      <c r="AV70" s="47"/>
      <c r="AW70" s="81"/>
      <c r="AX70" s="47"/>
      <c r="AY70" s="81"/>
      <c r="AZ70" s="47"/>
      <c r="BA70" s="81"/>
      <c r="BB70" s="47"/>
      <c r="BC70" s="81"/>
      <c r="BD70" s="59"/>
      <c r="BE70" s="81"/>
      <c r="BF70" s="47"/>
      <c r="BG70" s="81"/>
      <c r="BH70" s="59"/>
      <c r="BN70" s="16"/>
      <c r="BO70" s="12"/>
    </row>
    <row r="71" spans="4:67" ht="15" customHeight="1" outlineLevel="1" thickBot="1" x14ac:dyDescent="0.25">
      <c r="D71" s="88">
        <f t="shared" si="12"/>
        <v>0</v>
      </c>
      <c r="F71" s="70">
        <v>10</v>
      </c>
      <c r="G71" s="81"/>
      <c r="H71" s="47"/>
      <c r="I71" s="81"/>
      <c r="J71" s="47"/>
      <c r="K71" s="81"/>
      <c r="L71" s="47"/>
      <c r="M71" s="81"/>
      <c r="N71" s="47"/>
      <c r="O71" s="81"/>
      <c r="P71" s="59"/>
      <c r="Q71" s="81"/>
      <c r="R71" s="47"/>
      <c r="S71" s="81"/>
      <c r="T71" s="59"/>
      <c r="X71" s="88">
        <f t="shared" si="13"/>
        <v>0</v>
      </c>
      <c r="Z71" s="70">
        <v>10</v>
      </c>
      <c r="AA71" s="81"/>
      <c r="AB71" s="47"/>
      <c r="AC71" s="81"/>
      <c r="AD71" s="47"/>
      <c r="AE71" s="81"/>
      <c r="AF71" s="47"/>
      <c r="AG71" s="81"/>
      <c r="AH71" s="47"/>
      <c r="AI71" s="81"/>
      <c r="AJ71" s="59"/>
      <c r="AK71" s="81"/>
      <c r="AL71" s="47"/>
      <c r="AM71" s="81"/>
      <c r="AN71" s="59"/>
      <c r="AR71" s="88">
        <f t="shared" si="14"/>
        <v>0</v>
      </c>
      <c r="AT71" s="70">
        <v>10</v>
      </c>
      <c r="AU71" s="81"/>
      <c r="AV71" s="47"/>
      <c r="AW71" s="81"/>
      <c r="AX71" s="47"/>
      <c r="AY71" s="81"/>
      <c r="AZ71" s="47"/>
      <c r="BA71" s="81"/>
      <c r="BB71" s="47"/>
      <c r="BC71" s="81"/>
      <c r="BD71" s="59"/>
      <c r="BE71" s="81"/>
      <c r="BF71" s="47"/>
      <c r="BG71" s="81"/>
      <c r="BH71" s="59"/>
      <c r="BN71" s="16"/>
      <c r="BO71" s="12"/>
    </row>
    <row r="72" spans="4:67" ht="15" customHeight="1" outlineLevel="1" thickBot="1" x14ac:dyDescent="0.25">
      <c r="D72" s="88">
        <f t="shared" si="12"/>
        <v>0</v>
      </c>
      <c r="F72" s="70">
        <v>11</v>
      </c>
      <c r="G72" s="81"/>
      <c r="H72" s="47"/>
      <c r="I72" s="81"/>
      <c r="J72" s="47"/>
      <c r="K72" s="81"/>
      <c r="L72" s="47"/>
      <c r="M72" s="81"/>
      <c r="N72" s="47"/>
      <c r="O72" s="81"/>
      <c r="P72" s="59"/>
      <c r="Q72" s="81"/>
      <c r="R72" s="47"/>
      <c r="S72" s="81"/>
      <c r="T72" s="59"/>
      <c r="X72" s="88">
        <f t="shared" si="13"/>
        <v>0</v>
      </c>
      <c r="Z72" s="70">
        <v>11</v>
      </c>
      <c r="AA72" s="81"/>
      <c r="AB72" s="47"/>
      <c r="AC72" s="81"/>
      <c r="AD72" s="47"/>
      <c r="AE72" s="81"/>
      <c r="AF72" s="47"/>
      <c r="AG72" s="81"/>
      <c r="AH72" s="47"/>
      <c r="AI72" s="81"/>
      <c r="AJ72" s="59"/>
      <c r="AK72" s="81"/>
      <c r="AL72" s="47"/>
      <c r="AM72" s="81"/>
      <c r="AN72" s="59"/>
      <c r="AR72" s="88">
        <f t="shared" si="14"/>
        <v>0</v>
      </c>
      <c r="AT72" s="70">
        <v>11</v>
      </c>
      <c r="AU72" s="81"/>
      <c r="AV72" s="47"/>
      <c r="AW72" s="81"/>
      <c r="AX72" s="47"/>
      <c r="AY72" s="81"/>
      <c r="AZ72" s="47"/>
      <c r="BA72" s="81"/>
      <c r="BB72" s="47"/>
      <c r="BC72" s="81"/>
      <c r="BD72" s="59"/>
      <c r="BE72" s="81"/>
      <c r="BF72" s="47"/>
      <c r="BG72" s="81"/>
      <c r="BH72" s="59"/>
      <c r="BN72" s="16"/>
      <c r="BO72" s="12"/>
    </row>
    <row r="73" spans="4:67" ht="15" customHeight="1" outlineLevel="1" thickBot="1" x14ac:dyDescent="0.25">
      <c r="D73" s="88">
        <f t="shared" si="12"/>
        <v>0</v>
      </c>
      <c r="F73" s="70">
        <v>12</v>
      </c>
      <c r="G73" s="81"/>
      <c r="H73" s="47"/>
      <c r="I73" s="81"/>
      <c r="J73" s="47"/>
      <c r="K73" s="81"/>
      <c r="L73" s="47"/>
      <c r="M73" s="81"/>
      <c r="N73" s="47"/>
      <c r="O73" s="81"/>
      <c r="P73" s="59"/>
      <c r="Q73" s="81"/>
      <c r="R73" s="47"/>
      <c r="S73" s="81"/>
      <c r="T73" s="59"/>
      <c r="X73" s="88">
        <f t="shared" si="13"/>
        <v>0</v>
      </c>
      <c r="Z73" s="70">
        <v>12</v>
      </c>
      <c r="AA73" s="81"/>
      <c r="AB73" s="47"/>
      <c r="AC73" s="81"/>
      <c r="AD73" s="47"/>
      <c r="AE73" s="81"/>
      <c r="AF73" s="47"/>
      <c r="AG73" s="81"/>
      <c r="AH73" s="47"/>
      <c r="AI73" s="81"/>
      <c r="AJ73" s="59"/>
      <c r="AK73" s="81"/>
      <c r="AL73" s="47"/>
      <c r="AM73" s="81"/>
      <c r="AN73" s="59"/>
      <c r="AR73" s="88">
        <f t="shared" si="14"/>
        <v>0</v>
      </c>
      <c r="AT73" s="70">
        <v>12</v>
      </c>
      <c r="AU73" s="81"/>
      <c r="AV73" s="47"/>
      <c r="AW73" s="81"/>
      <c r="AX73" s="47"/>
      <c r="AY73" s="81"/>
      <c r="AZ73" s="47"/>
      <c r="BA73" s="81"/>
      <c r="BB73" s="47"/>
      <c r="BC73" s="81"/>
      <c r="BD73" s="59"/>
      <c r="BE73" s="81"/>
      <c r="BF73" s="47"/>
      <c r="BG73" s="81"/>
      <c r="BH73" s="59"/>
      <c r="BN73" s="16"/>
      <c r="BO73" s="12"/>
    </row>
    <row r="74" spans="4:67" ht="15" customHeight="1" outlineLevel="1" thickBot="1" x14ac:dyDescent="0.25">
      <c r="D74" s="88">
        <f t="shared" si="12"/>
        <v>0</v>
      </c>
      <c r="F74" s="70">
        <v>13</v>
      </c>
      <c r="G74" s="81"/>
      <c r="H74" s="47"/>
      <c r="I74" s="81"/>
      <c r="J74" s="47"/>
      <c r="K74" s="81"/>
      <c r="L74" s="47"/>
      <c r="M74" s="81"/>
      <c r="N74" s="47"/>
      <c r="O74" s="81"/>
      <c r="P74" s="59"/>
      <c r="Q74" s="81"/>
      <c r="R74" s="47"/>
      <c r="S74" s="81"/>
      <c r="T74" s="59"/>
      <c r="X74" s="88">
        <f t="shared" si="13"/>
        <v>0</v>
      </c>
      <c r="Z74" s="70">
        <v>13</v>
      </c>
      <c r="AA74" s="81"/>
      <c r="AB74" s="47"/>
      <c r="AC74" s="81"/>
      <c r="AD74" s="47"/>
      <c r="AE74" s="81"/>
      <c r="AF74" s="47"/>
      <c r="AG74" s="81"/>
      <c r="AH74" s="47"/>
      <c r="AI74" s="81"/>
      <c r="AJ74" s="59"/>
      <c r="AK74" s="81"/>
      <c r="AL74" s="47"/>
      <c r="AM74" s="81"/>
      <c r="AN74" s="59"/>
      <c r="AR74" s="88">
        <f t="shared" si="14"/>
        <v>0</v>
      </c>
      <c r="AT74" s="70">
        <v>13</v>
      </c>
      <c r="AU74" s="81"/>
      <c r="AV74" s="47"/>
      <c r="AW74" s="81"/>
      <c r="AX74" s="47"/>
      <c r="AY74" s="81"/>
      <c r="AZ74" s="47"/>
      <c r="BA74" s="81"/>
      <c r="BB74" s="47"/>
      <c r="BC74" s="81"/>
      <c r="BD74" s="59"/>
      <c r="BE74" s="81"/>
      <c r="BF74" s="47"/>
      <c r="BG74" s="81"/>
      <c r="BH74" s="59"/>
      <c r="BN74" s="16"/>
      <c r="BO74" s="12"/>
    </row>
    <row r="75" spans="4:67" ht="15" customHeight="1" outlineLevel="1" thickBot="1" x14ac:dyDescent="0.25">
      <c r="D75" s="88">
        <f t="shared" si="12"/>
        <v>0</v>
      </c>
      <c r="F75" s="70">
        <v>14</v>
      </c>
      <c r="G75" s="81"/>
      <c r="H75" s="78"/>
      <c r="I75" s="81"/>
      <c r="J75" s="47"/>
      <c r="K75" s="81"/>
      <c r="L75" s="47"/>
      <c r="M75" s="81"/>
      <c r="N75" s="47"/>
      <c r="O75" s="81"/>
      <c r="P75" s="59"/>
      <c r="Q75" s="81"/>
      <c r="R75" s="47"/>
      <c r="S75" s="81"/>
      <c r="T75" s="59"/>
      <c r="X75" s="88">
        <f t="shared" si="13"/>
        <v>0</v>
      </c>
      <c r="Z75" s="70">
        <v>14</v>
      </c>
      <c r="AA75" s="81"/>
      <c r="AB75" s="78"/>
      <c r="AC75" s="81"/>
      <c r="AD75" s="47"/>
      <c r="AE75" s="81"/>
      <c r="AF75" s="47"/>
      <c r="AG75" s="81"/>
      <c r="AH75" s="47"/>
      <c r="AI75" s="81"/>
      <c r="AJ75" s="59"/>
      <c r="AK75" s="81"/>
      <c r="AL75" s="47"/>
      <c r="AM75" s="81"/>
      <c r="AN75" s="59"/>
      <c r="AR75" s="88">
        <f t="shared" si="14"/>
        <v>0</v>
      </c>
      <c r="AT75" s="70">
        <v>14</v>
      </c>
      <c r="AU75" s="81"/>
      <c r="AV75" s="78"/>
      <c r="AW75" s="81"/>
      <c r="AX75" s="47"/>
      <c r="AY75" s="81"/>
      <c r="AZ75" s="47"/>
      <c r="BA75" s="81"/>
      <c r="BB75" s="47"/>
      <c r="BC75" s="81"/>
      <c r="BD75" s="59"/>
      <c r="BE75" s="81"/>
      <c r="BF75" s="47"/>
      <c r="BG75" s="81"/>
      <c r="BH75" s="59"/>
      <c r="BN75" s="16"/>
      <c r="BO75" s="12"/>
    </row>
    <row r="76" spans="4:67" ht="15" customHeight="1" outlineLevel="1" thickBot="1" x14ac:dyDescent="0.25">
      <c r="D76" s="89">
        <f t="shared" si="12"/>
        <v>0</v>
      </c>
      <c r="F76" s="70">
        <v>15</v>
      </c>
      <c r="G76" s="82"/>
      <c r="H76" s="60"/>
      <c r="I76" s="82"/>
      <c r="J76" s="60"/>
      <c r="K76" s="82"/>
      <c r="L76" s="60"/>
      <c r="M76" s="82"/>
      <c r="N76" s="60"/>
      <c r="O76" s="82"/>
      <c r="P76" s="61"/>
      <c r="Q76" s="82"/>
      <c r="R76" s="60"/>
      <c r="S76" s="82"/>
      <c r="T76" s="61"/>
      <c r="X76" s="89">
        <f t="shared" si="13"/>
        <v>0</v>
      </c>
      <c r="Z76" s="70">
        <v>15</v>
      </c>
      <c r="AA76" s="82"/>
      <c r="AB76" s="60"/>
      <c r="AC76" s="82"/>
      <c r="AD76" s="60"/>
      <c r="AE76" s="82"/>
      <c r="AF76" s="60"/>
      <c r="AG76" s="82"/>
      <c r="AH76" s="60"/>
      <c r="AI76" s="82"/>
      <c r="AJ76" s="61"/>
      <c r="AK76" s="82"/>
      <c r="AL76" s="60"/>
      <c r="AM76" s="82"/>
      <c r="AN76" s="61"/>
      <c r="AR76" s="89">
        <f t="shared" si="14"/>
        <v>0</v>
      </c>
      <c r="AT76" s="70">
        <v>15</v>
      </c>
      <c r="AU76" s="82"/>
      <c r="AV76" s="60"/>
      <c r="AW76" s="82"/>
      <c r="AX76" s="60"/>
      <c r="AY76" s="82"/>
      <c r="AZ76" s="60"/>
      <c r="BA76" s="82"/>
      <c r="BB76" s="60"/>
      <c r="BC76" s="82"/>
      <c r="BD76" s="61"/>
      <c r="BE76" s="82"/>
      <c r="BF76" s="60"/>
      <c r="BG76" s="82"/>
      <c r="BH76" s="61"/>
      <c r="BN76" s="16"/>
      <c r="BO76" s="12"/>
    </row>
    <row r="77" spans="4:67" ht="15" customHeight="1" outlineLevel="1" thickTop="1" x14ac:dyDescent="0.2">
      <c r="F77" s="65"/>
      <c r="G77" s="49" t="s">
        <v>27</v>
      </c>
      <c r="H77" s="49">
        <f>SUM(H62:H76)</f>
        <v>0</v>
      </c>
      <c r="I77" s="49"/>
      <c r="J77" s="49">
        <f>SUM(J62:J76)</f>
        <v>0</v>
      </c>
      <c r="K77" s="49"/>
      <c r="L77" s="49">
        <f>SUM(L62:L76)</f>
        <v>0</v>
      </c>
      <c r="M77" s="49"/>
      <c r="N77" s="49">
        <f>SUM(N62:N76)</f>
        <v>0</v>
      </c>
      <c r="O77" s="49"/>
      <c r="P77" s="49">
        <f>SUM(P62:P76)</f>
        <v>0</v>
      </c>
      <c r="Q77" s="49"/>
      <c r="R77" s="49">
        <f>SUM(R62:R76)</f>
        <v>0</v>
      </c>
      <c r="S77" s="49"/>
      <c r="T77" s="49">
        <f>SUM(T62:T76)</f>
        <v>0</v>
      </c>
      <c r="Z77" s="65"/>
      <c r="AA77" s="49" t="s">
        <v>27</v>
      </c>
      <c r="AB77" s="49">
        <f>SUM(AB62:AB76)</f>
        <v>0</v>
      </c>
      <c r="AC77" s="49"/>
      <c r="AD77" s="49">
        <f>SUM(AD62:AD76)</f>
        <v>0</v>
      </c>
      <c r="AE77" s="49"/>
      <c r="AF77" s="49">
        <f>SUM(AF62:AF76)</f>
        <v>0</v>
      </c>
      <c r="AG77" s="49"/>
      <c r="AH77" s="49">
        <f>SUM(AH62:AH76)</f>
        <v>0</v>
      </c>
      <c r="AI77" s="49"/>
      <c r="AJ77" s="49">
        <f>SUM(AJ62:AJ76)</f>
        <v>0</v>
      </c>
      <c r="AK77" s="49"/>
      <c r="AL77" s="49">
        <f>SUM(AL62:AL76)</f>
        <v>0</v>
      </c>
      <c r="AM77" s="49"/>
      <c r="AN77" s="49">
        <f>SUM(AN62:AN76)</f>
        <v>0</v>
      </c>
      <c r="AT77" s="65"/>
      <c r="AU77" s="49" t="s">
        <v>27</v>
      </c>
      <c r="AV77" s="49">
        <f>SUM(AV62:AV76)</f>
        <v>0</v>
      </c>
      <c r="AW77" s="49"/>
      <c r="AX77" s="49">
        <f>SUM(AX62:AX76)</f>
        <v>0</v>
      </c>
      <c r="AY77" s="49"/>
      <c r="AZ77" s="49">
        <f>SUM(AZ62:AZ76)</f>
        <v>0</v>
      </c>
      <c r="BA77" s="49"/>
      <c r="BB77" s="49">
        <f>SUM(BB62:BB76)</f>
        <v>0</v>
      </c>
      <c r="BC77" s="49"/>
      <c r="BD77" s="49">
        <f>SUM(BD62:BD76)</f>
        <v>0</v>
      </c>
      <c r="BE77" s="49"/>
      <c r="BF77" s="49">
        <f>SUM(BF62:BF76)</f>
        <v>0</v>
      </c>
      <c r="BG77" s="49"/>
      <c r="BH77" s="49">
        <f>SUM(BH62:BH76)</f>
        <v>0</v>
      </c>
      <c r="BN77" s="16"/>
      <c r="BO77" s="12"/>
    </row>
    <row r="78" spans="4:67" ht="1.5" customHeight="1" outlineLevel="1" thickBot="1" x14ac:dyDescent="0.25">
      <c r="F78" s="68">
        <f>IF(H79&lt;=EOMONTH(H43,0),INT((N79-LOOKUP(N79,DATE(YEAR(N79)+{-1;0;1},1,3)-WEEKDAY(DATE(YEAR(N79)+{-1;0;1},1,3))+2))/7)+1,"")</f>
        <v>5</v>
      </c>
      <c r="G78" s="50"/>
      <c r="H78" s="50"/>
      <c r="I78" s="50"/>
      <c r="J78" s="50"/>
      <c r="K78" s="50"/>
      <c r="L78" s="50"/>
      <c r="M78" s="50"/>
      <c r="N78" s="50"/>
      <c r="O78" s="50"/>
      <c r="P78" s="50"/>
      <c r="Q78" s="50"/>
      <c r="R78" s="50"/>
      <c r="S78" s="50"/>
      <c r="T78" s="50"/>
      <c r="Z78" s="68">
        <f>IF(AB79&lt;=EOMONTH(AB43,0),INT((AH79-LOOKUP(AH79,DATE(YEAR(AH79)+{-1;0;1},1,3)-WEEKDAY(DATE(YEAR(AH79)+{-1;0;1},1,3))+2))/7)+1,"")</f>
        <v>9</v>
      </c>
      <c r="AA78" s="50"/>
      <c r="AB78" s="50"/>
      <c r="AC78" s="50"/>
      <c r="AD78" s="50"/>
      <c r="AE78" s="50"/>
      <c r="AF78" s="50"/>
      <c r="AG78" s="50"/>
      <c r="AH78" s="50"/>
      <c r="AI78" s="50"/>
      <c r="AJ78" s="50"/>
      <c r="AK78" s="50"/>
      <c r="AL78" s="50"/>
      <c r="AM78" s="50"/>
      <c r="AN78" s="50"/>
      <c r="AT78" s="68">
        <f>IF(AV79&lt;=EOMONTH(AV43,0),INT((BB79-LOOKUP(BB79,DATE(YEAR(BB79)+{-1;0;1},1,3)-WEEKDAY(DATE(YEAR(BB79)+{-1;0;1},1,3))+2))/7)+1,"")</f>
        <v>13</v>
      </c>
      <c r="AU78" s="50"/>
      <c r="AV78" s="50"/>
      <c r="AW78" s="50"/>
      <c r="AX78" s="50"/>
      <c r="AY78" s="50"/>
      <c r="AZ78" s="50"/>
      <c r="BA78" s="50"/>
      <c r="BB78" s="50"/>
      <c r="BC78" s="50"/>
      <c r="BD78" s="50"/>
      <c r="BE78" s="50"/>
      <c r="BF78" s="50"/>
      <c r="BG78" s="50"/>
      <c r="BH78" s="50"/>
      <c r="BN78" s="13"/>
      <c r="BO78" s="12">
        <f>DATE(An_ref,12,31)</f>
        <v>43830</v>
      </c>
    </row>
    <row r="79" spans="4:67" ht="39.950000000000003" customHeight="1" thickBot="1" x14ac:dyDescent="0.25">
      <c r="F79" s="67">
        <f>F78</f>
        <v>5</v>
      </c>
      <c r="G79" s="51" t="str">
        <f>IF(ISNA(VLOOKUP(H79,Tab_feri,2,FALSE)),"",VLOOKUP(H79,Tab_feri,2,FALSE))</f>
        <v/>
      </c>
      <c r="H79" s="52">
        <f>IF(T61&lt;EOMONTH(F4,0),T61+1,"")</f>
        <v>43493</v>
      </c>
      <c r="I79" s="51" t="str">
        <f>IF(ISNA(VLOOKUP(J79,Tab_feri,2,FALSE)),"",VLOOKUP(J79,Tab_feri,2,FALSE))</f>
        <v/>
      </c>
      <c r="J79" s="52">
        <f>IF(H79&lt;EOMONTH(F4,0),H79+1,"")</f>
        <v>43494</v>
      </c>
      <c r="K79" s="51" t="str">
        <f>IF(ISNA(VLOOKUP(L79,Tab_feri,2,FALSE)),"",VLOOKUP(L79,Tab_feri,2,FALSE))</f>
        <v/>
      </c>
      <c r="L79" s="52">
        <f>IF(J79&lt;EOMONTH(F4,0),J79+1,"")</f>
        <v>43495</v>
      </c>
      <c r="M79" s="51" t="str">
        <f>IF(ISNA(VLOOKUP(N79,Tab_feri,2,FALSE)),"",VLOOKUP(N79,Tab_feri,2,FALSE))</f>
        <v/>
      </c>
      <c r="N79" s="52">
        <f>IF(L79&lt;EOMONTH(F4,0),L79+1,"")</f>
        <v>43496</v>
      </c>
      <c r="O79" s="51" t="str">
        <f>IF(ISNA(VLOOKUP(P79,Tab_feri,2,FALSE)),"",VLOOKUP(P79,Tab_feri,2,FALSE))</f>
        <v/>
      </c>
      <c r="P79" s="62" t="str">
        <f>IF(N79&lt;EOMONTH(F4,0),N79+1,"")</f>
        <v/>
      </c>
      <c r="Q79" s="53" t="str">
        <f>IF(ISNA(VLOOKUP(R79,Tab_feri,2,FALSE)),"",VLOOKUP(R79,Tab_feri,2,FALSE))</f>
        <v/>
      </c>
      <c r="R79" s="54" t="str">
        <f>IF(P79&lt;EOMONTH(F4,0),P79+1,"")</f>
        <v/>
      </c>
      <c r="S79" s="53" t="str">
        <f>IF(ISNA(VLOOKUP(T79,Tab_feri,2,FALSE)),"",VLOOKUP(T79,Tab_feri,2,FALSE))</f>
        <v/>
      </c>
      <c r="T79" s="55" t="str">
        <f>IF(R79&lt;EOMONTH(F4,0),R79+1,"")</f>
        <v/>
      </c>
      <c r="Z79" s="67">
        <f>Z78</f>
        <v>9</v>
      </c>
      <c r="AA79" s="51" t="str">
        <f>IF(ISNA(VLOOKUP(AB79,Tab_feri,2,FALSE)),"",VLOOKUP(AB79,Tab_feri,2,FALSE))</f>
        <v/>
      </c>
      <c r="AB79" s="69">
        <f>IF(AN61&lt;EOMONTH(Z4,0),AN61+1,"")</f>
        <v>43521</v>
      </c>
      <c r="AC79" s="51" t="str">
        <f>IF(ISNA(VLOOKUP(AD79,Tab_feri,2,FALSE)),"",VLOOKUP(AD79,Tab_feri,2,FALSE))</f>
        <v/>
      </c>
      <c r="AD79" s="52">
        <f>IF(AB79&lt;EOMONTH(Z4,0),AB79+1,"")</f>
        <v>43522</v>
      </c>
      <c r="AE79" s="51" t="str">
        <f>IF(ISNA(VLOOKUP(AF79,Tab_feri,2,FALSE)),"",VLOOKUP(AF79,Tab_feri,2,FALSE))</f>
        <v/>
      </c>
      <c r="AF79" s="52">
        <f>IF(AD79&lt;EOMONTH(Z4,0),AD79+1,"")</f>
        <v>43523</v>
      </c>
      <c r="AG79" s="51" t="str">
        <f>IF(ISNA(VLOOKUP(AH79,Tab_feri,2,FALSE)),"",VLOOKUP(AH79,Tab_feri,2,FALSE))</f>
        <v/>
      </c>
      <c r="AH79" s="52">
        <f>IF(AF79&lt;EOMONTH(Z4,0),AF79+1,"")</f>
        <v>43524</v>
      </c>
      <c r="AI79" s="51" t="str">
        <f>IF(ISNA(VLOOKUP(AJ79,Tab_feri,2,FALSE)),"",VLOOKUP(AJ79,Tab_feri,2,FALSE))</f>
        <v/>
      </c>
      <c r="AJ79" s="62" t="str">
        <f>IF(AH79&lt;EOMONTH(Z4,0),AH79+1,"")</f>
        <v/>
      </c>
      <c r="AK79" s="53" t="str">
        <f>IF(ISNA(VLOOKUP(AL79,Tab_feri,2,FALSE)),"",VLOOKUP(AL79,Tab_feri,2,FALSE))</f>
        <v/>
      </c>
      <c r="AL79" s="54" t="str">
        <f>IF(AJ79&lt;EOMONTH(Z4,0),AJ79+1,"")</f>
        <v/>
      </c>
      <c r="AM79" s="53" t="str">
        <f>IF(ISNA(VLOOKUP(AN79,Tab_feri,2,FALSE)),"",VLOOKUP(AN79,Tab_feri,2,FALSE))</f>
        <v/>
      </c>
      <c r="AN79" s="55" t="str">
        <f>IF(AL79&lt;EOMONTH(Z4,0),AL79+1,"")</f>
        <v/>
      </c>
      <c r="AT79" s="67">
        <f>AT78</f>
        <v>13</v>
      </c>
      <c r="AU79" s="51" t="str">
        <f>IF(ISNA(VLOOKUP(AV79,Tab_feri,2,FALSE)),"",VLOOKUP(AV79,Tab_feri,2,FALSE))</f>
        <v/>
      </c>
      <c r="AV79" s="52">
        <f>IF(BH61&lt;EOMONTH(AT4,0),BH61+1,"")</f>
        <v>43549</v>
      </c>
      <c r="AW79" s="51" t="str">
        <f>IF(ISNA(VLOOKUP(AX79,Tab_feri,2,FALSE)),"",VLOOKUP(AX79,Tab_feri,2,FALSE))</f>
        <v/>
      </c>
      <c r="AX79" s="52">
        <f>IF(AV79&lt;EOMONTH(AT4,0),AV79+1,"")</f>
        <v>43550</v>
      </c>
      <c r="AY79" s="51" t="str">
        <f>IF(ISNA(VLOOKUP(AZ79,Tab_feri,2,FALSE)),"",VLOOKUP(AZ79,Tab_feri,2,FALSE))</f>
        <v/>
      </c>
      <c r="AZ79" s="52">
        <f>IF(AX79&lt;EOMONTH(AT4,0),AX79+1,"")</f>
        <v>43551</v>
      </c>
      <c r="BA79" s="51" t="str">
        <f>IF(ISNA(VLOOKUP(BB79,Tab_feri,2,FALSE)),"",VLOOKUP(BB79,Tab_feri,2,FALSE))</f>
        <v/>
      </c>
      <c r="BB79" s="52">
        <f>IF(AZ79&lt;EOMONTH(AT4,0),AZ79+1,"")</f>
        <v>43552</v>
      </c>
      <c r="BC79" s="51" t="str">
        <f>IF(ISNA(VLOOKUP(BD79,Tab_feri,2,FALSE)),"",VLOOKUP(BD79,Tab_feri,2,FALSE))</f>
        <v/>
      </c>
      <c r="BD79" s="62">
        <f>IF(BB79&lt;EOMONTH(AT4,0),BB79+1,"")</f>
        <v>43553</v>
      </c>
      <c r="BE79" s="53" t="str">
        <f>IF(ISNA(VLOOKUP(BF79,Tab_feri,2,FALSE)),"",VLOOKUP(BF79,Tab_feri,2,FALSE))</f>
        <v/>
      </c>
      <c r="BF79" s="54">
        <f>IF(BD79&lt;EOMONTH(AT4,0),BD79+1,"")</f>
        <v>43554</v>
      </c>
      <c r="BG79" s="53" t="str">
        <f>IF(ISNA(VLOOKUP(BH79,Tab_feri,2,FALSE)),"",VLOOKUP(BH79,Tab_feri,2,FALSE))</f>
        <v/>
      </c>
      <c r="BH79" s="55">
        <f>IF(BF79&lt;EOMONTH(AT4,0),BF79+1,"")</f>
        <v>43555</v>
      </c>
    </row>
    <row r="80" spans="4:67" ht="15" customHeight="1" outlineLevel="1" thickTop="1" thickBot="1" x14ac:dyDescent="0.25">
      <c r="D80" s="87">
        <f>SUM(H80,J80,L80,N80,P80,R80,T80)</f>
        <v>0</v>
      </c>
      <c r="F80" s="70">
        <v>1</v>
      </c>
      <c r="G80" s="80"/>
      <c r="H80" s="57"/>
      <c r="I80" s="80"/>
      <c r="J80" s="57"/>
      <c r="K80" s="80"/>
      <c r="L80" s="57"/>
      <c r="M80" s="80"/>
      <c r="N80" s="57"/>
      <c r="O80" s="80"/>
      <c r="P80" s="58"/>
      <c r="Q80" s="80"/>
      <c r="R80" s="57"/>
      <c r="S80" s="80"/>
      <c r="T80" s="58"/>
      <c r="X80" s="87">
        <f>SUM(AB80,AD80,AF80,AH80,AJ80,AL80,AN80)</f>
        <v>0</v>
      </c>
      <c r="Z80" s="70">
        <v>1</v>
      </c>
      <c r="AA80" s="80"/>
      <c r="AB80" s="57"/>
      <c r="AC80" s="80"/>
      <c r="AD80" s="57"/>
      <c r="AE80" s="80"/>
      <c r="AF80" s="57"/>
      <c r="AG80" s="80"/>
      <c r="AH80" s="57"/>
      <c r="AI80" s="80"/>
      <c r="AJ80" s="58"/>
      <c r="AK80" s="80"/>
      <c r="AL80" s="57"/>
      <c r="AM80" s="80"/>
      <c r="AN80" s="58"/>
      <c r="AR80" s="87">
        <f>SUM(AV80,AX80,AZ80,BB80,BD80,BF80,BH80)</f>
        <v>0</v>
      </c>
      <c r="AT80" s="70">
        <v>1</v>
      </c>
      <c r="AU80" s="80"/>
      <c r="AV80" s="57"/>
      <c r="AW80" s="80"/>
      <c r="AX80" s="57"/>
      <c r="AY80" s="80"/>
      <c r="AZ80" s="57"/>
      <c r="BA80" s="80"/>
      <c r="BB80" s="57"/>
      <c r="BC80" s="80"/>
      <c r="BD80" s="58"/>
      <c r="BE80" s="80"/>
      <c r="BF80" s="57"/>
      <c r="BG80" s="80"/>
      <c r="BH80" s="58"/>
    </row>
    <row r="81" spans="4:60" ht="15" customHeight="1" outlineLevel="1" thickBot="1" x14ac:dyDescent="0.25">
      <c r="D81" s="88">
        <f t="shared" ref="D81:D94" si="15">SUM(H81,J81,L81,N81,P81,R81,T81)</f>
        <v>0</v>
      </c>
      <c r="F81" s="70">
        <v>2</v>
      </c>
      <c r="G81" s="81"/>
      <c r="H81" s="47"/>
      <c r="I81" s="81"/>
      <c r="J81" s="47"/>
      <c r="K81" s="81"/>
      <c r="L81" s="47"/>
      <c r="M81" s="81"/>
      <c r="N81" s="47"/>
      <c r="O81" s="81"/>
      <c r="P81" s="59"/>
      <c r="Q81" s="81"/>
      <c r="R81" s="47"/>
      <c r="S81" s="81"/>
      <c r="T81" s="59"/>
      <c r="X81" s="88">
        <f t="shared" ref="X81:X94" si="16">SUM(AB81,AD81,AF81,AH81,AJ81,AL81,AN81)</f>
        <v>0</v>
      </c>
      <c r="Z81" s="70">
        <v>2</v>
      </c>
      <c r="AA81" s="81"/>
      <c r="AB81" s="47"/>
      <c r="AC81" s="81"/>
      <c r="AD81" s="47"/>
      <c r="AE81" s="81"/>
      <c r="AF81" s="47"/>
      <c r="AG81" s="81"/>
      <c r="AH81" s="47"/>
      <c r="AI81" s="81"/>
      <c r="AJ81" s="59"/>
      <c r="AK81" s="81"/>
      <c r="AL81" s="47"/>
      <c r="AM81" s="81"/>
      <c r="AN81" s="59"/>
      <c r="AR81" s="88">
        <f t="shared" ref="AR81:AR94" si="17">SUM(AV81,AX81,AZ81,BB81,BD81,BF81,BH81)</f>
        <v>0</v>
      </c>
      <c r="AT81" s="70">
        <v>2</v>
      </c>
      <c r="AU81" s="81"/>
      <c r="AV81" s="47"/>
      <c r="AW81" s="81"/>
      <c r="AX81" s="47"/>
      <c r="AY81" s="81"/>
      <c r="AZ81" s="47"/>
      <c r="BA81" s="81"/>
      <c r="BB81" s="47"/>
      <c r="BC81" s="81"/>
      <c r="BD81" s="59"/>
      <c r="BE81" s="81"/>
      <c r="BF81" s="47"/>
      <c r="BG81" s="81"/>
      <c r="BH81" s="59"/>
    </row>
    <row r="82" spans="4:60" ht="15" customHeight="1" outlineLevel="1" thickBot="1" x14ac:dyDescent="0.25">
      <c r="D82" s="88">
        <f t="shared" si="15"/>
        <v>0</v>
      </c>
      <c r="F82" s="70">
        <v>3</v>
      </c>
      <c r="G82" s="81"/>
      <c r="H82" s="47"/>
      <c r="I82" s="81"/>
      <c r="J82" s="47"/>
      <c r="K82" s="81"/>
      <c r="L82" s="47"/>
      <c r="M82" s="81"/>
      <c r="N82" s="47"/>
      <c r="O82" s="81"/>
      <c r="P82" s="59"/>
      <c r="Q82" s="81"/>
      <c r="R82" s="47"/>
      <c r="S82" s="81"/>
      <c r="T82" s="59"/>
      <c r="X82" s="88">
        <f t="shared" si="16"/>
        <v>0</v>
      </c>
      <c r="Z82" s="70">
        <v>3</v>
      </c>
      <c r="AA82" s="81"/>
      <c r="AB82" s="47"/>
      <c r="AC82" s="81"/>
      <c r="AD82" s="47"/>
      <c r="AE82" s="81"/>
      <c r="AF82" s="47"/>
      <c r="AG82" s="81"/>
      <c r="AH82" s="47"/>
      <c r="AI82" s="81"/>
      <c r="AJ82" s="59"/>
      <c r="AK82" s="81"/>
      <c r="AL82" s="47"/>
      <c r="AM82" s="81"/>
      <c r="AN82" s="59"/>
      <c r="AR82" s="88">
        <f t="shared" si="17"/>
        <v>0</v>
      </c>
      <c r="AT82" s="70">
        <v>3</v>
      </c>
      <c r="AU82" s="81"/>
      <c r="AV82" s="47"/>
      <c r="AW82" s="81"/>
      <c r="AX82" s="47"/>
      <c r="AY82" s="81"/>
      <c r="AZ82" s="47"/>
      <c r="BA82" s="81"/>
      <c r="BB82" s="47"/>
      <c r="BC82" s="81"/>
      <c r="BD82" s="59"/>
      <c r="BE82" s="81"/>
      <c r="BF82" s="47"/>
      <c r="BG82" s="81"/>
      <c r="BH82" s="59"/>
    </row>
    <row r="83" spans="4:60" ht="15" customHeight="1" outlineLevel="1" thickBot="1" x14ac:dyDescent="0.25">
      <c r="D83" s="88">
        <f t="shared" si="15"/>
        <v>0</v>
      </c>
      <c r="F83" s="70">
        <v>4</v>
      </c>
      <c r="G83" s="81"/>
      <c r="H83" s="47"/>
      <c r="I83" s="81"/>
      <c r="J83" s="47"/>
      <c r="K83" s="81"/>
      <c r="L83" s="47"/>
      <c r="M83" s="81"/>
      <c r="N83" s="47"/>
      <c r="O83" s="81"/>
      <c r="P83" s="59"/>
      <c r="Q83" s="81"/>
      <c r="R83" s="47"/>
      <c r="S83" s="81"/>
      <c r="T83" s="59"/>
      <c r="X83" s="88">
        <f t="shared" si="16"/>
        <v>0</v>
      </c>
      <c r="Z83" s="70">
        <v>4</v>
      </c>
      <c r="AA83" s="81"/>
      <c r="AB83" s="47"/>
      <c r="AC83" s="81"/>
      <c r="AD83" s="47"/>
      <c r="AE83" s="81"/>
      <c r="AF83" s="47"/>
      <c r="AG83" s="81"/>
      <c r="AH83" s="47"/>
      <c r="AI83" s="81"/>
      <c r="AJ83" s="59"/>
      <c r="AK83" s="81"/>
      <c r="AL83" s="47"/>
      <c r="AM83" s="81"/>
      <c r="AN83" s="59"/>
      <c r="AR83" s="88">
        <f t="shared" si="17"/>
        <v>0</v>
      </c>
      <c r="AT83" s="70">
        <v>4</v>
      </c>
      <c r="AU83" s="81"/>
      <c r="AV83" s="47"/>
      <c r="AW83" s="81"/>
      <c r="AX83" s="47"/>
      <c r="AY83" s="81"/>
      <c r="AZ83" s="47"/>
      <c r="BA83" s="81"/>
      <c r="BB83" s="47"/>
      <c r="BC83" s="81"/>
      <c r="BD83" s="59"/>
      <c r="BE83" s="81"/>
      <c r="BF83" s="47"/>
      <c r="BG83" s="81"/>
      <c r="BH83" s="59"/>
    </row>
    <row r="84" spans="4:60" ht="15" customHeight="1" outlineLevel="1" thickBot="1" x14ac:dyDescent="0.25">
      <c r="D84" s="88">
        <f t="shared" si="15"/>
        <v>0</v>
      </c>
      <c r="F84" s="70">
        <v>5</v>
      </c>
      <c r="G84" s="81"/>
      <c r="H84" s="47"/>
      <c r="I84" s="81"/>
      <c r="J84" s="47"/>
      <c r="K84" s="81"/>
      <c r="L84" s="47"/>
      <c r="M84" s="81"/>
      <c r="N84" s="47"/>
      <c r="O84" s="81"/>
      <c r="P84" s="59"/>
      <c r="Q84" s="81"/>
      <c r="R84" s="47"/>
      <c r="S84" s="81"/>
      <c r="T84" s="59"/>
      <c r="X84" s="88">
        <f t="shared" si="16"/>
        <v>0</v>
      </c>
      <c r="Z84" s="70">
        <v>5</v>
      </c>
      <c r="AA84" s="81"/>
      <c r="AB84" s="47"/>
      <c r="AC84" s="81"/>
      <c r="AD84" s="47"/>
      <c r="AE84" s="81"/>
      <c r="AF84" s="47"/>
      <c r="AG84" s="81"/>
      <c r="AH84" s="47"/>
      <c r="AI84" s="81"/>
      <c r="AJ84" s="59"/>
      <c r="AK84" s="81"/>
      <c r="AL84" s="47"/>
      <c r="AM84" s="81"/>
      <c r="AN84" s="59"/>
      <c r="AR84" s="88">
        <f t="shared" si="17"/>
        <v>0</v>
      </c>
      <c r="AT84" s="70">
        <v>5</v>
      </c>
      <c r="AU84" s="81"/>
      <c r="AV84" s="47"/>
      <c r="AW84" s="81"/>
      <c r="AX84" s="47"/>
      <c r="AY84" s="81"/>
      <c r="AZ84" s="47"/>
      <c r="BA84" s="81"/>
      <c r="BB84" s="47"/>
      <c r="BC84" s="81"/>
      <c r="BD84" s="59"/>
      <c r="BE84" s="81"/>
      <c r="BF84" s="47"/>
      <c r="BG84" s="81"/>
      <c r="BH84" s="59"/>
    </row>
    <row r="85" spans="4:60" ht="15" customHeight="1" outlineLevel="1" thickBot="1" x14ac:dyDescent="0.25">
      <c r="D85" s="88">
        <f t="shared" si="15"/>
        <v>0</v>
      </c>
      <c r="F85" s="70">
        <v>6</v>
      </c>
      <c r="G85" s="81"/>
      <c r="H85" s="47"/>
      <c r="I85" s="81"/>
      <c r="J85" s="47"/>
      <c r="K85" s="81"/>
      <c r="L85" s="47"/>
      <c r="M85" s="81"/>
      <c r="N85" s="47"/>
      <c r="O85" s="81"/>
      <c r="P85" s="59"/>
      <c r="Q85" s="81"/>
      <c r="R85" s="47"/>
      <c r="S85" s="81"/>
      <c r="T85" s="59"/>
      <c r="X85" s="88">
        <f t="shared" si="16"/>
        <v>0</v>
      </c>
      <c r="Z85" s="70">
        <v>6</v>
      </c>
      <c r="AA85" s="81"/>
      <c r="AB85" s="47"/>
      <c r="AC85" s="81"/>
      <c r="AD85" s="47"/>
      <c r="AE85" s="81"/>
      <c r="AF85" s="47"/>
      <c r="AG85" s="81"/>
      <c r="AH85" s="47"/>
      <c r="AI85" s="81"/>
      <c r="AJ85" s="59"/>
      <c r="AK85" s="81"/>
      <c r="AL85" s="47"/>
      <c r="AM85" s="81"/>
      <c r="AN85" s="59"/>
      <c r="AR85" s="88">
        <f t="shared" si="17"/>
        <v>0</v>
      </c>
      <c r="AT85" s="70">
        <v>6</v>
      </c>
      <c r="AU85" s="81"/>
      <c r="AV85" s="47"/>
      <c r="AW85" s="81"/>
      <c r="AX85" s="47"/>
      <c r="AY85" s="81"/>
      <c r="AZ85" s="47"/>
      <c r="BA85" s="81"/>
      <c r="BB85" s="47"/>
      <c r="BC85" s="81"/>
      <c r="BD85" s="59"/>
      <c r="BE85" s="81"/>
      <c r="BF85" s="47"/>
      <c r="BG85" s="81"/>
      <c r="BH85" s="59"/>
    </row>
    <row r="86" spans="4:60" ht="15" customHeight="1" outlineLevel="1" thickBot="1" x14ac:dyDescent="0.25">
      <c r="D86" s="88">
        <f t="shared" si="15"/>
        <v>0</v>
      </c>
      <c r="F86" s="70">
        <v>7</v>
      </c>
      <c r="G86" s="81"/>
      <c r="H86" s="47"/>
      <c r="I86" s="81"/>
      <c r="J86" s="47"/>
      <c r="K86" s="81"/>
      <c r="L86" s="47"/>
      <c r="M86" s="81"/>
      <c r="N86" s="47"/>
      <c r="O86" s="81"/>
      <c r="P86" s="59"/>
      <c r="Q86" s="81"/>
      <c r="R86" s="47"/>
      <c r="S86" s="81"/>
      <c r="T86" s="59"/>
      <c r="X86" s="88">
        <f t="shared" si="16"/>
        <v>0</v>
      </c>
      <c r="Z86" s="70">
        <v>7</v>
      </c>
      <c r="AA86" s="81"/>
      <c r="AB86" s="47"/>
      <c r="AC86" s="81"/>
      <c r="AD86" s="47"/>
      <c r="AE86" s="81"/>
      <c r="AF86" s="47"/>
      <c r="AG86" s="81"/>
      <c r="AH86" s="47"/>
      <c r="AI86" s="81"/>
      <c r="AJ86" s="59"/>
      <c r="AK86" s="81"/>
      <c r="AL86" s="47"/>
      <c r="AM86" s="81"/>
      <c r="AN86" s="59"/>
      <c r="AR86" s="88">
        <f t="shared" si="17"/>
        <v>0</v>
      </c>
      <c r="AT86" s="70">
        <v>7</v>
      </c>
      <c r="AU86" s="81"/>
      <c r="AV86" s="47"/>
      <c r="AW86" s="81"/>
      <c r="AX86" s="47"/>
      <c r="AY86" s="81"/>
      <c r="AZ86" s="47"/>
      <c r="BA86" s="81"/>
      <c r="BB86" s="47"/>
      <c r="BC86" s="81"/>
      <c r="BD86" s="59"/>
      <c r="BE86" s="81"/>
      <c r="BF86" s="47"/>
      <c r="BG86" s="81"/>
      <c r="BH86" s="59"/>
    </row>
    <row r="87" spans="4:60" ht="15" customHeight="1" outlineLevel="1" thickBot="1" x14ac:dyDescent="0.25">
      <c r="D87" s="88">
        <f t="shared" si="15"/>
        <v>0</v>
      </c>
      <c r="F87" s="70">
        <v>8</v>
      </c>
      <c r="G87" s="81"/>
      <c r="H87" s="47"/>
      <c r="I87" s="81"/>
      <c r="J87" s="47"/>
      <c r="K87" s="81"/>
      <c r="L87" s="47"/>
      <c r="M87" s="81"/>
      <c r="N87" s="47"/>
      <c r="O87" s="81"/>
      <c r="P87" s="59"/>
      <c r="Q87" s="81"/>
      <c r="R87" s="47"/>
      <c r="S87" s="81"/>
      <c r="T87" s="59"/>
      <c r="X87" s="88">
        <f t="shared" si="16"/>
        <v>0</v>
      </c>
      <c r="Z87" s="70">
        <v>8</v>
      </c>
      <c r="AA87" s="81"/>
      <c r="AB87" s="47"/>
      <c r="AC87" s="81"/>
      <c r="AD87" s="47"/>
      <c r="AE87" s="81"/>
      <c r="AF87" s="47"/>
      <c r="AG87" s="81"/>
      <c r="AH87" s="47"/>
      <c r="AI87" s="81"/>
      <c r="AJ87" s="59"/>
      <c r="AK87" s="81"/>
      <c r="AL87" s="47"/>
      <c r="AM87" s="81"/>
      <c r="AN87" s="59"/>
      <c r="AR87" s="88">
        <f t="shared" si="17"/>
        <v>0</v>
      </c>
      <c r="AT87" s="70">
        <v>8</v>
      </c>
      <c r="AU87" s="81"/>
      <c r="AV87" s="47"/>
      <c r="AW87" s="81"/>
      <c r="AX87" s="47"/>
      <c r="AY87" s="81"/>
      <c r="AZ87" s="47"/>
      <c r="BA87" s="81"/>
      <c r="BB87" s="47"/>
      <c r="BC87" s="81"/>
      <c r="BD87" s="59"/>
      <c r="BE87" s="81"/>
      <c r="BF87" s="47"/>
      <c r="BG87" s="81"/>
      <c r="BH87" s="59"/>
    </row>
    <row r="88" spans="4:60" ht="15" customHeight="1" outlineLevel="1" thickBot="1" x14ac:dyDescent="0.25">
      <c r="D88" s="88">
        <f t="shared" si="15"/>
        <v>0</v>
      </c>
      <c r="F88" s="70">
        <v>9</v>
      </c>
      <c r="G88" s="81"/>
      <c r="H88" s="47"/>
      <c r="I88" s="81"/>
      <c r="J88" s="47"/>
      <c r="K88" s="81"/>
      <c r="L88" s="47"/>
      <c r="M88" s="81"/>
      <c r="N88" s="47"/>
      <c r="O88" s="81"/>
      <c r="P88" s="59"/>
      <c r="Q88" s="81"/>
      <c r="R88" s="47"/>
      <c r="S88" s="81"/>
      <c r="T88" s="59"/>
      <c r="X88" s="88">
        <f t="shared" si="16"/>
        <v>0</v>
      </c>
      <c r="Z88" s="70">
        <v>9</v>
      </c>
      <c r="AA88" s="81"/>
      <c r="AB88" s="47"/>
      <c r="AC88" s="81"/>
      <c r="AD88" s="47"/>
      <c r="AE88" s="81"/>
      <c r="AF88" s="47"/>
      <c r="AG88" s="81"/>
      <c r="AH88" s="47"/>
      <c r="AI88" s="81"/>
      <c r="AJ88" s="59"/>
      <c r="AK88" s="81"/>
      <c r="AL88" s="47"/>
      <c r="AM88" s="81"/>
      <c r="AN88" s="59"/>
      <c r="AR88" s="88">
        <f t="shared" si="17"/>
        <v>0</v>
      </c>
      <c r="AT88" s="70">
        <v>9</v>
      </c>
      <c r="AU88" s="81"/>
      <c r="AV88" s="47"/>
      <c r="AW88" s="81"/>
      <c r="AX88" s="47"/>
      <c r="AY88" s="81"/>
      <c r="AZ88" s="47"/>
      <c r="BA88" s="81"/>
      <c r="BB88" s="47"/>
      <c r="BC88" s="81"/>
      <c r="BD88" s="59"/>
      <c r="BE88" s="81"/>
      <c r="BF88" s="47"/>
      <c r="BG88" s="81"/>
      <c r="BH88" s="59"/>
    </row>
    <row r="89" spans="4:60" ht="15" customHeight="1" outlineLevel="1" thickBot="1" x14ac:dyDescent="0.25">
      <c r="D89" s="88">
        <f t="shared" si="15"/>
        <v>0</v>
      </c>
      <c r="F89" s="70">
        <v>10</v>
      </c>
      <c r="G89" s="81"/>
      <c r="H89" s="47"/>
      <c r="I89" s="81"/>
      <c r="J89" s="47"/>
      <c r="K89" s="81"/>
      <c r="L89" s="47"/>
      <c r="M89" s="81"/>
      <c r="N89" s="47"/>
      <c r="O89" s="81"/>
      <c r="P89" s="59"/>
      <c r="Q89" s="81"/>
      <c r="R89" s="47"/>
      <c r="S89" s="81"/>
      <c r="T89" s="59"/>
      <c r="X89" s="88">
        <f t="shared" si="16"/>
        <v>0</v>
      </c>
      <c r="Z89" s="70">
        <v>10</v>
      </c>
      <c r="AA89" s="81"/>
      <c r="AB89" s="47"/>
      <c r="AC89" s="81"/>
      <c r="AD89" s="47"/>
      <c r="AE89" s="81"/>
      <c r="AF89" s="47"/>
      <c r="AG89" s="81"/>
      <c r="AH89" s="47"/>
      <c r="AI89" s="81"/>
      <c r="AJ89" s="59"/>
      <c r="AK89" s="81"/>
      <c r="AL89" s="47"/>
      <c r="AM89" s="81"/>
      <c r="AN89" s="59"/>
      <c r="AR89" s="88">
        <f t="shared" si="17"/>
        <v>0</v>
      </c>
      <c r="AT89" s="70">
        <v>10</v>
      </c>
      <c r="AU89" s="81"/>
      <c r="AV89" s="47"/>
      <c r="AW89" s="81"/>
      <c r="AX89" s="47"/>
      <c r="AY89" s="81"/>
      <c r="AZ89" s="47"/>
      <c r="BA89" s="81"/>
      <c r="BB89" s="47"/>
      <c r="BC89" s="81"/>
      <c r="BD89" s="59"/>
      <c r="BE89" s="81"/>
      <c r="BF89" s="47"/>
      <c r="BG89" s="81"/>
      <c r="BH89" s="59"/>
    </row>
    <row r="90" spans="4:60" ht="15" customHeight="1" outlineLevel="1" thickBot="1" x14ac:dyDescent="0.25">
      <c r="D90" s="88">
        <f t="shared" si="15"/>
        <v>0</v>
      </c>
      <c r="F90" s="70">
        <v>11</v>
      </c>
      <c r="G90" s="81"/>
      <c r="H90" s="47"/>
      <c r="I90" s="81"/>
      <c r="J90" s="47"/>
      <c r="K90" s="81"/>
      <c r="L90" s="47"/>
      <c r="M90" s="81"/>
      <c r="N90" s="47"/>
      <c r="O90" s="81"/>
      <c r="P90" s="59"/>
      <c r="Q90" s="81"/>
      <c r="R90" s="47"/>
      <c r="S90" s="81"/>
      <c r="T90" s="59"/>
      <c r="X90" s="88">
        <f t="shared" si="16"/>
        <v>0</v>
      </c>
      <c r="Z90" s="70">
        <v>11</v>
      </c>
      <c r="AA90" s="81"/>
      <c r="AB90" s="47"/>
      <c r="AC90" s="81"/>
      <c r="AD90" s="47"/>
      <c r="AE90" s="81"/>
      <c r="AF90" s="47"/>
      <c r="AG90" s="81"/>
      <c r="AH90" s="47"/>
      <c r="AI90" s="81"/>
      <c r="AJ90" s="59"/>
      <c r="AK90" s="81"/>
      <c r="AL90" s="47"/>
      <c r="AM90" s="81"/>
      <c r="AN90" s="59"/>
      <c r="AR90" s="88">
        <f t="shared" si="17"/>
        <v>0</v>
      </c>
      <c r="AT90" s="70">
        <v>11</v>
      </c>
      <c r="AU90" s="81"/>
      <c r="AV90" s="47"/>
      <c r="AW90" s="81"/>
      <c r="AX90" s="47"/>
      <c r="AY90" s="81"/>
      <c r="AZ90" s="47"/>
      <c r="BA90" s="81"/>
      <c r="BB90" s="47"/>
      <c r="BC90" s="81"/>
      <c r="BD90" s="59"/>
      <c r="BE90" s="81"/>
      <c r="BF90" s="47"/>
      <c r="BG90" s="81"/>
      <c r="BH90" s="59"/>
    </row>
    <row r="91" spans="4:60" ht="15" customHeight="1" outlineLevel="1" thickBot="1" x14ac:dyDescent="0.25">
      <c r="D91" s="88">
        <f t="shared" si="15"/>
        <v>0</v>
      </c>
      <c r="F91" s="70">
        <v>12</v>
      </c>
      <c r="G91" s="81"/>
      <c r="H91" s="47"/>
      <c r="I91" s="81"/>
      <c r="J91" s="47"/>
      <c r="K91" s="81"/>
      <c r="L91" s="47"/>
      <c r="M91" s="81"/>
      <c r="N91" s="47"/>
      <c r="O91" s="81"/>
      <c r="P91" s="59"/>
      <c r="Q91" s="81"/>
      <c r="R91" s="47"/>
      <c r="S91" s="81"/>
      <c r="T91" s="59"/>
      <c r="X91" s="88">
        <f t="shared" si="16"/>
        <v>0</v>
      </c>
      <c r="Z91" s="70">
        <v>12</v>
      </c>
      <c r="AA91" s="81"/>
      <c r="AB91" s="47"/>
      <c r="AC91" s="81"/>
      <c r="AD91" s="47"/>
      <c r="AE91" s="81"/>
      <c r="AF91" s="47"/>
      <c r="AG91" s="81"/>
      <c r="AH91" s="47"/>
      <c r="AI91" s="81"/>
      <c r="AJ91" s="59"/>
      <c r="AK91" s="81"/>
      <c r="AL91" s="47"/>
      <c r="AM91" s="81"/>
      <c r="AN91" s="59"/>
      <c r="AR91" s="88">
        <f t="shared" si="17"/>
        <v>0</v>
      </c>
      <c r="AT91" s="70">
        <v>12</v>
      </c>
      <c r="AU91" s="81"/>
      <c r="AV91" s="47"/>
      <c r="AW91" s="81"/>
      <c r="AX91" s="47"/>
      <c r="AY91" s="81"/>
      <c r="AZ91" s="47"/>
      <c r="BA91" s="81"/>
      <c r="BB91" s="47"/>
      <c r="BC91" s="81"/>
      <c r="BD91" s="59"/>
      <c r="BE91" s="81"/>
      <c r="BF91" s="47"/>
      <c r="BG91" s="81"/>
      <c r="BH91" s="59"/>
    </row>
    <row r="92" spans="4:60" ht="15" customHeight="1" outlineLevel="1" thickBot="1" x14ac:dyDescent="0.25">
      <c r="D92" s="88">
        <f t="shared" si="15"/>
        <v>0</v>
      </c>
      <c r="F92" s="70">
        <v>13</v>
      </c>
      <c r="G92" s="81"/>
      <c r="H92" s="47"/>
      <c r="I92" s="81"/>
      <c r="J92" s="47"/>
      <c r="K92" s="81"/>
      <c r="L92" s="47"/>
      <c r="M92" s="81"/>
      <c r="N92" s="47"/>
      <c r="O92" s="81"/>
      <c r="P92" s="59"/>
      <c r="Q92" s="81"/>
      <c r="R92" s="47"/>
      <c r="S92" s="81"/>
      <c r="T92" s="59"/>
      <c r="X92" s="88">
        <f t="shared" si="16"/>
        <v>0</v>
      </c>
      <c r="Z92" s="70">
        <v>13</v>
      </c>
      <c r="AA92" s="81"/>
      <c r="AB92" s="47"/>
      <c r="AC92" s="81"/>
      <c r="AD92" s="47"/>
      <c r="AE92" s="81"/>
      <c r="AF92" s="47"/>
      <c r="AG92" s="81"/>
      <c r="AH92" s="47"/>
      <c r="AI92" s="81"/>
      <c r="AJ92" s="59"/>
      <c r="AK92" s="81"/>
      <c r="AL92" s="47"/>
      <c r="AM92" s="81"/>
      <c r="AN92" s="59"/>
      <c r="AR92" s="88">
        <f t="shared" si="17"/>
        <v>0</v>
      </c>
      <c r="AT92" s="70">
        <v>13</v>
      </c>
      <c r="AU92" s="81"/>
      <c r="AV92" s="47"/>
      <c r="AW92" s="81"/>
      <c r="AX92" s="47"/>
      <c r="AY92" s="81"/>
      <c r="AZ92" s="47"/>
      <c r="BA92" s="81"/>
      <c r="BB92" s="47"/>
      <c r="BC92" s="81"/>
      <c r="BD92" s="59"/>
      <c r="BE92" s="81"/>
      <c r="BF92" s="47"/>
      <c r="BG92" s="81"/>
      <c r="BH92" s="59"/>
    </row>
    <row r="93" spans="4:60" ht="15" customHeight="1" outlineLevel="1" thickBot="1" x14ac:dyDescent="0.25">
      <c r="D93" s="88">
        <f t="shared" si="15"/>
        <v>0</v>
      </c>
      <c r="F93" s="70">
        <v>14</v>
      </c>
      <c r="G93" s="81"/>
      <c r="H93" s="78"/>
      <c r="I93" s="81"/>
      <c r="J93" s="47"/>
      <c r="K93" s="81"/>
      <c r="L93" s="47"/>
      <c r="M93" s="81"/>
      <c r="N93" s="47"/>
      <c r="O93" s="81"/>
      <c r="P93" s="59"/>
      <c r="Q93" s="81"/>
      <c r="R93" s="47"/>
      <c r="S93" s="81"/>
      <c r="T93" s="59"/>
      <c r="X93" s="88">
        <f t="shared" si="16"/>
        <v>0</v>
      </c>
      <c r="Z93" s="70">
        <v>14</v>
      </c>
      <c r="AA93" s="81"/>
      <c r="AB93" s="78"/>
      <c r="AC93" s="81"/>
      <c r="AD93" s="47"/>
      <c r="AE93" s="81"/>
      <c r="AF93" s="47"/>
      <c r="AG93" s="81"/>
      <c r="AH93" s="47"/>
      <c r="AI93" s="81"/>
      <c r="AJ93" s="59"/>
      <c r="AK93" s="81"/>
      <c r="AL93" s="47"/>
      <c r="AM93" s="81"/>
      <c r="AN93" s="59"/>
      <c r="AR93" s="88">
        <f t="shared" si="17"/>
        <v>0</v>
      </c>
      <c r="AT93" s="70">
        <v>14</v>
      </c>
      <c r="AU93" s="81"/>
      <c r="AV93" s="78"/>
      <c r="AW93" s="81"/>
      <c r="AX93" s="47"/>
      <c r="AY93" s="81"/>
      <c r="AZ93" s="47"/>
      <c r="BA93" s="81"/>
      <c r="BB93" s="47"/>
      <c r="BC93" s="81"/>
      <c r="BD93" s="59"/>
      <c r="BE93" s="81"/>
      <c r="BF93" s="47"/>
      <c r="BG93" s="81"/>
      <c r="BH93" s="59"/>
    </row>
    <row r="94" spans="4:60" ht="15" customHeight="1" outlineLevel="1" thickBot="1" x14ac:dyDescent="0.25">
      <c r="D94" s="89">
        <f t="shared" si="15"/>
        <v>0</v>
      </c>
      <c r="F94" s="70">
        <v>15</v>
      </c>
      <c r="G94" s="82"/>
      <c r="H94" s="60"/>
      <c r="I94" s="82"/>
      <c r="J94" s="60"/>
      <c r="K94" s="82"/>
      <c r="L94" s="60"/>
      <c r="M94" s="82"/>
      <c r="N94" s="60"/>
      <c r="O94" s="82"/>
      <c r="P94" s="61"/>
      <c r="Q94" s="82"/>
      <c r="R94" s="60"/>
      <c r="S94" s="82"/>
      <c r="T94" s="61"/>
      <c r="X94" s="89">
        <f t="shared" si="16"/>
        <v>0</v>
      </c>
      <c r="Z94" s="70">
        <v>15</v>
      </c>
      <c r="AA94" s="82"/>
      <c r="AB94" s="60"/>
      <c r="AC94" s="82"/>
      <c r="AD94" s="60"/>
      <c r="AE94" s="82"/>
      <c r="AF94" s="60"/>
      <c r="AG94" s="82"/>
      <c r="AH94" s="60"/>
      <c r="AI94" s="82"/>
      <c r="AJ94" s="61"/>
      <c r="AK94" s="82"/>
      <c r="AL94" s="60"/>
      <c r="AM94" s="82"/>
      <c r="AN94" s="61"/>
      <c r="AR94" s="89">
        <f t="shared" si="17"/>
        <v>0</v>
      </c>
      <c r="AT94" s="70">
        <v>15</v>
      </c>
      <c r="AU94" s="82"/>
      <c r="AV94" s="60"/>
      <c r="AW94" s="82"/>
      <c r="AX94" s="60"/>
      <c r="AY94" s="82"/>
      <c r="AZ94" s="60"/>
      <c r="BA94" s="82"/>
      <c r="BB94" s="60"/>
      <c r="BC94" s="82"/>
      <c r="BD94" s="61"/>
      <c r="BE94" s="82"/>
      <c r="BF94" s="60"/>
      <c r="BG94" s="82"/>
      <c r="BH94" s="61"/>
    </row>
    <row r="95" spans="4:60" ht="13.5" customHeight="1" outlineLevel="1" thickTop="1" thickBot="1" x14ac:dyDescent="0.25">
      <c r="F95" s="65"/>
      <c r="G95" s="49" t="s">
        <v>27</v>
      </c>
      <c r="H95" s="49">
        <f>SUM(H80:H94)</f>
        <v>0</v>
      </c>
      <c r="I95" s="49"/>
      <c r="J95" s="49">
        <f>SUM(J80:J94)</f>
        <v>0</v>
      </c>
      <c r="K95" s="49"/>
      <c r="L95" s="49">
        <f>SUM(L80:L94)</f>
        <v>0</v>
      </c>
      <c r="M95" s="49"/>
      <c r="N95" s="49">
        <f>SUM(N80:N94)</f>
        <v>0</v>
      </c>
      <c r="O95" s="49"/>
      <c r="P95" s="49">
        <f>SUM(P80:P94)</f>
        <v>0</v>
      </c>
      <c r="Q95" s="49"/>
      <c r="R95" s="49">
        <f>SUM(R80:R94)</f>
        <v>0</v>
      </c>
      <c r="S95" s="49"/>
      <c r="T95" s="49">
        <f>SUM(T80:T94)</f>
        <v>0</v>
      </c>
      <c r="Z95" s="65"/>
      <c r="AA95" s="49" t="s">
        <v>27</v>
      </c>
      <c r="AB95" s="49">
        <f>SUM(AB80:AB94)</f>
        <v>0</v>
      </c>
      <c r="AC95" s="49"/>
      <c r="AD95" s="49">
        <f>SUM(AD80:AD94)</f>
        <v>0</v>
      </c>
      <c r="AE95" s="49"/>
      <c r="AF95" s="49">
        <f>SUM(AF80:AF94)</f>
        <v>0</v>
      </c>
      <c r="AG95" s="49"/>
      <c r="AH95" s="49">
        <f>SUM(AH80:AH94)</f>
        <v>0</v>
      </c>
      <c r="AI95" s="49"/>
      <c r="AJ95" s="49">
        <f>SUM(AJ80:AJ94)</f>
        <v>0</v>
      </c>
      <c r="AK95" s="49"/>
      <c r="AL95" s="49">
        <f>SUM(AL80:AL94)</f>
        <v>0</v>
      </c>
      <c r="AM95" s="49"/>
      <c r="AN95" s="49">
        <f>SUM(AN80:AN94)</f>
        <v>0</v>
      </c>
      <c r="AT95" s="65"/>
      <c r="AU95" s="49" t="s">
        <v>27</v>
      </c>
      <c r="AV95" s="49">
        <f>SUM(AV80:AV94)</f>
        <v>0</v>
      </c>
      <c r="AW95" s="49"/>
      <c r="AX95" s="49">
        <f>SUM(AX80:AX94)</f>
        <v>0</v>
      </c>
      <c r="AY95" s="49"/>
      <c r="AZ95" s="49">
        <f>SUM(AZ80:AZ94)</f>
        <v>0</v>
      </c>
      <c r="BA95" s="49"/>
      <c r="BB95" s="49">
        <f>SUM(BB80:BB94)</f>
        <v>0</v>
      </c>
      <c r="BC95" s="49"/>
      <c r="BD95" s="49">
        <f>SUM(BD80:BD94)</f>
        <v>0</v>
      </c>
      <c r="BE95" s="49"/>
      <c r="BF95" s="49">
        <f>SUM(BF80:BF94)</f>
        <v>0</v>
      </c>
      <c r="BG95" s="49"/>
      <c r="BH95" s="49">
        <f>SUM(BH80:BH94)</f>
        <v>0</v>
      </c>
    </row>
    <row r="96" spans="4:60" ht="3" hidden="1" customHeight="1" outlineLevel="1" thickBot="1" x14ac:dyDescent="0.25">
      <c r="F96" s="68" t="str">
        <f>IF(H97&lt;=EOMONTH(H61,0),INT((N97-LOOKUP(N97,DATE(YEAR(N97)+{-1;0;1},1,3)-WEEKDAY(DATE(YEAR(N97)+{-1;0;1},1,3))+2))/7)+1,"")</f>
        <v/>
      </c>
      <c r="G96" s="50"/>
      <c r="H96" s="50"/>
      <c r="I96" s="50"/>
      <c r="J96" s="50"/>
      <c r="K96" s="50"/>
      <c r="L96" s="50"/>
      <c r="M96" s="50"/>
      <c r="N96" s="50"/>
      <c r="O96" s="50"/>
      <c r="P96" s="50"/>
      <c r="Q96" s="50"/>
      <c r="R96" s="50"/>
      <c r="S96" s="50"/>
      <c r="T96" s="50"/>
      <c r="Z96" s="68" t="str">
        <f>IF(AB97&lt;=EOMONTH(AB61,0),INT((AH97-LOOKUP(AH97,DATE(YEAR(AH97)+{-1;0;1},1,3)-WEEKDAY(DATE(YEAR(AH97)+{-1;0;1},1,3))+2))/7)+1,"")</f>
        <v/>
      </c>
      <c r="AA96" s="50"/>
      <c r="AB96" s="50"/>
      <c r="AC96" s="50"/>
      <c r="AD96" s="50"/>
      <c r="AE96" s="50"/>
      <c r="AF96" s="50"/>
      <c r="AG96" s="50"/>
      <c r="AH96" s="50"/>
      <c r="AI96" s="50"/>
      <c r="AJ96" s="50"/>
      <c r="AK96" s="50"/>
      <c r="AL96" s="50"/>
      <c r="AM96" s="50"/>
      <c r="AN96" s="50"/>
      <c r="AT96" s="68" t="str">
        <f>IF(AV97&lt;=EOMONTH(AV61,0),INT((BB97-LOOKUP(BB97,DATE(YEAR(BB97)+{-1;0;1},1,3)-WEEKDAY(DATE(YEAR(BB97)+{-1;0;1},1,3))+2))/7)+1,"")</f>
        <v/>
      </c>
      <c r="AU96" s="50"/>
      <c r="AV96" s="50"/>
      <c r="AW96" s="50"/>
      <c r="AX96" s="50"/>
      <c r="AY96" s="50"/>
      <c r="AZ96" s="50"/>
      <c r="BA96" s="50"/>
      <c r="BB96" s="50"/>
      <c r="BC96" s="50"/>
      <c r="BD96" s="50"/>
      <c r="BE96" s="50"/>
      <c r="BF96" s="50"/>
      <c r="BG96" s="50"/>
      <c r="BH96" s="50"/>
    </row>
    <row r="97" spans="4:60" ht="39.950000000000003" customHeight="1" collapsed="1" thickBot="1" x14ac:dyDescent="0.25">
      <c r="F97" s="72" t="str">
        <f>F96</f>
        <v/>
      </c>
      <c r="G97" s="51" t="str">
        <f>IF(ISNA(VLOOKUP(H97,Tab_feri,2,FALSE)),"",VLOOKUP(H97,Tab_feri,2,FALSE))</f>
        <v/>
      </c>
      <c r="H97" s="52" t="str">
        <f>IF(T79&lt;EOMONTH(F4,0),T79+1,"")</f>
        <v/>
      </c>
      <c r="I97" s="51" t="str">
        <f>IF(ISNA(VLOOKUP(J97,Tab_feri,2,FALSE)),"",VLOOKUP(J97,Tab_feri,2,FALSE))</f>
        <v/>
      </c>
      <c r="J97" s="52" t="str">
        <f>IF(H97&lt;EOMONTH(F4,0),H97+1,"")</f>
        <v/>
      </c>
      <c r="K97" s="51" t="str">
        <f>IF(ISNA(VLOOKUP(L97,Tab_feri,2,FALSE)),"",VLOOKUP(L97,Tab_feri,2,FALSE))</f>
        <v/>
      </c>
      <c r="L97" s="52" t="str">
        <f>IF(J97&lt;EOMONTH(F4,0),J97+1,"")</f>
        <v/>
      </c>
      <c r="M97" s="51" t="str">
        <f>IF(ISNA(VLOOKUP(N97,Tab_feri,2,FALSE)),"",VLOOKUP(N97,Tab_feri,2,FALSE))</f>
        <v/>
      </c>
      <c r="N97" s="52" t="str">
        <f>IF(L97&lt;EOMONTH(F4,0),L97+1,"")</f>
        <v/>
      </c>
      <c r="O97" s="51" t="str">
        <f>IF(ISNA(VLOOKUP(P97,Tab_feri,2,FALSE)),"",VLOOKUP(P97,Tab_feri,2,FALSE))</f>
        <v/>
      </c>
      <c r="P97" s="62" t="str">
        <f>IF(N97&lt;EOMONTH(F4,0),N97+1,"")</f>
        <v/>
      </c>
      <c r="Q97" s="53" t="str">
        <f>IF(ISNA(VLOOKUP(R97,Tab_feri,2,FALSE)),"",VLOOKUP(R97,Tab_feri,2,FALSE))</f>
        <v/>
      </c>
      <c r="R97" s="54" t="str">
        <f>IF(P97&lt;EOMONTH(F4,0),P97+1,"")</f>
        <v/>
      </c>
      <c r="S97" s="53" t="str">
        <f>IF(ISNA(VLOOKUP(T97,Tab_feri,2,FALSE)),"",VLOOKUP(T97,Tab_feri,2,FALSE))</f>
        <v/>
      </c>
      <c r="T97" s="55" t="str">
        <f>IF(R97&lt;EOMONTH(F4,0),R97+1,"")</f>
        <v/>
      </c>
      <c r="Z97" s="67" t="str">
        <f>Z96</f>
        <v/>
      </c>
      <c r="AA97" s="51" t="str">
        <f>IF(ISNA(VLOOKUP(AB97,Tab_feri,2,FALSE)),"",VLOOKUP(AB97,Tab_feri,2,FALSE))</f>
        <v/>
      </c>
      <c r="AB97" s="52" t="str">
        <f>IF(AN79&lt;EOMONTH(Z4,0),AN79+1,"")</f>
        <v/>
      </c>
      <c r="AC97" s="51" t="str">
        <f>IF(ISNA(VLOOKUP(AD97,Tab_feri,2,FALSE)),"",VLOOKUP(AD97,Tab_feri,2,FALSE))</f>
        <v/>
      </c>
      <c r="AD97" s="52" t="str">
        <f>IF(AB97&lt;EOMONTH(Z4,0),AB97+1,"")</f>
        <v/>
      </c>
      <c r="AE97" s="51" t="str">
        <f>IF(ISNA(VLOOKUP(AF97,Tab_feri,2,FALSE)),"",VLOOKUP(AF97,Tab_feri,2,FALSE))</f>
        <v/>
      </c>
      <c r="AF97" s="52" t="str">
        <f>IF(AD97&lt;EOMONTH(Z4,0),AD97+1,"")</f>
        <v/>
      </c>
      <c r="AG97" s="51" t="str">
        <f>IF(ISNA(VLOOKUP(AH97,Tab_feri,2,FALSE)),"",VLOOKUP(AH97,Tab_feri,2,FALSE))</f>
        <v/>
      </c>
      <c r="AH97" s="52" t="str">
        <f>IF(AF97&lt;EOMONTH(Z4,0),AF97+1,"")</f>
        <v/>
      </c>
      <c r="AI97" s="51" t="str">
        <f>IF(ISNA(VLOOKUP(AJ97,Tab_feri,2,FALSE)),"",VLOOKUP(AJ97,Tab_feri,2,FALSE))</f>
        <v/>
      </c>
      <c r="AJ97" s="62" t="str">
        <f>IF(AH97&lt;EOMONTH(Z4,0),AH97+1,"")</f>
        <v/>
      </c>
      <c r="AK97" s="53" t="str">
        <f>IF(ISNA(VLOOKUP(AL97,Tab_feri,2,FALSE)),"",VLOOKUP(AL97,Tab_feri,2,FALSE))</f>
        <v/>
      </c>
      <c r="AL97" s="54" t="str">
        <f>IF(AJ97&lt;EOMONTH(Z4,0),AJ97+1,"")</f>
        <v/>
      </c>
      <c r="AM97" s="53" t="str">
        <f>IF(ISNA(VLOOKUP(AN97,Tab_feri,2,FALSE)),"",VLOOKUP(AN97,Tab_feri,2,FALSE))</f>
        <v/>
      </c>
      <c r="AN97" s="55" t="str">
        <f>IF(AL97&lt;EOMONTH(Z4,0),AL97+1,"")</f>
        <v/>
      </c>
      <c r="AT97" s="67" t="str">
        <f>AT96</f>
        <v/>
      </c>
      <c r="AU97" s="51" t="str">
        <f>IF(ISNA(VLOOKUP(AV97,Tab_feri,2,FALSE)),"",VLOOKUP(AV97,Tab_feri,2,FALSE))</f>
        <v/>
      </c>
      <c r="AV97" s="52" t="str">
        <f>IF(BH79&lt;EOMONTH(AT4,0),BH79+1,"")</f>
        <v/>
      </c>
      <c r="AW97" s="51" t="str">
        <f>IF(ISNA(VLOOKUP(AX97,Tab_feri,2,FALSE)),"",VLOOKUP(AX97,Tab_feri,2,FALSE))</f>
        <v/>
      </c>
      <c r="AX97" s="52" t="str">
        <f>IF(AV97&lt;EOMONTH(AT4,0),AV97+1,"")</f>
        <v/>
      </c>
      <c r="AY97" s="51" t="str">
        <f>IF(ISNA(VLOOKUP(AZ97,Tab_feri,2,FALSE)),"",VLOOKUP(AZ97,Tab_feri,2,FALSE))</f>
        <v/>
      </c>
      <c r="AZ97" s="52" t="str">
        <f>IF(AX97&lt;EOMONTH(AT4,0),AX97+1,"")</f>
        <v/>
      </c>
      <c r="BA97" s="51" t="str">
        <f>IF(ISNA(VLOOKUP(BB97,Tab_feri,2,FALSE)),"",VLOOKUP(BB97,Tab_feri,2,FALSE))</f>
        <v/>
      </c>
      <c r="BB97" s="52" t="str">
        <f>IF(AZ97&lt;EOMONTH(AT4,0),AZ97+1,"")</f>
        <v/>
      </c>
      <c r="BC97" s="51" t="str">
        <f>IF(ISNA(VLOOKUP(BD97,Tab_feri,2,FALSE)),"",VLOOKUP(BD97,Tab_feri,2,FALSE))</f>
        <v/>
      </c>
      <c r="BD97" s="62" t="str">
        <f>IF(BB97&lt;EOMONTH(AT4,0),BB97+1,"")</f>
        <v/>
      </c>
      <c r="BE97" s="53" t="str">
        <f>IF(ISNA(VLOOKUP(BF97,Tab_feri,2,FALSE)),"",VLOOKUP(BF97,Tab_feri,2,FALSE))</f>
        <v/>
      </c>
      <c r="BF97" s="54" t="str">
        <f>IF(BD97&lt;EOMONTH(AT4,0),BD97+1,"")</f>
        <v/>
      </c>
      <c r="BG97" s="53" t="str">
        <f>IF(ISNA(VLOOKUP(BH97,Tab_feri,2,FALSE)),"",VLOOKUP(BH97,Tab_feri,2,FALSE))</f>
        <v/>
      </c>
      <c r="BH97" s="55" t="str">
        <f>IF(BF97&lt;EOMONTH(AT4,0),BF97+1,"")</f>
        <v/>
      </c>
    </row>
    <row r="98" spans="4:60" ht="15" customHeight="1" outlineLevel="1" thickTop="1" thickBot="1" x14ac:dyDescent="0.25">
      <c r="D98" s="87">
        <f>SUM(H98,J98,L98,N98,P98,R98,T98)</f>
        <v>0</v>
      </c>
      <c r="F98" s="70">
        <v>1</v>
      </c>
      <c r="G98" s="80"/>
      <c r="H98" s="57"/>
      <c r="I98" s="80"/>
      <c r="J98" s="57"/>
      <c r="K98" s="80"/>
      <c r="L98" s="57"/>
      <c r="M98" s="80"/>
      <c r="N98" s="57"/>
      <c r="O98" s="80"/>
      <c r="P98" s="58"/>
      <c r="Q98" s="80"/>
      <c r="R98" s="57"/>
      <c r="S98" s="80"/>
      <c r="T98" s="58"/>
      <c r="X98" s="87">
        <f>SUM(AB98,AD98,AF98,AH98,AJ98,AL98,AN98)</f>
        <v>0</v>
      </c>
      <c r="Z98" s="70">
        <v>1</v>
      </c>
      <c r="AA98" s="80"/>
      <c r="AB98" s="57"/>
      <c r="AC98" s="80"/>
      <c r="AD98" s="57"/>
      <c r="AE98" s="80"/>
      <c r="AF98" s="57"/>
      <c r="AG98" s="80"/>
      <c r="AH98" s="57"/>
      <c r="AI98" s="80"/>
      <c r="AJ98" s="58"/>
      <c r="AK98" s="80"/>
      <c r="AL98" s="57"/>
      <c r="AM98" s="80"/>
      <c r="AN98" s="58"/>
      <c r="AR98" s="87">
        <f>SUM(AV98,AX98,AZ98,BB98,BD98,BF98,BH98)</f>
        <v>0</v>
      </c>
      <c r="AT98" s="70">
        <v>1</v>
      </c>
      <c r="AU98" s="80"/>
      <c r="AV98" s="57"/>
      <c r="AW98" s="80"/>
      <c r="AX98" s="57"/>
      <c r="AY98" s="80"/>
      <c r="AZ98" s="57"/>
      <c r="BA98" s="80"/>
      <c r="BB98" s="57"/>
      <c r="BC98" s="80"/>
      <c r="BD98" s="58"/>
      <c r="BE98" s="80"/>
      <c r="BF98" s="57"/>
      <c r="BG98" s="80"/>
      <c r="BH98" s="58"/>
    </row>
    <row r="99" spans="4:60" ht="15" customHeight="1" outlineLevel="1" thickBot="1" x14ac:dyDescent="0.25">
      <c r="D99" s="88">
        <f t="shared" ref="D99:D112" si="18">SUM(H99,J99,L99,N99,P99,R99,T99)</f>
        <v>0</v>
      </c>
      <c r="F99" s="70">
        <v>2</v>
      </c>
      <c r="G99" s="81"/>
      <c r="H99" s="47"/>
      <c r="I99" s="81"/>
      <c r="J99" s="47"/>
      <c r="K99" s="81"/>
      <c r="L99" s="47"/>
      <c r="M99" s="81"/>
      <c r="N99" s="47"/>
      <c r="O99" s="81"/>
      <c r="P99" s="59"/>
      <c r="Q99" s="81"/>
      <c r="R99" s="47"/>
      <c r="S99" s="81"/>
      <c r="T99" s="59"/>
      <c r="X99" s="88">
        <f t="shared" ref="X99:X112" si="19">SUM(AB99,AD99,AF99,AH99,AJ99,AL99,AN99)</f>
        <v>0</v>
      </c>
      <c r="Z99" s="70">
        <v>2</v>
      </c>
      <c r="AA99" s="81"/>
      <c r="AB99" s="47"/>
      <c r="AC99" s="81"/>
      <c r="AD99" s="47"/>
      <c r="AE99" s="81"/>
      <c r="AF99" s="47"/>
      <c r="AG99" s="81"/>
      <c r="AH99" s="47"/>
      <c r="AI99" s="81"/>
      <c r="AJ99" s="59"/>
      <c r="AK99" s="81"/>
      <c r="AL99" s="47"/>
      <c r="AM99" s="81"/>
      <c r="AN99" s="59"/>
      <c r="AR99" s="88">
        <f t="shared" ref="AR99:AR112" si="20">SUM(AV99,AX99,AZ99,BB99,BD99,BF99,BH99)</f>
        <v>0</v>
      </c>
      <c r="AT99" s="70">
        <v>2</v>
      </c>
      <c r="AU99" s="81"/>
      <c r="AV99" s="47"/>
      <c r="AW99" s="81"/>
      <c r="AX99" s="47"/>
      <c r="AY99" s="81"/>
      <c r="AZ99" s="47"/>
      <c r="BA99" s="81"/>
      <c r="BB99" s="47"/>
      <c r="BC99" s="81"/>
      <c r="BD99" s="59"/>
      <c r="BE99" s="81"/>
      <c r="BF99" s="47"/>
      <c r="BG99" s="81"/>
      <c r="BH99" s="59"/>
    </row>
    <row r="100" spans="4:60" ht="15" customHeight="1" outlineLevel="1" thickBot="1" x14ac:dyDescent="0.25">
      <c r="D100" s="88">
        <f t="shared" si="18"/>
        <v>0</v>
      </c>
      <c r="F100" s="70">
        <v>3</v>
      </c>
      <c r="G100" s="81"/>
      <c r="H100" s="47"/>
      <c r="I100" s="81"/>
      <c r="J100" s="47"/>
      <c r="K100" s="81"/>
      <c r="L100" s="47"/>
      <c r="M100" s="81"/>
      <c r="N100" s="47"/>
      <c r="O100" s="81"/>
      <c r="P100" s="59"/>
      <c r="Q100" s="81"/>
      <c r="R100" s="47"/>
      <c r="S100" s="81"/>
      <c r="T100" s="59"/>
      <c r="X100" s="88">
        <f t="shared" si="19"/>
        <v>0</v>
      </c>
      <c r="Z100" s="70">
        <v>3</v>
      </c>
      <c r="AA100" s="81"/>
      <c r="AB100" s="47"/>
      <c r="AC100" s="81"/>
      <c r="AD100" s="47"/>
      <c r="AE100" s="81"/>
      <c r="AF100" s="47"/>
      <c r="AG100" s="81"/>
      <c r="AH100" s="47"/>
      <c r="AI100" s="81"/>
      <c r="AJ100" s="59"/>
      <c r="AK100" s="81"/>
      <c r="AL100" s="47"/>
      <c r="AM100" s="81"/>
      <c r="AN100" s="59"/>
      <c r="AR100" s="88">
        <f t="shared" si="20"/>
        <v>0</v>
      </c>
      <c r="AT100" s="70">
        <v>3</v>
      </c>
      <c r="AU100" s="81"/>
      <c r="AV100" s="47"/>
      <c r="AW100" s="81"/>
      <c r="AX100" s="47"/>
      <c r="AY100" s="81"/>
      <c r="AZ100" s="47"/>
      <c r="BA100" s="81"/>
      <c r="BB100" s="47"/>
      <c r="BC100" s="81"/>
      <c r="BD100" s="59"/>
      <c r="BE100" s="81"/>
      <c r="BF100" s="47"/>
      <c r="BG100" s="81"/>
      <c r="BH100" s="59"/>
    </row>
    <row r="101" spans="4:60" ht="15" customHeight="1" outlineLevel="1" thickBot="1" x14ac:dyDescent="0.25">
      <c r="D101" s="88">
        <f t="shared" si="18"/>
        <v>0</v>
      </c>
      <c r="F101" s="70">
        <v>4</v>
      </c>
      <c r="G101" s="81"/>
      <c r="H101" s="47"/>
      <c r="I101" s="81"/>
      <c r="J101" s="47"/>
      <c r="K101" s="81"/>
      <c r="L101" s="47"/>
      <c r="M101" s="81"/>
      <c r="N101" s="47"/>
      <c r="O101" s="81"/>
      <c r="P101" s="59"/>
      <c r="Q101" s="81"/>
      <c r="R101" s="47"/>
      <c r="S101" s="81"/>
      <c r="T101" s="59"/>
      <c r="X101" s="88">
        <f t="shared" si="19"/>
        <v>0</v>
      </c>
      <c r="Z101" s="70">
        <v>4</v>
      </c>
      <c r="AA101" s="81"/>
      <c r="AB101" s="47"/>
      <c r="AC101" s="81"/>
      <c r="AD101" s="47"/>
      <c r="AE101" s="81"/>
      <c r="AF101" s="47"/>
      <c r="AG101" s="81"/>
      <c r="AH101" s="47"/>
      <c r="AI101" s="81"/>
      <c r="AJ101" s="59"/>
      <c r="AK101" s="81"/>
      <c r="AL101" s="47"/>
      <c r="AM101" s="81"/>
      <c r="AN101" s="59"/>
      <c r="AR101" s="88">
        <f t="shared" si="20"/>
        <v>0</v>
      </c>
      <c r="AT101" s="70">
        <v>4</v>
      </c>
      <c r="AU101" s="81"/>
      <c r="AV101" s="47"/>
      <c r="AW101" s="81"/>
      <c r="AX101" s="47"/>
      <c r="AY101" s="81"/>
      <c r="AZ101" s="47"/>
      <c r="BA101" s="81"/>
      <c r="BB101" s="47"/>
      <c r="BC101" s="81"/>
      <c r="BD101" s="59"/>
      <c r="BE101" s="81"/>
      <c r="BF101" s="47"/>
      <c r="BG101" s="81"/>
      <c r="BH101" s="59"/>
    </row>
    <row r="102" spans="4:60" ht="15" customHeight="1" outlineLevel="1" thickBot="1" x14ac:dyDescent="0.25">
      <c r="D102" s="88">
        <f t="shared" si="18"/>
        <v>0</v>
      </c>
      <c r="F102" s="70">
        <v>5</v>
      </c>
      <c r="G102" s="81"/>
      <c r="H102" s="47"/>
      <c r="I102" s="81"/>
      <c r="J102" s="47"/>
      <c r="K102" s="81"/>
      <c r="L102" s="47"/>
      <c r="M102" s="81"/>
      <c r="N102" s="47"/>
      <c r="O102" s="81"/>
      <c r="P102" s="59"/>
      <c r="Q102" s="81"/>
      <c r="R102" s="47"/>
      <c r="S102" s="81"/>
      <c r="T102" s="59"/>
      <c r="X102" s="88">
        <f t="shared" si="19"/>
        <v>0</v>
      </c>
      <c r="Z102" s="70">
        <v>5</v>
      </c>
      <c r="AA102" s="81"/>
      <c r="AB102" s="47"/>
      <c r="AC102" s="81"/>
      <c r="AD102" s="47"/>
      <c r="AE102" s="81"/>
      <c r="AF102" s="47"/>
      <c r="AG102" s="81"/>
      <c r="AH102" s="47"/>
      <c r="AI102" s="81"/>
      <c r="AJ102" s="59"/>
      <c r="AK102" s="81"/>
      <c r="AL102" s="47"/>
      <c r="AM102" s="81"/>
      <c r="AN102" s="59"/>
      <c r="AR102" s="88">
        <f t="shared" si="20"/>
        <v>0</v>
      </c>
      <c r="AT102" s="70">
        <v>5</v>
      </c>
      <c r="AU102" s="81"/>
      <c r="AV102" s="47"/>
      <c r="AW102" s="81"/>
      <c r="AX102" s="47"/>
      <c r="AY102" s="81"/>
      <c r="AZ102" s="47"/>
      <c r="BA102" s="81"/>
      <c r="BB102" s="47"/>
      <c r="BC102" s="81"/>
      <c r="BD102" s="59"/>
      <c r="BE102" s="81"/>
      <c r="BF102" s="47"/>
      <c r="BG102" s="81"/>
      <c r="BH102" s="59"/>
    </row>
    <row r="103" spans="4:60" ht="15" customHeight="1" outlineLevel="1" thickBot="1" x14ac:dyDescent="0.25">
      <c r="D103" s="88">
        <f t="shared" si="18"/>
        <v>0</v>
      </c>
      <c r="F103" s="70">
        <v>6</v>
      </c>
      <c r="G103" s="81"/>
      <c r="H103" s="47"/>
      <c r="I103" s="81"/>
      <c r="J103" s="47"/>
      <c r="K103" s="81"/>
      <c r="L103" s="47"/>
      <c r="M103" s="81"/>
      <c r="N103" s="47"/>
      <c r="O103" s="81"/>
      <c r="P103" s="59"/>
      <c r="Q103" s="81"/>
      <c r="R103" s="47"/>
      <c r="S103" s="81"/>
      <c r="T103" s="59"/>
      <c r="X103" s="88">
        <f t="shared" si="19"/>
        <v>0</v>
      </c>
      <c r="Z103" s="70">
        <v>6</v>
      </c>
      <c r="AA103" s="81"/>
      <c r="AB103" s="47"/>
      <c r="AC103" s="81"/>
      <c r="AD103" s="47"/>
      <c r="AE103" s="81"/>
      <c r="AF103" s="47"/>
      <c r="AG103" s="81"/>
      <c r="AH103" s="47"/>
      <c r="AI103" s="81"/>
      <c r="AJ103" s="59"/>
      <c r="AK103" s="81"/>
      <c r="AL103" s="47"/>
      <c r="AM103" s="81"/>
      <c r="AN103" s="59"/>
      <c r="AR103" s="88">
        <f t="shared" si="20"/>
        <v>0</v>
      </c>
      <c r="AT103" s="70">
        <v>6</v>
      </c>
      <c r="AU103" s="81"/>
      <c r="AV103" s="47"/>
      <c r="AW103" s="81"/>
      <c r="AX103" s="47"/>
      <c r="AY103" s="81"/>
      <c r="AZ103" s="47"/>
      <c r="BA103" s="81"/>
      <c r="BB103" s="47"/>
      <c r="BC103" s="81"/>
      <c r="BD103" s="59"/>
      <c r="BE103" s="81"/>
      <c r="BF103" s="47"/>
      <c r="BG103" s="81"/>
      <c r="BH103" s="59"/>
    </row>
    <row r="104" spans="4:60" ht="15" customHeight="1" outlineLevel="1" thickBot="1" x14ac:dyDescent="0.25">
      <c r="D104" s="88">
        <f t="shared" si="18"/>
        <v>0</v>
      </c>
      <c r="F104" s="70">
        <v>7</v>
      </c>
      <c r="G104" s="81"/>
      <c r="H104" s="47"/>
      <c r="I104" s="81"/>
      <c r="J104" s="47"/>
      <c r="K104" s="81"/>
      <c r="L104" s="47"/>
      <c r="M104" s="81"/>
      <c r="N104" s="47"/>
      <c r="O104" s="81"/>
      <c r="P104" s="59"/>
      <c r="Q104" s="81"/>
      <c r="R104" s="47"/>
      <c r="S104" s="81"/>
      <c r="T104" s="59"/>
      <c r="X104" s="88">
        <f t="shared" si="19"/>
        <v>0</v>
      </c>
      <c r="Z104" s="70">
        <v>7</v>
      </c>
      <c r="AA104" s="81"/>
      <c r="AB104" s="47"/>
      <c r="AC104" s="81"/>
      <c r="AD104" s="47"/>
      <c r="AE104" s="81"/>
      <c r="AF104" s="47"/>
      <c r="AG104" s="81"/>
      <c r="AH104" s="47"/>
      <c r="AI104" s="81"/>
      <c r="AJ104" s="59"/>
      <c r="AK104" s="81"/>
      <c r="AL104" s="47"/>
      <c r="AM104" s="81"/>
      <c r="AN104" s="59"/>
      <c r="AR104" s="88">
        <f t="shared" si="20"/>
        <v>0</v>
      </c>
      <c r="AT104" s="70">
        <v>7</v>
      </c>
      <c r="AU104" s="81"/>
      <c r="AV104" s="47"/>
      <c r="AW104" s="81"/>
      <c r="AX104" s="47"/>
      <c r="AY104" s="81"/>
      <c r="AZ104" s="47"/>
      <c r="BA104" s="81"/>
      <c r="BB104" s="47"/>
      <c r="BC104" s="81"/>
      <c r="BD104" s="59"/>
      <c r="BE104" s="81"/>
      <c r="BF104" s="47"/>
      <c r="BG104" s="81"/>
      <c r="BH104" s="59"/>
    </row>
    <row r="105" spans="4:60" ht="15" customHeight="1" outlineLevel="1" thickBot="1" x14ac:dyDescent="0.25">
      <c r="D105" s="88">
        <f t="shared" si="18"/>
        <v>0</v>
      </c>
      <c r="F105" s="70">
        <v>8</v>
      </c>
      <c r="G105" s="81"/>
      <c r="H105" s="47"/>
      <c r="I105" s="81"/>
      <c r="J105" s="47"/>
      <c r="K105" s="81"/>
      <c r="L105" s="47"/>
      <c r="M105" s="81"/>
      <c r="N105" s="47"/>
      <c r="O105" s="81"/>
      <c r="P105" s="59"/>
      <c r="Q105" s="81"/>
      <c r="R105" s="47"/>
      <c r="S105" s="81"/>
      <c r="T105" s="59"/>
      <c r="X105" s="88">
        <f t="shared" si="19"/>
        <v>0</v>
      </c>
      <c r="Z105" s="70">
        <v>8</v>
      </c>
      <c r="AA105" s="81"/>
      <c r="AB105" s="47"/>
      <c r="AC105" s="81"/>
      <c r="AD105" s="47"/>
      <c r="AE105" s="81"/>
      <c r="AF105" s="47"/>
      <c r="AG105" s="81"/>
      <c r="AH105" s="47"/>
      <c r="AI105" s="81"/>
      <c r="AJ105" s="59"/>
      <c r="AK105" s="81"/>
      <c r="AL105" s="47"/>
      <c r="AM105" s="81"/>
      <c r="AN105" s="59"/>
      <c r="AR105" s="88">
        <f t="shared" si="20"/>
        <v>0</v>
      </c>
      <c r="AT105" s="70">
        <v>8</v>
      </c>
      <c r="AU105" s="81"/>
      <c r="AV105" s="47"/>
      <c r="AW105" s="81"/>
      <c r="AX105" s="47"/>
      <c r="AY105" s="81"/>
      <c r="AZ105" s="47"/>
      <c r="BA105" s="81"/>
      <c r="BB105" s="47"/>
      <c r="BC105" s="81"/>
      <c r="BD105" s="59"/>
      <c r="BE105" s="81"/>
      <c r="BF105" s="47"/>
      <c r="BG105" s="81"/>
      <c r="BH105" s="59"/>
    </row>
    <row r="106" spans="4:60" ht="15" customHeight="1" outlineLevel="1" thickBot="1" x14ac:dyDescent="0.25">
      <c r="D106" s="88">
        <f t="shared" si="18"/>
        <v>0</v>
      </c>
      <c r="F106" s="70">
        <v>9</v>
      </c>
      <c r="G106" s="81"/>
      <c r="H106" s="47"/>
      <c r="I106" s="81"/>
      <c r="J106" s="47"/>
      <c r="K106" s="81"/>
      <c r="L106" s="47"/>
      <c r="M106" s="81"/>
      <c r="N106" s="47"/>
      <c r="O106" s="81"/>
      <c r="P106" s="59"/>
      <c r="Q106" s="81"/>
      <c r="R106" s="47"/>
      <c r="S106" s="81"/>
      <c r="T106" s="59"/>
      <c r="X106" s="88">
        <f t="shared" si="19"/>
        <v>0</v>
      </c>
      <c r="Z106" s="70">
        <v>9</v>
      </c>
      <c r="AA106" s="81"/>
      <c r="AB106" s="47"/>
      <c r="AC106" s="81"/>
      <c r="AD106" s="47"/>
      <c r="AE106" s="81"/>
      <c r="AF106" s="47"/>
      <c r="AG106" s="81"/>
      <c r="AH106" s="47"/>
      <c r="AI106" s="81"/>
      <c r="AJ106" s="59"/>
      <c r="AK106" s="81"/>
      <c r="AL106" s="47"/>
      <c r="AM106" s="81"/>
      <c r="AN106" s="59"/>
      <c r="AR106" s="88">
        <f t="shared" si="20"/>
        <v>0</v>
      </c>
      <c r="AT106" s="70">
        <v>9</v>
      </c>
      <c r="AU106" s="81"/>
      <c r="AV106" s="47"/>
      <c r="AW106" s="81"/>
      <c r="AX106" s="47"/>
      <c r="AY106" s="81"/>
      <c r="AZ106" s="47"/>
      <c r="BA106" s="81"/>
      <c r="BB106" s="47"/>
      <c r="BC106" s="81"/>
      <c r="BD106" s="59"/>
      <c r="BE106" s="81"/>
      <c r="BF106" s="47"/>
      <c r="BG106" s="81"/>
      <c r="BH106" s="59"/>
    </row>
    <row r="107" spans="4:60" ht="15" customHeight="1" outlineLevel="1" thickBot="1" x14ac:dyDescent="0.25">
      <c r="D107" s="88">
        <f t="shared" si="18"/>
        <v>0</v>
      </c>
      <c r="F107" s="70">
        <v>10</v>
      </c>
      <c r="G107" s="81"/>
      <c r="H107" s="47"/>
      <c r="I107" s="81"/>
      <c r="J107" s="47"/>
      <c r="K107" s="81"/>
      <c r="L107" s="47"/>
      <c r="M107" s="81"/>
      <c r="N107" s="47"/>
      <c r="O107" s="81"/>
      <c r="P107" s="59"/>
      <c r="Q107" s="81"/>
      <c r="R107" s="47"/>
      <c r="S107" s="81"/>
      <c r="T107" s="59"/>
      <c r="X107" s="88">
        <f t="shared" si="19"/>
        <v>0</v>
      </c>
      <c r="Z107" s="70">
        <v>10</v>
      </c>
      <c r="AA107" s="81"/>
      <c r="AB107" s="47"/>
      <c r="AC107" s="81"/>
      <c r="AD107" s="47"/>
      <c r="AE107" s="81"/>
      <c r="AF107" s="47"/>
      <c r="AG107" s="81"/>
      <c r="AH107" s="47"/>
      <c r="AI107" s="81"/>
      <c r="AJ107" s="59"/>
      <c r="AK107" s="81"/>
      <c r="AL107" s="47"/>
      <c r="AM107" s="81"/>
      <c r="AN107" s="59"/>
      <c r="AR107" s="88">
        <f t="shared" si="20"/>
        <v>0</v>
      </c>
      <c r="AT107" s="70">
        <v>10</v>
      </c>
      <c r="AU107" s="81"/>
      <c r="AV107" s="47"/>
      <c r="AW107" s="81"/>
      <c r="AX107" s="47"/>
      <c r="AY107" s="81"/>
      <c r="AZ107" s="47"/>
      <c r="BA107" s="81"/>
      <c r="BB107" s="47"/>
      <c r="BC107" s="81"/>
      <c r="BD107" s="59"/>
      <c r="BE107" s="81"/>
      <c r="BF107" s="47"/>
      <c r="BG107" s="81"/>
      <c r="BH107" s="59"/>
    </row>
    <row r="108" spans="4:60" ht="15" customHeight="1" outlineLevel="1" thickBot="1" x14ac:dyDescent="0.25">
      <c r="D108" s="88">
        <f t="shared" si="18"/>
        <v>0</v>
      </c>
      <c r="F108" s="70">
        <v>11</v>
      </c>
      <c r="G108" s="81"/>
      <c r="H108" s="47"/>
      <c r="I108" s="81"/>
      <c r="J108" s="47"/>
      <c r="K108" s="81"/>
      <c r="L108" s="47"/>
      <c r="M108" s="81"/>
      <c r="N108" s="47"/>
      <c r="O108" s="81"/>
      <c r="P108" s="59"/>
      <c r="Q108" s="81"/>
      <c r="R108" s="47"/>
      <c r="S108" s="81"/>
      <c r="T108" s="59"/>
      <c r="X108" s="88">
        <f t="shared" si="19"/>
        <v>0</v>
      </c>
      <c r="Z108" s="70">
        <v>11</v>
      </c>
      <c r="AA108" s="81"/>
      <c r="AB108" s="47"/>
      <c r="AC108" s="81"/>
      <c r="AD108" s="47"/>
      <c r="AE108" s="81"/>
      <c r="AF108" s="47"/>
      <c r="AG108" s="81"/>
      <c r="AH108" s="47"/>
      <c r="AI108" s="81"/>
      <c r="AJ108" s="59"/>
      <c r="AK108" s="81"/>
      <c r="AL108" s="47"/>
      <c r="AM108" s="81"/>
      <c r="AN108" s="59"/>
      <c r="AR108" s="88">
        <f t="shared" si="20"/>
        <v>0</v>
      </c>
      <c r="AT108" s="70">
        <v>11</v>
      </c>
      <c r="AU108" s="81"/>
      <c r="AV108" s="47"/>
      <c r="AW108" s="81"/>
      <c r="AX108" s="47"/>
      <c r="AY108" s="81"/>
      <c r="AZ108" s="47"/>
      <c r="BA108" s="81"/>
      <c r="BB108" s="47"/>
      <c r="BC108" s="81"/>
      <c r="BD108" s="59"/>
      <c r="BE108" s="81"/>
      <c r="BF108" s="47"/>
      <c r="BG108" s="81"/>
      <c r="BH108" s="59"/>
    </row>
    <row r="109" spans="4:60" ht="15" customHeight="1" outlineLevel="1" thickBot="1" x14ac:dyDescent="0.25">
      <c r="D109" s="88">
        <f t="shared" si="18"/>
        <v>0</v>
      </c>
      <c r="F109" s="70">
        <v>12</v>
      </c>
      <c r="G109" s="81"/>
      <c r="H109" s="47"/>
      <c r="I109" s="81"/>
      <c r="J109" s="47"/>
      <c r="K109" s="81"/>
      <c r="L109" s="47"/>
      <c r="M109" s="81"/>
      <c r="N109" s="47"/>
      <c r="O109" s="81"/>
      <c r="P109" s="59"/>
      <c r="Q109" s="81"/>
      <c r="R109" s="47"/>
      <c r="S109" s="81"/>
      <c r="T109" s="59"/>
      <c r="X109" s="88">
        <f t="shared" si="19"/>
        <v>0</v>
      </c>
      <c r="Z109" s="70">
        <v>12</v>
      </c>
      <c r="AA109" s="81"/>
      <c r="AB109" s="47"/>
      <c r="AC109" s="81"/>
      <c r="AD109" s="47"/>
      <c r="AE109" s="81"/>
      <c r="AF109" s="47"/>
      <c r="AG109" s="81"/>
      <c r="AH109" s="47"/>
      <c r="AI109" s="81"/>
      <c r="AJ109" s="59"/>
      <c r="AK109" s="81"/>
      <c r="AL109" s="47"/>
      <c r="AM109" s="81"/>
      <c r="AN109" s="59"/>
      <c r="AR109" s="88">
        <f t="shared" si="20"/>
        <v>0</v>
      </c>
      <c r="AT109" s="70">
        <v>12</v>
      </c>
      <c r="AU109" s="81"/>
      <c r="AV109" s="47"/>
      <c r="AW109" s="81"/>
      <c r="AX109" s="47"/>
      <c r="AY109" s="81"/>
      <c r="AZ109" s="47"/>
      <c r="BA109" s="81"/>
      <c r="BB109" s="47"/>
      <c r="BC109" s="81"/>
      <c r="BD109" s="59"/>
      <c r="BE109" s="81"/>
      <c r="BF109" s="47"/>
      <c r="BG109" s="81"/>
      <c r="BH109" s="59"/>
    </row>
    <row r="110" spans="4:60" ht="15" customHeight="1" outlineLevel="1" thickBot="1" x14ac:dyDescent="0.25">
      <c r="D110" s="88">
        <f t="shared" si="18"/>
        <v>0</v>
      </c>
      <c r="F110" s="70">
        <v>13</v>
      </c>
      <c r="G110" s="81"/>
      <c r="H110" s="47"/>
      <c r="I110" s="81"/>
      <c r="J110" s="47"/>
      <c r="K110" s="81"/>
      <c r="L110" s="47"/>
      <c r="M110" s="81"/>
      <c r="N110" s="47"/>
      <c r="O110" s="81"/>
      <c r="P110" s="59"/>
      <c r="Q110" s="81"/>
      <c r="R110" s="47"/>
      <c r="S110" s="81"/>
      <c r="T110" s="59"/>
      <c r="X110" s="88">
        <f t="shared" si="19"/>
        <v>0</v>
      </c>
      <c r="Z110" s="70">
        <v>13</v>
      </c>
      <c r="AA110" s="81"/>
      <c r="AB110" s="47"/>
      <c r="AC110" s="81"/>
      <c r="AD110" s="47"/>
      <c r="AE110" s="81"/>
      <c r="AF110" s="47"/>
      <c r="AG110" s="81"/>
      <c r="AH110" s="47"/>
      <c r="AI110" s="81"/>
      <c r="AJ110" s="59"/>
      <c r="AK110" s="81"/>
      <c r="AL110" s="47"/>
      <c r="AM110" s="81"/>
      <c r="AN110" s="59"/>
      <c r="AR110" s="88">
        <f t="shared" si="20"/>
        <v>0</v>
      </c>
      <c r="AT110" s="70">
        <v>13</v>
      </c>
      <c r="AU110" s="81"/>
      <c r="AV110" s="47"/>
      <c r="AW110" s="81"/>
      <c r="AX110" s="47"/>
      <c r="AY110" s="81"/>
      <c r="AZ110" s="47"/>
      <c r="BA110" s="81"/>
      <c r="BB110" s="47"/>
      <c r="BC110" s="81"/>
      <c r="BD110" s="59"/>
      <c r="BE110" s="81"/>
      <c r="BF110" s="47"/>
      <c r="BG110" s="81"/>
      <c r="BH110" s="59"/>
    </row>
    <row r="111" spans="4:60" ht="15" customHeight="1" outlineLevel="1" thickBot="1" x14ac:dyDescent="0.25">
      <c r="D111" s="88">
        <f t="shared" si="18"/>
        <v>0</v>
      </c>
      <c r="F111" s="70">
        <v>14</v>
      </c>
      <c r="G111" s="81"/>
      <c r="H111" s="78"/>
      <c r="I111" s="81"/>
      <c r="J111" s="47"/>
      <c r="K111" s="81"/>
      <c r="L111" s="47"/>
      <c r="M111" s="81"/>
      <c r="N111" s="47"/>
      <c r="O111" s="81"/>
      <c r="P111" s="59"/>
      <c r="Q111" s="81"/>
      <c r="R111" s="47"/>
      <c r="S111" s="81"/>
      <c r="T111" s="59"/>
      <c r="X111" s="88">
        <f t="shared" si="19"/>
        <v>0</v>
      </c>
      <c r="Z111" s="70">
        <v>14</v>
      </c>
      <c r="AA111" s="81"/>
      <c r="AB111" s="78"/>
      <c r="AC111" s="81"/>
      <c r="AD111" s="47"/>
      <c r="AE111" s="81"/>
      <c r="AF111" s="47"/>
      <c r="AG111" s="81"/>
      <c r="AH111" s="47"/>
      <c r="AI111" s="81"/>
      <c r="AJ111" s="59"/>
      <c r="AK111" s="81"/>
      <c r="AL111" s="47"/>
      <c r="AM111" s="81"/>
      <c r="AN111" s="59"/>
      <c r="AR111" s="88">
        <f t="shared" si="20"/>
        <v>0</v>
      </c>
      <c r="AT111" s="70">
        <v>14</v>
      </c>
      <c r="AU111" s="81"/>
      <c r="AV111" s="78"/>
      <c r="AW111" s="81"/>
      <c r="AX111" s="47"/>
      <c r="AY111" s="81"/>
      <c r="AZ111" s="47"/>
      <c r="BA111" s="81"/>
      <c r="BB111" s="47"/>
      <c r="BC111" s="81"/>
      <c r="BD111" s="59"/>
      <c r="BE111" s="81"/>
      <c r="BF111" s="47"/>
      <c r="BG111" s="81"/>
      <c r="BH111" s="59"/>
    </row>
    <row r="112" spans="4:60" ht="15" customHeight="1" outlineLevel="1" thickBot="1" x14ac:dyDescent="0.25">
      <c r="D112" s="89">
        <f t="shared" si="18"/>
        <v>0</v>
      </c>
      <c r="F112" s="70">
        <v>15</v>
      </c>
      <c r="G112" s="82"/>
      <c r="H112" s="60"/>
      <c r="I112" s="82"/>
      <c r="J112" s="60"/>
      <c r="K112" s="82"/>
      <c r="L112" s="60"/>
      <c r="M112" s="82"/>
      <c r="N112" s="60"/>
      <c r="O112" s="82"/>
      <c r="P112" s="61"/>
      <c r="Q112" s="82"/>
      <c r="R112" s="60"/>
      <c r="S112" s="82"/>
      <c r="T112" s="61"/>
      <c r="X112" s="89">
        <f t="shared" si="19"/>
        <v>0</v>
      </c>
      <c r="Z112" s="70">
        <v>15</v>
      </c>
      <c r="AA112" s="82"/>
      <c r="AB112" s="60"/>
      <c r="AC112" s="82"/>
      <c r="AD112" s="60"/>
      <c r="AE112" s="82"/>
      <c r="AF112" s="60"/>
      <c r="AG112" s="82"/>
      <c r="AH112" s="60"/>
      <c r="AI112" s="82"/>
      <c r="AJ112" s="61"/>
      <c r="AK112" s="82"/>
      <c r="AL112" s="60"/>
      <c r="AM112" s="82"/>
      <c r="AN112" s="61"/>
      <c r="AR112" s="89">
        <f t="shared" si="20"/>
        <v>0</v>
      </c>
      <c r="AT112" s="70">
        <v>15</v>
      </c>
      <c r="AU112" s="82"/>
      <c r="AV112" s="60"/>
      <c r="AW112" s="82"/>
      <c r="AX112" s="60"/>
      <c r="AY112" s="82"/>
      <c r="AZ112" s="60"/>
      <c r="BA112" s="82"/>
      <c r="BB112" s="60"/>
      <c r="BC112" s="82"/>
      <c r="BD112" s="61"/>
      <c r="BE112" s="82"/>
      <c r="BF112" s="60"/>
      <c r="BG112" s="82"/>
      <c r="BH112" s="61"/>
    </row>
    <row r="113" spans="2:60" ht="15" customHeight="1" outlineLevel="1" thickTop="1" x14ac:dyDescent="0.2">
      <c r="F113" s="65"/>
      <c r="G113" s="49" t="s">
        <v>27</v>
      </c>
      <c r="H113" s="49">
        <f>SUM(H98:H112)</f>
        <v>0</v>
      </c>
      <c r="I113" s="49"/>
      <c r="J113" s="49">
        <f>SUM(J98:J112)</f>
        <v>0</v>
      </c>
      <c r="K113" s="49"/>
      <c r="L113" s="49">
        <f>SUM(L98:L112)</f>
        <v>0</v>
      </c>
      <c r="M113" s="49"/>
      <c r="N113" s="49">
        <f>SUM(N98:N112)</f>
        <v>0</v>
      </c>
      <c r="O113" s="49"/>
      <c r="P113" s="49">
        <f>SUM(P98:P112)</f>
        <v>0</v>
      </c>
      <c r="Q113" s="49"/>
      <c r="R113" s="49">
        <f>SUM(R98:R112)</f>
        <v>0</v>
      </c>
      <c r="S113" s="49"/>
      <c r="T113" s="49">
        <f>SUM(T98:T112)</f>
        <v>0</v>
      </c>
      <c r="Z113" s="65"/>
      <c r="AA113" s="49" t="s">
        <v>27</v>
      </c>
      <c r="AB113" s="49">
        <f>SUM(AB98:AB112)</f>
        <v>0</v>
      </c>
      <c r="AC113" s="49"/>
      <c r="AD113" s="49">
        <f>SUM(AD98:AD112)</f>
        <v>0</v>
      </c>
      <c r="AE113" s="49"/>
      <c r="AF113" s="49">
        <f>SUM(AF98:AF112)</f>
        <v>0</v>
      </c>
      <c r="AG113" s="49"/>
      <c r="AH113" s="49">
        <f>SUM(AH98:AH112)</f>
        <v>0</v>
      </c>
      <c r="AI113" s="49"/>
      <c r="AJ113" s="49">
        <f>SUM(AJ98:AJ112)</f>
        <v>0</v>
      </c>
      <c r="AK113" s="49"/>
      <c r="AL113" s="49">
        <f>SUM(AL98:AL112)</f>
        <v>0</v>
      </c>
      <c r="AM113" s="49"/>
      <c r="AN113" s="49">
        <f>SUM(AN98:AN112)</f>
        <v>0</v>
      </c>
      <c r="AT113" s="65"/>
      <c r="AU113" s="49" t="s">
        <v>27</v>
      </c>
      <c r="AV113" s="49">
        <f>SUM(AV98:AV112)</f>
        <v>0</v>
      </c>
      <c r="AW113" s="49"/>
      <c r="AX113" s="49">
        <f>SUM(AX98:AX112)</f>
        <v>0</v>
      </c>
      <c r="AY113" s="49"/>
      <c r="AZ113" s="49">
        <f>SUM(AZ98:AZ112)</f>
        <v>0</v>
      </c>
      <c r="BA113" s="49"/>
      <c r="BB113" s="49">
        <f>SUM(BB98:BB112)</f>
        <v>0</v>
      </c>
      <c r="BC113" s="49"/>
      <c r="BD113" s="49">
        <f>SUM(BD98:BD112)</f>
        <v>0</v>
      </c>
      <c r="BE113" s="49"/>
      <c r="BF113" s="49">
        <f>SUM(BF98:BF112)</f>
        <v>0</v>
      </c>
      <c r="BG113" s="49"/>
      <c r="BH113" s="49">
        <f>SUM(BH98:BH112)</f>
        <v>0</v>
      </c>
    </row>
    <row r="114" spans="2:60" ht="15" customHeight="1" x14ac:dyDescent="0.2">
      <c r="F114" s="63"/>
      <c r="G114" s="49"/>
      <c r="H114" s="49"/>
      <c r="I114" s="49"/>
      <c r="J114" s="49"/>
      <c r="K114" s="49"/>
      <c r="L114" s="49"/>
      <c r="M114" s="49"/>
      <c r="N114" s="49"/>
      <c r="O114" s="49"/>
      <c r="P114" s="49"/>
      <c r="Q114" s="49"/>
      <c r="R114" s="49"/>
      <c r="S114" s="49"/>
      <c r="T114" s="49"/>
      <c r="Z114" s="63"/>
      <c r="AA114" s="49"/>
      <c r="AB114" s="49"/>
      <c r="AC114" s="49"/>
      <c r="AD114" s="49"/>
      <c r="AE114" s="49"/>
      <c r="AF114" s="49"/>
      <c r="AG114" s="49"/>
      <c r="AH114" s="49"/>
      <c r="AI114" s="49"/>
      <c r="AJ114" s="49"/>
      <c r="AK114" s="49"/>
      <c r="AL114" s="49"/>
      <c r="AM114" s="49"/>
      <c r="AN114" s="49"/>
      <c r="AT114" s="63"/>
      <c r="AU114" s="49"/>
      <c r="AV114" s="49"/>
      <c r="AW114" s="49"/>
      <c r="AX114" s="49"/>
      <c r="AY114" s="49"/>
      <c r="AZ114" s="49"/>
      <c r="BA114" s="49"/>
      <c r="BB114" s="49"/>
      <c r="BC114" s="49"/>
      <c r="BD114" s="49"/>
      <c r="BE114" s="49"/>
      <c r="BF114" s="49"/>
      <c r="BG114" s="49"/>
      <c r="BH114" s="49"/>
    </row>
    <row r="115" spans="2:60" ht="12" customHeight="1" x14ac:dyDescent="0.2"/>
    <row r="116" spans="2:60" ht="36.950000000000003" customHeight="1" x14ac:dyDescent="0.2">
      <c r="F116" s="217">
        <f>EDATE(DATE(An_ref,1,1),3)</f>
        <v>43556</v>
      </c>
      <c r="G116" s="217"/>
      <c r="H116" s="217"/>
      <c r="I116" s="217"/>
      <c r="J116" s="217"/>
      <c r="K116" s="86"/>
      <c r="L116" s="86"/>
      <c r="M116" s="90">
        <f>SUM(B120:B134)</f>
        <v>0</v>
      </c>
      <c r="N116" s="86"/>
      <c r="O116" s="86"/>
      <c r="P116" s="86"/>
      <c r="Q116" s="85"/>
      <c r="R116" s="85"/>
      <c r="S116" s="85"/>
      <c r="T116" s="85"/>
      <c r="Z116" s="217">
        <f>EDATE(DATE(An_ref,1,1),4)</f>
        <v>43586</v>
      </c>
      <c r="AA116" s="217"/>
      <c r="AB116" s="217"/>
      <c r="AC116" s="217"/>
      <c r="AD116" s="217"/>
      <c r="AE116" s="84"/>
      <c r="AF116" s="84"/>
      <c r="AG116" s="90">
        <f>SUM(V120:V134)</f>
        <v>0</v>
      </c>
      <c r="AH116" s="84"/>
      <c r="AI116" s="84"/>
      <c r="AJ116" s="84"/>
      <c r="AK116" s="83"/>
      <c r="AL116" s="83"/>
      <c r="AM116" s="83"/>
      <c r="AN116" s="83"/>
      <c r="AT116" s="217">
        <f>EDATE(DATE(An_ref,1,1),5)</f>
        <v>43617</v>
      </c>
      <c r="AU116" s="217"/>
      <c r="AV116" s="217"/>
      <c r="AW116" s="86"/>
      <c r="AX116" s="86"/>
      <c r="AY116" s="86"/>
      <c r="AZ116" s="86"/>
      <c r="BA116" s="90">
        <f>SUM(AP120:AP134)</f>
        <v>0</v>
      </c>
      <c r="BB116" s="86"/>
      <c r="BC116" s="86"/>
      <c r="BD116" s="86"/>
      <c r="BE116" s="85"/>
      <c r="BF116" s="85"/>
      <c r="BG116" s="85"/>
      <c r="BH116" s="85"/>
    </row>
    <row r="117" spans="2:60" s="17" customFormat="1" ht="22.5" customHeight="1" thickBot="1" x14ac:dyDescent="0.25">
      <c r="F117" s="7"/>
      <c r="G117" s="220" t="str">
        <f>UPPER(TEXT(H137,"jjjj"))</f>
        <v>LUNDI</v>
      </c>
      <c r="H117" s="220"/>
      <c r="I117" s="220" t="str">
        <f>UPPER(TEXT(J137,"jjjj"))</f>
        <v>MARDI</v>
      </c>
      <c r="J117" s="220"/>
      <c r="K117" s="220" t="str">
        <f>UPPER(TEXT(L137,"jjjj"))</f>
        <v>MERCREDI</v>
      </c>
      <c r="L117" s="220"/>
      <c r="M117" s="220" t="str">
        <f>UPPER(TEXT(N137,"jjjj"))</f>
        <v>JEUDI</v>
      </c>
      <c r="N117" s="220"/>
      <c r="O117" s="220" t="str">
        <f>UPPER(TEXT(P137,"jjjj"))</f>
        <v>VENDREDI</v>
      </c>
      <c r="P117" s="220"/>
      <c r="Q117" s="221" t="str">
        <f>UPPER(TEXT(R137,"jjjj"))</f>
        <v>SAMEDI</v>
      </c>
      <c r="R117" s="221"/>
      <c r="S117" s="221" t="str">
        <f>UPPER(TEXT(T137,"jjjj"))</f>
        <v>DIMANCHE</v>
      </c>
      <c r="T117" s="221"/>
      <c r="Z117" s="7"/>
      <c r="AA117" s="220" t="str">
        <f>UPPER(TEXT(AB137,"jjjj"))</f>
        <v>LUNDI</v>
      </c>
      <c r="AB117" s="220"/>
      <c r="AC117" s="220" t="str">
        <f>UPPER(TEXT(AD137,"jjjj"))</f>
        <v>MARDI</v>
      </c>
      <c r="AD117" s="220"/>
      <c r="AE117" s="220" t="str">
        <f>UPPER(TEXT(AF137,"jjjj"))</f>
        <v>MERCREDI</v>
      </c>
      <c r="AF117" s="220"/>
      <c r="AG117" s="220" t="str">
        <f>UPPER(TEXT(AH137,"jjjj"))</f>
        <v>JEUDI</v>
      </c>
      <c r="AH117" s="220"/>
      <c r="AI117" s="220" t="str">
        <f>UPPER(TEXT(AJ137,"jjjj"))</f>
        <v>VENDREDI</v>
      </c>
      <c r="AJ117" s="220"/>
      <c r="AK117" s="221" t="str">
        <f>UPPER(TEXT(AL137,"jjjj"))</f>
        <v>SAMEDI</v>
      </c>
      <c r="AL117" s="221"/>
      <c r="AM117" s="221" t="str">
        <f>UPPER(TEXT(AN137,"jjjj"))</f>
        <v>DIMANCHE</v>
      </c>
      <c r="AN117" s="221"/>
      <c r="AT117" s="7"/>
      <c r="AU117" s="220" t="str">
        <f>UPPER(TEXT(AV137,"jjjj"))</f>
        <v>LUNDI</v>
      </c>
      <c r="AV117" s="220"/>
      <c r="AW117" s="220" t="str">
        <f>UPPER(TEXT(AX137,"jjjj"))</f>
        <v>MARDI</v>
      </c>
      <c r="AX117" s="220"/>
      <c r="AY117" s="220" t="str">
        <f>UPPER(TEXT(AZ137,"jjjj"))</f>
        <v>MERCREDI</v>
      </c>
      <c r="AZ117" s="220"/>
      <c r="BA117" s="220" t="str">
        <f>UPPER(TEXT(BB137,"jjjj"))</f>
        <v>JEUDI</v>
      </c>
      <c r="BB117" s="220"/>
      <c r="BC117" s="220" t="str">
        <f>UPPER(TEXT(BD137,"jjjj"))</f>
        <v>VENDREDI</v>
      </c>
      <c r="BD117" s="220"/>
      <c r="BE117" s="221" t="str">
        <f>UPPER(TEXT(BF137,"jjjj"))</f>
        <v>SAMEDI</v>
      </c>
      <c r="BF117" s="221"/>
      <c r="BG117" s="221" t="str">
        <f>UPPER(TEXT(BH137,"jjjj"))</f>
        <v>DIMANCHE</v>
      </c>
      <c r="BH117" s="221"/>
    </row>
    <row r="118" spans="2:60" ht="15" hidden="1" customHeight="1" x14ac:dyDescent="0.2">
      <c r="F118" s="48">
        <f>INT((N119-LOOKUP(N119,DATE(YEAR(N119)+{-1;0;1},1,3)-WEEKDAY(DATE(YEAR(N119)+{-1;0;1},1,3))+2))/7)+1</f>
        <v>14</v>
      </c>
      <c r="G118" s="50"/>
      <c r="H118" s="50"/>
      <c r="I118" s="50"/>
      <c r="J118" s="50"/>
      <c r="K118" s="50"/>
      <c r="L118" s="50"/>
      <c r="M118" s="50"/>
      <c r="N118" s="50"/>
      <c r="O118" s="50"/>
      <c r="P118" s="50"/>
      <c r="Q118" s="50"/>
      <c r="R118" s="50"/>
      <c r="S118" s="50"/>
      <c r="T118" s="50"/>
      <c r="Z118" s="48">
        <f>INT((AH119-LOOKUP(AH119,DATE(YEAR(AH119)+{-1;0;1},1,3)-WEEKDAY(DATE(YEAR(AH119)+{-1;0;1},1,3))+2))/7)+1</f>
        <v>18</v>
      </c>
      <c r="AA118" s="50"/>
      <c r="AB118" s="50"/>
      <c r="AC118" s="50"/>
      <c r="AD118" s="50"/>
      <c r="AE118" s="50"/>
      <c r="AF118" s="50"/>
      <c r="AG118" s="50"/>
      <c r="AH118" s="50"/>
      <c r="AI118" s="50"/>
      <c r="AJ118" s="50"/>
      <c r="AK118" s="50"/>
      <c r="AL118" s="50"/>
      <c r="AM118" s="50"/>
      <c r="AN118" s="50"/>
      <c r="AT118" s="48" t="e">
        <f>INT((BB119-LOOKUP(BB119,DATE(YEAR(BB119)+{-1;0;1},1,3)-WEEKDAY(DATE(YEAR(BB119)+{-1;0;1},1,3))+2))/7)+1</f>
        <v>#VALUE!</v>
      </c>
      <c r="AU118" s="50"/>
      <c r="AV118" s="50"/>
      <c r="AW118" s="50"/>
      <c r="AX118" s="50"/>
      <c r="AY118" s="50"/>
      <c r="AZ118" s="50"/>
      <c r="BA118" s="50"/>
      <c r="BB118" s="50"/>
      <c r="BC118" s="50"/>
      <c r="BD118" s="50"/>
      <c r="BE118" s="50"/>
      <c r="BF118" s="50"/>
      <c r="BG118" s="50"/>
      <c r="BH118" s="50"/>
    </row>
    <row r="119" spans="2:60" ht="39.950000000000003" customHeight="1" thickBot="1" x14ac:dyDescent="0.25">
      <c r="B119" s="76" t="s">
        <v>29</v>
      </c>
      <c r="D119" s="77" t="s">
        <v>28</v>
      </c>
      <c r="F119" s="71">
        <f>F118</f>
        <v>14</v>
      </c>
      <c r="G119" s="51" t="str">
        <f>IF(ISNA(VLOOKUP(H119,Tab_feri,2,FALSE)),"",VLOOKUP(H119,Tab_feri,2,FALSE))</f>
        <v/>
      </c>
      <c r="H119" s="52">
        <f>IF(WEEKDAY(F116)=2,F116,"")</f>
        <v>43556</v>
      </c>
      <c r="I119" s="51" t="str">
        <f>IF(ISNA(VLOOKUP(J119,Tab_feri,2,FALSE)),"",VLOOKUP(J119,Tab_feri,2,FALSE))</f>
        <v/>
      </c>
      <c r="J119" s="52">
        <f>IF(H119&lt;&gt;"",H119+1,IF(WEEKDAY(F116)=3,F116,""))</f>
        <v>43557</v>
      </c>
      <c r="K119" s="51" t="str">
        <f>IF(ISNA(VLOOKUP(L119,Tab_feri,2,FALSE)),"",VLOOKUP(L119,Tab_feri,2,FALSE))</f>
        <v/>
      </c>
      <c r="L119" s="52">
        <f>IF(J119&lt;&gt;"",J119+1,IF(WEEKDAY(F116)=4,F116,""))</f>
        <v>43558</v>
      </c>
      <c r="M119" s="51" t="str">
        <f>IF(ISNA(VLOOKUP(N119,Tab_feri,2,FALSE)),"",VLOOKUP(N119,Tab_feri,2,FALSE))</f>
        <v/>
      </c>
      <c r="N119" s="52">
        <f>IF(L119&lt;&gt;"",L119+1,IF(WEEKDAY(F116)=5,F116,""))</f>
        <v>43559</v>
      </c>
      <c r="O119" s="51" t="str">
        <f>IF(ISNA(VLOOKUP(P119,Tab_feri,2,FALSE)),"",VLOOKUP(P119,Tab_feri,2,FALSE))</f>
        <v/>
      </c>
      <c r="P119" s="62">
        <f>IF(N119&lt;&gt;"",N119+1,IF(WEEKDAY(F116)=6,F116,""))</f>
        <v>43560</v>
      </c>
      <c r="Q119" s="53" t="str">
        <f>IF(ISNA(VLOOKUP(R119,Tab_feri,2,FALSE)),"",VLOOKUP(R119,Tab_feri,2,FALSE))</f>
        <v/>
      </c>
      <c r="R119" s="54">
        <f>IF(P119&lt;&gt;"",P119+1,IF(WEEKDAY(F116)=7,F116,""))</f>
        <v>43561</v>
      </c>
      <c r="S119" s="53" t="str">
        <f>IF(ISNA(VLOOKUP(T119,Tab_feri,2,FALSE)),"",VLOOKUP(T119,Tab_feri,2,FALSE))</f>
        <v/>
      </c>
      <c r="T119" s="55">
        <f>IF(R119&lt;&gt;"",R119+1,IF(WEEKDAY(F116)=1,F116,""))</f>
        <v>43562</v>
      </c>
      <c r="V119" s="76" t="s">
        <v>29</v>
      </c>
      <c r="X119" s="77" t="s">
        <v>28</v>
      </c>
      <c r="Z119" s="71">
        <f>Z118</f>
        <v>18</v>
      </c>
      <c r="AA119" s="51" t="str">
        <f>IF(ISNA(VLOOKUP(AB119,Tab_feri,2,FALSE)),"",VLOOKUP(AB119,Tab_feri,2,FALSE))</f>
        <v/>
      </c>
      <c r="AB119" s="52" t="str">
        <f>IF(WEEKDAY(Z116)=2,Z116,"")</f>
        <v/>
      </c>
      <c r="AC119" s="51" t="str">
        <f>IF(ISNA(VLOOKUP(AD119,Tab_feri,2,FALSE)),"",VLOOKUP(AD119,Tab_feri,2,FALSE))</f>
        <v/>
      </c>
      <c r="AD119" s="52" t="str">
        <f>IF(AB119&lt;&gt;"",AB119+1,IF(WEEKDAY(Z116)=3,Z116,""))</f>
        <v/>
      </c>
      <c r="AE119" s="101" t="str">
        <f>IF(ISNA(VLOOKUP(AF119,Tab_feri,2,FALSE)),"",VLOOKUP(AF119,Tab_feri,2,FALSE))</f>
        <v/>
      </c>
      <c r="AF119" s="52">
        <f>IF(AD119&lt;&gt;"",AD119+1,IF(WEEKDAY(Z116)=4,Z116,""))</f>
        <v>43586</v>
      </c>
      <c r="AG119" s="51" t="str">
        <f>IF(ISNA(VLOOKUP(AH119,Tab_feri,2,FALSE)),"",VLOOKUP(AH119,Tab_feri,2,FALSE))</f>
        <v/>
      </c>
      <c r="AH119" s="52">
        <f>IF(AF119&lt;&gt;"",AF119+1,IF(WEEKDAY(Z116)=5,Z116,""))</f>
        <v>43587</v>
      </c>
      <c r="AI119" s="51" t="str">
        <f>IF(ISNA(VLOOKUP(AJ119,Tab_feri,2,FALSE)),"",VLOOKUP(AJ119,Tab_feri,2,FALSE))</f>
        <v/>
      </c>
      <c r="AJ119" s="62">
        <f>IF(AH119&lt;&gt;"",AH119+1,IF(WEEKDAY(Z116)=6,Z116,""))</f>
        <v>43588</v>
      </c>
      <c r="AK119" s="53" t="str">
        <f>IF(ISNA(VLOOKUP(AL119,Tab_feri,2,FALSE)),"",VLOOKUP(AL119,Tab_feri,2,FALSE))</f>
        <v/>
      </c>
      <c r="AL119" s="54">
        <f>IF(AJ119&lt;&gt;"",AJ119+1,IF(WEEKDAY(Z116)=7,Z116,""))</f>
        <v>43589</v>
      </c>
      <c r="AM119" s="53" t="str">
        <f>IF(ISNA(VLOOKUP(AN119,Tab_feri,2,FALSE)),"",VLOOKUP(AN119,Tab_feri,2,FALSE))</f>
        <v/>
      </c>
      <c r="AN119" s="55">
        <f>IF(AL119&lt;&gt;"",AL119+1,IF(WEEKDAY(Z116)=1,Z116,""))</f>
        <v>43590</v>
      </c>
      <c r="AP119" s="76" t="s">
        <v>29</v>
      </c>
      <c r="AR119" s="77" t="s">
        <v>28</v>
      </c>
      <c r="AT119" s="71" t="e">
        <f>AT118</f>
        <v>#VALUE!</v>
      </c>
      <c r="AU119" s="51" t="str">
        <f>IF(ISNA(VLOOKUP(AV119,Tab_feri,2,FALSE)),"",VLOOKUP(AV119,Tab_feri,2,FALSE))</f>
        <v/>
      </c>
      <c r="AV119" s="52" t="str">
        <f>IF(WEEKDAY(AT116)=2,AT116,"")</f>
        <v/>
      </c>
      <c r="AW119" s="51" t="str">
        <f>IF(ISNA(VLOOKUP(AX119,Tab_feri,2,FALSE)),"",VLOOKUP(AX119,Tab_feri,2,FALSE))</f>
        <v/>
      </c>
      <c r="AX119" s="52" t="str">
        <f>IF(AV119&lt;&gt;"",AV119+1,IF(WEEKDAY(AT116)=3,AT116,""))</f>
        <v/>
      </c>
      <c r="AY119" s="51" t="str">
        <f>IF(ISNA(VLOOKUP(AZ119,Tab_feri,2,FALSE)),"",VLOOKUP(AZ119,Tab_feri,2,FALSE))</f>
        <v/>
      </c>
      <c r="AZ119" s="52" t="str">
        <f>IF(AX119&lt;&gt;"",AX119+1,IF(WEEKDAY(AT116)=4,AT116,""))</f>
        <v/>
      </c>
      <c r="BA119" s="51" t="str">
        <f>IF(ISNA(VLOOKUP(BB119,Tab_feri,2,FALSE)),"",VLOOKUP(BB119,Tab_feri,2,FALSE))</f>
        <v/>
      </c>
      <c r="BB119" s="52" t="str">
        <f>IF(AZ119&lt;&gt;"",AZ119+1,IF(WEEKDAY(AT116)=5,AT116,""))</f>
        <v/>
      </c>
      <c r="BC119" s="51" t="str">
        <f>IF(ISNA(VLOOKUP(BD119,Tab_feri,2,FALSE)),"",VLOOKUP(BD119,Tab_feri,2,FALSE))</f>
        <v/>
      </c>
      <c r="BD119" s="62" t="str">
        <f>IF(BB119&lt;&gt;"",BB119+1,IF(WEEKDAY(AT116)=6,AT116,""))</f>
        <v/>
      </c>
      <c r="BE119" s="53" t="str">
        <f>IF(ISNA(VLOOKUP(BF119,Tab_feri,2,FALSE)),"",VLOOKUP(BF119,Tab_feri,2,FALSE))</f>
        <v/>
      </c>
      <c r="BF119" s="54">
        <f>IF(BD119&lt;&gt;"",BD119+1,IF(WEEKDAY(AT116)=7,AT116,""))</f>
        <v>43617</v>
      </c>
      <c r="BG119" s="53" t="str">
        <f>IF(ISNA(VLOOKUP(BH119,Tab_feri,2,FALSE)),"",VLOOKUP(BH119,Tab_feri,2,FALSE))</f>
        <v/>
      </c>
      <c r="BH119" s="55">
        <f>IF(BF119&lt;&gt;"",BF119+1,IF(WEEKDAY(AT116)=1,AT116,""))</f>
        <v>43618</v>
      </c>
    </row>
    <row r="120" spans="2:60" ht="15" customHeight="1" outlineLevel="1" thickTop="1" thickBot="1" x14ac:dyDescent="0.25">
      <c r="B120" s="73">
        <f>SUM(D120,D138,D156,D174,D192,D210)</f>
        <v>0</v>
      </c>
      <c r="D120" s="87">
        <f>SUM(H120,J120,L120,N120,P120,R120,T120)</f>
        <v>0</v>
      </c>
      <c r="F120" s="105">
        <v>1</v>
      </c>
      <c r="G120" s="80"/>
      <c r="H120" s="57"/>
      <c r="I120" s="80"/>
      <c r="J120" s="57"/>
      <c r="K120" s="80"/>
      <c r="L120" s="57"/>
      <c r="M120" s="80"/>
      <c r="N120" s="57"/>
      <c r="O120" s="80"/>
      <c r="P120" s="58"/>
      <c r="Q120" s="80"/>
      <c r="R120" s="57"/>
      <c r="S120" s="80"/>
      <c r="T120" s="58"/>
      <c r="V120" s="73">
        <f>SUM(X120,X138,X156,X174,X192,X210)</f>
        <v>0</v>
      </c>
      <c r="X120" s="87">
        <f>SUM(AB120,AD120,AF120,AH120,AJ120,AL120,AN120)</f>
        <v>0</v>
      </c>
      <c r="Z120" s="105">
        <v>1</v>
      </c>
      <c r="AA120" s="80"/>
      <c r="AB120" s="57"/>
      <c r="AC120" s="80"/>
      <c r="AD120" s="57"/>
      <c r="AE120" s="80"/>
      <c r="AF120" s="57"/>
      <c r="AG120" s="80"/>
      <c r="AH120" s="57"/>
      <c r="AI120" s="80"/>
      <c r="AJ120" s="58"/>
      <c r="AK120" s="80"/>
      <c r="AL120" s="57"/>
      <c r="AM120" s="80"/>
      <c r="AN120" s="58"/>
      <c r="AP120" s="73">
        <f>SUM(AR120,AR138,AR156,AR174,AR192,AR210)</f>
        <v>0</v>
      </c>
      <c r="AR120" s="87">
        <f>SUM(AV120,AX120,AZ120,BB120,BD120,BF120,BH120)</f>
        <v>0</v>
      </c>
      <c r="AT120" s="105">
        <v>1</v>
      </c>
      <c r="AU120" s="80"/>
      <c r="AV120" s="57"/>
      <c r="AW120" s="80"/>
      <c r="AX120" s="57"/>
      <c r="AY120" s="80"/>
      <c r="AZ120" s="57"/>
      <c r="BA120" s="80"/>
      <c r="BB120" s="57"/>
      <c r="BC120" s="80"/>
      <c r="BD120" s="58"/>
      <c r="BE120" s="80"/>
      <c r="BF120" s="57"/>
      <c r="BG120" s="80"/>
      <c r="BH120" s="58"/>
    </row>
    <row r="121" spans="2:60" ht="15" customHeight="1" outlineLevel="1" thickBot="1" x14ac:dyDescent="0.25">
      <c r="B121" s="74">
        <f t="shared" ref="B121:B134" si="21">SUM(D121,D139,D157,D175,D193,D211)</f>
        <v>0</v>
      </c>
      <c r="D121" s="88">
        <f t="shared" ref="D121:D134" si="22">SUM(H121,J121,L121,N121,P121,R121,T121)</f>
        <v>0</v>
      </c>
      <c r="F121" s="105">
        <v>2</v>
      </c>
      <c r="G121" s="81"/>
      <c r="H121" s="47"/>
      <c r="I121" s="81"/>
      <c r="J121" s="47"/>
      <c r="K121" s="81"/>
      <c r="L121" s="47"/>
      <c r="M121" s="81"/>
      <c r="N121" s="47"/>
      <c r="O121" s="81"/>
      <c r="P121" s="59"/>
      <c r="Q121" s="81"/>
      <c r="R121" s="47"/>
      <c r="S121" s="81"/>
      <c r="T121" s="59"/>
      <c r="V121" s="74">
        <f t="shared" ref="V121:V134" si="23">SUM(X121,X139,X157,X175,X193,X211)</f>
        <v>0</v>
      </c>
      <c r="X121" s="88">
        <f t="shared" ref="X121:X134" si="24">SUM(AB121,AD121,AF121,AH121,AJ121,AL121,AN121)</f>
        <v>0</v>
      </c>
      <c r="Z121" s="105">
        <v>2</v>
      </c>
      <c r="AA121" s="81"/>
      <c r="AB121" s="47"/>
      <c r="AC121" s="81"/>
      <c r="AD121" s="47"/>
      <c r="AE121" s="81"/>
      <c r="AF121" s="47"/>
      <c r="AG121" s="81"/>
      <c r="AH121" s="47"/>
      <c r="AI121" s="81"/>
      <c r="AJ121" s="59"/>
      <c r="AK121" s="81"/>
      <c r="AL121" s="47"/>
      <c r="AM121" s="81"/>
      <c r="AN121" s="59"/>
      <c r="AP121" s="74">
        <f t="shared" ref="AP121:AP134" si="25">SUM(AR121,AR139,AR157,AR175,AR193,AR211)</f>
        <v>0</v>
      </c>
      <c r="AR121" s="88">
        <f t="shared" ref="AR121:AR134" si="26">SUM(AV121,AX121,AZ121,BB121,BD121,BF121,BH121)</f>
        <v>0</v>
      </c>
      <c r="AT121" s="105">
        <v>2</v>
      </c>
      <c r="AU121" s="81"/>
      <c r="AV121" s="47"/>
      <c r="AW121" s="81"/>
      <c r="AX121" s="47"/>
      <c r="AY121" s="81"/>
      <c r="AZ121" s="47"/>
      <c r="BA121" s="81"/>
      <c r="BB121" s="47"/>
      <c r="BC121" s="81"/>
      <c r="BD121" s="59"/>
      <c r="BE121" s="81"/>
      <c r="BF121" s="47"/>
      <c r="BG121" s="81"/>
      <c r="BH121" s="59"/>
    </row>
    <row r="122" spans="2:60" ht="15" customHeight="1" outlineLevel="1" thickBot="1" x14ac:dyDescent="0.25">
      <c r="B122" s="74">
        <f t="shared" si="21"/>
        <v>0</v>
      </c>
      <c r="D122" s="88">
        <f t="shared" si="22"/>
        <v>0</v>
      </c>
      <c r="F122" s="105">
        <v>3</v>
      </c>
      <c r="G122" s="81"/>
      <c r="H122" s="47"/>
      <c r="I122" s="81"/>
      <c r="J122" s="47"/>
      <c r="K122" s="81"/>
      <c r="L122" s="47"/>
      <c r="M122" s="81"/>
      <c r="N122" s="47"/>
      <c r="O122" s="81"/>
      <c r="P122" s="59"/>
      <c r="Q122" s="81"/>
      <c r="R122" s="47"/>
      <c r="S122" s="81"/>
      <c r="T122" s="59"/>
      <c r="V122" s="74">
        <f t="shared" si="23"/>
        <v>0</v>
      </c>
      <c r="X122" s="88">
        <f t="shared" si="24"/>
        <v>0</v>
      </c>
      <c r="Z122" s="105">
        <v>3</v>
      </c>
      <c r="AA122" s="81"/>
      <c r="AB122" s="47"/>
      <c r="AC122" s="81"/>
      <c r="AD122" s="47"/>
      <c r="AE122" s="81"/>
      <c r="AF122" s="47"/>
      <c r="AG122" s="81"/>
      <c r="AH122" s="47"/>
      <c r="AI122" s="81"/>
      <c r="AJ122" s="59"/>
      <c r="AK122" s="81"/>
      <c r="AL122" s="47"/>
      <c r="AM122" s="81"/>
      <c r="AN122" s="59"/>
      <c r="AP122" s="74">
        <f t="shared" si="25"/>
        <v>0</v>
      </c>
      <c r="AR122" s="88">
        <f t="shared" si="26"/>
        <v>0</v>
      </c>
      <c r="AT122" s="105">
        <v>3</v>
      </c>
      <c r="AU122" s="81"/>
      <c r="AV122" s="47"/>
      <c r="AW122" s="81"/>
      <c r="AX122" s="47"/>
      <c r="AY122" s="81"/>
      <c r="AZ122" s="47"/>
      <c r="BA122" s="81"/>
      <c r="BB122" s="47"/>
      <c r="BC122" s="81"/>
      <c r="BD122" s="59"/>
      <c r="BE122" s="81"/>
      <c r="BF122" s="47"/>
      <c r="BG122" s="81"/>
      <c r="BH122" s="59"/>
    </row>
    <row r="123" spans="2:60" ht="15" customHeight="1" outlineLevel="1" thickBot="1" x14ac:dyDescent="0.25">
      <c r="B123" s="74">
        <f t="shared" si="21"/>
        <v>0</v>
      </c>
      <c r="D123" s="88">
        <f t="shared" si="22"/>
        <v>0</v>
      </c>
      <c r="F123" s="105">
        <v>4</v>
      </c>
      <c r="G123" s="81"/>
      <c r="H123" s="47"/>
      <c r="I123" s="81"/>
      <c r="J123" s="47"/>
      <c r="K123" s="81"/>
      <c r="L123" s="47"/>
      <c r="M123" s="81"/>
      <c r="N123" s="47"/>
      <c r="O123" s="81"/>
      <c r="P123" s="59"/>
      <c r="Q123" s="81"/>
      <c r="R123" s="47"/>
      <c r="S123" s="81"/>
      <c r="T123" s="59"/>
      <c r="V123" s="74">
        <f t="shared" si="23"/>
        <v>0</v>
      </c>
      <c r="X123" s="88">
        <f t="shared" si="24"/>
        <v>0</v>
      </c>
      <c r="Z123" s="105">
        <v>4</v>
      </c>
      <c r="AA123" s="81"/>
      <c r="AB123" s="47"/>
      <c r="AC123" s="81"/>
      <c r="AD123" s="47"/>
      <c r="AE123" s="81"/>
      <c r="AF123" s="47"/>
      <c r="AG123" s="81"/>
      <c r="AH123" s="47"/>
      <c r="AI123" s="81"/>
      <c r="AJ123" s="59"/>
      <c r="AK123" s="81"/>
      <c r="AL123" s="47"/>
      <c r="AM123" s="81"/>
      <c r="AN123" s="59"/>
      <c r="AP123" s="74">
        <f t="shared" si="25"/>
        <v>0</v>
      </c>
      <c r="AR123" s="88">
        <f t="shared" si="26"/>
        <v>0</v>
      </c>
      <c r="AT123" s="105">
        <v>4</v>
      </c>
      <c r="AU123" s="81"/>
      <c r="AV123" s="47"/>
      <c r="AW123" s="81"/>
      <c r="AX123" s="47"/>
      <c r="AY123" s="81"/>
      <c r="AZ123" s="47"/>
      <c r="BA123" s="81"/>
      <c r="BB123" s="47"/>
      <c r="BC123" s="81"/>
      <c r="BD123" s="59"/>
      <c r="BE123" s="81"/>
      <c r="BF123" s="47"/>
      <c r="BG123" s="81"/>
      <c r="BH123" s="59"/>
    </row>
    <row r="124" spans="2:60" ht="15" customHeight="1" outlineLevel="1" thickBot="1" x14ac:dyDescent="0.25">
      <c r="B124" s="74">
        <f t="shared" si="21"/>
        <v>0</v>
      </c>
      <c r="D124" s="88">
        <f t="shared" si="22"/>
        <v>0</v>
      </c>
      <c r="F124" s="105">
        <v>5</v>
      </c>
      <c r="G124" s="81"/>
      <c r="H124" s="47"/>
      <c r="I124" s="81"/>
      <c r="J124" s="47"/>
      <c r="K124" s="81"/>
      <c r="L124" s="47"/>
      <c r="M124" s="81"/>
      <c r="N124" s="47"/>
      <c r="O124" s="81"/>
      <c r="P124" s="59"/>
      <c r="Q124" s="81"/>
      <c r="R124" s="47"/>
      <c r="S124" s="81"/>
      <c r="T124" s="59"/>
      <c r="V124" s="74">
        <f t="shared" si="23"/>
        <v>0</v>
      </c>
      <c r="X124" s="88">
        <f t="shared" si="24"/>
        <v>0</v>
      </c>
      <c r="Z124" s="105">
        <v>5</v>
      </c>
      <c r="AA124" s="81"/>
      <c r="AB124" s="47"/>
      <c r="AC124" s="81"/>
      <c r="AD124" s="47"/>
      <c r="AE124" s="81"/>
      <c r="AF124" s="47"/>
      <c r="AG124" s="81"/>
      <c r="AH124" s="47"/>
      <c r="AI124" s="81"/>
      <c r="AJ124" s="59"/>
      <c r="AK124" s="81"/>
      <c r="AL124" s="47"/>
      <c r="AM124" s="81"/>
      <c r="AN124" s="59"/>
      <c r="AP124" s="74">
        <f t="shared" si="25"/>
        <v>0</v>
      </c>
      <c r="AR124" s="88">
        <f t="shared" si="26"/>
        <v>0</v>
      </c>
      <c r="AT124" s="105">
        <v>5</v>
      </c>
      <c r="AU124" s="81"/>
      <c r="AV124" s="47"/>
      <c r="AW124" s="81"/>
      <c r="AX124" s="47"/>
      <c r="AY124" s="81"/>
      <c r="AZ124" s="47"/>
      <c r="BA124" s="81"/>
      <c r="BB124" s="47"/>
      <c r="BC124" s="81"/>
      <c r="BD124" s="59"/>
      <c r="BE124" s="81"/>
      <c r="BF124" s="47"/>
      <c r="BG124" s="81"/>
      <c r="BH124" s="59"/>
    </row>
    <row r="125" spans="2:60" ht="15" customHeight="1" outlineLevel="1" thickBot="1" x14ac:dyDescent="0.25">
      <c r="B125" s="74">
        <f t="shared" si="21"/>
        <v>0</v>
      </c>
      <c r="D125" s="88">
        <f t="shared" si="22"/>
        <v>0</v>
      </c>
      <c r="F125" s="105">
        <v>6</v>
      </c>
      <c r="G125" s="81"/>
      <c r="H125" s="47"/>
      <c r="I125" s="81"/>
      <c r="J125" s="47"/>
      <c r="K125" s="81"/>
      <c r="L125" s="47"/>
      <c r="M125" s="81"/>
      <c r="N125" s="47"/>
      <c r="O125" s="81"/>
      <c r="P125" s="59"/>
      <c r="Q125" s="81"/>
      <c r="R125" s="47"/>
      <c r="S125" s="81"/>
      <c r="T125" s="59"/>
      <c r="V125" s="74">
        <f t="shared" si="23"/>
        <v>0</v>
      </c>
      <c r="X125" s="88">
        <f t="shared" si="24"/>
        <v>0</v>
      </c>
      <c r="Z125" s="105">
        <v>6</v>
      </c>
      <c r="AA125" s="81"/>
      <c r="AB125" s="47"/>
      <c r="AC125" s="81"/>
      <c r="AD125" s="47"/>
      <c r="AE125" s="81"/>
      <c r="AF125" s="47"/>
      <c r="AG125" s="81"/>
      <c r="AH125" s="47"/>
      <c r="AI125" s="81"/>
      <c r="AJ125" s="59"/>
      <c r="AK125" s="81"/>
      <c r="AL125" s="47"/>
      <c r="AM125" s="81"/>
      <c r="AN125" s="59"/>
      <c r="AP125" s="74">
        <f t="shared" si="25"/>
        <v>0</v>
      </c>
      <c r="AR125" s="88">
        <f t="shared" si="26"/>
        <v>0</v>
      </c>
      <c r="AT125" s="105">
        <v>6</v>
      </c>
      <c r="AU125" s="81"/>
      <c r="AV125" s="47"/>
      <c r="AW125" s="81"/>
      <c r="AX125" s="47"/>
      <c r="AY125" s="81"/>
      <c r="AZ125" s="47"/>
      <c r="BA125" s="81"/>
      <c r="BB125" s="47"/>
      <c r="BC125" s="81"/>
      <c r="BD125" s="59"/>
      <c r="BE125" s="81"/>
      <c r="BF125" s="47"/>
      <c r="BG125" s="81"/>
      <c r="BH125" s="59"/>
    </row>
    <row r="126" spans="2:60" ht="15" customHeight="1" outlineLevel="1" thickBot="1" x14ac:dyDescent="0.25">
      <c r="B126" s="74">
        <f t="shared" si="21"/>
        <v>0</v>
      </c>
      <c r="D126" s="88">
        <f t="shared" si="22"/>
        <v>0</v>
      </c>
      <c r="F126" s="105">
        <v>7</v>
      </c>
      <c r="G126" s="81"/>
      <c r="H126" s="47"/>
      <c r="I126" s="81"/>
      <c r="J126" s="47"/>
      <c r="K126" s="81"/>
      <c r="L126" s="47"/>
      <c r="M126" s="81"/>
      <c r="N126" s="47"/>
      <c r="O126" s="81"/>
      <c r="P126" s="59"/>
      <c r="Q126" s="81"/>
      <c r="R126" s="47"/>
      <c r="S126" s="81"/>
      <c r="T126" s="59"/>
      <c r="V126" s="74">
        <f t="shared" si="23"/>
        <v>0</v>
      </c>
      <c r="X126" s="88">
        <f t="shared" si="24"/>
        <v>0</v>
      </c>
      <c r="Z126" s="105">
        <v>7</v>
      </c>
      <c r="AA126" s="81"/>
      <c r="AB126" s="47"/>
      <c r="AC126" s="81"/>
      <c r="AD126" s="47"/>
      <c r="AE126" s="81"/>
      <c r="AF126" s="47"/>
      <c r="AG126" s="81"/>
      <c r="AH126" s="47"/>
      <c r="AI126" s="81"/>
      <c r="AJ126" s="59"/>
      <c r="AK126" s="81"/>
      <c r="AL126" s="47"/>
      <c r="AM126" s="81"/>
      <c r="AN126" s="59"/>
      <c r="AP126" s="74">
        <f t="shared" si="25"/>
        <v>0</v>
      </c>
      <c r="AR126" s="88">
        <f t="shared" si="26"/>
        <v>0</v>
      </c>
      <c r="AT126" s="105">
        <v>7</v>
      </c>
      <c r="AU126" s="81"/>
      <c r="AV126" s="47"/>
      <c r="AW126" s="81"/>
      <c r="AX126" s="47"/>
      <c r="AY126" s="81"/>
      <c r="AZ126" s="47"/>
      <c r="BA126" s="81"/>
      <c r="BB126" s="47"/>
      <c r="BC126" s="81"/>
      <c r="BD126" s="59"/>
      <c r="BE126" s="81"/>
      <c r="BF126" s="47"/>
      <c r="BG126" s="81"/>
      <c r="BH126" s="59"/>
    </row>
    <row r="127" spans="2:60" ht="15" customHeight="1" outlineLevel="1" thickBot="1" x14ac:dyDescent="0.25">
      <c r="B127" s="74">
        <f t="shared" si="21"/>
        <v>0</v>
      </c>
      <c r="D127" s="88">
        <f t="shared" si="22"/>
        <v>0</v>
      </c>
      <c r="F127" s="105">
        <v>8</v>
      </c>
      <c r="G127" s="81"/>
      <c r="H127" s="47"/>
      <c r="I127" s="81"/>
      <c r="J127" s="47"/>
      <c r="K127" s="81"/>
      <c r="L127" s="47"/>
      <c r="M127" s="81"/>
      <c r="N127" s="47"/>
      <c r="O127" s="81"/>
      <c r="P127" s="59"/>
      <c r="Q127" s="81"/>
      <c r="R127" s="47"/>
      <c r="S127" s="81"/>
      <c r="T127" s="59"/>
      <c r="V127" s="74">
        <f t="shared" si="23"/>
        <v>0</v>
      </c>
      <c r="X127" s="88">
        <f t="shared" si="24"/>
        <v>0</v>
      </c>
      <c r="Z127" s="105">
        <v>8</v>
      </c>
      <c r="AA127" s="81"/>
      <c r="AB127" s="47"/>
      <c r="AC127" s="81"/>
      <c r="AD127" s="47"/>
      <c r="AE127" s="81"/>
      <c r="AF127" s="47"/>
      <c r="AG127" s="81"/>
      <c r="AH127" s="47"/>
      <c r="AI127" s="81"/>
      <c r="AJ127" s="59"/>
      <c r="AK127" s="81"/>
      <c r="AL127" s="47"/>
      <c r="AM127" s="81"/>
      <c r="AN127" s="59"/>
      <c r="AP127" s="74">
        <f t="shared" si="25"/>
        <v>0</v>
      </c>
      <c r="AR127" s="88">
        <f t="shared" si="26"/>
        <v>0</v>
      </c>
      <c r="AT127" s="105">
        <v>8</v>
      </c>
      <c r="AU127" s="81"/>
      <c r="AV127" s="47"/>
      <c r="AW127" s="81"/>
      <c r="AX127" s="47"/>
      <c r="AY127" s="81"/>
      <c r="AZ127" s="47"/>
      <c r="BA127" s="81"/>
      <c r="BB127" s="47"/>
      <c r="BC127" s="81"/>
      <c r="BD127" s="59"/>
      <c r="BE127" s="81"/>
      <c r="BF127" s="47"/>
      <c r="BG127" s="81"/>
      <c r="BH127" s="59"/>
    </row>
    <row r="128" spans="2:60" ht="15" customHeight="1" outlineLevel="1" thickBot="1" x14ac:dyDescent="0.25">
      <c r="B128" s="74">
        <f t="shared" si="21"/>
        <v>0</v>
      </c>
      <c r="D128" s="88">
        <f t="shared" si="22"/>
        <v>0</v>
      </c>
      <c r="F128" s="105">
        <v>9</v>
      </c>
      <c r="G128" s="81"/>
      <c r="H128" s="47"/>
      <c r="I128" s="81"/>
      <c r="J128" s="47"/>
      <c r="K128" s="81"/>
      <c r="L128" s="47"/>
      <c r="M128" s="81"/>
      <c r="N128" s="47"/>
      <c r="O128" s="81"/>
      <c r="P128" s="59"/>
      <c r="Q128" s="81"/>
      <c r="R128" s="47"/>
      <c r="S128" s="81"/>
      <c r="T128" s="59"/>
      <c r="V128" s="74">
        <f t="shared" si="23"/>
        <v>0</v>
      </c>
      <c r="X128" s="88">
        <f t="shared" si="24"/>
        <v>0</v>
      </c>
      <c r="Z128" s="105">
        <v>9</v>
      </c>
      <c r="AA128" s="81"/>
      <c r="AB128" s="47"/>
      <c r="AC128" s="81"/>
      <c r="AD128" s="47"/>
      <c r="AE128" s="81"/>
      <c r="AF128" s="47"/>
      <c r="AG128" s="81"/>
      <c r="AH128" s="47"/>
      <c r="AI128" s="81"/>
      <c r="AJ128" s="59"/>
      <c r="AK128" s="81"/>
      <c r="AL128" s="47"/>
      <c r="AM128" s="81"/>
      <c r="AN128" s="59"/>
      <c r="AP128" s="74">
        <f t="shared" si="25"/>
        <v>0</v>
      </c>
      <c r="AR128" s="88">
        <f t="shared" si="26"/>
        <v>0</v>
      </c>
      <c r="AT128" s="105">
        <v>9</v>
      </c>
      <c r="AU128" s="81"/>
      <c r="AV128" s="47"/>
      <c r="AW128" s="81"/>
      <c r="AX128" s="47"/>
      <c r="AY128" s="81"/>
      <c r="AZ128" s="47"/>
      <c r="BA128" s="81"/>
      <c r="BB128" s="47"/>
      <c r="BC128" s="81"/>
      <c r="BD128" s="59"/>
      <c r="BE128" s="81"/>
      <c r="BF128" s="47"/>
      <c r="BG128" s="81"/>
      <c r="BH128" s="59"/>
    </row>
    <row r="129" spans="2:60" ht="15" customHeight="1" outlineLevel="1" thickBot="1" x14ac:dyDescent="0.25">
      <c r="B129" s="74">
        <f t="shared" si="21"/>
        <v>0</v>
      </c>
      <c r="D129" s="88">
        <f t="shared" si="22"/>
        <v>0</v>
      </c>
      <c r="F129" s="105">
        <v>10</v>
      </c>
      <c r="G129" s="81"/>
      <c r="H129" s="47"/>
      <c r="I129" s="81"/>
      <c r="J129" s="47"/>
      <c r="K129" s="81"/>
      <c r="L129" s="47"/>
      <c r="M129" s="81"/>
      <c r="N129" s="47"/>
      <c r="O129" s="81"/>
      <c r="P129" s="59"/>
      <c r="Q129" s="81"/>
      <c r="R129" s="47"/>
      <c r="S129" s="81"/>
      <c r="T129" s="59"/>
      <c r="V129" s="74">
        <f t="shared" si="23"/>
        <v>0</v>
      </c>
      <c r="X129" s="88">
        <f t="shared" si="24"/>
        <v>0</v>
      </c>
      <c r="Z129" s="105">
        <v>10</v>
      </c>
      <c r="AA129" s="81"/>
      <c r="AB129" s="47"/>
      <c r="AC129" s="81"/>
      <c r="AD129" s="47"/>
      <c r="AE129" s="81"/>
      <c r="AF129" s="47"/>
      <c r="AG129" s="81"/>
      <c r="AH129" s="47"/>
      <c r="AI129" s="81"/>
      <c r="AJ129" s="59"/>
      <c r="AK129" s="81"/>
      <c r="AL129" s="47"/>
      <c r="AM129" s="81"/>
      <c r="AN129" s="59"/>
      <c r="AP129" s="74">
        <f t="shared" si="25"/>
        <v>0</v>
      </c>
      <c r="AR129" s="88">
        <f t="shared" si="26"/>
        <v>0</v>
      </c>
      <c r="AT129" s="105">
        <v>10</v>
      </c>
      <c r="AU129" s="81"/>
      <c r="AV129" s="47"/>
      <c r="AW129" s="81"/>
      <c r="AX129" s="47"/>
      <c r="AY129" s="81"/>
      <c r="AZ129" s="47"/>
      <c r="BA129" s="81"/>
      <c r="BB129" s="47"/>
      <c r="BC129" s="81"/>
      <c r="BD129" s="59"/>
      <c r="BE129" s="81"/>
      <c r="BF129" s="47"/>
      <c r="BG129" s="81"/>
      <c r="BH129" s="59"/>
    </row>
    <row r="130" spans="2:60" ht="15" customHeight="1" outlineLevel="1" thickBot="1" x14ac:dyDescent="0.25">
      <c r="B130" s="74">
        <f t="shared" si="21"/>
        <v>0</v>
      </c>
      <c r="D130" s="88">
        <f t="shared" si="22"/>
        <v>0</v>
      </c>
      <c r="F130" s="105">
        <v>11</v>
      </c>
      <c r="G130" s="81"/>
      <c r="H130" s="47"/>
      <c r="I130" s="81"/>
      <c r="J130" s="47"/>
      <c r="K130" s="81"/>
      <c r="L130" s="47"/>
      <c r="M130" s="81"/>
      <c r="N130" s="47"/>
      <c r="O130" s="81"/>
      <c r="P130" s="59"/>
      <c r="Q130" s="81"/>
      <c r="R130" s="47"/>
      <c r="S130" s="81"/>
      <c r="T130" s="59"/>
      <c r="V130" s="74">
        <f t="shared" si="23"/>
        <v>0</v>
      </c>
      <c r="X130" s="88">
        <f t="shared" si="24"/>
        <v>0</v>
      </c>
      <c r="Z130" s="105">
        <v>11</v>
      </c>
      <c r="AA130" s="81"/>
      <c r="AB130" s="47"/>
      <c r="AC130" s="81"/>
      <c r="AD130" s="47"/>
      <c r="AE130" s="81"/>
      <c r="AF130" s="47"/>
      <c r="AG130" s="81"/>
      <c r="AH130" s="47"/>
      <c r="AI130" s="81"/>
      <c r="AJ130" s="59"/>
      <c r="AK130" s="81"/>
      <c r="AL130" s="47"/>
      <c r="AM130" s="81"/>
      <c r="AN130" s="59"/>
      <c r="AP130" s="74">
        <f t="shared" si="25"/>
        <v>0</v>
      </c>
      <c r="AR130" s="88">
        <f t="shared" si="26"/>
        <v>0</v>
      </c>
      <c r="AT130" s="105">
        <v>11</v>
      </c>
      <c r="AU130" s="81"/>
      <c r="AV130" s="47"/>
      <c r="AW130" s="81"/>
      <c r="AX130" s="47"/>
      <c r="AY130" s="81"/>
      <c r="AZ130" s="47"/>
      <c r="BA130" s="81"/>
      <c r="BB130" s="47"/>
      <c r="BC130" s="81"/>
      <c r="BD130" s="59"/>
      <c r="BE130" s="81"/>
      <c r="BF130" s="47"/>
      <c r="BG130" s="81"/>
      <c r="BH130" s="59"/>
    </row>
    <row r="131" spans="2:60" ht="15" customHeight="1" outlineLevel="1" thickBot="1" x14ac:dyDescent="0.25">
      <c r="B131" s="74">
        <f t="shared" si="21"/>
        <v>0</v>
      </c>
      <c r="D131" s="88">
        <f t="shared" si="22"/>
        <v>0</v>
      </c>
      <c r="F131" s="105">
        <v>12</v>
      </c>
      <c r="G131" s="81"/>
      <c r="H131" s="47"/>
      <c r="I131" s="81"/>
      <c r="J131" s="47"/>
      <c r="K131" s="81"/>
      <c r="L131" s="47"/>
      <c r="M131" s="81"/>
      <c r="N131" s="47"/>
      <c r="O131" s="81"/>
      <c r="P131" s="59"/>
      <c r="Q131" s="81"/>
      <c r="R131" s="47"/>
      <c r="S131" s="81"/>
      <c r="T131" s="59"/>
      <c r="V131" s="74">
        <f t="shared" si="23"/>
        <v>0</v>
      </c>
      <c r="X131" s="88">
        <f t="shared" si="24"/>
        <v>0</v>
      </c>
      <c r="Z131" s="105">
        <v>12</v>
      </c>
      <c r="AA131" s="81"/>
      <c r="AB131" s="47"/>
      <c r="AC131" s="81"/>
      <c r="AD131" s="47"/>
      <c r="AE131" s="81"/>
      <c r="AF131" s="47"/>
      <c r="AG131" s="81"/>
      <c r="AH131" s="47"/>
      <c r="AI131" s="81"/>
      <c r="AJ131" s="59"/>
      <c r="AK131" s="81"/>
      <c r="AL131" s="47"/>
      <c r="AM131" s="81"/>
      <c r="AN131" s="59"/>
      <c r="AP131" s="74">
        <f t="shared" si="25"/>
        <v>0</v>
      </c>
      <c r="AR131" s="88">
        <f t="shared" si="26"/>
        <v>0</v>
      </c>
      <c r="AT131" s="105">
        <v>12</v>
      </c>
      <c r="AU131" s="81"/>
      <c r="AV131" s="47"/>
      <c r="AW131" s="81"/>
      <c r="AX131" s="47"/>
      <c r="AY131" s="81"/>
      <c r="AZ131" s="47"/>
      <c r="BA131" s="81"/>
      <c r="BB131" s="47"/>
      <c r="BC131" s="81"/>
      <c r="BD131" s="59"/>
      <c r="BE131" s="81"/>
      <c r="BF131" s="47"/>
      <c r="BG131" s="81"/>
      <c r="BH131" s="59"/>
    </row>
    <row r="132" spans="2:60" ht="15" customHeight="1" outlineLevel="1" thickBot="1" x14ac:dyDescent="0.25">
      <c r="B132" s="74">
        <f t="shared" si="21"/>
        <v>0</v>
      </c>
      <c r="D132" s="88">
        <f t="shared" si="22"/>
        <v>0</v>
      </c>
      <c r="F132" s="105">
        <v>13</v>
      </c>
      <c r="G132" s="81"/>
      <c r="H132" s="47"/>
      <c r="I132" s="81"/>
      <c r="J132" s="47"/>
      <c r="K132" s="81"/>
      <c r="L132" s="47"/>
      <c r="M132" s="81"/>
      <c r="N132" s="47"/>
      <c r="O132" s="81"/>
      <c r="P132" s="59"/>
      <c r="Q132" s="81"/>
      <c r="R132" s="47"/>
      <c r="S132" s="81"/>
      <c r="T132" s="59"/>
      <c r="V132" s="74">
        <f t="shared" si="23"/>
        <v>0</v>
      </c>
      <c r="X132" s="88">
        <f t="shared" si="24"/>
        <v>0</v>
      </c>
      <c r="Z132" s="105">
        <v>13</v>
      </c>
      <c r="AA132" s="81"/>
      <c r="AB132" s="47"/>
      <c r="AC132" s="81"/>
      <c r="AD132" s="47"/>
      <c r="AE132" s="81"/>
      <c r="AF132" s="47"/>
      <c r="AG132" s="81"/>
      <c r="AH132" s="47"/>
      <c r="AI132" s="81"/>
      <c r="AJ132" s="59"/>
      <c r="AK132" s="81"/>
      <c r="AL132" s="47"/>
      <c r="AM132" s="81"/>
      <c r="AN132" s="59"/>
      <c r="AP132" s="74">
        <f t="shared" si="25"/>
        <v>0</v>
      </c>
      <c r="AR132" s="88">
        <f t="shared" si="26"/>
        <v>0</v>
      </c>
      <c r="AT132" s="105">
        <v>13</v>
      </c>
      <c r="AU132" s="81"/>
      <c r="AV132" s="47"/>
      <c r="AW132" s="81"/>
      <c r="AX132" s="47"/>
      <c r="AY132" s="81"/>
      <c r="AZ132" s="47"/>
      <c r="BA132" s="81"/>
      <c r="BB132" s="47"/>
      <c r="BC132" s="81"/>
      <c r="BD132" s="59"/>
      <c r="BE132" s="81"/>
      <c r="BF132" s="47"/>
      <c r="BG132" s="81"/>
      <c r="BH132" s="59"/>
    </row>
    <row r="133" spans="2:60" ht="15" customHeight="1" outlineLevel="1" thickBot="1" x14ac:dyDescent="0.25">
      <c r="B133" s="74">
        <f t="shared" si="21"/>
        <v>0</v>
      </c>
      <c r="D133" s="88">
        <f t="shared" si="22"/>
        <v>0</v>
      </c>
      <c r="F133" s="105">
        <v>14</v>
      </c>
      <c r="G133" s="81"/>
      <c r="H133" s="78"/>
      <c r="I133" s="81"/>
      <c r="J133" s="47"/>
      <c r="K133" s="81"/>
      <c r="L133" s="47"/>
      <c r="M133" s="81"/>
      <c r="N133" s="47"/>
      <c r="O133" s="81"/>
      <c r="P133" s="59"/>
      <c r="Q133" s="81"/>
      <c r="R133" s="47"/>
      <c r="S133" s="81"/>
      <c r="T133" s="59"/>
      <c r="V133" s="74">
        <f t="shared" si="23"/>
        <v>0</v>
      </c>
      <c r="X133" s="88">
        <f t="shared" si="24"/>
        <v>0</v>
      </c>
      <c r="Z133" s="105">
        <v>14</v>
      </c>
      <c r="AA133" s="81"/>
      <c r="AB133" s="78"/>
      <c r="AC133" s="81"/>
      <c r="AD133" s="47"/>
      <c r="AE133" s="81"/>
      <c r="AF133" s="47"/>
      <c r="AG133" s="81"/>
      <c r="AH133" s="47"/>
      <c r="AI133" s="81"/>
      <c r="AJ133" s="59"/>
      <c r="AK133" s="81"/>
      <c r="AL133" s="47"/>
      <c r="AM133" s="81"/>
      <c r="AN133" s="59"/>
      <c r="AP133" s="74">
        <f t="shared" si="25"/>
        <v>0</v>
      </c>
      <c r="AR133" s="88">
        <f t="shared" si="26"/>
        <v>0</v>
      </c>
      <c r="AT133" s="105">
        <v>14</v>
      </c>
      <c r="AU133" s="81"/>
      <c r="AV133" s="78"/>
      <c r="AW133" s="81"/>
      <c r="AX133" s="47"/>
      <c r="AY133" s="81"/>
      <c r="AZ133" s="47"/>
      <c r="BA133" s="81"/>
      <c r="BB133" s="47"/>
      <c r="BC133" s="81"/>
      <c r="BD133" s="59"/>
      <c r="BE133" s="81"/>
      <c r="BF133" s="47"/>
      <c r="BG133" s="81"/>
      <c r="BH133" s="59"/>
    </row>
    <row r="134" spans="2:60" ht="15" customHeight="1" outlineLevel="1" thickBot="1" x14ac:dyDescent="0.25">
      <c r="B134" s="75">
        <f t="shared" si="21"/>
        <v>0</v>
      </c>
      <c r="D134" s="89">
        <f t="shared" si="22"/>
        <v>0</v>
      </c>
      <c r="F134" s="105">
        <v>15</v>
      </c>
      <c r="G134" s="82"/>
      <c r="H134" s="60"/>
      <c r="I134" s="82"/>
      <c r="J134" s="60"/>
      <c r="K134" s="82"/>
      <c r="L134" s="60"/>
      <c r="M134" s="82"/>
      <c r="N134" s="60"/>
      <c r="O134" s="82"/>
      <c r="P134" s="61"/>
      <c r="Q134" s="82"/>
      <c r="R134" s="60"/>
      <c r="S134" s="82"/>
      <c r="T134" s="61"/>
      <c r="V134" s="75">
        <f t="shared" si="23"/>
        <v>0</v>
      </c>
      <c r="X134" s="89">
        <f t="shared" si="24"/>
        <v>0</v>
      </c>
      <c r="Z134" s="105">
        <v>15</v>
      </c>
      <c r="AA134" s="82"/>
      <c r="AB134" s="60"/>
      <c r="AC134" s="82"/>
      <c r="AD134" s="60"/>
      <c r="AE134" s="82"/>
      <c r="AF134" s="60"/>
      <c r="AG134" s="82"/>
      <c r="AH134" s="60"/>
      <c r="AI134" s="82"/>
      <c r="AJ134" s="61"/>
      <c r="AK134" s="82"/>
      <c r="AL134" s="60"/>
      <c r="AM134" s="82"/>
      <c r="AN134" s="61"/>
      <c r="AP134" s="75">
        <f t="shared" si="25"/>
        <v>0</v>
      </c>
      <c r="AR134" s="89">
        <f t="shared" si="26"/>
        <v>0</v>
      </c>
      <c r="AT134" s="105">
        <v>15</v>
      </c>
      <c r="AU134" s="82"/>
      <c r="AV134" s="60"/>
      <c r="AW134" s="82"/>
      <c r="AX134" s="60"/>
      <c r="AY134" s="82"/>
      <c r="AZ134" s="60"/>
      <c r="BA134" s="82"/>
      <c r="BB134" s="60"/>
      <c r="BC134" s="82"/>
      <c r="BD134" s="61"/>
      <c r="BE134" s="82"/>
      <c r="BF134" s="60"/>
      <c r="BG134" s="82"/>
      <c r="BH134" s="61"/>
    </row>
    <row r="135" spans="2:60" ht="15" customHeight="1" outlineLevel="1" thickTop="1" x14ac:dyDescent="0.2">
      <c r="F135" s="106"/>
      <c r="G135" s="49" t="s">
        <v>27</v>
      </c>
      <c r="H135" s="49">
        <f>SUM(H120:H134)</f>
        <v>0</v>
      </c>
      <c r="I135" s="49"/>
      <c r="J135" s="49">
        <f>SUM(J120:J134)</f>
        <v>0</v>
      </c>
      <c r="K135" s="49"/>
      <c r="L135" s="49">
        <f>SUM(L120:L134)</f>
        <v>0</v>
      </c>
      <c r="M135" s="49"/>
      <c r="N135" s="49">
        <f>SUM(N120:N134)</f>
        <v>0</v>
      </c>
      <c r="O135" s="49"/>
      <c r="P135" s="49">
        <f>SUM(P120:P134)</f>
        <v>0</v>
      </c>
      <c r="Q135" s="49"/>
      <c r="R135" s="49">
        <f>SUM(R120:R134)</f>
        <v>0</v>
      </c>
      <c r="S135" s="49"/>
      <c r="T135" s="49">
        <f>SUM(T120:T134)</f>
        <v>0</v>
      </c>
      <c r="Z135" s="106"/>
      <c r="AA135" s="49" t="s">
        <v>27</v>
      </c>
      <c r="AB135" s="49">
        <f>SUM(AB120:AB134)</f>
        <v>0</v>
      </c>
      <c r="AC135" s="49"/>
      <c r="AD135" s="49">
        <f>SUM(AD120:AD134)</f>
        <v>0</v>
      </c>
      <c r="AE135" s="49"/>
      <c r="AF135" s="49">
        <f>SUM(AF120:AF134)</f>
        <v>0</v>
      </c>
      <c r="AG135" s="49"/>
      <c r="AH135" s="49">
        <f>SUM(AH120:AH134)</f>
        <v>0</v>
      </c>
      <c r="AI135" s="49"/>
      <c r="AJ135" s="49">
        <f>SUM(AJ120:AJ134)</f>
        <v>0</v>
      </c>
      <c r="AK135" s="49"/>
      <c r="AL135" s="49">
        <f>SUM(AL120:AL134)</f>
        <v>0</v>
      </c>
      <c r="AM135" s="49"/>
      <c r="AN135" s="49">
        <f>SUM(AN120:AN134)</f>
        <v>0</v>
      </c>
      <c r="AT135" s="106"/>
      <c r="AU135" s="49" t="s">
        <v>27</v>
      </c>
      <c r="AV135" s="49">
        <f>SUM(AV120:AV134)</f>
        <v>0</v>
      </c>
      <c r="AW135" s="49"/>
      <c r="AX135" s="49">
        <f>SUM(AX120:AX134)</f>
        <v>0</v>
      </c>
      <c r="AY135" s="49"/>
      <c r="AZ135" s="49">
        <f>SUM(AZ120:AZ134)</f>
        <v>0</v>
      </c>
      <c r="BA135" s="49"/>
      <c r="BB135" s="49">
        <f>SUM(BB120:BB134)</f>
        <v>0</v>
      </c>
      <c r="BC135" s="49"/>
      <c r="BD135" s="49">
        <f>SUM(BD120:BD134)</f>
        <v>0</v>
      </c>
      <c r="BE135" s="49"/>
      <c r="BF135" s="49">
        <f>SUM(BF120:BF134)</f>
        <v>0</v>
      </c>
      <c r="BG135" s="49"/>
      <c r="BH135" s="49">
        <f>SUM(BH120:BH134)</f>
        <v>0</v>
      </c>
    </row>
    <row r="136" spans="2:60" ht="1.5" customHeight="1" outlineLevel="1" thickBot="1" x14ac:dyDescent="0.25">
      <c r="F136" s="107">
        <f>INT((N137-LOOKUP(N137,DATE(YEAR(N137)+{-1;0;1},1,3)-WEEKDAY(DATE(YEAR(N137)+{-1;0;1},1,3))+2))/7)+1</f>
        <v>15</v>
      </c>
      <c r="G136" s="56"/>
      <c r="H136" s="56"/>
      <c r="I136" s="56"/>
      <c r="J136" s="56"/>
      <c r="K136" s="56"/>
      <c r="L136" s="56"/>
      <c r="M136" s="56"/>
      <c r="N136" s="56"/>
      <c r="O136" s="56"/>
      <c r="P136" s="56"/>
      <c r="Q136" s="50"/>
      <c r="R136" s="50"/>
      <c r="S136" s="50"/>
      <c r="T136" s="50"/>
      <c r="Z136" s="107">
        <f>INT((AH137-LOOKUP(AH137,DATE(YEAR(AH137)+{-1;0;1},1,3)-WEEKDAY(DATE(YEAR(AH137)+{-1;0;1},1,3))+2))/7)+1</f>
        <v>19</v>
      </c>
      <c r="AA136" s="56"/>
      <c r="AB136" s="56"/>
      <c r="AC136" s="56"/>
      <c r="AD136" s="56"/>
      <c r="AE136" s="56"/>
      <c r="AF136" s="56"/>
      <c r="AG136" s="56"/>
      <c r="AH136" s="56"/>
      <c r="AI136" s="56"/>
      <c r="AJ136" s="56"/>
      <c r="AK136" s="50"/>
      <c r="AL136" s="50"/>
      <c r="AM136" s="50"/>
      <c r="AN136" s="50"/>
      <c r="AT136" s="107">
        <f>INT((BB137-LOOKUP(BB137,DATE(YEAR(BB137)+{-1;0;1},1,3)-WEEKDAY(DATE(YEAR(BB137)+{-1;0;1},1,3))+2))/7)+1</f>
        <v>23</v>
      </c>
      <c r="AU136" s="56"/>
      <c r="AV136" s="56"/>
      <c r="AW136" s="56"/>
      <c r="AX136" s="56"/>
      <c r="AY136" s="56"/>
      <c r="AZ136" s="56"/>
      <c r="BA136" s="56"/>
      <c r="BB136" s="56"/>
      <c r="BC136" s="56"/>
      <c r="BD136" s="56"/>
      <c r="BE136" s="50"/>
      <c r="BF136" s="50"/>
      <c r="BG136" s="50"/>
      <c r="BH136" s="50"/>
    </row>
    <row r="137" spans="2:60" ht="39.950000000000003" customHeight="1" thickBot="1" x14ac:dyDescent="0.25">
      <c r="F137" s="71">
        <f>F136</f>
        <v>15</v>
      </c>
      <c r="G137" s="51" t="str">
        <f>IF(ISNA(VLOOKUP(H137,Tab_feri,2,FALSE)),"",VLOOKUP(H137,Tab_feri,2,FALSE))</f>
        <v/>
      </c>
      <c r="H137" s="52">
        <f>T119+1</f>
        <v>43563</v>
      </c>
      <c r="I137" s="51" t="str">
        <f>IF(ISNA(VLOOKUP(J137,Tab_feri,2,FALSE)),"",VLOOKUP(J137,Tab_feri,2,FALSE))</f>
        <v/>
      </c>
      <c r="J137" s="52">
        <f>H137+1</f>
        <v>43564</v>
      </c>
      <c r="K137" s="51" t="str">
        <f>IF(ISNA(VLOOKUP(L137,Tab_feri,2,FALSE)),"",VLOOKUP(L137,Tab_feri,2,FALSE))</f>
        <v/>
      </c>
      <c r="L137" s="52">
        <f>J137+1</f>
        <v>43565</v>
      </c>
      <c r="M137" s="51" t="str">
        <f>IF(ISNA(VLOOKUP(N137,Tab_feri,2,FALSE)),"",VLOOKUP(N137,Tab_feri,2,FALSE))</f>
        <v/>
      </c>
      <c r="N137" s="52">
        <f>L137+1</f>
        <v>43566</v>
      </c>
      <c r="O137" s="51" t="str">
        <f>IF(ISNA(VLOOKUP(P137,Tab_feri,2,FALSE)),"",VLOOKUP(P137,Tab_feri,2,FALSE))</f>
        <v/>
      </c>
      <c r="P137" s="52">
        <f>N137+1</f>
        <v>43567</v>
      </c>
      <c r="Q137" s="53" t="str">
        <f>IF(ISNA(VLOOKUP(R137,Tab_feri,2,FALSE)),"",VLOOKUP(R137,Tab_feri,2,FALSE))</f>
        <v/>
      </c>
      <c r="R137" s="54">
        <f>P137+1</f>
        <v>43568</v>
      </c>
      <c r="S137" s="53" t="str">
        <f>IF(ISNA(VLOOKUP(T137,Tab_feri,2,FALSE)),"",VLOOKUP(T137,Tab_feri,2,FALSE))</f>
        <v/>
      </c>
      <c r="T137" s="55">
        <f>R137+1</f>
        <v>43569</v>
      </c>
      <c r="Z137" s="71">
        <f>Z136</f>
        <v>19</v>
      </c>
      <c r="AA137" s="51" t="str">
        <f>IF(ISNA(VLOOKUP(AB137,Tab_feri,2,FALSE)),"",VLOOKUP(AB137,Tab_feri,2,FALSE))</f>
        <v/>
      </c>
      <c r="AB137" s="52">
        <f>AN119+1</f>
        <v>43591</v>
      </c>
      <c r="AC137" s="51" t="str">
        <f>IF(ISNA(VLOOKUP(AD137,Tab_feri,2,FALSE)),"",VLOOKUP(AD137,Tab_feri,2,FALSE))</f>
        <v/>
      </c>
      <c r="AD137" s="52">
        <f>AB137+1</f>
        <v>43592</v>
      </c>
      <c r="AE137" s="101" t="str">
        <f>IF(ISNA(VLOOKUP(AF137,Tab_feri,2,FALSE)),"",VLOOKUP(AF137,Tab_feri,2,FALSE))</f>
        <v/>
      </c>
      <c r="AF137" s="52">
        <f>AD137+1</f>
        <v>43593</v>
      </c>
      <c r="AG137" s="51" t="str">
        <f>IF(ISNA(VLOOKUP(AH137,Tab_feri,2,FALSE)),"",VLOOKUP(AH137,Tab_feri,2,FALSE))</f>
        <v/>
      </c>
      <c r="AH137" s="52">
        <f>AF137+1</f>
        <v>43594</v>
      </c>
      <c r="AI137" s="51" t="str">
        <f>IF(ISNA(VLOOKUP(AJ137,Tab_feri,2,FALSE)),"",VLOOKUP(AJ137,Tab_feri,2,FALSE))</f>
        <v/>
      </c>
      <c r="AJ137" s="52">
        <f>AH137+1</f>
        <v>43595</v>
      </c>
      <c r="AK137" s="53" t="str">
        <f>IF(ISNA(VLOOKUP(AL137,Tab_feri,2,FALSE)),"",VLOOKUP(AL137,Tab_feri,2,FALSE))</f>
        <v/>
      </c>
      <c r="AL137" s="54">
        <f>AJ137+1</f>
        <v>43596</v>
      </c>
      <c r="AM137" s="53" t="str">
        <f>IF(ISNA(VLOOKUP(AN137,Tab_feri,2,FALSE)),"",VLOOKUP(AN137,Tab_feri,2,FALSE))</f>
        <v/>
      </c>
      <c r="AN137" s="55">
        <f>AL137+1</f>
        <v>43597</v>
      </c>
      <c r="AT137" s="71">
        <f>AT136</f>
        <v>23</v>
      </c>
      <c r="AU137" s="51" t="str">
        <f>IF(ISNA(VLOOKUP(AV137,Tab_feri,2,FALSE)),"",VLOOKUP(AV137,Tab_feri,2,FALSE))</f>
        <v/>
      </c>
      <c r="AV137" s="52">
        <f>BH119+1</f>
        <v>43619</v>
      </c>
      <c r="AW137" s="51" t="str">
        <f>IF(ISNA(VLOOKUP(AX137,Tab_feri,2,FALSE)),"",VLOOKUP(AX137,Tab_feri,2,FALSE))</f>
        <v/>
      </c>
      <c r="AX137" s="52">
        <f>AV137+1</f>
        <v>43620</v>
      </c>
      <c r="AY137" s="51" t="str">
        <f>IF(ISNA(VLOOKUP(AZ137,Tab_feri,2,FALSE)),"",VLOOKUP(AZ137,Tab_feri,2,FALSE))</f>
        <v/>
      </c>
      <c r="AZ137" s="52">
        <f>AX137+1</f>
        <v>43621</v>
      </c>
      <c r="BA137" s="51" t="str">
        <f>IF(ISNA(VLOOKUP(BB137,Tab_feri,2,FALSE)),"",VLOOKUP(BB137,Tab_feri,2,FALSE))</f>
        <v/>
      </c>
      <c r="BB137" s="52">
        <f>AZ137+1</f>
        <v>43622</v>
      </c>
      <c r="BC137" s="51" t="str">
        <f>IF(ISNA(VLOOKUP(BD137,Tab_feri,2,FALSE)),"",VLOOKUP(BD137,Tab_feri,2,FALSE))</f>
        <v/>
      </c>
      <c r="BD137" s="52">
        <f>BB137+1</f>
        <v>43623</v>
      </c>
      <c r="BE137" s="53" t="str">
        <f>IF(ISNA(VLOOKUP(BF137,Tab_feri,2,FALSE)),"",VLOOKUP(BF137,Tab_feri,2,FALSE))</f>
        <v/>
      </c>
      <c r="BF137" s="54">
        <f>BD137+1</f>
        <v>43624</v>
      </c>
      <c r="BG137" s="53" t="str">
        <f>IF(ISNA(VLOOKUP(BH137,Tab_feri,2,FALSE)),"",VLOOKUP(BH137,Tab_feri,2,FALSE))</f>
        <v/>
      </c>
      <c r="BH137" s="55">
        <f>BF137+1</f>
        <v>43625</v>
      </c>
    </row>
    <row r="138" spans="2:60" ht="15" customHeight="1" outlineLevel="1" thickTop="1" thickBot="1" x14ac:dyDescent="0.25">
      <c r="D138" s="87">
        <f>SUM(H138,J138,L138,N138,P138,R138,T138)</f>
        <v>0</v>
      </c>
      <c r="F138" s="105">
        <v>1</v>
      </c>
      <c r="G138" s="80"/>
      <c r="H138" s="57"/>
      <c r="I138" s="80"/>
      <c r="J138" s="57"/>
      <c r="K138" s="80"/>
      <c r="L138" s="57"/>
      <c r="M138" s="80"/>
      <c r="N138" s="57"/>
      <c r="O138" s="80"/>
      <c r="P138" s="58"/>
      <c r="Q138" s="80"/>
      <c r="R138" s="57"/>
      <c r="S138" s="80"/>
      <c r="T138" s="58"/>
      <c r="X138" s="87">
        <f>SUM(AB138,AD138,AF138,AH138,AJ138,AL138,AN138)</f>
        <v>0</v>
      </c>
      <c r="Z138" s="105">
        <v>1</v>
      </c>
      <c r="AA138" s="80"/>
      <c r="AB138" s="57"/>
      <c r="AC138" s="80"/>
      <c r="AD138" s="57"/>
      <c r="AE138" s="80"/>
      <c r="AF138" s="57"/>
      <c r="AG138" s="80"/>
      <c r="AH138" s="57"/>
      <c r="AI138" s="80"/>
      <c r="AJ138" s="58"/>
      <c r="AK138" s="80"/>
      <c r="AL138" s="57"/>
      <c r="AM138" s="80"/>
      <c r="AN138" s="58"/>
      <c r="AR138" s="87">
        <f>SUM(AV138,AX138,AZ138,BB138,BD138,BF138,BH138)</f>
        <v>0</v>
      </c>
      <c r="AT138" s="105">
        <v>1</v>
      </c>
      <c r="AU138" s="80"/>
      <c r="AV138" s="57"/>
      <c r="AW138" s="80"/>
      <c r="AX138" s="57"/>
      <c r="AY138" s="80"/>
      <c r="AZ138" s="57"/>
      <c r="BA138" s="80"/>
      <c r="BB138" s="57"/>
      <c r="BC138" s="80"/>
      <c r="BD138" s="58"/>
      <c r="BE138" s="80"/>
      <c r="BF138" s="57"/>
      <c r="BG138" s="80"/>
      <c r="BH138" s="58"/>
    </row>
    <row r="139" spans="2:60" ht="15" customHeight="1" outlineLevel="1" thickBot="1" x14ac:dyDescent="0.25">
      <c r="D139" s="88">
        <f t="shared" ref="D139:D152" si="27">SUM(H139,J139,L139,N139,P139,R139,T139)</f>
        <v>0</v>
      </c>
      <c r="F139" s="105">
        <v>2</v>
      </c>
      <c r="G139" s="81"/>
      <c r="H139" s="47"/>
      <c r="I139" s="81"/>
      <c r="J139" s="47"/>
      <c r="K139" s="81"/>
      <c r="L139" s="47"/>
      <c r="M139" s="81"/>
      <c r="N139" s="47"/>
      <c r="O139" s="81"/>
      <c r="P139" s="59"/>
      <c r="Q139" s="81"/>
      <c r="R139" s="47"/>
      <c r="S139" s="81"/>
      <c r="T139" s="59"/>
      <c r="X139" s="88">
        <f t="shared" ref="X139:X152" si="28">SUM(AB139,AD139,AF139,AH139,AJ139,AL139,AN139)</f>
        <v>0</v>
      </c>
      <c r="Z139" s="105">
        <v>2</v>
      </c>
      <c r="AA139" s="81"/>
      <c r="AB139" s="47"/>
      <c r="AC139" s="81"/>
      <c r="AD139" s="47"/>
      <c r="AE139" s="81"/>
      <c r="AF139" s="47"/>
      <c r="AG139" s="81"/>
      <c r="AH139" s="47"/>
      <c r="AI139" s="81"/>
      <c r="AJ139" s="59"/>
      <c r="AK139" s="81"/>
      <c r="AL139" s="47"/>
      <c r="AM139" s="81"/>
      <c r="AN139" s="59"/>
      <c r="AR139" s="88">
        <f t="shared" ref="AR139:AR152" si="29">SUM(AV139,AX139,AZ139,BB139,BD139,BF139,BH139)</f>
        <v>0</v>
      </c>
      <c r="AT139" s="105">
        <v>2</v>
      </c>
      <c r="AU139" s="81"/>
      <c r="AV139" s="47"/>
      <c r="AW139" s="81"/>
      <c r="AX139" s="47"/>
      <c r="AY139" s="81"/>
      <c r="AZ139" s="47"/>
      <c r="BA139" s="81"/>
      <c r="BB139" s="47"/>
      <c r="BC139" s="81"/>
      <c r="BD139" s="59"/>
      <c r="BE139" s="81"/>
      <c r="BF139" s="47"/>
      <c r="BG139" s="81"/>
      <c r="BH139" s="59"/>
    </row>
    <row r="140" spans="2:60" ht="15" customHeight="1" outlineLevel="1" thickBot="1" x14ac:dyDescent="0.25">
      <c r="D140" s="88">
        <f t="shared" si="27"/>
        <v>0</v>
      </c>
      <c r="F140" s="105">
        <v>3</v>
      </c>
      <c r="G140" s="81"/>
      <c r="H140" s="47"/>
      <c r="I140" s="81"/>
      <c r="J140" s="47"/>
      <c r="K140" s="81"/>
      <c r="L140" s="47"/>
      <c r="M140" s="81"/>
      <c r="N140" s="47"/>
      <c r="O140" s="81"/>
      <c r="P140" s="59"/>
      <c r="Q140" s="81"/>
      <c r="R140" s="47"/>
      <c r="S140" s="81"/>
      <c r="T140" s="59"/>
      <c r="X140" s="88">
        <f t="shared" si="28"/>
        <v>0</v>
      </c>
      <c r="Z140" s="105">
        <v>3</v>
      </c>
      <c r="AA140" s="81"/>
      <c r="AB140" s="47"/>
      <c r="AC140" s="81"/>
      <c r="AD140" s="47"/>
      <c r="AE140" s="81"/>
      <c r="AF140" s="47"/>
      <c r="AG140" s="81"/>
      <c r="AH140" s="47"/>
      <c r="AI140" s="81"/>
      <c r="AJ140" s="59"/>
      <c r="AK140" s="81"/>
      <c r="AL140" s="47"/>
      <c r="AM140" s="81"/>
      <c r="AN140" s="59"/>
      <c r="AR140" s="88">
        <f t="shared" si="29"/>
        <v>0</v>
      </c>
      <c r="AT140" s="105">
        <v>3</v>
      </c>
      <c r="AU140" s="81"/>
      <c r="AV140" s="47"/>
      <c r="AW140" s="81"/>
      <c r="AX140" s="47"/>
      <c r="AY140" s="81"/>
      <c r="AZ140" s="47"/>
      <c r="BA140" s="81"/>
      <c r="BB140" s="47"/>
      <c r="BC140" s="81"/>
      <c r="BD140" s="59"/>
      <c r="BE140" s="81"/>
      <c r="BF140" s="47"/>
      <c r="BG140" s="81"/>
      <c r="BH140" s="59"/>
    </row>
    <row r="141" spans="2:60" ht="15" customHeight="1" outlineLevel="1" thickBot="1" x14ac:dyDescent="0.25">
      <c r="D141" s="88">
        <f t="shared" si="27"/>
        <v>0</v>
      </c>
      <c r="F141" s="105">
        <v>4</v>
      </c>
      <c r="G141" s="81"/>
      <c r="H141" s="47"/>
      <c r="I141" s="81"/>
      <c r="J141" s="47"/>
      <c r="K141" s="81"/>
      <c r="L141" s="47"/>
      <c r="M141" s="81"/>
      <c r="N141" s="47"/>
      <c r="O141" s="81"/>
      <c r="P141" s="59"/>
      <c r="Q141" s="81"/>
      <c r="R141" s="47"/>
      <c r="S141" s="81"/>
      <c r="T141" s="59"/>
      <c r="X141" s="88">
        <f t="shared" si="28"/>
        <v>0</v>
      </c>
      <c r="Z141" s="105">
        <v>4</v>
      </c>
      <c r="AA141" s="81"/>
      <c r="AB141" s="47"/>
      <c r="AC141" s="81"/>
      <c r="AD141" s="47"/>
      <c r="AE141" s="81"/>
      <c r="AF141" s="47"/>
      <c r="AG141" s="81"/>
      <c r="AH141" s="47"/>
      <c r="AI141" s="81"/>
      <c r="AJ141" s="59"/>
      <c r="AK141" s="81"/>
      <c r="AL141" s="47"/>
      <c r="AM141" s="81"/>
      <c r="AN141" s="59"/>
      <c r="AR141" s="88">
        <f t="shared" si="29"/>
        <v>0</v>
      </c>
      <c r="AT141" s="105">
        <v>4</v>
      </c>
      <c r="AU141" s="81"/>
      <c r="AV141" s="47"/>
      <c r="AW141" s="81"/>
      <c r="AX141" s="47"/>
      <c r="AY141" s="81"/>
      <c r="AZ141" s="47"/>
      <c r="BA141" s="81"/>
      <c r="BB141" s="47"/>
      <c r="BC141" s="81"/>
      <c r="BD141" s="59"/>
      <c r="BE141" s="81"/>
      <c r="BF141" s="47"/>
      <c r="BG141" s="81"/>
      <c r="BH141" s="59"/>
    </row>
    <row r="142" spans="2:60" ht="15" customHeight="1" outlineLevel="1" thickBot="1" x14ac:dyDescent="0.25">
      <c r="D142" s="88">
        <f t="shared" si="27"/>
        <v>0</v>
      </c>
      <c r="F142" s="105">
        <v>5</v>
      </c>
      <c r="G142" s="81"/>
      <c r="H142" s="47"/>
      <c r="I142" s="81"/>
      <c r="J142" s="47"/>
      <c r="K142" s="81"/>
      <c r="L142" s="47"/>
      <c r="M142" s="81"/>
      <c r="N142" s="47"/>
      <c r="O142" s="81"/>
      <c r="P142" s="59"/>
      <c r="Q142" s="81"/>
      <c r="R142" s="47"/>
      <c r="S142" s="81"/>
      <c r="T142" s="59"/>
      <c r="X142" s="88">
        <f t="shared" si="28"/>
        <v>0</v>
      </c>
      <c r="Z142" s="105">
        <v>5</v>
      </c>
      <c r="AA142" s="81"/>
      <c r="AB142" s="47"/>
      <c r="AC142" s="81"/>
      <c r="AD142" s="47"/>
      <c r="AE142" s="81"/>
      <c r="AF142" s="47"/>
      <c r="AG142" s="81"/>
      <c r="AH142" s="47"/>
      <c r="AI142" s="81"/>
      <c r="AJ142" s="59"/>
      <c r="AK142" s="81"/>
      <c r="AL142" s="47"/>
      <c r="AM142" s="81"/>
      <c r="AN142" s="59"/>
      <c r="AR142" s="88">
        <f t="shared" si="29"/>
        <v>0</v>
      </c>
      <c r="AT142" s="105">
        <v>5</v>
      </c>
      <c r="AU142" s="81"/>
      <c r="AV142" s="47"/>
      <c r="AW142" s="81"/>
      <c r="AX142" s="47"/>
      <c r="AY142" s="81"/>
      <c r="AZ142" s="47"/>
      <c r="BA142" s="81"/>
      <c r="BB142" s="47"/>
      <c r="BC142" s="81"/>
      <c r="BD142" s="59"/>
      <c r="BE142" s="81"/>
      <c r="BF142" s="47"/>
      <c r="BG142" s="81"/>
      <c r="BH142" s="59"/>
    </row>
    <row r="143" spans="2:60" ht="15" customHeight="1" outlineLevel="1" thickBot="1" x14ac:dyDescent="0.25">
      <c r="D143" s="88">
        <f t="shared" si="27"/>
        <v>0</v>
      </c>
      <c r="F143" s="105">
        <v>6</v>
      </c>
      <c r="G143" s="81"/>
      <c r="H143" s="47"/>
      <c r="I143" s="81"/>
      <c r="J143" s="47"/>
      <c r="K143" s="81"/>
      <c r="L143" s="47"/>
      <c r="M143" s="81"/>
      <c r="N143" s="47"/>
      <c r="O143" s="81"/>
      <c r="P143" s="59"/>
      <c r="Q143" s="81"/>
      <c r="R143" s="47"/>
      <c r="S143" s="81"/>
      <c r="T143" s="59"/>
      <c r="X143" s="88">
        <f t="shared" si="28"/>
        <v>0</v>
      </c>
      <c r="Z143" s="105">
        <v>6</v>
      </c>
      <c r="AA143" s="81"/>
      <c r="AB143" s="47"/>
      <c r="AC143" s="81"/>
      <c r="AD143" s="47"/>
      <c r="AE143" s="81"/>
      <c r="AF143" s="47"/>
      <c r="AG143" s="81"/>
      <c r="AH143" s="47"/>
      <c r="AI143" s="81"/>
      <c r="AJ143" s="59"/>
      <c r="AK143" s="81"/>
      <c r="AL143" s="47"/>
      <c r="AM143" s="81"/>
      <c r="AN143" s="59"/>
      <c r="AR143" s="88">
        <f t="shared" si="29"/>
        <v>0</v>
      </c>
      <c r="AT143" s="105">
        <v>6</v>
      </c>
      <c r="AU143" s="81"/>
      <c r="AV143" s="47"/>
      <c r="AW143" s="81"/>
      <c r="AX143" s="47"/>
      <c r="AY143" s="81"/>
      <c r="AZ143" s="47"/>
      <c r="BA143" s="81"/>
      <c r="BB143" s="47"/>
      <c r="BC143" s="81"/>
      <c r="BD143" s="59"/>
      <c r="BE143" s="81"/>
      <c r="BF143" s="47"/>
      <c r="BG143" s="81"/>
      <c r="BH143" s="59"/>
    </row>
    <row r="144" spans="2:60" ht="15" customHeight="1" outlineLevel="1" thickBot="1" x14ac:dyDescent="0.25">
      <c r="D144" s="88">
        <f t="shared" si="27"/>
        <v>0</v>
      </c>
      <c r="F144" s="105">
        <v>7</v>
      </c>
      <c r="G144" s="81"/>
      <c r="H144" s="47"/>
      <c r="I144" s="81"/>
      <c r="J144" s="47"/>
      <c r="K144" s="81"/>
      <c r="L144" s="47"/>
      <c r="M144" s="81"/>
      <c r="N144" s="47"/>
      <c r="O144" s="81"/>
      <c r="P144" s="59"/>
      <c r="Q144" s="81"/>
      <c r="R144" s="47"/>
      <c r="S144" s="81"/>
      <c r="T144" s="59"/>
      <c r="X144" s="88">
        <f t="shared" si="28"/>
        <v>0</v>
      </c>
      <c r="Z144" s="105">
        <v>7</v>
      </c>
      <c r="AA144" s="81"/>
      <c r="AB144" s="47"/>
      <c r="AC144" s="81"/>
      <c r="AD144" s="47"/>
      <c r="AE144" s="81"/>
      <c r="AF144" s="47"/>
      <c r="AG144" s="81"/>
      <c r="AH144" s="47"/>
      <c r="AI144" s="81"/>
      <c r="AJ144" s="59"/>
      <c r="AK144" s="81"/>
      <c r="AL144" s="47"/>
      <c r="AM144" s="81"/>
      <c r="AN144" s="59"/>
      <c r="AR144" s="88">
        <f t="shared" si="29"/>
        <v>0</v>
      </c>
      <c r="AT144" s="105">
        <v>7</v>
      </c>
      <c r="AU144" s="81"/>
      <c r="AV144" s="47"/>
      <c r="AW144" s="81"/>
      <c r="AX144" s="47"/>
      <c r="AY144" s="81"/>
      <c r="AZ144" s="47"/>
      <c r="BA144" s="81"/>
      <c r="BB144" s="47"/>
      <c r="BC144" s="81"/>
      <c r="BD144" s="59"/>
      <c r="BE144" s="81"/>
      <c r="BF144" s="47"/>
      <c r="BG144" s="81"/>
      <c r="BH144" s="59"/>
    </row>
    <row r="145" spans="4:60" ht="15" customHeight="1" outlineLevel="1" thickBot="1" x14ac:dyDescent="0.25">
      <c r="D145" s="88">
        <f t="shared" si="27"/>
        <v>0</v>
      </c>
      <c r="F145" s="105">
        <v>8</v>
      </c>
      <c r="G145" s="81"/>
      <c r="H145" s="47"/>
      <c r="I145" s="81"/>
      <c r="J145" s="47"/>
      <c r="K145" s="81"/>
      <c r="L145" s="47"/>
      <c r="M145" s="81"/>
      <c r="N145" s="47"/>
      <c r="O145" s="81"/>
      <c r="P145" s="59"/>
      <c r="Q145" s="81"/>
      <c r="R145" s="47"/>
      <c r="S145" s="81"/>
      <c r="T145" s="59"/>
      <c r="X145" s="88">
        <f t="shared" si="28"/>
        <v>0</v>
      </c>
      <c r="Z145" s="105">
        <v>8</v>
      </c>
      <c r="AA145" s="81"/>
      <c r="AB145" s="47"/>
      <c r="AC145" s="81"/>
      <c r="AD145" s="47"/>
      <c r="AE145" s="81"/>
      <c r="AF145" s="47"/>
      <c r="AG145" s="81"/>
      <c r="AH145" s="47"/>
      <c r="AI145" s="81"/>
      <c r="AJ145" s="59"/>
      <c r="AK145" s="81"/>
      <c r="AL145" s="47"/>
      <c r="AM145" s="81"/>
      <c r="AN145" s="59"/>
      <c r="AR145" s="88">
        <f t="shared" si="29"/>
        <v>0</v>
      </c>
      <c r="AT145" s="105">
        <v>8</v>
      </c>
      <c r="AU145" s="81"/>
      <c r="AV145" s="47"/>
      <c r="AW145" s="81"/>
      <c r="AX145" s="47"/>
      <c r="AY145" s="81"/>
      <c r="AZ145" s="47"/>
      <c r="BA145" s="81"/>
      <c r="BB145" s="47"/>
      <c r="BC145" s="81"/>
      <c r="BD145" s="59"/>
      <c r="BE145" s="81"/>
      <c r="BF145" s="47"/>
      <c r="BG145" s="81"/>
      <c r="BH145" s="59"/>
    </row>
    <row r="146" spans="4:60" ht="15" customHeight="1" outlineLevel="1" thickBot="1" x14ac:dyDescent="0.25">
      <c r="D146" s="88">
        <f t="shared" si="27"/>
        <v>0</v>
      </c>
      <c r="F146" s="105">
        <v>9</v>
      </c>
      <c r="G146" s="81"/>
      <c r="H146" s="47"/>
      <c r="I146" s="81"/>
      <c r="J146" s="47"/>
      <c r="K146" s="81"/>
      <c r="L146" s="47"/>
      <c r="M146" s="81"/>
      <c r="N146" s="47"/>
      <c r="O146" s="81"/>
      <c r="P146" s="59"/>
      <c r="Q146" s="81"/>
      <c r="R146" s="47"/>
      <c r="S146" s="81"/>
      <c r="T146" s="59"/>
      <c r="X146" s="88">
        <f t="shared" si="28"/>
        <v>0</v>
      </c>
      <c r="Z146" s="105">
        <v>9</v>
      </c>
      <c r="AA146" s="81"/>
      <c r="AB146" s="47"/>
      <c r="AC146" s="81"/>
      <c r="AD146" s="47"/>
      <c r="AE146" s="81"/>
      <c r="AF146" s="47"/>
      <c r="AG146" s="81"/>
      <c r="AH146" s="47"/>
      <c r="AI146" s="81"/>
      <c r="AJ146" s="59"/>
      <c r="AK146" s="81"/>
      <c r="AL146" s="47"/>
      <c r="AM146" s="81"/>
      <c r="AN146" s="59"/>
      <c r="AR146" s="88">
        <f t="shared" si="29"/>
        <v>0</v>
      </c>
      <c r="AT146" s="105">
        <v>9</v>
      </c>
      <c r="AU146" s="81"/>
      <c r="AV146" s="47"/>
      <c r="AW146" s="81"/>
      <c r="AX146" s="47"/>
      <c r="AY146" s="81"/>
      <c r="AZ146" s="47"/>
      <c r="BA146" s="81"/>
      <c r="BB146" s="47"/>
      <c r="BC146" s="81"/>
      <c r="BD146" s="59"/>
      <c r="BE146" s="81"/>
      <c r="BF146" s="47"/>
      <c r="BG146" s="81"/>
      <c r="BH146" s="59"/>
    </row>
    <row r="147" spans="4:60" ht="15" customHeight="1" outlineLevel="1" thickBot="1" x14ac:dyDescent="0.25">
      <c r="D147" s="88">
        <f t="shared" si="27"/>
        <v>0</v>
      </c>
      <c r="F147" s="105">
        <v>10</v>
      </c>
      <c r="G147" s="81"/>
      <c r="H147" s="47"/>
      <c r="I147" s="81"/>
      <c r="J147" s="47"/>
      <c r="K147" s="81"/>
      <c r="L147" s="47"/>
      <c r="M147" s="81"/>
      <c r="N147" s="47"/>
      <c r="O147" s="81"/>
      <c r="P147" s="59"/>
      <c r="Q147" s="81"/>
      <c r="R147" s="47"/>
      <c r="S147" s="81"/>
      <c r="T147" s="59"/>
      <c r="X147" s="88">
        <f t="shared" si="28"/>
        <v>0</v>
      </c>
      <c r="Z147" s="105">
        <v>10</v>
      </c>
      <c r="AA147" s="81"/>
      <c r="AB147" s="47"/>
      <c r="AC147" s="81"/>
      <c r="AD147" s="47"/>
      <c r="AE147" s="81"/>
      <c r="AF147" s="47"/>
      <c r="AG147" s="81"/>
      <c r="AH147" s="47"/>
      <c r="AI147" s="81"/>
      <c r="AJ147" s="59"/>
      <c r="AK147" s="81"/>
      <c r="AL147" s="47"/>
      <c r="AM147" s="81"/>
      <c r="AN147" s="59"/>
      <c r="AR147" s="88">
        <f t="shared" si="29"/>
        <v>0</v>
      </c>
      <c r="AT147" s="105">
        <v>10</v>
      </c>
      <c r="AU147" s="81"/>
      <c r="AV147" s="47"/>
      <c r="AW147" s="81"/>
      <c r="AX147" s="47"/>
      <c r="AY147" s="81"/>
      <c r="AZ147" s="47"/>
      <c r="BA147" s="81"/>
      <c r="BB147" s="47"/>
      <c r="BC147" s="81"/>
      <c r="BD147" s="59"/>
      <c r="BE147" s="81"/>
      <c r="BF147" s="47"/>
      <c r="BG147" s="81"/>
      <c r="BH147" s="59"/>
    </row>
    <row r="148" spans="4:60" ht="15" customHeight="1" outlineLevel="1" thickBot="1" x14ac:dyDescent="0.25">
      <c r="D148" s="88">
        <f t="shared" si="27"/>
        <v>0</v>
      </c>
      <c r="F148" s="105">
        <v>11</v>
      </c>
      <c r="G148" s="81"/>
      <c r="H148" s="47"/>
      <c r="I148" s="81"/>
      <c r="J148" s="47"/>
      <c r="K148" s="81"/>
      <c r="L148" s="47"/>
      <c r="M148" s="81"/>
      <c r="N148" s="47"/>
      <c r="O148" s="81"/>
      <c r="P148" s="59"/>
      <c r="Q148" s="81"/>
      <c r="R148" s="47"/>
      <c r="S148" s="81"/>
      <c r="T148" s="59"/>
      <c r="X148" s="88">
        <f t="shared" si="28"/>
        <v>0</v>
      </c>
      <c r="Z148" s="105">
        <v>11</v>
      </c>
      <c r="AA148" s="81"/>
      <c r="AB148" s="47"/>
      <c r="AC148" s="81"/>
      <c r="AD148" s="47"/>
      <c r="AE148" s="81"/>
      <c r="AF148" s="47"/>
      <c r="AG148" s="81"/>
      <c r="AH148" s="47"/>
      <c r="AI148" s="81"/>
      <c r="AJ148" s="59"/>
      <c r="AK148" s="81"/>
      <c r="AL148" s="47"/>
      <c r="AM148" s="81"/>
      <c r="AN148" s="59"/>
      <c r="AR148" s="88">
        <f t="shared" si="29"/>
        <v>0</v>
      </c>
      <c r="AT148" s="105">
        <v>11</v>
      </c>
      <c r="AU148" s="81"/>
      <c r="AV148" s="47"/>
      <c r="AW148" s="81"/>
      <c r="AX148" s="47"/>
      <c r="AY148" s="81"/>
      <c r="AZ148" s="47"/>
      <c r="BA148" s="81"/>
      <c r="BB148" s="47"/>
      <c r="BC148" s="81"/>
      <c r="BD148" s="59"/>
      <c r="BE148" s="81"/>
      <c r="BF148" s="47"/>
      <c r="BG148" s="81"/>
      <c r="BH148" s="59"/>
    </row>
    <row r="149" spans="4:60" ht="15" customHeight="1" outlineLevel="1" thickBot="1" x14ac:dyDescent="0.25">
      <c r="D149" s="88">
        <f t="shared" si="27"/>
        <v>0</v>
      </c>
      <c r="F149" s="105">
        <v>12</v>
      </c>
      <c r="G149" s="81"/>
      <c r="H149" s="47"/>
      <c r="I149" s="81"/>
      <c r="J149" s="47"/>
      <c r="K149" s="81"/>
      <c r="L149" s="47"/>
      <c r="M149" s="81"/>
      <c r="N149" s="47"/>
      <c r="O149" s="81"/>
      <c r="P149" s="59"/>
      <c r="Q149" s="81"/>
      <c r="R149" s="47"/>
      <c r="S149" s="81"/>
      <c r="T149" s="59"/>
      <c r="X149" s="88">
        <f t="shared" si="28"/>
        <v>0</v>
      </c>
      <c r="Z149" s="105">
        <v>12</v>
      </c>
      <c r="AA149" s="81"/>
      <c r="AB149" s="47"/>
      <c r="AC149" s="81"/>
      <c r="AD149" s="47"/>
      <c r="AE149" s="81"/>
      <c r="AF149" s="47"/>
      <c r="AG149" s="81"/>
      <c r="AH149" s="47"/>
      <c r="AI149" s="81"/>
      <c r="AJ149" s="59"/>
      <c r="AK149" s="81"/>
      <c r="AL149" s="47"/>
      <c r="AM149" s="81"/>
      <c r="AN149" s="59"/>
      <c r="AR149" s="88">
        <f t="shared" si="29"/>
        <v>0</v>
      </c>
      <c r="AT149" s="105">
        <v>12</v>
      </c>
      <c r="AU149" s="81"/>
      <c r="AV149" s="47"/>
      <c r="AW149" s="81"/>
      <c r="AX149" s="47"/>
      <c r="AY149" s="81"/>
      <c r="AZ149" s="47"/>
      <c r="BA149" s="81"/>
      <c r="BB149" s="47"/>
      <c r="BC149" s="81"/>
      <c r="BD149" s="59"/>
      <c r="BE149" s="81"/>
      <c r="BF149" s="47"/>
      <c r="BG149" s="81"/>
      <c r="BH149" s="59"/>
    </row>
    <row r="150" spans="4:60" ht="15" customHeight="1" outlineLevel="1" thickBot="1" x14ac:dyDescent="0.25">
      <c r="D150" s="88">
        <f t="shared" si="27"/>
        <v>0</v>
      </c>
      <c r="F150" s="105">
        <v>13</v>
      </c>
      <c r="G150" s="81"/>
      <c r="H150" s="47"/>
      <c r="I150" s="81"/>
      <c r="J150" s="47"/>
      <c r="K150" s="81"/>
      <c r="L150" s="47"/>
      <c r="M150" s="81"/>
      <c r="N150" s="47"/>
      <c r="O150" s="81"/>
      <c r="P150" s="59"/>
      <c r="Q150" s="81"/>
      <c r="R150" s="47"/>
      <c r="S150" s="81"/>
      <c r="T150" s="59"/>
      <c r="X150" s="88">
        <f t="shared" si="28"/>
        <v>0</v>
      </c>
      <c r="Z150" s="105">
        <v>13</v>
      </c>
      <c r="AA150" s="81"/>
      <c r="AB150" s="47"/>
      <c r="AC150" s="81"/>
      <c r="AD150" s="47"/>
      <c r="AE150" s="81"/>
      <c r="AF150" s="47"/>
      <c r="AG150" s="81"/>
      <c r="AH150" s="47"/>
      <c r="AI150" s="81"/>
      <c r="AJ150" s="59"/>
      <c r="AK150" s="81"/>
      <c r="AL150" s="47"/>
      <c r="AM150" s="81"/>
      <c r="AN150" s="59"/>
      <c r="AR150" s="88">
        <f t="shared" si="29"/>
        <v>0</v>
      </c>
      <c r="AT150" s="105">
        <v>13</v>
      </c>
      <c r="AU150" s="81"/>
      <c r="AV150" s="47"/>
      <c r="AW150" s="81"/>
      <c r="AX150" s="47"/>
      <c r="AY150" s="81"/>
      <c r="AZ150" s="47"/>
      <c r="BA150" s="81"/>
      <c r="BB150" s="47"/>
      <c r="BC150" s="81"/>
      <c r="BD150" s="59"/>
      <c r="BE150" s="81"/>
      <c r="BF150" s="47"/>
      <c r="BG150" s="81"/>
      <c r="BH150" s="59"/>
    </row>
    <row r="151" spans="4:60" ht="15" customHeight="1" outlineLevel="1" thickBot="1" x14ac:dyDescent="0.25">
      <c r="D151" s="88">
        <f t="shared" si="27"/>
        <v>0</v>
      </c>
      <c r="F151" s="105">
        <v>14</v>
      </c>
      <c r="G151" s="81"/>
      <c r="H151" s="78"/>
      <c r="I151" s="81"/>
      <c r="J151" s="47"/>
      <c r="K151" s="81"/>
      <c r="L151" s="47"/>
      <c r="M151" s="81"/>
      <c r="N151" s="47"/>
      <c r="O151" s="81"/>
      <c r="P151" s="59"/>
      <c r="Q151" s="81"/>
      <c r="R151" s="47"/>
      <c r="S151" s="81"/>
      <c r="T151" s="59"/>
      <c r="X151" s="88">
        <f t="shared" si="28"/>
        <v>0</v>
      </c>
      <c r="Z151" s="105">
        <v>14</v>
      </c>
      <c r="AA151" s="81"/>
      <c r="AB151" s="78"/>
      <c r="AC151" s="81"/>
      <c r="AD151" s="47"/>
      <c r="AE151" s="81"/>
      <c r="AF151" s="47"/>
      <c r="AG151" s="81"/>
      <c r="AH151" s="47"/>
      <c r="AI151" s="81"/>
      <c r="AJ151" s="59"/>
      <c r="AK151" s="81"/>
      <c r="AL151" s="47"/>
      <c r="AM151" s="81"/>
      <c r="AN151" s="59"/>
      <c r="AR151" s="88">
        <f t="shared" si="29"/>
        <v>0</v>
      </c>
      <c r="AT151" s="105">
        <v>14</v>
      </c>
      <c r="AU151" s="81"/>
      <c r="AV151" s="78"/>
      <c r="AW151" s="81"/>
      <c r="AX151" s="47"/>
      <c r="AY151" s="81"/>
      <c r="AZ151" s="47"/>
      <c r="BA151" s="81"/>
      <c r="BB151" s="47"/>
      <c r="BC151" s="81"/>
      <c r="BD151" s="59"/>
      <c r="BE151" s="81"/>
      <c r="BF151" s="47"/>
      <c r="BG151" s="81"/>
      <c r="BH151" s="59"/>
    </row>
    <row r="152" spans="4:60" ht="15" customHeight="1" outlineLevel="1" thickBot="1" x14ac:dyDescent="0.25">
      <c r="D152" s="89">
        <f t="shared" si="27"/>
        <v>0</v>
      </c>
      <c r="F152" s="105">
        <v>15</v>
      </c>
      <c r="G152" s="82"/>
      <c r="H152" s="60"/>
      <c r="I152" s="82"/>
      <c r="J152" s="60"/>
      <c r="K152" s="82"/>
      <c r="L152" s="60"/>
      <c r="M152" s="82"/>
      <c r="N152" s="60"/>
      <c r="O152" s="82"/>
      <c r="P152" s="61"/>
      <c r="Q152" s="82"/>
      <c r="R152" s="60"/>
      <c r="S152" s="82"/>
      <c r="T152" s="61"/>
      <c r="X152" s="89">
        <f t="shared" si="28"/>
        <v>0</v>
      </c>
      <c r="Z152" s="105">
        <v>15</v>
      </c>
      <c r="AA152" s="82"/>
      <c r="AB152" s="60"/>
      <c r="AC152" s="82"/>
      <c r="AD152" s="60"/>
      <c r="AE152" s="82"/>
      <c r="AF152" s="60"/>
      <c r="AG152" s="82"/>
      <c r="AH152" s="60"/>
      <c r="AI152" s="82"/>
      <c r="AJ152" s="61"/>
      <c r="AK152" s="82"/>
      <c r="AL152" s="60"/>
      <c r="AM152" s="82"/>
      <c r="AN152" s="61"/>
      <c r="AR152" s="89">
        <f t="shared" si="29"/>
        <v>0</v>
      </c>
      <c r="AT152" s="105">
        <v>15</v>
      </c>
      <c r="AU152" s="82"/>
      <c r="AV152" s="60"/>
      <c r="AW152" s="82"/>
      <c r="AX152" s="60"/>
      <c r="AY152" s="82"/>
      <c r="AZ152" s="60"/>
      <c r="BA152" s="82"/>
      <c r="BB152" s="60"/>
      <c r="BC152" s="82"/>
      <c r="BD152" s="61"/>
      <c r="BE152" s="82"/>
      <c r="BF152" s="60"/>
      <c r="BG152" s="82"/>
      <c r="BH152" s="61"/>
    </row>
    <row r="153" spans="4:60" ht="15" customHeight="1" outlineLevel="1" thickTop="1" x14ac:dyDescent="0.2">
      <c r="F153" s="106"/>
      <c r="G153" s="49" t="s">
        <v>27</v>
      </c>
      <c r="H153" s="49">
        <f>SUM(H138:H152)</f>
        <v>0</v>
      </c>
      <c r="I153" s="49"/>
      <c r="J153" s="49">
        <f>SUM(J138:J152)</f>
        <v>0</v>
      </c>
      <c r="K153" s="49"/>
      <c r="L153" s="49">
        <f>SUM(L138:L152)</f>
        <v>0</v>
      </c>
      <c r="M153" s="49"/>
      <c r="N153" s="49">
        <f>SUM(N138:N152)</f>
        <v>0</v>
      </c>
      <c r="O153" s="49"/>
      <c r="P153" s="49">
        <f>SUM(P138:P152)</f>
        <v>0</v>
      </c>
      <c r="Q153" s="49"/>
      <c r="R153" s="49">
        <f>SUM(R138:R152)</f>
        <v>0</v>
      </c>
      <c r="S153" s="49"/>
      <c r="T153" s="49">
        <f>SUM(T138:T152)</f>
        <v>0</v>
      </c>
      <c r="Z153" s="106"/>
      <c r="AA153" s="49" t="s">
        <v>27</v>
      </c>
      <c r="AB153" s="49">
        <f>SUM(AB138:AB152)</f>
        <v>0</v>
      </c>
      <c r="AC153" s="49"/>
      <c r="AD153" s="49">
        <f>SUM(AD138:AD152)</f>
        <v>0</v>
      </c>
      <c r="AE153" s="49"/>
      <c r="AF153" s="49">
        <f>SUM(AF138:AF152)</f>
        <v>0</v>
      </c>
      <c r="AG153" s="49"/>
      <c r="AH153" s="49">
        <f>SUM(AH138:AH152)</f>
        <v>0</v>
      </c>
      <c r="AI153" s="49"/>
      <c r="AJ153" s="49">
        <f>SUM(AJ138:AJ152)</f>
        <v>0</v>
      </c>
      <c r="AK153" s="49"/>
      <c r="AL153" s="49">
        <f>SUM(AL138:AL152)</f>
        <v>0</v>
      </c>
      <c r="AM153" s="49"/>
      <c r="AN153" s="49">
        <f>SUM(AN138:AN152)</f>
        <v>0</v>
      </c>
      <c r="AT153" s="106"/>
      <c r="AU153" s="49" t="s">
        <v>27</v>
      </c>
      <c r="AV153" s="49">
        <f>SUM(AV138:AV152)</f>
        <v>0</v>
      </c>
      <c r="AW153" s="49"/>
      <c r="AX153" s="49">
        <f>SUM(AX138:AX152)</f>
        <v>0</v>
      </c>
      <c r="AY153" s="49"/>
      <c r="AZ153" s="49">
        <f>SUM(AZ138:AZ152)</f>
        <v>0</v>
      </c>
      <c r="BA153" s="49"/>
      <c r="BB153" s="49">
        <f>SUM(BB138:BB152)</f>
        <v>0</v>
      </c>
      <c r="BC153" s="49"/>
      <c r="BD153" s="49">
        <f>SUM(BD138:BD152)</f>
        <v>0</v>
      </c>
      <c r="BE153" s="49"/>
      <c r="BF153" s="49">
        <f>SUM(BF138:BF152)</f>
        <v>0</v>
      </c>
      <c r="BG153" s="49"/>
      <c r="BH153" s="49">
        <f>SUM(BH138:BH152)</f>
        <v>0</v>
      </c>
    </row>
    <row r="154" spans="4:60" ht="1.5" customHeight="1" outlineLevel="1" thickBot="1" x14ac:dyDescent="0.25">
      <c r="F154" s="108">
        <f>INT((N155-LOOKUP(N155,DATE(YEAR(N155)+{-1;0;1},1,3)-WEEKDAY(DATE(YEAR(N155)+{-1;0;1},1,3))+2))/7)+1</f>
        <v>16</v>
      </c>
      <c r="G154" s="50"/>
      <c r="H154" s="50"/>
      <c r="I154" s="50"/>
      <c r="J154" s="50"/>
      <c r="K154" s="50"/>
      <c r="L154" s="50"/>
      <c r="M154" s="50"/>
      <c r="N154" s="50"/>
      <c r="O154" s="50"/>
      <c r="P154" s="50"/>
      <c r="Q154" s="50"/>
      <c r="R154" s="50"/>
      <c r="S154" s="50"/>
      <c r="T154" s="50"/>
      <c r="Z154" s="108">
        <f>INT((AH155-LOOKUP(AH155,DATE(YEAR(AH155)+{-1;0;1},1,3)-WEEKDAY(DATE(YEAR(AH155)+{-1;0;1},1,3))+2))/7)+1</f>
        <v>20</v>
      </c>
      <c r="AA154" s="50"/>
      <c r="AB154" s="50"/>
      <c r="AC154" s="50"/>
      <c r="AD154" s="50"/>
      <c r="AE154" s="50"/>
      <c r="AF154" s="50"/>
      <c r="AG154" s="50"/>
      <c r="AH154" s="50"/>
      <c r="AI154" s="50"/>
      <c r="AJ154" s="50"/>
      <c r="AK154" s="50"/>
      <c r="AL154" s="50"/>
      <c r="AM154" s="50"/>
      <c r="AN154" s="50"/>
      <c r="AT154" s="108">
        <f>INT((BB155-LOOKUP(BB155,DATE(YEAR(BB155)+{-1;0;1},1,3)-WEEKDAY(DATE(YEAR(BB155)+{-1;0;1},1,3))+2))/7)+1</f>
        <v>24</v>
      </c>
      <c r="AU154" s="50"/>
      <c r="AV154" s="50"/>
      <c r="AW154" s="50"/>
      <c r="AX154" s="50"/>
      <c r="AY154" s="50"/>
      <c r="AZ154" s="50"/>
      <c r="BA154" s="50"/>
      <c r="BB154" s="50"/>
      <c r="BC154" s="50"/>
      <c r="BD154" s="50"/>
      <c r="BE154" s="50"/>
      <c r="BF154" s="50"/>
      <c r="BG154" s="50"/>
      <c r="BH154" s="50"/>
    </row>
    <row r="155" spans="4:60" ht="39.950000000000003" customHeight="1" thickBot="1" x14ac:dyDescent="0.25">
      <c r="F155" s="71">
        <f>F154</f>
        <v>16</v>
      </c>
      <c r="G155" s="51" t="str">
        <f>IF(ISNA(VLOOKUP(H155,Tab_feri,2,FALSE)),"",VLOOKUP(H155,Tab_feri,2,FALSE))</f>
        <v/>
      </c>
      <c r="H155" s="52">
        <f>T137+1</f>
        <v>43570</v>
      </c>
      <c r="I155" s="51" t="str">
        <f>IF(ISNA(VLOOKUP(J155,Tab_feri,2,FALSE)),"",VLOOKUP(J155,Tab_feri,2,FALSE))</f>
        <v/>
      </c>
      <c r="J155" s="52">
        <f>H155+1</f>
        <v>43571</v>
      </c>
      <c r="K155" s="51" t="str">
        <f>IF(ISNA(VLOOKUP(L155,Tab_feri,2,FALSE)),"",VLOOKUP(L155,Tab_feri,2,FALSE))</f>
        <v/>
      </c>
      <c r="L155" s="52">
        <f>J155+1</f>
        <v>43572</v>
      </c>
      <c r="M155" s="51" t="str">
        <f>IF(ISNA(VLOOKUP(N155,Tab_feri,2,FALSE)),"",VLOOKUP(N155,Tab_feri,2,FALSE))</f>
        <v/>
      </c>
      <c r="N155" s="52">
        <f>L155+1</f>
        <v>43573</v>
      </c>
      <c r="O155" s="51" t="str">
        <f>IF(ISNA(VLOOKUP(P155,Tab_feri,2,FALSE)),"",VLOOKUP(P155,Tab_feri,2,FALSE))</f>
        <v/>
      </c>
      <c r="P155" s="52">
        <f>N155+1</f>
        <v>43574</v>
      </c>
      <c r="Q155" s="53" t="str">
        <f>IF(ISNA(VLOOKUP(R155,Tab_feri,2,FALSE)),"",VLOOKUP(R155,Tab_feri,2,FALSE))</f>
        <v/>
      </c>
      <c r="R155" s="54">
        <f>P155+1</f>
        <v>43575</v>
      </c>
      <c r="S155" s="100" t="str">
        <f>IF(ISNA(VLOOKUP(T155,Tab_feri,2,FALSE)),"",VLOOKUP(T155,Tab_feri,2,FALSE))</f>
        <v/>
      </c>
      <c r="T155" s="55">
        <f>R155+1</f>
        <v>43576</v>
      </c>
      <c r="Z155" s="71">
        <f>Z154</f>
        <v>20</v>
      </c>
      <c r="AA155" s="51" t="str">
        <f>IF(ISNA(VLOOKUP(AB155,Tab_feri,2,FALSE)),"",VLOOKUP(AB155,Tab_feri,2,FALSE))</f>
        <v/>
      </c>
      <c r="AB155" s="52">
        <f>AN137+1</f>
        <v>43598</v>
      </c>
      <c r="AC155" s="51" t="str">
        <f>IF(ISNA(VLOOKUP(AD155,Tab_feri,2,FALSE)),"",VLOOKUP(AD155,Tab_feri,2,FALSE))</f>
        <v/>
      </c>
      <c r="AD155" s="52">
        <f>AB155+1</f>
        <v>43599</v>
      </c>
      <c r="AE155" s="51" t="str">
        <f>IF(ISNA(VLOOKUP(AF155,Tab_feri,2,FALSE)),"",VLOOKUP(AF155,Tab_feri,2,FALSE))</f>
        <v/>
      </c>
      <c r="AF155" s="52">
        <f>AD155+1</f>
        <v>43600</v>
      </c>
      <c r="AG155" s="51" t="str">
        <f>IF(ISNA(VLOOKUP(AH155,Tab_feri,2,FALSE)),"",VLOOKUP(AH155,Tab_feri,2,FALSE))</f>
        <v/>
      </c>
      <c r="AH155" s="52">
        <f>AF155+1</f>
        <v>43601</v>
      </c>
      <c r="AI155" s="51" t="str">
        <f>IF(ISNA(VLOOKUP(AJ155,Tab_feri,2,FALSE)),"",VLOOKUP(AJ155,Tab_feri,2,FALSE))</f>
        <v/>
      </c>
      <c r="AJ155" s="52">
        <f>AH155+1</f>
        <v>43602</v>
      </c>
      <c r="AK155" s="53" t="str">
        <f>IF(ISNA(VLOOKUP(AL155,Tab_feri,2,FALSE)),"",VLOOKUP(AL155,Tab_feri,2,FALSE))</f>
        <v/>
      </c>
      <c r="AL155" s="54">
        <f>AJ155+1</f>
        <v>43603</v>
      </c>
      <c r="AM155" s="53" t="str">
        <f>IF(ISNA(VLOOKUP(AN155,Tab_feri,2,FALSE)),"",VLOOKUP(AN155,Tab_feri,2,FALSE))</f>
        <v/>
      </c>
      <c r="AN155" s="55">
        <f>AL155+1</f>
        <v>43604</v>
      </c>
      <c r="AT155" s="71">
        <f>AT154</f>
        <v>24</v>
      </c>
      <c r="AU155" s="51" t="str">
        <f>IF(ISNA(VLOOKUP(AV155,Tab_feri,2,FALSE)),"",VLOOKUP(AV155,Tab_feri,2,FALSE))</f>
        <v/>
      </c>
      <c r="AV155" s="52">
        <f>BH137+1</f>
        <v>43626</v>
      </c>
      <c r="AW155" s="51" t="str">
        <f>IF(ISNA(VLOOKUP(AX155,Tab_feri,2,FALSE)),"",VLOOKUP(AX155,Tab_feri,2,FALSE))</f>
        <v/>
      </c>
      <c r="AX155" s="52">
        <f>AV155+1</f>
        <v>43627</v>
      </c>
      <c r="AY155" s="51" t="str">
        <f>IF(ISNA(VLOOKUP(AZ155,Tab_feri,2,FALSE)),"",VLOOKUP(AZ155,Tab_feri,2,FALSE))</f>
        <v/>
      </c>
      <c r="AZ155" s="52">
        <f>AX155+1</f>
        <v>43628</v>
      </c>
      <c r="BA155" s="51" t="str">
        <f>IF(ISNA(VLOOKUP(BB155,Tab_feri,2,FALSE)),"",VLOOKUP(BB155,Tab_feri,2,FALSE))</f>
        <v/>
      </c>
      <c r="BB155" s="52">
        <f>AZ155+1</f>
        <v>43629</v>
      </c>
      <c r="BC155" s="51" t="str">
        <f>IF(ISNA(VLOOKUP(BD155,Tab_feri,2,FALSE)),"",VLOOKUP(BD155,Tab_feri,2,FALSE))</f>
        <v/>
      </c>
      <c r="BD155" s="52">
        <f>BB155+1</f>
        <v>43630</v>
      </c>
      <c r="BE155" s="53" t="str">
        <f>IF(ISNA(VLOOKUP(BF155,Tab_feri,2,FALSE)),"",VLOOKUP(BF155,Tab_feri,2,FALSE))</f>
        <v/>
      </c>
      <c r="BF155" s="54">
        <f>BD155+1</f>
        <v>43631</v>
      </c>
      <c r="BG155" s="53" t="str">
        <f>IF(ISNA(VLOOKUP(BH155,Tab_feri,2,FALSE)),"",VLOOKUP(BH155,Tab_feri,2,FALSE))</f>
        <v/>
      </c>
      <c r="BH155" s="55">
        <f>BF155+1</f>
        <v>43632</v>
      </c>
    </row>
    <row r="156" spans="4:60" ht="15" customHeight="1" outlineLevel="1" thickTop="1" thickBot="1" x14ac:dyDescent="0.25">
      <c r="D156" s="87">
        <f>SUM(H156,J156,L156,N156,P156,R156,T156)</f>
        <v>0</v>
      </c>
      <c r="F156" s="105">
        <v>1</v>
      </c>
      <c r="G156" s="80"/>
      <c r="H156" s="57"/>
      <c r="I156" s="80"/>
      <c r="J156" s="57"/>
      <c r="K156" s="80"/>
      <c r="L156" s="57"/>
      <c r="M156" s="80"/>
      <c r="N156" s="57"/>
      <c r="O156" s="80"/>
      <c r="P156" s="58"/>
      <c r="Q156" s="80"/>
      <c r="R156" s="57"/>
      <c r="S156" s="80"/>
      <c r="T156" s="58"/>
      <c r="X156" s="87">
        <f>SUM(AB156,AD156,AF156,AH156,AJ156,AL156,AN156)</f>
        <v>0</v>
      </c>
      <c r="Z156" s="105">
        <v>1</v>
      </c>
      <c r="AA156" s="80"/>
      <c r="AB156" s="57"/>
      <c r="AC156" s="80"/>
      <c r="AD156" s="57"/>
      <c r="AE156" s="80"/>
      <c r="AF156" s="57"/>
      <c r="AG156" s="80"/>
      <c r="AH156" s="57"/>
      <c r="AI156" s="80"/>
      <c r="AJ156" s="58"/>
      <c r="AK156" s="80"/>
      <c r="AL156" s="57"/>
      <c r="AM156" s="80"/>
      <c r="AN156" s="58"/>
      <c r="AR156" s="87">
        <f>SUM(AV156,AX156,AZ156,BB156,BD156,BF156,BH156)</f>
        <v>0</v>
      </c>
      <c r="AT156" s="105">
        <v>1</v>
      </c>
      <c r="AU156" s="80"/>
      <c r="AV156" s="57"/>
      <c r="AW156" s="80"/>
      <c r="AX156" s="57"/>
      <c r="AY156" s="80"/>
      <c r="AZ156" s="57"/>
      <c r="BA156" s="80"/>
      <c r="BB156" s="57"/>
      <c r="BC156" s="80"/>
      <c r="BD156" s="58"/>
      <c r="BE156" s="80"/>
      <c r="BF156" s="57"/>
      <c r="BG156" s="80"/>
      <c r="BH156" s="58"/>
    </row>
    <row r="157" spans="4:60" ht="15" customHeight="1" outlineLevel="1" thickBot="1" x14ac:dyDescent="0.25">
      <c r="D157" s="88">
        <f t="shared" ref="D157:D170" si="30">SUM(H157,J157,L157,N157,P157,R157,T157)</f>
        <v>0</v>
      </c>
      <c r="F157" s="105">
        <v>2</v>
      </c>
      <c r="G157" s="81"/>
      <c r="H157" s="47"/>
      <c r="I157" s="81"/>
      <c r="J157" s="47"/>
      <c r="K157" s="81"/>
      <c r="L157" s="47"/>
      <c r="M157" s="81"/>
      <c r="N157" s="47"/>
      <c r="O157" s="81"/>
      <c r="P157" s="59"/>
      <c r="Q157" s="81"/>
      <c r="R157" s="47"/>
      <c r="S157" s="81"/>
      <c r="T157" s="59"/>
      <c r="X157" s="88">
        <f t="shared" ref="X157:X170" si="31">SUM(AB157,AD157,AF157,AH157,AJ157,AL157,AN157)</f>
        <v>0</v>
      </c>
      <c r="Z157" s="105">
        <v>2</v>
      </c>
      <c r="AA157" s="81"/>
      <c r="AB157" s="47"/>
      <c r="AC157" s="81"/>
      <c r="AD157" s="47"/>
      <c r="AE157" s="81"/>
      <c r="AF157" s="47"/>
      <c r="AG157" s="81"/>
      <c r="AH157" s="47"/>
      <c r="AI157" s="81"/>
      <c r="AJ157" s="59"/>
      <c r="AK157" s="81"/>
      <c r="AL157" s="47"/>
      <c r="AM157" s="81"/>
      <c r="AN157" s="59"/>
      <c r="AR157" s="88">
        <f t="shared" ref="AR157:AR170" si="32">SUM(AV157,AX157,AZ157,BB157,BD157,BF157,BH157)</f>
        <v>0</v>
      </c>
      <c r="AT157" s="105">
        <v>2</v>
      </c>
      <c r="AU157" s="81"/>
      <c r="AV157" s="47"/>
      <c r="AW157" s="81"/>
      <c r="AX157" s="47"/>
      <c r="AY157" s="81"/>
      <c r="AZ157" s="47"/>
      <c r="BA157" s="81"/>
      <c r="BB157" s="47"/>
      <c r="BC157" s="81"/>
      <c r="BD157" s="59"/>
      <c r="BE157" s="81"/>
      <c r="BF157" s="47"/>
      <c r="BG157" s="81"/>
      <c r="BH157" s="59"/>
    </row>
    <row r="158" spans="4:60" ht="15" customHeight="1" outlineLevel="1" thickBot="1" x14ac:dyDescent="0.25">
      <c r="D158" s="88">
        <f t="shared" si="30"/>
        <v>0</v>
      </c>
      <c r="F158" s="105">
        <v>3</v>
      </c>
      <c r="G158" s="81"/>
      <c r="H158" s="47"/>
      <c r="I158" s="81"/>
      <c r="J158" s="47"/>
      <c r="K158" s="81"/>
      <c r="L158" s="47"/>
      <c r="M158" s="81"/>
      <c r="N158" s="47"/>
      <c r="O158" s="81"/>
      <c r="P158" s="59"/>
      <c r="Q158" s="81"/>
      <c r="R158" s="47"/>
      <c r="S158" s="81"/>
      <c r="T158" s="59"/>
      <c r="X158" s="88">
        <f t="shared" si="31"/>
        <v>0</v>
      </c>
      <c r="Z158" s="105">
        <v>3</v>
      </c>
      <c r="AA158" s="81"/>
      <c r="AB158" s="47"/>
      <c r="AC158" s="81"/>
      <c r="AD158" s="47"/>
      <c r="AE158" s="81"/>
      <c r="AF158" s="47"/>
      <c r="AG158" s="81"/>
      <c r="AH158" s="47"/>
      <c r="AI158" s="81"/>
      <c r="AJ158" s="59"/>
      <c r="AK158" s="81"/>
      <c r="AL158" s="47"/>
      <c r="AM158" s="81"/>
      <c r="AN158" s="59"/>
      <c r="AR158" s="88">
        <f t="shared" si="32"/>
        <v>0</v>
      </c>
      <c r="AT158" s="105">
        <v>3</v>
      </c>
      <c r="AU158" s="81"/>
      <c r="AV158" s="47"/>
      <c r="AW158" s="81"/>
      <c r="AX158" s="47"/>
      <c r="AY158" s="81"/>
      <c r="AZ158" s="47"/>
      <c r="BA158" s="81"/>
      <c r="BB158" s="47"/>
      <c r="BC158" s="81"/>
      <c r="BD158" s="59"/>
      <c r="BE158" s="81"/>
      <c r="BF158" s="47"/>
      <c r="BG158" s="81"/>
      <c r="BH158" s="59"/>
    </row>
    <row r="159" spans="4:60" ht="15" customHeight="1" outlineLevel="1" thickBot="1" x14ac:dyDescent="0.25">
      <c r="D159" s="88">
        <f t="shared" si="30"/>
        <v>0</v>
      </c>
      <c r="F159" s="105">
        <v>4</v>
      </c>
      <c r="G159" s="81"/>
      <c r="H159" s="47"/>
      <c r="I159" s="81"/>
      <c r="J159" s="47"/>
      <c r="K159" s="81"/>
      <c r="L159" s="47"/>
      <c r="M159" s="81"/>
      <c r="N159" s="47"/>
      <c r="O159" s="81"/>
      <c r="P159" s="59"/>
      <c r="Q159" s="81"/>
      <c r="R159" s="47"/>
      <c r="S159" s="81"/>
      <c r="T159" s="59"/>
      <c r="X159" s="88">
        <f t="shared" si="31"/>
        <v>0</v>
      </c>
      <c r="Z159" s="105">
        <v>4</v>
      </c>
      <c r="AA159" s="81"/>
      <c r="AB159" s="47"/>
      <c r="AC159" s="81"/>
      <c r="AD159" s="47"/>
      <c r="AE159" s="81"/>
      <c r="AF159" s="47"/>
      <c r="AG159" s="81"/>
      <c r="AH159" s="47"/>
      <c r="AI159" s="81"/>
      <c r="AJ159" s="59"/>
      <c r="AK159" s="81"/>
      <c r="AL159" s="47"/>
      <c r="AM159" s="81"/>
      <c r="AN159" s="59"/>
      <c r="AR159" s="88">
        <f t="shared" si="32"/>
        <v>0</v>
      </c>
      <c r="AT159" s="105">
        <v>4</v>
      </c>
      <c r="AU159" s="81"/>
      <c r="AV159" s="47"/>
      <c r="AW159" s="81"/>
      <c r="AX159" s="47"/>
      <c r="AY159" s="81"/>
      <c r="AZ159" s="47"/>
      <c r="BA159" s="81"/>
      <c r="BB159" s="47"/>
      <c r="BC159" s="81"/>
      <c r="BD159" s="59"/>
      <c r="BE159" s="81"/>
      <c r="BF159" s="47"/>
      <c r="BG159" s="81"/>
      <c r="BH159" s="59"/>
    </row>
    <row r="160" spans="4:60" ht="15" customHeight="1" outlineLevel="1" thickBot="1" x14ac:dyDescent="0.25">
      <c r="D160" s="88">
        <f t="shared" si="30"/>
        <v>0</v>
      </c>
      <c r="F160" s="105">
        <v>5</v>
      </c>
      <c r="G160" s="81"/>
      <c r="H160" s="47"/>
      <c r="I160" s="81"/>
      <c r="J160" s="47"/>
      <c r="K160" s="81"/>
      <c r="L160" s="47"/>
      <c r="M160" s="81"/>
      <c r="N160" s="47"/>
      <c r="O160" s="81"/>
      <c r="P160" s="59"/>
      <c r="Q160" s="81"/>
      <c r="R160" s="47"/>
      <c r="S160" s="81"/>
      <c r="T160" s="59"/>
      <c r="X160" s="88">
        <f t="shared" si="31"/>
        <v>0</v>
      </c>
      <c r="Z160" s="105">
        <v>5</v>
      </c>
      <c r="AA160" s="81"/>
      <c r="AB160" s="47"/>
      <c r="AC160" s="81"/>
      <c r="AD160" s="47"/>
      <c r="AE160" s="81"/>
      <c r="AF160" s="47"/>
      <c r="AG160" s="81"/>
      <c r="AH160" s="47"/>
      <c r="AI160" s="81"/>
      <c r="AJ160" s="59"/>
      <c r="AK160" s="81"/>
      <c r="AL160" s="47"/>
      <c r="AM160" s="81"/>
      <c r="AN160" s="59"/>
      <c r="AR160" s="88">
        <f t="shared" si="32"/>
        <v>0</v>
      </c>
      <c r="AT160" s="105">
        <v>5</v>
      </c>
      <c r="AU160" s="81"/>
      <c r="AV160" s="47"/>
      <c r="AW160" s="81"/>
      <c r="AX160" s="47"/>
      <c r="AY160" s="81"/>
      <c r="AZ160" s="47"/>
      <c r="BA160" s="81"/>
      <c r="BB160" s="47"/>
      <c r="BC160" s="81"/>
      <c r="BD160" s="59"/>
      <c r="BE160" s="81"/>
      <c r="BF160" s="47"/>
      <c r="BG160" s="81"/>
      <c r="BH160" s="59"/>
    </row>
    <row r="161" spans="4:60" ht="15" customHeight="1" outlineLevel="1" thickBot="1" x14ac:dyDescent="0.25">
      <c r="D161" s="88">
        <f t="shared" si="30"/>
        <v>0</v>
      </c>
      <c r="F161" s="105">
        <v>6</v>
      </c>
      <c r="G161" s="81"/>
      <c r="H161" s="47"/>
      <c r="I161" s="81"/>
      <c r="J161" s="47"/>
      <c r="K161" s="81"/>
      <c r="L161" s="47"/>
      <c r="M161" s="81"/>
      <c r="N161" s="47"/>
      <c r="O161" s="81"/>
      <c r="P161" s="59"/>
      <c r="Q161" s="81"/>
      <c r="R161" s="47"/>
      <c r="S161" s="81"/>
      <c r="T161" s="59"/>
      <c r="X161" s="88">
        <f t="shared" si="31"/>
        <v>0</v>
      </c>
      <c r="Z161" s="105">
        <v>6</v>
      </c>
      <c r="AA161" s="81"/>
      <c r="AB161" s="47"/>
      <c r="AC161" s="81"/>
      <c r="AD161" s="47"/>
      <c r="AE161" s="81"/>
      <c r="AF161" s="47"/>
      <c r="AG161" s="81"/>
      <c r="AH161" s="47"/>
      <c r="AI161" s="81"/>
      <c r="AJ161" s="59"/>
      <c r="AK161" s="81"/>
      <c r="AL161" s="47"/>
      <c r="AM161" s="81"/>
      <c r="AN161" s="59"/>
      <c r="AR161" s="88">
        <f t="shared" si="32"/>
        <v>0</v>
      </c>
      <c r="AT161" s="105">
        <v>6</v>
      </c>
      <c r="AU161" s="81"/>
      <c r="AV161" s="47"/>
      <c r="AW161" s="81"/>
      <c r="AX161" s="47"/>
      <c r="AY161" s="81"/>
      <c r="AZ161" s="47"/>
      <c r="BA161" s="81"/>
      <c r="BB161" s="47"/>
      <c r="BC161" s="81"/>
      <c r="BD161" s="59"/>
      <c r="BE161" s="81"/>
      <c r="BF161" s="47"/>
      <c r="BG161" s="81"/>
      <c r="BH161" s="59"/>
    </row>
    <row r="162" spans="4:60" ht="15" customHeight="1" outlineLevel="1" thickBot="1" x14ac:dyDescent="0.25">
      <c r="D162" s="88">
        <f t="shared" si="30"/>
        <v>0</v>
      </c>
      <c r="F162" s="105">
        <v>7</v>
      </c>
      <c r="G162" s="81"/>
      <c r="H162" s="47"/>
      <c r="I162" s="81"/>
      <c r="J162" s="47"/>
      <c r="K162" s="81"/>
      <c r="L162" s="47"/>
      <c r="M162" s="81"/>
      <c r="N162" s="47"/>
      <c r="O162" s="81"/>
      <c r="P162" s="59"/>
      <c r="Q162" s="81"/>
      <c r="R162" s="47"/>
      <c r="S162" s="81"/>
      <c r="T162" s="59"/>
      <c r="X162" s="88">
        <f t="shared" si="31"/>
        <v>0</v>
      </c>
      <c r="Z162" s="105">
        <v>7</v>
      </c>
      <c r="AA162" s="81"/>
      <c r="AB162" s="47"/>
      <c r="AC162" s="81"/>
      <c r="AD162" s="47"/>
      <c r="AE162" s="81"/>
      <c r="AF162" s="47"/>
      <c r="AG162" s="81"/>
      <c r="AH162" s="47"/>
      <c r="AI162" s="81"/>
      <c r="AJ162" s="59"/>
      <c r="AK162" s="81"/>
      <c r="AL162" s="47"/>
      <c r="AM162" s="81"/>
      <c r="AN162" s="59"/>
      <c r="AR162" s="88">
        <f t="shared" si="32"/>
        <v>0</v>
      </c>
      <c r="AT162" s="105">
        <v>7</v>
      </c>
      <c r="AU162" s="81"/>
      <c r="AV162" s="47"/>
      <c r="AW162" s="81"/>
      <c r="AX162" s="47"/>
      <c r="AY162" s="81"/>
      <c r="AZ162" s="47"/>
      <c r="BA162" s="81"/>
      <c r="BB162" s="47"/>
      <c r="BC162" s="81"/>
      <c r="BD162" s="59"/>
      <c r="BE162" s="81"/>
      <c r="BF162" s="47"/>
      <c r="BG162" s="81"/>
      <c r="BH162" s="59"/>
    </row>
    <row r="163" spans="4:60" ht="15" customHeight="1" outlineLevel="1" thickBot="1" x14ac:dyDescent="0.25">
      <c r="D163" s="88">
        <f t="shared" si="30"/>
        <v>0</v>
      </c>
      <c r="F163" s="105">
        <v>8</v>
      </c>
      <c r="G163" s="81"/>
      <c r="H163" s="47"/>
      <c r="I163" s="81"/>
      <c r="J163" s="47"/>
      <c r="K163" s="81"/>
      <c r="L163" s="47"/>
      <c r="M163" s="81"/>
      <c r="N163" s="47"/>
      <c r="O163" s="81"/>
      <c r="P163" s="59"/>
      <c r="Q163" s="81"/>
      <c r="R163" s="47"/>
      <c r="S163" s="81"/>
      <c r="T163" s="59"/>
      <c r="X163" s="88">
        <f t="shared" si="31"/>
        <v>0</v>
      </c>
      <c r="Z163" s="105">
        <v>8</v>
      </c>
      <c r="AA163" s="81"/>
      <c r="AB163" s="47"/>
      <c r="AC163" s="81"/>
      <c r="AD163" s="47"/>
      <c r="AE163" s="81"/>
      <c r="AF163" s="47"/>
      <c r="AG163" s="81"/>
      <c r="AH163" s="47"/>
      <c r="AI163" s="81"/>
      <c r="AJ163" s="59"/>
      <c r="AK163" s="81"/>
      <c r="AL163" s="47"/>
      <c r="AM163" s="81"/>
      <c r="AN163" s="59"/>
      <c r="AR163" s="88">
        <f t="shared" si="32"/>
        <v>0</v>
      </c>
      <c r="AT163" s="105">
        <v>8</v>
      </c>
      <c r="AU163" s="81"/>
      <c r="AV163" s="47"/>
      <c r="AW163" s="81"/>
      <c r="AX163" s="47"/>
      <c r="AY163" s="81"/>
      <c r="AZ163" s="47"/>
      <c r="BA163" s="81"/>
      <c r="BB163" s="47"/>
      <c r="BC163" s="81"/>
      <c r="BD163" s="59"/>
      <c r="BE163" s="81"/>
      <c r="BF163" s="47"/>
      <c r="BG163" s="81"/>
      <c r="BH163" s="59"/>
    </row>
    <row r="164" spans="4:60" ht="15" customHeight="1" outlineLevel="1" thickBot="1" x14ac:dyDescent="0.25">
      <c r="D164" s="88">
        <f t="shared" si="30"/>
        <v>0</v>
      </c>
      <c r="F164" s="105">
        <v>9</v>
      </c>
      <c r="G164" s="81"/>
      <c r="H164" s="47"/>
      <c r="I164" s="81"/>
      <c r="J164" s="47"/>
      <c r="K164" s="81"/>
      <c r="L164" s="47"/>
      <c r="M164" s="81"/>
      <c r="N164" s="47"/>
      <c r="O164" s="81"/>
      <c r="P164" s="59"/>
      <c r="Q164" s="81"/>
      <c r="R164" s="47"/>
      <c r="S164" s="81"/>
      <c r="T164" s="59"/>
      <c r="X164" s="88">
        <f t="shared" si="31"/>
        <v>0</v>
      </c>
      <c r="Z164" s="105">
        <v>9</v>
      </c>
      <c r="AA164" s="81"/>
      <c r="AB164" s="47"/>
      <c r="AC164" s="81"/>
      <c r="AD164" s="47"/>
      <c r="AE164" s="81"/>
      <c r="AF164" s="47"/>
      <c r="AG164" s="81"/>
      <c r="AH164" s="47"/>
      <c r="AI164" s="81"/>
      <c r="AJ164" s="59"/>
      <c r="AK164" s="81"/>
      <c r="AL164" s="47"/>
      <c r="AM164" s="81"/>
      <c r="AN164" s="59"/>
      <c r="AR164" s="88">
        <f t="shared" si="32"/>
        <v>0</v>
      </c>
      <c r="AT164" s="105">
        <v>9</v>
      </c>
      <c r="AU164" s="81"/>
      <c r="AV164" s="47"/>
      <c r="AW164" s="81"/>
      <c r="AX164" s="47"/>
      <c r="AY164" s="81"/>
      <c r="AZ164" s="47"/>
      <c r="BA164" s="81"/>
      <c r="BB164" s="47"/>
      <c r="BC164" s="81"/>
      <c r="BD164" s="59"/>
      <c r="BE164" s="81"/>
      <c r="BF164" s="47"/>
      <c r="BG164" s="81"/>
      <c r="BH164" s="59"/>
    </row>
    <row r="165" spans="4:60" ht="15" customHeight="1" outlineLevel="1" thickBot="1" x14ac:dyDescent="0.25">
      <c r="D165" s="88">
        <f t="shared" si="30"/>
        <v>0</v>
      </c>
      <c r="F165" s="105">
        <v>10</v>
      </c>
      <c r="G165" s="81"/>
      <c r="H165" s="47"/>
      <c r="I165" s="81"/>
      <c r="J165" s="47"/>
      <c r="K165" s="81"/>
      <c r="L165" s="47"/>
      <c r="M165" s="81"/>
      <c r="N165" s="47"/>
      <c r="O165" s="81"/>
      <c r="P165" s="59"/>
      <c r="Q165" s="81"/>
      <c r="R165" s="47"/>
      <c r="S165" s="81"/>
      <c r="T165" s="59"/>
      <c r="X165" s="88">
        <f t="shared" si="31"/>
        <v>0</v>
      </c>
      <c r="Z165" s="105">
        <v>10</v>
      </c>
      <c r="AA165" s="81"/>
      <c r="AB165" s="47"/>
      <c r="AC165" s="81"/>
      <c r="AD165" s="47"/>
      <c r="AE165" s="81"/>
      <c r="AF165" s="47"/>
      <c r="AG165" s="81"/>
      <c r="AH165" s="47"/>
      <c r="AI165" s="81"/>
      <c r="AJ165" s="59"/>
      <c r="AK165" s="81"/>
      <c r="AL165" s="47"/>
      <c r="AM165" s="81"/>
      <c r="AN165" s="59"/>
      <c r="AR165" s="88">
        <f t="shared" si="32"/>
        <v>0</v>
      </c>
      <c r="AT165" s="105">
        <v>10</v>
      </c>
      <c r="AU165" s="81"/>
      <c r="AV165" s="47"/>
      <c r="AW165" s="81"/>
      <c r="AX165" s="47"/>
      <c r="AY165" s="81"/>
      <c r="AZ165" s="47"/>
      <c r="BA165" s="81"/>
      <c r="BB165" s="47"/>
      <c r="BC165" s="81"/>
      <c r="BD165" s="59"/>
      <c r="BE165" s="81"/>
      <c r="BF165" s="47"/>
      <c r="BG165" s="81"/>
      <c r="BH165" s="59"/>
    </row>
    <row r="166" spans="4:60" ht="15" customHeight="1" outlineLevel="1" thickBot="1" x14ac:dyDescent="0.25">
      <c r="D166" s="88">
        <f t="shared" si="30"/>
        <v>0</v>
      </c>
      <c r="F166" s="105">
        <v>11</v>
      </c>
      <c r="G166" s="81"/>
      <c r="H166" s="47"/>
      <c r="I166" s="81"/>
      <c r="J166" s="47"/>
      <c r="K166" s="81"/>
      <c r="L166" s="47"/>
      <c r="M166" s="81"/>
      <c r="N166" s="47"/>
      <c r="O166" s="81"/>
      <c r="P166" s="59"/>
      <c r="Q166" s="81"/>
      <c r="R166" s="47"/>
      <c r="S166" s="81"/>
      <c r="T166" s="59"/>
      <c r="X166" s="88">
        <f t="shared" si="31"/>
        <v>0</v>
      </c>
      <c r="Z166" s="105">
        <v>11</v>
      </c>
      <c r="AA166" s="81"/>
      <c r="AB166" s="47"/>
      <c r="AC166" s="81"/>
      <c r="AD166" s="47"/>
      <c r="AE166" s="81"/>
      <c r="AF166" s="47"/>
      <c r="AG166" s="81"/>
      <c r="AH166" s="47"/>
      <c r="AI166" s="81"/>
      <c r="AJ166" s="59"/>
      <c r="AK166" s="81"/>
      <c r="AL166" s="47"/>
      <c r="AM166" s="81"/>
      <c r="AN166" s="59"/>
      <c r="AR166" s="88">
        <f t="shared" si="32"/>
        <v>0</v>
      </c>
      <c r="AT166" s="105">
        <v>11</v>
      </c>
      <c r="AU166" s="81"/>
      <c r="AV166" s="47"/>
      <c r="AW166" s="81"/>
      <c r="AX166" s="47"/>
      <c r="AY166" s="81"/>
      <c r="AZ166" s="47"/>
      <c r="BA166" s="81"/>
      <c r="BB166" s="47"/>
      <c r="BC166" s="81"/>
      <c r="BD166" s="59"/>
      <c r="BE166" s="81"/>
      <c r="BF166" s="47"/>
      <c r="BG166" s="81"/>
      <c r="BH166" s="59"/>
    </row>
    <row r="167" spans="4:60" ht="15" customHeight="1" outlineLevel="1" thickBot="1" x14ac:dyDescent="0.25">
      <c r="D167" s="88">
        <f t="shared" si="30"/>
        <v>0</v>
      </c>
      <c r="F167" s="105">
        <v>12</v>
      </c>
      <c r="G167" s="81"/>
      <c r="H167" s="47"/>
      <c r="I167" s="81"/>
      <c r="J167" s="47"/>
      <c r="K167" s="81"/>
      <c r="L167" s="47"/>
      <c r="M167" s="81"/>
      <c r="N167" s="47"/>
      <c r="O167" s="81"/>
      <c r="P167" s="59"/>
      <c r="Q167" s="81"/>
      <c r="R167" s="47"/>
      <c r="S167" s="81"/>
      <c r="T167" s="59"/>
      <c r="X167" s="88">
        <f t="shared" si="31"/>
        <v>0</v>
      </c>
      <c r="Z167" s="105">
        <v>12</v>
      </c>
      <c r="AA167" s="81"/>
      <c r="AB167" s="47"/>
      <c r="AC167" s="81"/>
      <c r="AD167" s="47"/>
      <c r="AE167" s="81"/>
      <c r="AF167" s="47"/>
      <c r="AG167" s="81"/>
      <c r="AH167" s="47"/>
      <c r="AI167" s="81"/>
      <c r="AJ167" s="59"/>
      <c r="AK167" s="81"/>
      <c r="AL167" s="47"/>
      <c r="AM167" s="81"/>
      <c r="AN167" s="59"/>
      <c r="AR167" s="88">
        <f t="shared" si="32"/>
        <v>0</v>
      </c>
      <c r="AT167" s="105">
        <v>12</v>
      </c>
      <c r="AU167" s="81"/>
      <c r="AV167" s="47"/>
      <c r="AW167" s="81"/>
      <c r="AX167" s="47"/>
      <c r="AY167" s="81"/>
      <c r="AZ167" s="47"/>
      <c r="BA167" s="81"/>
      <c r="BB167" s="47"/>
      <c r="BC167" s="81"/>
      <c r="BD167" s="59"/>
      <c r="BE167" s="81"/>
      <c r="BF167" s="47"/>
      <c r="BG167" s="81"/>
      <c r="BH167" s="59"/>
    </row>
    <row r="168" spans="4:60" ht="15" customHeight="1" outlineLevel="1" thickBot="1" x14ac:dyDescent="0.25">
      <c r="D168" s="88">
        <f t="shared" si="30"/>
        <v>0</v>
      </c>
      <c r="F168" s="105">
        <v>13</v>
      </c>
      <c r="G168" s="81"/>
      <c r="H168" s="47"/>
      <c r="I168" s="81"/>
      <c r="J168" s="47"/>
      <c r="K168" s="81"/>
      <c r="L168" s="47"/>
      <c r="M168" s="81"/>
      <c r="N168" s="47"/>
      <c r="O168" s="81"/>
      <c r="P168" s="59"/>
      <c r="Q168" s="81"/>
      <c r="R168" s="47"/>
      <c r="S168" s="81"/>
      <c r="T168" s="59"/>
      <c r="X168" s="88">
        <f t="shared" si="31"/>
        <v>0</v>
      </c>
      <c r="Z168" s="105">
        <v>13</v>
      </c>
      <c r="AA168" s="81"/>
      <c r="AB168" s="47"/>
      <c r="AC168" s="81"/>
      <c r="AD168" s="47"/>
      <c r="AE168" s="81"/>
      <c r="AF168" s="47"/>
      <c r="AG168" s="81"/>
      <c r="AH168" s="47"/>
      <c r="AI168" s="81"/>
      <c r="AJ168" s="59"/>
      <c r="AK168" s="81"/>
      <c r="AL168" s="47"/>
      <c r="AM168" s="81"/>
      <c r="AN168" s="59"/>
      <c r="AR168" s="88">
        <f t="shared" si="32"/>
        <v>0</v>
      </c>
      <c r="AT168" s="105">
        <v>13</v>
      </c>
      <c r="AU168" s="81"/>
      <c r="AV168" s="47"/>
      <c r="AW168" s="81"/>
      <c r="AX168" s="47"/>
      <c r="AY168" s="81"/>
      <c r="AZ168" s="47"/>
      <c r="BA168" s="81"/>
      <c r="BB168" s="47"/>
      <c r="BC168" s="81"/>
      <c r="BD168" s="59"/>
      <c r="BE168" s="81"/>
      <c r="BF168" s="47"/>
      <c r="BG168" s="81"/>
      <c r="BH168" s="59"/>
    </row>
    <row r="169" spans="4:60" ht="15" customHeight="1" outlineLevel="1" thickBot="1" x14ac:dyDescent="0.25">
      <c r="D169" s="88">
        <f t="shared" si="30"/>
        <v>0</v>
      </c>
      <c r="F169" s="105">
        <v>14</v>
      </c>
      <c r="G169" s="81"/>
      <c r="H169" s="78"/>
      <c r="I169" s="81"/>
      <c r="J169" s="47"/>
      <c r="K169" s="81"/>
      <c r="L169" s="47"/>
      <c r="M169" s="81"/>
      <c r="N169" s="47"/>
      <c r="O169" s="81"/>
      <c r="P169" s="59"/>
      <c r="Q169" s="81"/>
      <c r="R169" s="47"/>
      <c r="S169" s="81"/>
      <c r="T169" s="59"/>
      <c r="X169" s="88">
        <f t="shared" si="31"/>
        <v>0</v>
      </c>
      <c r="Z169" s="105">
        <v>14</v>
      </c>
      <c r="AA169" s="81"/>
      <c r="AB169" s="78"/>
      <c r="AC169" s="81"/>
      <c r="AD169" s="47"/>
      <c r="AE169" s="81"/>
      <c r="AF169" s="47"/>
      <c r="AG169" s="81"/>
      <c r="AH169" s="47"/>
      <c r="AI169" s="81"/>
      <c r="AJ169" s="59"/>
      <c r="AK169" s="81"/>
      <c r="AL169" s="47"/>
      <c r="AM169" s="81"/>
      <c r="AN169" s="59"/>
      <c r="AR169" s="88">
        <f t="shared" si="32"/>
        <v>0</v>
      </c>
      <c r="AT169" s="105">
        <v>14</v>
      </c>
      <c r="AU169" s="81"/>
      <c r="AV169" s="78"/>
      <c r="AW169" s="81"/>
      <c r="AX169" s="47"/>
      <c r="AY169" s="81"/>
      <c r="AZ169" s="47"/>
      <c r="BA169" s="81"/>
      <c r="BB169" s="47"/>
      <c r="BC169" s="81"/>
      <c r="BD169" s="59"/>
      <c r="BE169" s="81"/>
      <c r="BF169" s="47"/>
      <c r="BG169" s="81"/>
      <c r="BH169" s="59"/>
    </row>
    <row r="170" spans="4:60" ht="15" customHeight="1" outlineLevel="1" thickBot="1" x14ac:dyDescent="0.25">
      <c r="D170" s="89">
        <f t="shared" si="30"/>
        <v>0</v>
      </c>
      <c r="F170" s="105">
        <v>15</v>
      </c>
      <c r="G170" s="82"/>
      <c r="H170" s="60"/>
      <c r="I170" s="82"/>
      <c r="J170" s="60"/>
      <c r="K170" s="82"/>
      <c r="L170" s="60"/>
      <c r="M170" s="82"/>
      <c r="N170" s="60"/>
      <c r="O170" s="82"/>
      <c r="P170" s="61"/>
      <c r="Q170" s="82"/>
      <c r="R170" s="60"/>
      <c r="S170" s="82"/>
      <c r="T170" s="61"/>
      <c r="X170" s="89">
        <f t="shared" si="31"/>
        <v>0</v>
      </c>
      <c r="Z170" s="105">
        <v>15</v>
      </c>
      <c r="AA170" s="82"/>
      <c r="AB170" s="60"/>
      <c r="AC170" s="82"/>
      <c r="AD170" s="60"/>
      <c r="AE170" s="82"/>
      <c r="AF170" s="60"/>
      <c r="AG170" s="82"/>
      <c r="AH170" s="60"/>
      <c r="AI170" s="82"/>
      <c r="AJ170" s="61"/>
      <c r="AK170" s="82"/>
      <c r="AL170" s="60"/>
      <c r="AM170" s="82"/>
      <c r="AN170" s="61"/>
      <c r="AR170" s="89">
        <f t="shared" si="32"/>
        <v>0</v>
      </c>
      <c r="AT170" s="105">
        <v>15</v>
      </c>
      <c r="AU170" s="82"/>
      <c r="AV170" s="60"/>
      <c r="AW170" s="82"/>
      <c r="AX170" s="60"/>
      <c r="AY170" s="82"/>
      <c r="AZ170" s="60"/>
      <c r="BA170" s="82"/>
      <c r="BB170" s="60"/>
      <c r="BC170" s="82"/>
      <c r="BD170" s="61"/>
      <c r="BE170" s="82"/>
      <c r="BF170" s="60"/>
      <c r="BG170" s="82"/>
      <c r="BH170" s="61"/>
    </row>
    <row r="171" spans="4:60" ht="15" customHeight="1" outlineLevel="1" thickTop="1" x14ac:dyDescent="0.2">
      <c r="F171" s="106"/>
      <c r="G171" s="49" t="s">
        <v>27</v>
      </c>
      <c r="H171" s="49">
        <f>SUM(H156:H170)</f>
        <v>0</v>
      </c>
      <c r="I171" s="49"/>
      <c r="J171" s="49">
        <f>SUM(J156:J170)</f>
        <v>0</v>
      </c>
      <c r="K171" s="49"/>
      <c r="L171" s="49">
        <f>SUM(L156:L170)</f>
        <v>0</v>
      </c>
      <c r="M171" s="49"/>
      <c r="N171" s="49">
        <f>SUM(N156:N170)</f>
        <v>0</v>
      </c>
      <c r="O171" s="49"/>
      <c r="P171" s="49">
        <f>SUM(P156:P170)</f>
        <v>0</v>
      </c>
      <c r="Q171" s="49"/>
      <c r="R171" s="49">
        <f>SUM(R156:R170)</f>
        <v>0</v>
      </c>
      <c r="S171" s="49"/>
      <c r="T171" s="49">
        <f>SUM(T156:T170)</f>
        <v>0</v>
      </c>
      <c r="Z171" s="106"/>
      <c r="AA171" s="49" t="s">
        <v>27</v>
      </c>
      <c r="AB171" s="49">
        <f>SUM(AB156:AB170)</f>
        <v>0</v>
      </c>
      <c r="AC171" s="49"/>
      <c r="AD171" s="49">
        <f>SUM(AD156:AD170)</f>
        <v>0</v>
      </c>
      <c r="AE171" s="49"/>
      <c r="AF171" s="49">
        <f>SUM(AF156:AF170)</f>
        <v>0</v>
      </c>
      <c r="AG171" s="49"/>
      <c r="AH171" s="49">
        <f>SUM(AH156:AH170)</f>
        <v>0</v>
      </c>
      <c r="AI171" s="49"/>
      <c r="AJ171" s="49">
        <f>SUM(AJ156:AJ170)</f>
        <v>0</v>
      </c>
      <c r="AK171" s="49"/>
      <c r="AL171" s="49">
        <f>SUM(AL156:AL170)</f>
        <v>0</v>
      </c>
      <c r="AM171" s="49"/>
      <c r="AN171" s="49">
        <f>SUM(AN156:AN170)</f>
        <v>0</v>
      </c>
      <c r="AT171" s="106"/>
      <c r="AU171" s="49" t="s">
        <v>27</v>
      </c>
      <c r="AV171" s="49">
        <f>SUM(AV156:AV170)</f>
        <v>0</v>
      </c>
      <c r="AW171" s="49"/>
      <c r="AX171" s="49">
        <f>SUM(AX156:AX170)</f>
        <v>0</v>
      </c>
      <c r="AY171" s="49"/>
      <c r="AZ171" s="49">
        <f>SUM(AZ156:AZ170)</f>
        <v>0</v>
      </c>
      <c r="BA171" s="49"/>
      <c r="BB171" s="49">
        <f>SUM(BB156:BB170)</f>
        <v>0</v>
      </c>
      <c r="BC171" s="49"/>
      <c r="BD171" s="49">
        <f>SUM(BD156:BD170)</f>
        <v>0</v>
      </c>
      <c r="BE171" s="49"/>
      <c r="BF171" s="49">
        <f>SUM(BF156:BF170)</f>
        <v>0</v>
      </c>
      <c r="BG171" s="49"/>
      <c r="BH171" s="49">
        <f>SUM(BH156:BH170)</f>
        <v>0</v>
      </c>
    </row>
    <row r="172" spans="4:60" ht="0.75" customHeight="1" outlineLevel="1" thickBot="1" x14ac:dyDescent="0.25">
      <c r="F172" s="108">
        <f>INT((N173-LOOKUP(N173,DATE(YEAR(N173)+{-1;0;1},1,3)-WEEKDAY(DATE(YEAR(N173)+{-1;0;1},1,3))+2))/7)+1</f>
        <v>17</v>
      </c>
      <c r="G172" s="50"/>
      <c r="H172" s="50"/>
      <c r="I172" s="50"/>
      <c r="J172" s="50"/>
      <c r="K172" s="50"/>
      <c r="L172" s="50"/>
      <c r="M172" s="50"/>
      <c r="N172" s="50"/>
      <c r="O172" s="50"/>
      <c r="P172" s="50"/>
      <c r="Q172" s="50"/>
      <c r="R172" s="50"/>
      <c r="S172" s="50"/>
      <c r="T172" s="50"/>
      <c r="Z172" s="108">
        <f>INT((AH173-LOOKUP(AH173,DATE(YEAR(AH173)+{-1;0;1},1,3)-WEEKDAY(DATE(YEAR(AH173)+{-1;0;1},1,3))+2))/7)+1</f>
        <v>21</v>
      </c>
      <c r="AA172" s="50"/>
      <c r="AB172" s="50"/>
      <c r="AC172" s="50"/>
      <c r="AD172" s="50"/>
      <c r="AE172" s="50"/>
      <c r="AF172" s="50"/>
      <c r="AG172" s="50"/>
      <c r="AH172" s="50"/>
      <c r="AI172" s="50"/>
      <c r="AJ172" s="50"/>
      <c r="AK172" s="50"/>
      <c r="AL172" s="50"/>
      <c r="AM172" s="50"/>
      <c r="AN172" s="50"/>
      <c r="AT172" s="108">
        <f>INT((BB173-LOOKUP(BB173,DATE(YEAR(BB173)+{-1;0;1},1,3)-WEEKDAY(DATE(YEAR(BB173)+{-1;0;1},1,3))+2))/7)+1</f>
        <v>25</v>
      </c>
      <c r="AU172" s="50"/>
      <c r="AV172" s="50"/>
      <c r="AW172" s="50"/>
      <c r="AX172" s="50"/>
      <c r="AY172" s="50"/>
      <c r="AZ172" s="50"/>
      <c r="BA172" s="50"/>
      <c r="BB172" s="50"/>
      <c r="BC172" s="50"/>
      <c r="BD172" s="50"/>
      <c r="BE172" s="50"/>
      <c r="BF172" s="50"/>
      <c r="BG172" s="50"/>
      <c r="BH172" s="50"/>
    </row>
    <row r="173" spans="4:60" ht="39.950000000000003" customHeight="1" collapsed="1" thickBot="1" x14ac:dyDescent="0.25">
      <c r="F173" s="71">
        <f>F172</f>
        <v>17</v>
      </c>
      <c r="G173" s="101" t="str">
        <f>IF(ISNA(VLOOKUP(H173,Tab_feri,2,FALSE)),"",VLOOKUP(H173,Tab_feri,2,FALSE))</f>
        <v/>
      </c>
      <c r="H173" s="52">
        <f>T155+1</f>
        <v>43577</v>
      </c>
      <c r="I173" s="51" t="str">
        <f>IF(ISNA(VLOOKUP(J173,Tab_feri,2,FALSE)),"",VLOOKUP(J173,Tab_feri,2,FALSE))</f>
        <v/>
      </c>
      <c r="J173" s="52">
        <f>H173+1</f>
        <v>43578</v>
      </c>
      <c r="K173" s="51" t="str">
        <f>IF(ISNA(VLOOKUP(L173,Tab_feri,2,FALSE)),"",VLOOKUP(L173,Tab_feri,2,FALSE))</f>
        <v/>
      </c>
      <c r="L173" s="52">
        <f>J173+1</f>
        <v>43579</v>
      </c>
      <c r="M173" s="51" t="str">
        <f>IF(ISNA(VLOOKUP(N173,Tab_feri,2,FALSE)),"",VLOOKUP(N173,Tab_feri,2,FALSE))</f>
        <v/>
      </c>
      <c r="N173" s="52">
        <f>L173+1</f>
        <v>43580</v>
      </c>
      <c r="O173" s="51" t="str">
        <f>IF(ISNA(VLOOKUP(P173,Tab_feri,2,FALSE)),"",VLOOKUP(P173,Tab_feri,2,FALSE))</f>
        <v/>
      </c>
      <c r="P173" s="52">
        <f>N173+1</f>
        <v>43581</v>
      </c>
      <c r="Q173" s="53" t="str">
        <f>IF(ISNA(VLOOKUP(R173,Tab_feri,2,FALSE)),"",VLOOKUP(R173,Tab_feri,2,FALSE))</f>
        <v/>
      </c>
      <c r="R173" s="54">
        <f>P173+1</f>
        <v>43582</v>
      </c>
      <c r="S173" s="53" t="str">
        <f>IF(ISNA(VLOOKUP(T173,Tab_feri,2,FALSE)),"",VLOOKUP(T173,Tab_feri,2,FALSE))</f>
        <v/>
      </c>
      <c r="T173" s="55">
        <f>R173+1</f>
        <v>43583</v>
      </c>
      <c r="Z173" s="71">
        <f>Z172</f>
        <v>21</v>
      </c>
      <c r="AA173" s="51" t="str">
        <f>IF(ISNA(VLOOKUP(AB173,Tab_feri,2,FALSE)),"",VLOOKUP(AB173,Tab_feri,2,FALSE))</f>
        <v/>
      </c>
      <c r="AB173" s="52">
        <f>AN155+1</f>
        <v>43605</v>
      </c>
      <c r="AC173" s="51" t="str">
        <f>IF(ISNA(VLOOKUP(AD173,Tab_feri,2,FALSE)),"",VLOOKUP(AD173,Tab_feri,2,FALSE))</f>
        <v/>
      </c>
      <c r="AD173" s="52">
        <f>AB173+1</f>
        <v>43606</v>
      </c>
      <c r="AE173" s="101" t="str">
        <f>IF(ISNA(VLOOKUP(AF173,Tab_feri,2,FALSE)),"",VLOOKUP(AF173,Tab_feri,2,FALSE))</f>
        <v/>
      </c>
      <c r="AF173" s="52">
        <f>AD173+1</f>
        <v>43607</v>
      </c>
      <c r="AG173" s="51" t="str">
        <f>IF(ISNA(VLOOKUP(AH173,Tab_feri,2,FALSE)),"",VLOOKUP(AH173,Tab_feri,2,FALSE))</f>
        <v/>
      </c>
      <c r="AH173" s="52">
        <f>AF173+1</f>
        <v>43608</v>
      </c>
      <c r="AI173" s="51" t="str">
        <f>IF(ISNA(VLOOKUP(AJ173,Tab_feri,2,FALSE)),"",VLOOKUP(AJ173,Tab_feri,2,FALSE))</f>
        <v/>
      </c>
      <c r="AJ173" s="52">
        <f>AH173+1</f>
        <v>43609</v>
      </c>
      <c r="AK173" s="53" t="str">
        <f>IF(ISNA(VLOOKUP(AL173,Tab_feri,2,FALSE)),"",VLOOKUP(AL173,Tab_feri,2,FALSE))</f>
        <v/>
      </c>
      <c r="AL173" s="54">
        <f>AJ173+1</f>
        <v>43610</v>
      </c>
      <c r="AM173" s="53" t="str">
        <f>IF(ISNA(VLOOKUP(AN173,Tab_feri,2,FALSE)),"",VLOOKUP(AN173,Tab_feri,2,FALSE))</f>
        <v/>
      </c>
      <c r="AN173" s="55">
        <f>AL173+1</f>
        <v>43611</v>
      </c>
      <c r="AT173" s="71">
        <f>AT172</f>
        <v>25</v>
      </c>
      <c r="AU173" s="51" t="str">
        <f>IF(ISNA(VLOOKUP(AV173,Tab_feri,2,FALSE)),"",VLOOKUP(AV173,Tab_feri,2,FALSE))</f>
        <v/>
      </c>
      <c r="AV173" s="52">
        <f>BH155+1</f>
        <v>43633</v>
      </c>
      <c r="AW173" s="51" t="str">
        <f>IF(ISNA(VLOOKUP(AX173,Tab_feri,2,FALSE)),"",VLOOKUP(AX173,Tab_feri,2,FALSE))</f>
        <v/>
      </c>
      <c r="AX173" s="52">
        <f>AV173+1</f>
        <v>43634</v>
      </c>
      <c r="AY173" s="51" t="str">
        <f>IF(ISNA(VLOOKUP(AZ173,Tab_feri,2,FALSE)),"",VLOOKUP(AZ173,Tab_feri,2,FALSE))</f>
        <v/>
      </c>
      <c r="AZ173" s="52">
        <f>AX173+1</f>
        <v>43635</v>
      </c>
      <c r="BA173" s="51" t="str">
        <f>IF(ISNA(VLOOKUP(BB173,Tab_feri,2,FALSE)),"",VLOOKUP(BB173,Tab_feri,2,FALSE))</f>
        <v/>
      </c>
      <c r="BB173" s="52">
        <f>AZ173+1</f>
        <v>43636</v>
      </c>
      <c r="BC173" s="51" t="str">
        <f>IF(ISNA(VLOOKUP(BD173,Tab_feri,2,FALSE)),"",VLOOKUP(BD173,Tab_feri,2,FALSE))</f>
        <v/>
      </c>
      <c r="BD173" s="52">
        <f>BB173+1</f>
        <v>43637</v>
      </c>
      <c r="BE173" s="53" t="str">
        <f>IF(ISNA(VLOOKUP(BF173,Tab_feri,2,FALSE)),"",VLOOKUP(BF173,Tab_feri,2,FALSE))</f>
        <v/>
      </c>
      <c r="BF173" s="54">
        <f>BD173+1</f>
        <v>43638</v>
      </c>
      <c r="BG173" s="53" t="str">
        <f>IF(ISNA(VLOOKUP(BH173,Tab_feri,2,FALSE)),"",VLOOKUP(BH173,Tab_feri,2,FALSE))</f>
        <v/>
      </c>
      <c r="BH173" s="55">
        <f>BF173+1</f>
        <v>43639</v>
      </c>
    </row>
    <row r="174" spans="4:60" ht="15" customHeight="1" outlineLevel="1" thickTop="1" thickBot="1" x14ac:dyDescent="0.25">
      <c r="D174" s="87">
        <f>SUM(H174,J174,L174,N174,P174,R174,T174)</f>
        <v>0</v>
      </c>
      <c r="F174" s="105">
        <v>1</v>
      </c>
      <c r="G174" s="80"/>
      <c r="H174" s="57"/>
      <c r="I174" s="80"/>
      <c r="J174" s="57"/>
      <c r="K174" s="80"/>
      <c r="L174" s="57"/>
      <c r="M174" s="80"/>
      <c r="N174" s="57"/>
      <c r="O174" s="80"/>
      <c r="P174" s="58"/>
      <c r="Q174" s="80"/>
      <c r="R174" s="57"/>
      <c r="S174" s="80"/>
      <c r="T174" s="58"/>
      <c r="X174" s="87">
        <f>SUM(AB174,AD174,AF174,AH174,AJ174,AL174,AN174)</f>
        <v>0</v>
      </c>
      <c r="Z174" s="105">
        <v>1</v>
      </c>
      <c r="AA174" s="80"/>
      <c r="AB174" s="57"/>
      <c r="AC174" s="80"/>
      <c r="AD174" s="57"/>
      <c r="AE174" s="80"/>
      <c r="AF174" s="57"/>
      <c r="AG174" s="80"/>
      <c r="AH174" s="57"/>
      <c r="AI174" s="80"/>
      <c r="AJ174" s="58"/>
      <c r="AK174" s="80"/>
      <c r="AL174" s="57"/>
      <c r="AM174" s="80"/>
      <c r="AN174" s="58"/>
      <c r="AR174" s="87">
        <f>SUM(AV174,AX174,AZ174,BB174,BD174,BF174,BH174)</f>
        <v>0</v>
      </c>
      <c r="AT174" s="105">
        <v>1</v>
      </c>
      <c r="AU174" s="80"/>
      <c r="AV174" s="57"/>
      <c r="AW174" s="80"/>
      <c r="AX174" s="57"/>
      <c r="AY174" s="80"/>
      <c r="AZ174" s="57"/>
      <c r="BA174" s="80"/>
      <c r="BB174" s="57"/>
      <c r="BC174" s="80"/>
      <c r="BD174" s="58"/>
      <c r="BE174" s="80"/>
      <c r="BF174" s="57"/>
      <c r="BG174" s="80"/>
      <c r="BH174" s="58"/>
    </row>
    <row r="175" spans="4:60" ht="15" customHeight="1" outlineLevel="1" thickBot="1" x14ac:dyDescent="0.25">
      <c r="D175" s="88">
        <f t="shared" ref="D175:D188" si="33">SUM(H175,J175,L175,N175,P175,R175,T175)</f>
        <v>0</v>
      </c>
      <c r="F175" s="105">
        <v>2</v>
      </c>
      <c r="G175" s="81"/>
      <c r="H175" s="47"/>
      <c r="I175" s="81"/>
      <c r="J175" s="47"/>
      <c r="K175" s="81"/>
      <c r="L175" s="47"/>
      <c r="M175" s="81"/>
      <c r="N175" s="47"/>
      <c r="O175" s="81"/>
      <c r="P175" s="59"/>
      <c r="Q175" s="81"/>
      <c r="R175" s="47"/>
      <c r="S175" s="81"/>
      <c r="T175" s="59"/>
      <c r="X175" s="88">
        <f t="shared" ref="X175:X188" si="34">SUM(AB175,AD175,AF175,AH175,AJ175,AL175,AN175)</f>
        <v>0</v>
      </c>
      <c r="Z175" s="105">
        <v>2</v>
      </c>
      <c r="AA175" s="81"/>
      <c r="AB175" s="47"/>
      <c r="AC175" s="81"/>
      <c r="AD175" s="47"/>
      <c r="AE175" s="81"/>
      <c r="AF175" s="47"/>
      <c r="AG175" s="81"/>
      <c r="AH175" s="47"/>
      <c r="AI175" s="81"/>
      <c r="AJ175" s="59"/>
      <c r="AK175" s="81"/>
      <c r="AL175" s="47"/>
      <c r="AM175" s="81"/>
      <c r="AN175" s="59"/>
      <c r="AR175" s="88">
        <f t="shared" ref="AR175:AR188" si="35">SUM(AV175,AX175,AZ175,BB175,BD175,BF175,BH175)</f>
        <v>0</v>
      </c>
      <c r="AT175" s="105">
        <v>2</v>
      </c>
      <c r="AU175" s="81"/>
      <c r="AV175" s="47"/>
      <c r="AW175" s="81"/>
      <c r="AX175" s="47"/>
      <c r="AY175" s="81"/>
      <c r="AZ175" s="47"/>
      <c r="BA175" s="81"/>
      <c r="BB175" s="47"/>
      <c r="BC175" s="81"/>
      <c r="BD175" s="59"/>
      <c r="BE175" s="81"/>
      <c r="BF175" s="47"/>
      <c r="BG175" s="81"/>
      <c r="BH175" s="59"/>
    </row>
    <row r="176" spans="4:60" ht="15" customHeight="1" outlineLevel="1" thickBot="1" x14ac:dyDescent="0.25">
      <c r="D176" s="88">
        <f t="shared" si="33"/>
        <v>0</v>
      </c>
      <c r="F176" s="105">
        <v>3</v>
      </c>
      <c r="G176" s="81"/>
      <c r="H176" s="47"/>
      <c r="I176" s="81"/>
      <c r="J176" s="47"/>
      <c r="K176" s="81"/>
      <c r="L176" s="47"/>
      <c r="M176" s="81"/>
      <c r="N176" s="47"/>
      <c r="O176" s="81"/>
      <c r="P176" s="59"/>
      <c r="Q176" s="81"/>
      <c r="R176" s="47"/>
      <c r="S176" s="81"/>
      <c r="T176" s="59"/>
      <c r="X176" s="88">
        <f t="shared" si="34"/>
        <v>0</v>
      </c>
      <c r="Z176" s="105">
        <v>3</v>
      </c>
      <c r="AA176" s="81"/>
      <c r="AB176" s="47"/>
      <c r="AC176" s="81"/>
      <c r="AD176" s="47"/>
      <c r="AE176" s="81"/>
      <c r="AF176" s="47"/>
      <c r="AG176" s="81"/>
      <c r="AH176" s="47"/>
      <c r="AI176" s="81"/>
      <c r="AJ176" s="59"/>
      <c r="AK176" s="81"/>
      <c r="AL176" s="47"/>
      <c r="AM176" s="81"/>
      <c r="AN176" s="59"/>
      <c r="AR176" s="88">
        <f t="shared" si="35"/>
        <v>0</v>
      </c>
      <c r="AT176" s="105">
        <v>3</v>
      </c>
      <c r="AU176" s="81"/>
      <c r="AV176" s="47"/>
      <c r="AW176" s="81"/>
      <c r="AX176" s="47"/>
      <c r="AY176" s="81"/>
      <c r="AZ176" s="47"/>
      <c r="BA176" s="81"/>
      <c r="BB176" s="47"/>
      <c r="BC176" s="81"/>
      <c r="BD176" s="59"/>
      <c r="BE176" s="81"/>
      <c r="BF176" s="47"/>
      <c r="BG176" s="81"/>
      <c r="BH176" s="59"/>
    </row>
    <row r="177" spans="4:60" ht="15" customHeight="1" outlineLevel="1" thickBot="1" x14ac:dyDescent="0.25">
      <c r="D177" s="88">
        <f t="shared" si="33"/>
        <v>0</v>
      </c>
      <c r="F177" s="105">
        <v>4</v>
      </c>
      <c r="G177" s="81"/>
      <c r="H177" s="47"/>
      <c r="I177" s="81"/>
      <c r="J177" s="47"/>
      <c r="K177" s="81"/>
      <c r="L177" s="47"/>
      <c r="M177" s="81"/>
      <c r="N177" s="47"/>
      <c r="O177" s="81"/>
      <c r="P177" s="59"/>
      <c r="Q177" s="81"/>
      <c r="R177" s="47"/>
      <c r="S177" s="81"/>
      <c r="T177" s="59"/>
      <c r="X177" s="88">
        <f t="shared" si="34"/>
        <v>0</v>
      </c>
      <c r="Z177" s="105">
        <v>4</v>
      </c>
      <c r="AA177" s="81"/>
      <c r="AB177" s="47"/>
      <c r="AC177" s="81"/>
      <c r="AD177" s="47"/>
      <c r="AE177" s="81"/>
      <c r="AF177" s="47"/>
      <c r="AG177" s="81"/>
      <c r="AH177" s="47"/>
      <c r="AI177" s="81"/>
      <c r="AJ177" s="59"/>
      <c r="AK177" s="81"/>
      <c r="AL177" s="47"/>
      <c r="AM177" s="81"/>
      <c r="AN177" s="59"/>
      <c r="AR177" s="88">
        <f t="shared" si="35"/>
        <v>0</v>
      </c>
      <c r="AT177" s="105">
        <v>4</v>
      </c>
      <c r="AU177" s="81"/>
      <c r="AV177" s="47"/>
      <c r="AW177" s="81"/>
      <c r="AX177" s="47"/>
      <c r="AY177" s="81"/>
      <c r="AZ177" s="47"/>
      <c r="BA177" s="81"/>
      <c r="BB177" s="47"/>
      <c r="BC177" s="81"/>
      <c r="BD177" s="59"/>
      <c r="BE177" s="81"/>
      <c r="BF177" s="47"/>
      <c r="BG177" s="81"/>
      <c r="BH177" s="59"/>
    </row>
    <row r="178" spans="4:60" ht="15" customHeight="1" outlineLevel="1" thickBot="1" x14ac:dyDescent="0.25">
      <c r="D178" s="88">
        <f t="shared" si="33"/>
        <v>0</v>
      </c>
      <c r="F178" s="105">
        <v>5</v>
      </c>
      <c r="G178" s="81"/>
      <c r="H178" s="47"/>
      <c r="I178" s="81"/>
      <c r="J178" s="47"/>
      <c r="K178" s="81"/>
      <c r="L178" s="47"/>
      <c r="M178" s="81"/>
      <c r="N178" s="47"/>
      <c r="O178" s="81"/>
      <c r="P178" s="59"/>
      <c r="Q178" s="81"/>
      <c r="R178" s="47"/>
      <c r="S178" s="81"/>
      <c r="T178" s="59"/>
      <c r="X178" s="88">
        <f t="shared" si="34"/>
        <v>0</v>
      </c>
      <c r="Z178" s="105">
        <v>5</v>
      </c>
      <c r="AA178" s="81"/>
      <c r="AB178" s="47"/>
      <c r="AC178" s="81"/>
      <c r="AD178" s="47"/>
      <c r="AE178" s="81"/>
      <c r="AF178" s="47"/>
      <c r="AG178" s="81"/>
      <c r="AH178" s="47"/>
      <c r="AI178" s="81"/>
      <c r="AJ178" s="59"/>
      <c r="AK178" s="81"/>
      <c r="AL178" s="47"/>
      <c r="AM178" s="81"/>
      <c r="AN178" s="59"/>
      <c r="AR178" s="88">
        <f t="shared" si="35"/>
        <v>0</v>
      </c>
      <c r="AT178" s="105">
        <v>5</v>
      </c>
      <c r="AU178" s="81"/>
      <c r="AV178" s="47"/>
      <c r="AW178" s="81"/>
      <c r="AX178" s="47"/>
      <c r="AY178" s="81"/>
      <c r="AZ178" s="47"/>
      <c r="BA178" s="81"/>
      <c r="BB178" s="47"/>
      <c r="BC178" s="81"/>
      <c r="BD178" s="59"/>
      <c r="BE178" s="81"/>
      <c r="BF178" s="47"/>
      <c r="BG178" s="81"/>
      <c r="BH178" s="59"/>
    </row>
    <row r="179" spans="4:60" ht="15" customHeight="1" outlineLevel="1" thickBot="1" x14ac:dyDescent="0.25">
      <c r="D179" s="88">
        <f t="shared" si="33"/>
        <v>0</v>
      </c>
      <c r="F179" s="105">
        <v>6</v>
      </c>
      <c r="G179" s="81"/>
      <c r="H179" s="47"/>
      <c r="I179" s="81"/>
      <c r="J179" s="47"/>
      <c r="K179" s="81"/>
      <c r="L179" s="47"/>
      <c r="M179" s="81"/>
      <c r="N179" s="47"/>
      <c r="O179" s="81"/>
      <c r="P179" s="59"/>
      <c r="Q179" s="81"/>
      <c r="R179" s="47"/>
      <c r="S179" s="81"/>
      <c r="T179" s="59"/>
      <c r="X179" s="88">
        <f t="shared" si="34"/>
        <v>0</v>
      </c>
      <c r="Z179" s="105">
        <v>6</v>
      </c>
      <c r="AA179" s="81"/>
      <c r="AB179" s="47"/>
      <c r="AC179" s="81"/>
      <c r="AD179" s="47"/>
      <c r="AE179" s="81"/>
      <c r="AF179" s="47"/>
      <c r="AG179" s="81"/>
      <c r="AH179" s="47"/>
      <c r="AI179" s="81"/>
      <c r="AJ179" s="59"/>
      <c r="AK179" s="81"/>
      <c r="AL179" s="47"/>
      <c r="AM179" s="81"/>
      <c r="AN179" s="59"/>
      <c r="AR179" s="88">
        <f t="shared" si="35"/>
        <v>0</v>
      </c>
      <c r="AT179" s="105">
        <v>6</v>
      </c>
      <c r="AU179" s="81"/>
      <c r="AV179" s="47"/>
      <c r="AW179" s="81"/>
      <c r="AX179" s="47"/>
      <c r="AY179" s="81"/>
      <c r="AZ179" s="47"/>
      <c r="BA179" s="81"/>
      <c r="BB179" s="47"/>
      <c r="BC179" s="81"/>
      <c r="BD179" s="59"/>
      <c r="BE179" s="81"/>
      <c r="BF179" s="47"/>
      <c r="BG179" s="81"/>
      <c r="BH179" s="59"/>
    </row>
    <row r="180" spans="4:60" ht="15" customHeight="1" outlineLevel="1" thickBot="1" x14ac:dyDescent="0.25">
      <c r="D180" s="88">
        <f t="shared" si="33"/>
        <v>0</v>
      </c>
      <c r="F180" s="105">
        <v>7</v>
      </c>
      <c r="G180" s="81"/>
      <c r="H180" s="47"/>
      <c r="I180" s="81"/>
      <c r="J180" s="47"/>
      <c r="K180" s="81"/>
      <c r="L180" s="47"/>
      <c r="M180" s="81"/>
      <c r="N180" s="47"/>
      <c r="O180" s="81"/>
      <c r="P180" s="59"/>
      <c r="Q180" s="81"/>
      <c r="R180" s="47"/>
      <c r="S180" s="81"/>
      <c r="T180" s="59"/>
      <c r="X180" s="88">
        <f t="shared" si="34"/>
        <v>0</v>
      </c>
      <c r="Z180" s="105">
        <v>7</v>
      </c>
      <c r="AA180" s="81"/>
      <c r="AB180" s="47"/>
      <c r="AC180" s="81"/>
      <c r="AD180" s="47"/>
      <c r="AE180" s="81"/>
      <c r="AF180" s="47"/>
      <c r="AG180" s="81"/>
      <c r="AH180" s="47"/>
      <c r="AI180" s="81"/>
      <c r="AJ180" s="59"/>
      <c r="AK180" s="81"/>
      <c r="AL180" s="47"/>
      <c r="AM180" s="81"/>
      <c r="AN180" s="59"/>
      <c r="AR180" s="88">
        <f t="shared" si="35"/>
        <v>0</v>
      </c>
      <c r="AT180" s="105">
        <v>7</v>
      </c>
      <c r="AU180" s="81"/>
      <c r="AV180" s="47"/>
      <c r="AW180" s="81"/>
      <c r="AX180" s="47"/>
      <c r="AY180" s="81"/>
      <c r="AZ180" s="47"/>
      <c r="BA180" s="81"/>
      <c r="BB180" s="47"/>
      <c r="BC180" s="81"/>
      <c r="BD180" s="59"/>
      <c r="BE180" s="81"/>
      <c r="BF180" s="47"/>
      <c r="BG180" s="81"/>
      <c r="BH180" s="59"/>
    </row>
    <row r="181" spans="4:60" ht="15" customHeight="1" outlineLevel="1" thickBot="1" x14ac:dyDescent="0.25">
      <c r="D181" s="88">
        <f t="shared" si="33"/>
        <v>0</v>
      </c>
      <c r="F181" s="105">
        <v>8</v>
      </c>
      <c r="G181" s="81"/>
      <c r="H181" s="47"/>
      <c r="I181" s="81"/>
      <c r="J181" s="47"/>
      <c r="K181" s="81"/>
      <c r="L181" s="47"/>
      <c r="M181" s="81"/>
      <c r="N181" s="47"/>
      <c r="O181" s="81"/>
      <c r="P181" s="59"/>
      <c r="Q181" s="81"/>
      <c r="R181" s="47"/>
      <c r="S181" s="81"/>
      <c r="T181" s="59"/>
      <c r="X181" s="88">
        <f t="shared" si="34"/>
        <v>0</v>
      </c>
      <c r="Z181" s="105">
        <v>8</v>
      </c>
      <c r="AA181" s="81"/>
      <c r="AB181" s="47"/>
      <c r="AC181" s="81"/>
      <c r="AD181" s="47"/>
      <c r="AE181" s="81"/>
      <c r="AF181" s="47"/>
      <c r="AG181" s="81"/>
      <c r="AH181" s="47"/>
      <c r="AI181" s="81"/>
      <c r="AJ181" s="59"/>
      <c r="AK181" s="81"/>
      <c r="AL181" s="47"/>
      <c r="AM181" s="81"/>
      <c r="AN181" s="59"/>
      <c r="AR181" s="88">
        <f t="shared" si="35"/>
        <v>0</v>
      </c>
      <c r="AT181" s="105">
        <v>8</v>
      </c>
      <c r="AU181" s="81"/>
      <c r="AV181" s="47"/>
      <c r="AW181" s="81"/>
      <c r="AX181" s="47"/>
      <c r="AY181" s="81"/>
      <c r="AZ181" s="47"/>
      <c r="BA181" s="81"/>
      <c r="BB181" s="47"/>
      <c r="BC181" s="81"/>
      <c r="BD181" s="59"/>
      <c r="BE181" s="81"/>
      <c r="BF181" s="47"/>
      <c r="BG181" s="81"/>
      <c r="BH181" s="59"/>
    </row>
    <row r="182" spans="4:60" ht="15" customHeight="1" outlineLevel="1" thickBot="1" x14ac:dyDescent="0.25">
      <c r="D182" s="88">
        <f t="shared" si="33"/>
        <v>0</v>
      </c>
      <c r="F182" s="105">
        <v>9</v>
      </c>
      <c r="G182" s="81"/>
      <c r="H182" s="47"/>
      <c r="I182" s="81"/>
      <c r="J182" s="47"/>
      <c r="K182" s="81"/>
      <c r="L182" s="47"/>
      <c r="M182" s="81"/>
      <c r="N182" s="47"/>
      <c r="O182" s="81"/>
      <c r="P182" s="59"/>
      <c r="Q182" s="81"/>
      <c r="R182" s="47"/>
      <c r="S182" s="81"/>
      <c r="T182" s="59"/>
      <c r="X182" s="88">
        <f t="shared" si="34"/>
        <v>0</v>
      </c>
      <c r="Z182" s="105">
        <v>9</v>
      </c>
      <c r="AA182" s="81"/>
      <c r="AB182" s="47"/>
      <c r="AC182" s="81"/>
      <c r="AD182" s="47"/>
      <c r="AE182" s="81"/>
      <c r="AF182" s="47"/>
      <c r="AG182" s="81"/>
      <c r="AH182" s="47"/>
      <c r="AI182" s="81"/>
      <c r="AJ182" s="59"/>
      <c r="AK182" s="81"/>
      <c r="AL182" s="47"/>
      <c r="AM182" s="81"/>
      <c r="AN182" s="59"/>
      <c r="AR182" s="88">
        <f t="shared" si="35"/>
        <v>0</v>
      </c>
      <c r="AT182" s="105">
        <v>9</v>
      </c>
      <c r="AU182" s="81"/>
      <c r="AV182" s="47"/>
      <c r="AW182" s="81"/>
      <c r="AX182" s="47"/>
      <c r="AY182" s="81"/>
      <c r="AZ182" s="47"/>
      <c r="BA182" s="81"/>
      <c r="BB182" s="47"/>
      <c r="BC182" s="81"/>
      <c r="BD182" s="59"/>
      <c r="BE182" s="81"/>
      <c r="BF182" s="47"/>
      <c r="BG182" s="81"/>
      <c r="BH182" s="59"/>
    </row>
    <row r="183" spans="4:60" ht="15" customHeight="1" outlineLevel="1" thickBot="1" x14ac:dyDescent="0.25">
      <c r="D183" s="88">
        <f t="shared" si="33"/>
        <v>0</v>
      </c>
      <c r="F183" s="105">
        <v>10</v>
      </c>
      <c r="G183" s="81"/>
      <c r="H183" s="47"/>
      <c r="I183" s="81"/>
      <c r="J183" s="47"/>
      <c r="K183" s="81"/>
      <c r="L183" s="47"/>
      <c r="M183" s="81"/>
      <c r="N183" s="47"/>
      <c r="O183" s="81"/>
      <c r="P183" s="59"/>
      <c r="Q183" s="81"/>
      <c r="R183" s="47"/>
      <c r="S183" s="81"/>
      <c r="T183" s="59"/>
      <c r="X183" s="88">
        <f t="shared" si="34"/>
        <v>0</v>
      </c>
      <c r="Z183" s="105">
        <v>10</v>
      </c>
      <c r="AA183" s="81"/>
      <c r="AB183" s="47"/>
      <c r="AC183" s="81"/>
      <c r="AD183" s="47"/>
      <c r="AE183" s="81"/>
      <c r="AF183" s="47"/>
      <c r="AG183" s="81"/>
      <c r="AH183" s="47"/>
      <c r="AI183" s="81"/>
      <c r="AJ183" s="59"/>
      <c r="AK183" s="81"/>
      <c r="AL183" s="47"/>
      <c r="AM183" s="81"/>
      <c r="AN183" s="59"/>
      <c r="AR183" s="88">
        <f t="shared" si="35"/>
        <v>0</v>
      </c>
      <c r="AT183" s="105">
        <v>10</v>
      </c>
      <c r="AU183" s="81"/>
      <c r="AV183" s="47"/>
      <c r="AW183" s="81"/>
      <c r="AX183" s="47"/>
      <c r="AY183" s="81"/>
      <c r="AZ183" s="47"/>
      <c r="BA183" s="81"/>
      <c r="BB183" s="47"/>
      <c r="BC183" s="81"/>
      <c r="BD183" s="59"/>
      <c r="BE183" s="81"/>
      <c r="BF183" s="47"/>
      <c r="BG183" s="81"/>
      <c r="BH183" s="59"/>
    </row>
    <row r="184" spans="4:60" ht="15" customHeight="1" outlineLevel="1" thickBot="1" x14ac:dyDescent="0.25">
      <c r="D184" s="88">
        <f t="shared" si="33"/>
        <v>0</v>
      </c>
      <c r="F184" s="105">
        <v>11</v>
      </c>
      <c r="G184" s="81"/>
      <c r="H184" s="47"/>
      <c r="I184" s="81"/>
      <c r="J184" s="47"/>
      <c r="K184" s="81"/>
      <c r="L184" s="47"/>
      <c r="M184" s="81"/>
      <c r="N184" s="47"/>
      <c r="O184" s="81"/>
      <c r="P184" s="59"/>
      <c r="Q184" s="81"/>
      <c r="R184" s="47"/>
      <c r="S184" s="81"/>
      <c r="T184" s="59"/>
      <c r="X184" s="88">
        <f t="shared" si="34"/>
        <v>0</v>
      </c>
      <c r="Z184" s="105">
        <v>11</v>
      </c>
      <c r="AA184" s="81"/>
      <c r="AB184" s="47"/>
      <c r="AC184" s="81"/>
      <c r="AD184" s="47"/>
      <c r="AE184" s="81"/>
      <c r="AF184" s="47"/>
      <c r="AG184" s="81"/>
      <c r="AH184" s="47"/>
      <c r="AI184" s="81"/>
      <c r="AJ184" s="59"/>
      <c r="AK184" s="81"/>
      <c r="AL184" s="47"/>
      <c r="AM184" s="81"/>
      <c r="AN184" s="59"/>
      <c r="AR184" s="88">
        <f t="shared" si="35"/>
        <v>0</v>
      </c>
      <c r="AT184" s="105">
        <v>11</v>
      </c>
      <c r="AU184" s="81"/>
      <c r="AV184" s="47"/>
      <c r="AW184" s="81"/>
      <c r="AX184" s="47"/>
      <c r="AY184" s="81"/>
      <c r="AZ184" s="47"/>
      <c r="BA184" s="81"/>
      <c r="BB184" s="47"/>
      <c r="BC184" s="81"/>
      <c r="BD184" s="59"/>
      <c r="BE184" s="81"/>
      <c r="BF184" s="47"/>
      <c r="BG184" s="81"/>
      <c r="BH184" s="59"/>
    </row>
    <row r="185" spans="4:60" ht="15" customHeight="1" outlineLevel="1" thickBot="1" x14ac:dyDescent="0.25">
      <c r="D185" s="88">
        <f t="shared" si="33"/>
        <v>0</v>
      </c>
      <c r="F185" s="105">
        <v>12</v>
      </c>
      <c r="G185" s="81"/>
      <c r="H185" s="47"/>
      <c r="I185" s="81"/>
      <c r="J185" s="47"/>
      <c r="K185" s="81"/>
      <c r="L185" s="47"/>
      <c r="M185" s="81"/>
      <c r="N185" s="47"/>
      <c r="O185" s="81"/>
      <c r="P185" s="59"/>
      <c r="Q185" s="81"/>
      <c r="R185" s="47"/>
      <c r="S185" s="81"/>
      <c r="T185" s="59"/>
      <c r="X185" s="88">
        <f t="shared" si="34"/>
        <v>0</v>
      </c>
      <c r="Z185" s="105">
        <v>12</v>
      </c>
      <c r="AA185" s="81"/>
      <c r="AB185" s="47"/>
      <c r="AC185" s="81"/>
      <c r="AD185" s="47"/>
      <c r="AE185" s="81"/>
      <c r="AF185" s="47"/>
      <c r="AG185" s="81"/>
      <c r="AH185" s="47"/>
      <c r="AI185" s="81"/>
      <c r="AJ185" s="59"/>
      <c r="AK185" s="81"/>
      <c r="AL185" s="47"/>
      <c r="AM185" s="81"/>
      <c r="AN185" s="59"/>
      <c r="AR185" s="88">
        <f t="shared" si="35"/>
        <v>0</v>
      </c>
      <c r="AT185" s="105">
        <v>12</v>
      </c>
      <c r="AU185" s="81"/>
      <c r="AV185" s="47"/>
      <c r="AW185" s="81"/>
      <c r="AX185" s="47"/>
      <c r="AY185" s="81"/>
      <c r="AZ185" s="47"/>
      <c r="BA185" s="81"/>
      <c r="BB185" s="47"/>
      <c r="BC185" s="81"/>
      <c r="BD185" s="59"/>
      <c r="BE185" s="81"/>
      <c r="BF185" s="47"/>
      <c r="BG185" s="81"/>
      <c r="BH185" s="59"/>
    </row>
    <row r="186" spans="4:60" ht="15" customHeight="1" outlineLevel="1" thickBot="1" x14ac:dyDescent="0.25">
      <c r="D186" s="88">
        <f t="shared" si="33"/>
        <v>0</v>
      </c>
      <c r="F186" s="105">
        <v>13</v>
      </c>
      <c r="G186" s="81"/>
      <c r="H186" s="47"/>
      <c r="I186" s="81"/>
      <c r="J186" s="47"/>
      <c r="K186" s="81"/>
      <c r="L186" s="47"/>
      <c r="M186" s="81"/>
      <c r="N186" s="47"/>
      <c r="O186" s="81"/>
      <c r="P186" s="59"/>
      <c r="Q186" s="81"/>
      <c r="R186" s="47"/>
      <c r="S186" s="81"/>
      <c r="T186" s="59"/>
      <c r="X186" s="88">
        <f t="shared" si="34"/>
        <v>0</v>
      </c>
      <c r="Z186" s="105">
        <v>13</v>
      </c>
      <c r="AA186" s="81"/>
      <c r="AB186" s="47"/>
      <c r="AC186" s="81"/>
      <c r="AD186" s="47"/>
      <c r="AE186" s="81"/>
      <c r="AF186" s="47"/>
      <c r="AG186" s="81"/>
      <c r="AH186" s="47"/>
      <c r="AI186" s="81"/>
      <c r="AJ186" s="59"/>
      <c r="AK186" s="81"/>
      <c r="AL186" s="47"/>
      <c r="AM186" s="81"/>
      <c r="AN186" s="59"/>
      <c r="AR186" s="88">
        <f t="shared" si="35"/>
        <v>0</v>
      </c>
      <c r="AT186" s="105">
        <v>13</v>
      </c>
      <c r="AU186" s="81"/>
      <c r="AV186" s="47"/>
      <c r="AW186" s="81"/>
      <c r="AX186" s="47"/>
      <c r="AY186" s="81"/>
      <c r="AZ186" s="47"/>
      <c r="BA186" s="81"/>
      <c r="BB186" s="47"/>
      <c r="BC186" s="81"/>
      <c r="BD186" s="59"/>
      <c r="BE186" s="81"/>
      <c r="BF186" s="47"/>
      <c r="BG186" s="81"/>
      <c r="BH186" s="59"/>
    </row>
    <row r="187" spans="4:60" ht="15" customHeight="1" outlineLevel="1" thickBot="1" x14ac:dyDescent="0.25">
      <c r="D187" s="88">
        <f t="shared" si="33"/>
        <v>0</v>
      </c>
      <c r="F187" s="105">
        <v>14</v>
      </c>
      <c r="G187" s="81"/>
      <c r="H187" s="78"/>
      <c r="I187" s="81"/>
      <c r="J187" s="47"/>
      <c r="K187" s="81"/>
      <c r="L187" s="47"/>
      <c r="M187" s="81"/>
      <c r="N187" s="47"/>
      <c r="O187" s="81"/>
      <c r="P187" s="59"/>
      <c r="Q187" s="81"/>
      <c r="R187" s="47"/>
      <c r="S187" s="81"/>
      <c r="T187" s="59"/>
      <c r="X187" s="88">
        <f t="shared" si="34"/>
        <v>0</v>
      </c>
      <c r="Z187" s="105">
        <v>14</v>
      </c>
      <c r="AA187" s="81"/>
      <c r="AB187" s="78"/>
      <c r="AC187" s="81"/>
      <c r="AD187" s="47"/>
      <c r="AE187" s="81"/>
      <c r="AF187" s="47"/>
      <c r="AG187" s="81"/>
      <c r="AH187" s="47"/>
      <c r="AI187" s="81"/>
      <c r="AJ187" s="59"/>
      <c r="AK187" s="81"/>
      <c r="AL187" s="47"/>
      <c r="AM187" s="81"/>
      <c r="AN187" s="59"/>
      <c r="AR187" s="88">
        <f t="shared" si="35"/>
        <v>0</v>
      </c>
      <c r="AT187" s="105">
        <v>14</v>
      </c>
      <c r="AU187" s="81"/>
      <c r="AV187" s="78"/>
      <c r="AW187" s="81"/>
      <c r="AX187" s="47"/>
      <c r="AY187" s="81"/>
      <c r="AZ187" s="47"/>
      <c r="BA187" s="81"/>
      <c r="BB187" s="47"/>
      <c r="BC187" s="81"/>
      <c r="BD187" s="59"/>
      <c r="BE187" s="81"/>
      <c r="BF187" s="47"/>
      <c r="BG187" s="81"/>
      <c r="BH187" s="59"/>
    </row>
    <row r="188" spans="4:60" ht="15" customHeight="1" outlineLevel="1" thickBot="1" x14ac:dyDescent="0.25">
      <c r="D188" s="89">
        <f t="shared" si="33"/>
        <v>0</v>
      </c>
      <c r="F188" s="105">
        <v>15</v>
      </c>
      <c r="G188" s="82"/>
      <c r="H188" s="60"/>
      <c r="I188" s="82"/>
      <c r="J188" s="60"/>
      <c r="K188" s="82"/>
      <c r="L188" s="60"/>
      <c r="M188" s="82"/>
      <c r="N188" s="60"/>
      <c r="O188" s="82"/>
      <c r="P188" s="61"/>
      <c r="Q188" s="82"/>
      <c r="R188" s="60"/>
      <c r="S188" s="82"/>
      <c r="T188" s="61"/>
      <c r="X188" s="89">
        <f t="shared" si="34"/>
        <v>0</v>
      </c>
      <c r="Z188" s="105">
        <v>15</v>
      </c>
      <c r="AA188" s="82"/>
      <c r="AB188" s="60"/>
      <c r="AC188" s="82"/>
      <c r="AD188" s="60"/>
      <c r="AE188" s="82"/>
      <c r="AF188" s="60"/>
      <c r="AG188" s="82"/>
      <c r="AH188" s="60"/>
      <c r="AI188" s="82"/>
      <c r="AJ188" s="61"/>
      <c r="AK188" s="82"/>
      <c r="AL188" s="60"/>
      <c r="AM188" s="82"/>
      <c r="AN188" s="61"/>
      <c r="AR188" s="89">
        <f t="shared" si="35"/>
        <v>0</v>
      </c>
      <c r="AT188" s="105">
        <v>15</v>
      </c>
      <c r="AU188" s="82"/>
      <c r="AV188" s="60"/>
      <c r="AW188" s="82"/>
      <c r="AX188" s="60"/>
      <c r="AY188" s="82"/>
      <c r="AZ188" s="60"/>
      <c r="BA188" s="82"/>
      <c r="BB188" s="60"/>
      <c r="BC188" s="82"/>
      <c r="BD188" s="61"/>
      <c r="BE188" s="82"/>
      <c r="BF188" s="60"/>
      <c r="BG188" s="82"/>
      <c r="BH188" s="61"/>
    </row>
    <row r="189" spans="4:60" ht="15" customHeight="1" outlineLevel="1" thickTop="1" x14ac:dyDescent="0.2">
      <c r="F189" s="106"/>
      <c r="G189" s="49" t="s">
        <v>27</v>
      </c>
      <c r="H189" s="49">
        <f>SUM(H174:H188)</f>
        <v>0</v>
      </c>
      <c r="I189" s="49"/>
      <c r="J189" s="49">
        <f>SUM(J174:J188)</f>
        <v>0</v>
      </c>
      <c r="K189" s="49"/>
      <c r="L189" s="49">
        <f>SUM(L174:L188)</f>
        <v>0</v>
      </c>
      <c r="M189" s="49"/>
      <c r="N189" s="49">
        <f>SUM(N174:N188)</f>
        <v>0</v>
      </c>
      <c r="O189" s="49"/>
      <c r="P189" s="49">
        <f>SUM(P174:P188)</f>
        <v>0</v>
      </c>
      <c r="Q189" s="49"/>
      <c r="R189" s="49">
        <f>SUM(R174:R188)</f>
        <v>0</v>
      </c>
      <c r="S189" s="49"/>
      <c r="T189" s="49">
        <f>SUM(T174:T188)</f>
        <v>0</v>
      </c>
      <c r="Z189" s="106"/>
      <c r="AA189" s="49" t="s">
        <v>27</v>
      </c>
      <c r="AB189" s="49">
        <f>SUM(AB174:AB188)</f>
        <v>0</v>
      </c>
      <c r="AC189" s="49"/>
      <c r="AD189" s="49">
        <f>SUM(AD174:AD188)</f>
        <v>0</v>
      </c>
      <c r="AE189" s="49"/>
      <c r="AF189" s="49">
        <f>SUM(AF174:AF188)</f>
        <v>0</v>
      </c>
      <c r="AG189" s="49"/>
      <c r="AH189" s="49">
        <f>SUM(AH174:AH188)</f>
        <v>0</v>
      </c>
      <c r="AI189" s="49"/>
      <c r="AJ189" s="49">
        <f>SUM(AJ174:AJ188)</f>
        <v>0</v>
      </c>
      <c r="AK189" s="49"/>
      <c r="AL189" s="49">
        <f>SUM(AL174:AL188)</f>
        <v>0</v>
      </c>
      <c r="AM189" s="49"/>
      <c r="AN189" s="49">
        <f>SUM(AN174:AN188)</f>
        <v>0</v>
      </c>
      <c r="AT189" s="106"/>
      <c r="AU189" s="49" t="s">
        <v>27</v>
      </c>
      <c r="AV189" s="49">
        <f>SUM(AV174:AV188)</f>
        <v>0</v>
      </c>
      <c r="AW189" s="49"/>
      <c r="AX189" s="49">
        <f>SUM(AX174:AX188)</f>
        <v>0</v>
      </c>
      <c r="AY189" s="49"/>
      <c r="AZ189" s="49">
        <f>SUM(AZ174:AZ188)</f>
        <v>0</v>
      </c>
      <c r="BA189" s="49"/>
      <c r="BB189" s="49">
        <f>SUM(BB174:BB188)</f>
        <v>0</v>
      </c>
      <c r="BC189" s="49"/>
      <c r="BD189" s="49">
        <f>SUM(BD174:BD188)</f>
        <v>0</v>
      </c>
      <c r="BE189" s="49"/>
      <c r="BF189" s="49">
        <f>SUM(BF174:BF188)</f>
        <v>0</v>
      </c>
      <c r="BG189" s="49"/>
      <c r="BH189" s="49">
        <f>SUM(BH174:BH188)</f>
        <v>0</v>
      </c>
    </row>
    <row r="190" spans="4:60" ht="0.75" customHeight="1" outlineLevel="1" thickBot="1" x14ac:dyDescent="0.25">
      <c r="F190" s="108" t="e">
        <f>IF(H191&lt;=EOMONTH(H155,0),INT((N191-LOOKUP(N191,DATE(YEAR(N191)+{-1;0;1},1,3)-WEEKDAY(DATE(YEAR(N191)+{-1;0;1},1,3))+2))/7)+1,"")</f>
        <v>#VALUE!</v>
      </c>
      <c r="G190" s="50"/>
      <c r="H190" s="50"/>
      <c r="I190" s="50"/>
      <c r="J190" s="50"/>
      <c r="K190" s="50"/>
      <c r="L190" s="50"/>
      <c r="M190" s="50"/>
      <c r="N190" s="50"/>
      <c r="O190" s="50"/>
      <c r="P190" s="50"/>
      <c r="Q190" s="50"/>
      <c r="R190" s="50"/>
      <c r="S190" s="50"/>
      <c r="T190" s="50"/>
      <c r="Z190" s="108">
        <f>IF(AB191&lt;=EOMONTH(AB155,0),INT((AH191-LOOKUP(AH191,DATE(YEAR(AH191)+{-1;0;1},1,3)-WEEKDAY(DATE(YEAR(AH191)+{-1;0;1},1,3))+2))/7)+1,"")</f>
        <v>22</v>
      </c>
      <c r="AA190" s="50"/>
      <c r="AB190" s="50"/>
      <c r="AC190" s="50"/>
      <c r="AD190" s="50"/>
      <c r="AE190" s="50"/>
      <c r="AF190" s="50"/>
      <c r="AG190" s="50"/>
      <c r="AH190" s="50"/>
      <c r="AI190" s="50"/>
      <c r="AJ190" s="50"/>
      <c r="AK190" s="50"/>
      <c r="AL190" s="50"/>
      <c r="AM190" s="50"/>
      <c r="AN190" s="50"/>
      <c r="AT190" s="108">
        <f>IF(AV191&lt;=EOMONTH(AV155,0),INT((BB191-LOOKUP(BB191,DATE(YEAR(BB191)+{-1;0;1},1,3)-WEEKDAY(DATE(YEAR(BB191)+{-1;0;1},1,3))+2))/7)+1,"")</f>
        <v>26</v>
      </c>
      <c r="AU190" s="50"/>
      <c r="AV190" s="50"/>
      <c r="AW190" s="50"/>
      <c r="AX190" s="50"/>
      <c r="AY190" s="50"/>
      <c r="AZ190" s="50"/>
      <c r="BA190" s="50"/>
      <c r="BB190" s="50"/>
      <c r="BC190" s="50"/>
      <c r="BD190" s="50"/>
      <c r="BE190" s="50"/>
      <c r="BF190" s="50"/>
      <c r="BG190" s="50"/>
      <c r="BH190" s="50"/>
    </row>
    <row r="191" spans="4:60" ht="39.950000000000003" customHeight="1" thickBot="1" x14ac:dyDescent="0.25">
      <c r="F191" s="71" t="e">
        <f>F190</f>
        <v>#VALUE!</v>
      </c>
      <c r="G191" s="51" t="str">
        <f>IF(ISNA(VLOOKUP(H191,Tab_feri,2,FALSE)),"",VLOOKUP(H191,Tab_feri,2,FALSE))</f>
        <v/>
      </c>
      <c r="H191" s="52">
        <f>IF(T173&lt;EOMONTH(F116,0),T173+1,"")</f>
        <v>43584</v>
      </c>
      <c r="I191" s="51" t="str">
        <f>IF(ISNA(VLOOKUP(J191,Tab_feri,2,FALSE)),"",VLOOKUP(J191,Tab_feri,2,FALSE))</f>
        <v/>
      </c>
      <c r="J191" s="52">
        <f>IF(H191&lt;EOMONTH(F116,0),H191+1,"")</f>
        <v>43585</v>
      </c>
      <c r="K191" s="51" t="str">
        <f>IF(ISNA(VLOOKUP(L191,Tab_feri,2,FALSE)),"",VLOOKUP(L191,Tab_feri,2,FALSE))</f>
        <v/>
      </c>
      <c r="L191" s="52" t="str">
        <f>IF(J191&lt;EOMONTH(F116,0),J191+1,"")</f>
        <v/>
      </c>
      <c r="M191" s="51" t="str">
        <f>IF(ISNA(VLOOKUP(N191,Tab_feri,2,FALSE)),"",VLOOKUP(N191,Tab_feri,2,FALSE))</f>
        <v/>
      </c>
      <c r="N191" s="52" t="str">
        <f>IF(L191&lt;EOMONTH(F116,0),L191+1,"")</f>
        <v/>
      </c>
      <c r="O191" s="51" t="str">
        <f>IF(ISNA(VLOOKUP(P191,Tab_feri,2,FALSE)),"",VLOOKUP(P191,Tab_feri,2,FALSE))</f>
        <v/>
      </c>
      <c r="P191" s="52" t="str">
        <f>IF(N191&lt;EOMONTH(F116,0),N191+1,"")</f>
        <v/>
      </c>
      <c r="Q191" s="53" t="str">
        <f>IF(ISNA(VLOOKUP(R191,Tab_feri,2,FALSE)),"",VLOOKUP(R191,Tab_feri,2,FALSE))</f>
        <v/>
      </c>
      <c r="R191" s="54" t="str">
        <f>IF(P191&lt;EOMONTH(F116,0),P191+1,"")</f>
        <v/>
      </c>
      <c r="S191" s="53" t="str">
        <f>IF(ISNA(VLOOKUP(T191,Tab_feri,2,FALSE)),"",VLOOKUP(T191,Tab_feri,2,FALSE))</f>
        <v/>
      </c>
      <c r="T191" s="55" t="str">
        <f>IF(R191&lt;EOMONTH(F116,0),R191+1,"")</f>
        <v/>
      </c>
      <c r="Z191" s="71">
        <f>Z190</f>
        <v>22</v>
      </c>
      <c r="AA191" s="51" t="str">
        <f>IF(ISNA(VLOOKUP(AB191,Tab_feri,2,FALSE)),"",VLOOKUP(AB191,Tab_feri,2,FALSE))</f>
        <v/>
      </c>
      <c r="AB191" s="52">
        <f>IF(AN173&lt;EOMONTH(Z116,0),AN173+1,"")</f>
        <v>43612</v>
      </c>
      <c r="AC191" s="51" t="str">
        <f>IF(ISNA(VLOOKUP(AD191,Tab_feri,2,FALSE)),"",VLOOKUP(AD191,Tab_feri,2,FALSE))</f>
        <v/>
      </c>
      <c r="AD191" s="52">
        <f>IF(AB191&lt;EOMONTH(Z116,0),AB191+1,"")</f>
        <v>43613</v>
      </c>
      <c r="AE191" s="51" t="str">
        <f>IF(ISNA(VLOOKUP(AF191,Tab_feri,2,FALSE)),"",VLOOKUP(AF191,Tab_feri,2,FALSE))</f>
        <v/>
      </c>
      <c r="AF191" s="52">
        <f>IF(AD191&lt;EOMONTH(Z116,0),AD191+1,"")</f>
        <v>43614</v>
      </c>
      <c r="AG191" s="101" t="str">
        <f>IF(ISNA(VLOOKUP(AH191,Tab_feri,2,FALSE)),"",VLOOKUP(AH191,Tab_feri,2,FALSE))</f>
        <v/>
      </c>
      <c r="AH191" s="52">
        <f>IF(AF191&lt;EOMONTH(Z116,0),AF191+1,"")</f>
        <v>43615</v>
      </c>
      <c r="AI191" s="51" t="str">
        <f>IF(ISNA(VLOOKUP(AJ191,Tab_feri,2,FALSE)),"",VLOOKUP(AJ191,Tab_feri,2,FALSE))</f>
        <v/>
      </c>
      <c r="AJ191" s="52">
        <f>IF(AH191&lt;EOMONTH(Z116,0),AH191+1,"")</f>
        <v>43616</v>
      </c>
      <c r="AK191" s="53" t="str">
        <f>IF(ISNA(VLOOKUP(AL191,Tab_feri,2,FALSE)),"",VLOOKUP(AL191,Tab_feri,2,FALSE))</f>
        <v/>
      </c>
      <c r="AL191" s="54" t="str">
        <f>IF(AJ191&lt;EOMONTH(Z116,0),AJ191+1,"")</f>
        <v/>
      </c>
      <c r="AM191" s="53" t="str">
        <f>IF(ISNA(VLOOKUP(AN191,Tab_feri,2,FALSE)),"",VLOOKUP(AN191,Tab_feri,2,FALSE))</f>
        <v/>
      </c>
      <c r="AN191" s="55" t="str">
        <f>IF(AL191&lt;EOMONTH(Z116,0),AL191+1,"")</f>
        <v/>
      </c>
      <c r="AT191" s="71">
        <f>AT190</f>
        <v>26</v>
      </c>
      <c r="AU191" s="51" t="str">
        <f>IF(ISNA(VLOOKUP(AV191,Tab_feri,2,FALSE)),"",VLOOKUP(AV191,Tab_feri,2,FALSE))</f>
        <v/>
      </c>
      <c r="AV191" s="52">
        <f>IF(BH173&lt;EOMONTH(AT116,0),BH173+1,"")</f>
        <v>43640</v>
      </c>
      <c r="AW191" s="51" t="str">
        <f>IF(ISNA(VLOOKUP(AX191,Tab_feri,2,FALSE)),"",VLOOKUP(AX191,Tab_feri,2,FALSE))</f>
        <v/>
      </c>
      <c r="AX191" s="52">
        <f>IF(AV191&lt;EOMONTH(AT116,0),AV191+1,"")</f>
        <v>43641</v>
      </c>
      <c r="AY191" s="51" t="str">
        <f>IF(ISNA(VLOOKUP(AZ191,Tab_feri,2,FALSE)),"",VLOOKUP(AZ191,Tab_feri,2,FALSE))</f>
        <v/>
      </c>
      <c r="AZ191" s="52">
        <f>IF(AX191&lt;EOMONTH(AT116,0),AX191+1,"")</f>
        <v>43642</v>
      </c>
      <c r="BA191" s="51" t="str">
        <f>IF(ISNA(VLOOKUP(BB191,Tab_feri,2,FALSE)),"",VLOOKUP(BB191,Tab_feri,2,FALSE))</f>
        <v/>
      </c>
      <c r="BB191" s="52">
        <f>IF(AZ191&lt;EOMONTH(AT116,0),AZ191+1,"")</f>
        <v>43643</v>
      </c>
      <c r="BC191" s="51" t="str">
        <f>IF(ISNA(VLOOKUP(BD191,Tab_feri,2,FALSE)),"",VLOOKUP(BD191,Tab_feri,2,FALSE))</f>
        <v/>
      </c>
      <c r="BD191" s="52">
        <f>IF(BB191&lt;EOMONTH(AT116,0),BB191+1,"")</f>
        <v>43644</v>
      </c>
      <c r="BE191" s="53" t="str">
        <f>IF(ISNA(VLOOKUP(BF191,Tab_feri,2,FALSE)),"",VLOOKUP(BF191,Tab_feri,2,FALSE))</f>
        <v/>
      </c>
      <c r="BF191" s="54">
        <f>IF(BD191&lt;EOMONTH(AT116,0),BD191+1,"")</f>
        <v>43645</v>
      </c>
      <c r="BG191" s="53" t="str">
        <f>IF(ISNA(VLOOKUP(BH191,Tab_feri,2,FALSE)),"",VLOOKUP(BH191,Tab_feri,2,FALSE))</f>
        <v/>
      </c>
      <c r="BH191" s="55">
        <f>IF(BF191&lt;EOMONTH(AT116,0),BF191+1,"")</f>
        <v>43646</v>
      </c>
    </row>
    <row r="192" spans="4:60" ht="15" customHeight="1" outlineLevel="1" thickTop="1" thickBot="1" x14ac:dyDescent="0.25">
      <c r="D192" s="87">
        <f>SUM(H192,J192,L192,N192,P192,R192,T192)</f>
        <v>0</v>
      </c>
      <c r="F192" s="105">
        <v>1</v>
      </c>
      <c r="G192" s="80"/>
      <c r="H192" s="57"/>
      <c r="I192" s="80"/>
      <c r="J192" s="57"/>
      <c r="K192" s="80"/>
      <c r="L192" s="57"/>
      <c r="M192" s="80"/>
      <c r="N192" s="57"/>
      <c r="O192" s="80"/>
      <c r="P192" s="58"/>
      <c r="Q192" s="80"/>
      <c r="R192" s="57"/>
      <c r="S192" s="80"/>
      <c r="T192" s="58"/>
      <c r="X192" s="87">
        <f>SUM(AB192,AD192,AF192,AH192,AJ192,AL192,AN192)</f>
        <v>0</v>
      </c>
      <c r="Z192" s="105">
        <v>1</v>
      </c>
      <c r="AA192" s="80"/>
      <c r="AB192" s="57"/>
      <c r="AC192" s="80"/>
      <c r="AD192" s="57"/>
      <c r="AE192" s="80"/>
      <c r="AF192" s="57"/>
      <c r="AG192" s="80"/>
      <c r="AH192" s="57"/>
      <c r="AI192" s="80"/>
      <c r="AJ192" s="58"/>
      <c r="AK192" s="80"/>
      <c r="AL192" s="57"/>
      <c r="AM192" s="80"/>
      <c r="AN192" s="58"/>
      <c r="AR192" s="87">
        <f>SUM(AV192,AX192,AZ192,BB192,BD192,BF192,BH192)</f>
        <v>0</v>
      </c>
      <c r="AT192" s="105">
        <v>1</v>
      </c>
      <c r="AU192" s="80"/>
      <c r="AV192" s="57"/>
      <c r="AW192" s="80"/>
      <c r="AX192" s="57"/>
      <c r="AY192" s="80"/>
      <c r="AZ192" s="57"/>
      <c r="BA192" s="80"/>
      <c r="BB192" s="57"/>
      <c r="BC192" s="80"/>
      <c r="BD192" s="58"/>
      <c r="BE192" s="80"/>
      <c r="BF192" s="57"/>
      <c r="BG192" s="80"/>
      <c r="BH192" s="58"/>
    </row>
    <row r="193" spans="4:60" ht="15" customHeight="1" outlineLevel="1" thickBot="1" x14ac:dyDescent="0.25">
      <c r="D193" s="88">
        <f t="shared" ref="D193:D206" si="36">SUM(H193,J193,L193,N193,P193,R193,T193)</f>
        <v>0</v>
      </c>
      <c r="F193" s="105">
        <v>2</v>
      </c>
      <c r="G193" s="81"/>
      <c r="H193" s="47"/>
      <c r="I193" s="81"/>
      <c r="J193" s="47"/>
      <c r="K193" s="81"/>
      <c r="L193" s="47"/>
      <c r="M193" s="81"/>
      <c r="N193" s="47"/>
      <c r="O193" s="81"/>
      <c r="P193" s="59"/>
      <c r="Q193" s="81"/>
      <c r="R193" s="47"/>
      <c r="S193" s="81"/>
      <c r="T193" s="59"/>
      <c r="X193" s="88">
        <f t="shared" ref="X193:X206" si="37">SUM(AB193,AD193,AF193,AH193,AJ193,AL193,AN193)</f>
        <v>0</v>
      </c>
      <c r="Z193" s="105">
        <v>2</v>
      </c>
      <c r="AA193" s="81"/>
      <c r="AB193" s="47"/>
      <c r="AC193" s="81"/>
      <c r="AD193" s="47"/>
      <c r="AE193" s="81"/>
      <c r="AF193" s="47"/>
      <c r="AG193" s="81"/>
      <c r="AH193" s="47"/>
      <c r="AI193" s="81"/>
      <c r="AJ193" s="59"/>
      <c r="AK193" s="81"/>
      <c r="AL193" s="47"/>
      <c r="AM193" s="81"/>
      <c r="AN193" s="59"/>
      <c r="AR193" s="88">
        <f t="shared" ref="AR193:AR206" si="38">SUM(AV193,AX193,AZ193,BB193,BD193,BF193,BH193)</f>
        <v>0</v>
      </c>
      <c r="AT193" s="105">
        <v>2</v>
      </c>
      <c r="AU193" s="81"/>
      <c r="AV193" s="47"/>
      <c r="AW193" s="81"/>
      <c r="AX193" s="47"/>
      <c r="AY193" s="81"/>
      <c r="AZ193" s="47"/>
      <c r="BA193" s="81"/>
      <c r="BB193" s="47"/>
      <c r="BC193" s="81"/>
      <c r="BD193" s="59"/>
      <c r="BE193" s="81"/>
      <c r="BF193" s="47"/>
      <c r="BG193" s="81"/>
      <c r="BH193" s="59"/>
    </row>
    <row r="194" spans="4:60" ht="15" customHeight="1" outlineLevel="1" thickBot="1" x14ac:dyDescent="0.25">
      <c r="D194" s="88">
        <f t="shared" si="36"/>
        <v>0</v>
      </c>
      <c r="F194" s="105">
        <v>3</v>
      </c>
      <c r="G194" s="81"/>
      <c r="H194" s="47"/>
      <c r="I194" s="81"/>
      <c r="J194" s="47"/>
      <c r="K194" s="81"/>
      <c r="L194" s="47"/>
      <c r="M194" s="81"/>
      <c r="N194" s="47"/>
      <c r="O194" s="81"/>
      <c r="P194" s="59"/>
      <c r="Q194" s="81"/>
      <c r="R194" s="47"/>
      <c r="S194" s="81"/>
      <c r="T194" s="59"/>
      <c r="X194" s="88">
        <f t="shared" si="37"/>
        <v>0</v>
      </c>
      <c r="Z194" s="105">
        <v>3</v>
      </c>
      <c r="AA194" s="81"/>
      <c r="AB194" s="47"/>
      <c r="AC194" s="81"/>
      <c r="AD194" s="47"/>
      <c r="AE194" s="81"/>
      <c r="AF194" s="47"/>
      <c r="AG194" s="81"/>
      <c r="AH194" s="47"/>
      <c r="AI194" s="81"/>
      <c r="AJ194" s="59"/>
      <c r="AK194" s="81"/>
      <c r="AL194" s="47"/>
      <c r="AM194" s="81"/>
      <c r="AN194" s="59"/>
      <c r="AR194" s="88">
        <f t="shared" si="38"/>
        <v>0</v>
      </c>
      <c r="AT194" s="105">
        <v>3</v>
      </c>
      <c r="AU194" s="81"/>
      <c r="AV194" s="47"/>
      <c r="AW194" s="81"/>
      <c r="AX194" s="47"/>
      <c r="AY194" s="81"/>
      <c r="AZ194" s="47"/>
      <c r="BA194" s="81"/>
      <c r="BB194" s="47"/>
      <c r="BC194" s="81"/>
      <c r="BD194" s="59"/>
      <c r="BE194" s="81"/>
      <c r="BF194" s="47"/>
      <c r="BG194" s="81"/>
      <c r="BH194" s="59"/>
    </row>
    <row r="195" spans="4:60" ht="15" customHeight="1" outlineLevel="1" thickBot="1" x14ac:dyDescent="0.25">
      <c r="D195" s="88">
        <f t="shared" si="36"/>
        <v>0</v>
      </c>
      <c r="F195" s="105">
        <v>4</v>
      </c>
      <c r="G195" s="81"/>
      <c r="H195" s="47"/>
      <c r="I195" s="81"/>
      <c r="J195" s="47"/>
      <c r="K195" s="81"/>
      <c r="L195" s="47"/>
      <c r="M195" s="81"/>
      <c r="N195" s="47"/>
      <c r="O195" s="81"/>
      <c r="P195" s="59"/>
      <c r="Q195" s="81"/>
      <c r="R195" s="47"/>
      <c r="S195" s="81"/>
      <c r="T195" s="59"/>
      <c r="X195" s="88">
        <f t="shared" si="37"/>
        <v>0</v>
      </c>
      <c r="Z195" s="105">
        <v>4</v>
      </c>
      <c r="AA195" s="81"/>
      <c r="AB195" s="47"/>
      <c r="AC195" s="81"/>
      <c r="AD195" s="47"/>
      <c r="AE195" s="81"/>
      <c r="AF195" s="47"/>
      <c r="AG195" s="81"/>
      <c r="AH195" s="47"/>
      <c r="AI195" s="81"/>
      <c r="AJ195" s="59"/>
      <c r="AK195" s="81"/>
      <c r="AL195" s="47"/>
      <c r="AM195" s="81"/>
      <c r="AN195" s="59"/>
      <c r="AR195" s="88">
        <f t="shared" si="38"/>
        <v>0</v>
      </c>
      <c r="AT195" s="105">
        <v>4</v>
      </c>
      <c r="AU195" s="81"/>
      <c r="AV195" s="47"/>
      <c r="AW195" s="81"/>
      <c r="AX195" s="47"/>
      <c r="AY195" s="81"/>
      <c r="AZ195" s="47"/>
      <c r="BA195" s="81"/>
      <c r="BB195" s="47"/>
      <c r="BC195" s="81"/>
      <c r="BD195" s="59"/>
      <c r="BE195" s="81"/>
      <c r="BF195" s="47"/>
      <c r="BG195" s="81"/>
      <c r="BH195" s="59"/>
    </row>
    <row r="196" spans="4:60" ht="15" customHeight="1" outlineLevel="1" thickBot="1" x14ac:dyDescent="0.25">
      <c r="D196" s="88">
        <f t="shared" si="36"/>
        <v>0</v>
      </c>
      <c r="F196" s="105">
        <v>5</v>
      </c>
      <c r="G196" s="81"/>
      <c r="H196" s="47"/>
      <c r="I196" s="81"/>
      <c r="J196" s="47"/>
      <c r="K196" s="81"/>
      <c r="L196" s="47"/>
      <c r="M196" s="81"/>
      <c r="N196" s="47"/>
      <c r="O196" s="81"/>
      <c r="P196" s="59"/>
      <c r="Q196" s="81"/>
      <c r="R196" s="47"/>
      <c r="S196" s="81"/>
      <c r="T196" s="59"/>
      <c r="X196" s="88">
        <f t="shared" si="37"/>
        <v>0</v>
      </c>
      <c r="Z196" s="105">
        <v>5</v>
      </c>
      <c r="AA196" s="81"/>
      <c r="AB196" s="47"/>
      <c r="AC196" s="81"/>
      <c r="AD196" s="47"/>
      <c r="AE196" s="81"/>
      <c r="AF196" s="47"/>
      <c r="AG196" s="81"/>
      <c r="AH196" s="47"/>
      <c r="AI196" s="81"/>
      <c r="AJ196" s="59"/>
      <c r="AK196" s="81"/>
      <c r="AL196" s="47"/>
      <c r="AM196" s="81"/>
      <c r="AN196" s="59"/>
      <c r="AR196" s="88">
        <f t="shared" si="38"/>
        <v>0</v>
      </c>
      <c r="AT196" s="105">
        <v>5</v>
      </c>
      <c r="AU196" s="81"/>
      <c r="AV196" s="47"/>
      <c r="AW196" s="81"/>
      <c r="AX196" s="47"/>
      <c r="AY196" s="81"/>
      <c r="AZ196" s="47"/>
      <c r="BA196" s="81"/>
      <c r="BB196" s="47"/>
      <c r="BC196" s="81"/>
      <c r="BD196" s="59"/>
      <c r="BE196" s="81"/>
      <c r="BF196" s="47"/>
      <c r="BG196" s="81"/>
      <c r="BH196" s="59"/>
    </row>
    <row r="197" spans="4:60" ht="15" customHeight="1" outlineLevel="1" thickBot="1" x14ac:dyDescent="0.25">
      <c r="D197" s="88">
        <f t="shared" si="36"/>
        <v>0</v>
      </c>
      <c r="F197" s="105">
        <v>6</v>
      </c>
      <c r="G197" s="81"/>
      <c r="H197" s="47"/>
      <c r="I197" s="81"/>
      <c r="J197" s="47"/>
      <c r="K197" s="81"/>
      <c r="L197" s="47"/>
      <c r="M197" s="81"/>
      <c r="N197" s="47"/>
      <c r="O197" s="81"/>
      <c r="P197" s="59"/>
      <c r="Q197" s="81"/>
      <c r="R197" s="47"/>
      <c r="S197" s="81"/>
      <c r="T197" s="59"/>
      <c r="X197" s="88">
        <f t="shared" si="37"/>
        <v>0</v>
      </c>
      <c r="Z197" s="105">
        <v>6</v>
      </c>
      <c r="AA197" s="81"/>
      <c r="AB197" s="47"/>
      <c r="AC197" s="81"/>
      <c r="AD197" s="47"/>
      <c r="AE197" s="81"/>
      <c r="AF197" s="47"/>
      <c r="AG197" s="81"/>
      <c r="AH197" s="47"/>
      <c r="AI197" s="81"/>
      <c r="AJ197" s="59"/>
      <c r="AK197" s="81"/>
      <c r="AL197" s="47"/>
      <c r="AM197" s="81"/>
      <c r="AN197" s="59"/>
      <c r="AR197" s="88">
        <f t="shared" si="38"/>
        <v>0</v>
      </c>
      <c r="AT197" s="105">
        <v>6</v>
      </c>
      <c r="AU197" s="81"/>
      <c r="AV197" s="47"/>
      <c r="AW197" s="81"/>
      <c r="AX197" s="47"/>
      <c r="AY197" s="81"/>
      <c r="AZ197" s="47"/>
      <c r="BA197" s="81"/>
      <c r="BB197" s="47"/>
      <c r="BC197" s="81"/>
      <c r="BD197" s="59"/>
      <c r="BE197" s="81"/>
      <c r="BF197" s="47"/>
      <c r="BG197" s="81"/>
      <c r="BH197" s="59"/>
    </row>
    <row r="198" spans="4:60" ht="15" customHeight="1" outlineLevel="1" thickBot="1" x14ac:dyDescent="0.25">
      <c r="D198" s="88">
        <f t="shared" si="36"/>
        <v>0</v>
      </c>
      <c r="F198" s="105">
        <v>7</v>
      </c>
      <c r="G198" s="81"/>
      <c r="H198" s="47"/>
      <c r="I198" s="81"/>
      <c r="J198" s="47"/>
      <c r="K198" s="81"/>
      <c r="L198" s="47"/>
      <c r="M198" s="81"/>
      <c r="N198" s="47"/>
      <c r="O198" s="81"/>
      <c r="P198" s="59"/>
      <c r="Q198" s="81"/>
      <c r="R198" s="47"/>
      <c r="S198" s="81"/>
      <c r="T198" s="59"/>
      <c r="X198" s="88">
        <f t="shared" si="37"/>
        <v>0</v>
      </c>
      <c r="Z198" s="105">
        <v>7</v>
      </c>
      <c r="AA198" s="81"/>
      <c r="AB198" s="47"/>
      <c r="AC198" s="81"/>
      <c r="AD198" s="47"/>
      <c r="AE198" s="81"/>
      <c r="AF198" s="47"/>
      <c r="AG198" s="81"/>
      <c r="AH198" s="47"/>
      <c r="AI198" s="81"/>
      <c r="AJ198" s="59"/>
      <c r="AK198" s="81"/>
      <c r="AL198" s="47"/>
      <c r="AM198" s="81"/>
      <c r="AN198" s="59"/>
      <c r="AR198" s="88">
        <f t="shared" si="38"/>
        <v>0</v>
      </c>
      <c r="AT198" s="105">
        <v>7</v>
      </c>
      <c r="AU198" s="81"/>
      <c r="AV198" s="47"/>
      <c r="AW198" s="81"/>
      <c r="AX198" s="47"/>
      <c r="AY198" s="81"/>
      <c r="AZ198" s="47"/>
      <c r="BA198" s="81"/>
      <c r="BB198" s="47"/>
      <c r="BC198" s="81"/>
      <c r="BD198" s="59"/>
      <c r="BE198" s="81"/>
      <c r="BF198" s="47"/>
      <c r="BG198" s="81"/>
      <c r="BH198" s="59"/>
    </row>
    <row r="199" spans="4:60" ht="15" customHeight="1" outlineLevel="1" thickBot="1" x14ac:dyDescent="0.25">
      <c r="D199" s="88">
        <f t="shared" si="36"/>
        <v>0</v>
      </c>
      <c r="F199" s="105">
        <v>8</v>
      </c>
      <c r="G199" s="81"/>
      <c r="H199" s="47"/>
      <c r="I199" s="81"/>
      <c r="J199" s="47"/>
      <c r="K199" s="81"/>
      <c r="L199" s="47"/>
      <c r="M199" s="81"/>
      <c r="N199" s="47"/>
      <c r="O199" s="81"/>
      <c r="P199" s="59"/>
      <c r="Q199" s="81"/>
      <c r="R199" s="47"/>
      <c r="S199" s="81"/>
      <c r="T199" s="59"/>
      <c r="X199" s="88">
        <f t="shared" si="37"/>
        <v>0</v>
      </c>
      <c r="Z199" s="105">
        <v>8</v>
      </c>
      <c r="AA199" s="81"/>
      <c r="AB199" s="47"/>
      <c r="AC199" s="81"/>
      <c r="AD199" s="47"/>
      <c r="AE199" s="81"/>
      <c r="AF199" s="47"/>
      <c r="AG199" s="81"/>
      <c r="AH199" s="47"/>
      <c r="AI199" s="81"/>
      <c r="AJ199" s="59"/>
      <c r="AK199" s="81"/>
      <c r="AL199" s="47"/>
      <c r="AM199" s="81"/>
      <c r="AN199" s="59"/>
      <c r="AR199" s="88">
        <f t="shared" si="38"/>
        <v>0</v>
      </c>
      <c r="AT199" s="105">
        <v>8</v>
      </c>
      <c r="AU199" s="81"/>
      <c r="AV199" s="47"/>
      <c r="AW199" s="81"/>
      <c r="AX199" s="47"/>
      <c r="AY199" s="81"/>
      <c r="AZ199" s="47"/>
      <c r="BA199" s="81"/>
      <c r="BB199" s="47"/>
      <c r="BC199" s="81"/>
      <c r="BD199" s="59"/>
      <c r="BE199" s="81"/>
      <c r="BF199" s="47"/>
      <c r="BG199" s="81"/>
      <c r="BH199" s="59"/>
    </row>
    <row r="200" spans="4:60" ht="15" customHeight="1" outlineLevel="1" thickBot="1" x14ac:dyDescent="0.25">
      <c r="D200" s="88">
        <f t="shared" si="36"/>
        <v>0</v>
      </c>
      <c r="F200" s="105">
        <v>9</v>
      </c>
      <c r="G200" s="81"/>
      <c r="H200" s="47"/>
      <c r="I200" s="81"/>
      <c r="J200" s="47"/>
      <c r="K200" s="81"/>
      <c r="L200" s="47"/>
      <c r="M200" s="81"/>
      <c r="N200" s="47"/>
      <c r="O200" s="81"/>
      <c r="P200" s="59"/>
      <c r="Q200" s="81"/>
      <c r="R200" s="47"/>
      <c r="S200" s="81"/>
      <c r="T200" s="59"/>
      <c r="X200" s="88">
        <f t="shared" si="37"/>
        <v>0</v>
      </c>
      <c r="Z200" s="105">
        <v>9</v>
      </c>
      <c r="AA200" s="81"/>
      <c r="AB200" s="47"/>
      <c r="AC200" s="81"/>
      <c r="AD200" s="47"/>
      <c r="AE200" s="81"/>
      <c r="AF200" s="47"/>
      <c r="AG200" s="81"/>
      <c r="AH200" s="47"/>
      <c r="AI200" s="81"/>
      <c r="AJ200" s="59"/>
      <c r="AK200" s="81"/>
      <c r="AL200" s="47"/>
      <c r="AM200" s="81"/>
      <c r="AN200" s="59"/>
      <c r="AR200" s="88">
        <f t="shared" si="38"/>
        <v>0</v>
      </c>
      <c r="AT200" s="105">
        <v>9</v>
      </c>
      <c r="AU200" s="81"/>
      <c r="AV200" s="47"/>
      <c r="AW200" s="81"/>
      <c r="AX200" s="47"/>
      <c r="AY200" s="81"/>
      <c r="AZ200" s="47"/>
      <c r="BA200" s="81"/>
      <c r="BB200" s="47"/>
      <c r="BC200" s="81"/>
      <c r="BD200" s="59"/>
      <c r="BE200" s="81"/>
      <c r="BF200" s="47"/>
      <c r="BG200" s="81"/>
      <c r="BH200" s="59"/>
    </row>
    <row r="201" spans="4:60" ht="15" customHeight="1" outlineLevel="1" thickBot="1" x14ac:dyDescent="0.25">
      <c r="D201" s="88">
        <f t="shared" si="36"/>
        <v>0</v>
      </c>
      <c r="F201" s="105">
        <v>10</v>
      </c>
      <c r="G201" s="81"/>
      <c r="H201" s="47"/>
      <c r="I201" s="81"/>
      <c r="J201" s="47"/>
      <c r="K201" s="81"/>
      <c r="L201" s="47"/>
      <c r="M201" s="81"/>
      <c r="N201" s="47"/>
      <c r="O201" s="81"/>
      <c r="P201" s="59"/>
      <c r="Q201" s="81"/>
      <c r="R201" s="47"/>
      <c r="S201" s="81"/>
      <c r="T201" s="59"/>
      <c r="X201" s="88">
        <f t="shared" si="37"/>
        <v>0</v>
      </c>
      <c r="Z201" s="105">
        <v>10</v>
      </c>
      <c r="AA201" s="81"/>
      <c r="AB201" s="47"/>
      <c r="AC201" s="81"/>
      <c r="AD201" s="47"/>
      <c r="AE201" s="81"/>
      <c r="AF201" s="47"/>
      <c r="AG201" s="81"/>
      <c r="AH201" s="47"/>
      <c r="AI201" s="81"/>
      <c r="AJ201" s="59"/>
      <c r="AK201" s="81"/>
      <c r="AL201" s="47"/>
      <c r="AM201" s="81"/>
      <c r="AN201" s="59"/>
      <c r="AR201" s="88">
        <f t="shared" si="38"/>
        <v>0</v>
      </c>
      <c r="AT201" s="105">
        <v>10</v>
      </c>
      <c r="AU201" s="81"/>
      <c r="AV201" s="47"/>
      <c r="AW201" s="81"/>
      <c r="AX201" s="47"/>
      <c r="AY201" s="81"/>
      <c r="AZ201" s="47"/>
      <c r="BA201" s="81"/>
      <c r="BB201" s="47"/>
      <c r="BC201" s="81"/>
      <c r="BD201" s="59"/>
      <c r="BE201" s="81"/>
      <c r="BF201" s="47"/>
      <c r="BG201" s="81"/>
      <c r="BH201" s="59"/>
    </row>
    <row r="202" spans="4:60" ht="15" customHeight="1" outlineLevel="1" thickBot="1" x14ac:dyDescent="0.25">
      <c r="D202" s="88">
        <f t="shared" si="36"/>
        <v>0</v>
      </c>
      <c r="F202" s="105">
        <v>11</v>
      </c>
      <c r="G202" s="81"/>
      <c r="H202" s="47"/>
      <c r="I202" s="81"/>
      <c r="J202" s="47"/>
      <c r="K202" s="81"/>
      <c r="L202" s="47"/>
      <c r="M202" s="81"/>
      <c r="N202" s="47"/>
      <c r="O202" s="81"/>
      <c r="P202" s="59"/>
      <c r="Q202" s="81"/>
      <c r="R202" s="47"/>
      <c r="S202" s="81"/>
      <c r="T202" s="59"/>
      <c r="X202" s="88">
        <f t="shared" si="37"/>
        <v>0</v>
      </c>
      <c r="Z202" s="105">
        <v>11</v>
      </c>
      <c r="AA202" s="81"/>
      <c r="AB202" s="47"/>
      <c r="AC202" s="81"/>
      <c r="AD202" s="47"/>
      <c r="AE202" s="81"/>
      <c r="AF202" s="47"/>
      <c r="AG202" s="81"/>
      <c r="AH202" s="47"/>
      <c r="AI202" s="81"/>
      <c r="AJ202" s="59"/>
      <c r="AK202" s="81"/>
      <c r="AL202" s="47"/>
      <c r="AM202" s="81"/>
      <c r="AN202" s="59"/>
      <c r="AR202" s="88">
        <f t="shared" si="38"/>
        <v>0</v>
      </c>
      <c r="AT202" s="105">
        <v>11</v>
      </c>
      <c r="AU202" s="81"/>
      <c r="AV202" s="47"/>
      <c r="AW202" s="81"/>
      <c r="AX202" s="47"/>
      <c r="AY202" s="81"/>
      <c r="AZ202" s="47"/>
      <c r="BA202" s="81"/>
      <c r="BB202" s="47"/>
      <c r="BC202" s="81"/>
      <c r="BD202" s="59"/>
      <c r="BE202" s="81"/>
      <c r="BF202" s="47"/>
      <c r="BG202" s="81"/>
      <c r="BH202" s="59"/>
    </row>
    <row r="203" spans="4:60" ht="15" customHeight="1" outlineLevel="1" thickBot="1" x14ac:dyDescent="0.25">
      <c r="D203" s="88">
        <f t="shared" si="36"/>
        <v>0</v>
      </c>
      <c r="F203" s="105">
        <v>12</v>
      </c>
      <c r="G203" s="81"/>
      <c r="H203" s="47"/>
      <c r="I203" s="81"/>
      <c r="J203" s="47"/>
      <c r="K203" s="81"/>
      <c r="L203" s="47"/>
      <c r="M203" s="81"/>
      <c r="N203" s="47"/>
      <c r="O203" s="81"/>
      <c r="P203" s="59"/>
      <c r="Q203" s="81"/>
      <c r="R203" s="47"/>
      <c r="S203" s="81"/>
      <c r="T203" s="59"/>
      <c r="X203" s="88">
        <f t="shared" si="37"/>
        <v>0</v>
      </c>
      <c r="Z203" s="105">
        <v>12</v>
      </c>
      <c r="AA203" s="81"/>
      <c r="AB203" s="47"/>
      <c r="AC203" s="81"/>
      <c r="AD203" s="47"/>
      <c r="AE203" s="81"/>
      <c r="AF203" s="47"/>
      <c r="AG203" s="81"/>
      <c r="AH203" s="47"/>
      <c r="AI203" s="81"/>
      <c r="AJ203" s="59"/>
      <c r="AK203" s="81"/>
      <c r="AL203" s="47"/>
      <c r="AM203" s="81"/>
      <c r="AN203" s="59"/>
      <c r="AR203" s="88">
        <f t="shared" si="38"/>
        <v>0</v>
      </c>
      <c r="AT203" s="105">
        <v>12</v>
      </c>
      <c r="AU203" s="81"/>
      <c r="AV203" s="47"/>
      <c r="AW203" s="81"/>
      <c r="AX203" s="47"/>
      <c r="AY203" s="81"/>
      <c r="AZ203" s="47"/>
      <c r="BA203" s="81"/>
      <c r="BB203" s="47"/>
      <c r="BC203" s="81"/>
      <c r="BD203" s="59"/>
      <c r="BE203" s="81"/>
      <c r="BF203" s="47"/>
      <c r="BG203" s="81"/>
      <c r="BH203" s="59"/>
    </row>
    <row r="204" spans="4:60" ht="15" customHeight="1" outlineLevel="1" thickBot="1" x14ac:dyDescent="0.25">
      <c r="D204" s="88">
        <f t="shared" si="36"/>
        <v>0</v>
      </c>
      <c r="F204" s="105">
        <v>13</v>
      </c>
      <c r="G204" s="81"/>
      <c r="H204" s="47"/>
      <c r="I204" s="81"/>
      <c r="J204" s="47"/>
      <c r="K204" s="81"/>
      <c r="L204" s="47"/>
      <c r="M204" s="81"/>
      <c r="N204" s="47"/>
      <c r="O204" s="81"/>
      <c r="P204" s="59"/>
      <c r="Q204" s="81"/>
      <c r="R204" s="47"/>
      <c r="S204" s="81"/>
      <c r="T204" s="59"/>
      <c r="X204" s="88">
        <f t="shared" si="37"/>
        <v>0</v>
      </c>
      <c r="Z204" s="105">
        <v>13</v>
      </c>
      <c r="AA204" s="81"/>
      <c r="AB204" s="47"/>
      <c r="AC204" s="81"/>
      <c r="AD204" s="47"/>
      <c r="AE204" s="81"/>
      <c r="AF204" s="47"/>
      <c r="AG204" s="81"/>
      <c r="AH204" s="47"/>
      <c r="AI204" s="81"/>
      <c r="AJ204" s="59"/>
      <c r="AK204" s="81"/>
      <c r="AL204" s="47"/>
      <c r="AM204" s="81"/>
      <c r="AN204" s="59"/>
      <c r="AR204" s="88">
        <f t="shared" si="38"/>
        <v>0</v>
      </c>
      <c r="AT204" s="105">
        <v>13</v>
      </c>
      <c r="AU204" s="81"/>
      <c r="AV204" s="47"/>
      <c r="AW204" s="81"/>
      <c r="AX204" s="47"/>
      <c r="AY204" s="81"/>
      <c r="AZ204" s="47"/>
      <c r="BA204" s="81"/>
      <c r="BB204" s="47"/>
      <c r="BC204" s="81"/>
      <c r="BD204" s="59"/>
      <c r="BE204" s="81"/>
      <c r="BF204" s="47"/>
      <c r="BG204" s="81"/>
      <c r="BH204" s="59"/>
    </row>
    <row r="205" spans="4:60" ht="15" customHeight="1" outlineLevel="1" thickBot="1" x14ac:dyDescent="0.25">
      <c r="D205" s="88">
        <f t="shared" si="36"/>
        <v>0</v>
      </c>
      <c r="F205" s="105">
        <v>14</v>
      </c>
      <c r="G205" s="81"/>
      <c r="H205" s="78"/>
      <c r="I205" s="81"/>
      <c r="J205" s="47"/>
      <c r="K205" s="81"/>
      <c r="L205" s="47"/>
      <c r="M205" s="81"/>
      <c r="N205" s="47"/>
      <c r="O205" s="81"/>
      <c r="P205" s="59"/>
      <c r="Q205" s="81"/>
      <c r="R205" s="47"/>
      <c r="S205" s="81"/>
      <c r="T205" s="59"/>
      <c r="X205" s="88">
        <f t="shared" si="37"/>
        <v>0</v>
      </c>
      <c r="Z205" s="105">
        <v>14</v>
      </c>
      <c r="AA205" s="81"/>
      <c r="AB205" s="78"/>
      <c r="AC205" s="81"/>
      <c r="AD205" s="47"/>
      <c r="AE205" s="81"/>
      <c r="AF205" s="47"/>
      <c r="AG205" s="81"/>
      <c r="AH205" s="47"/>
      <c r="AI205" s="81"/>
      <c r="AJ205" s="59"/>
      <c r="AK205" s="81"/>
      <c r="AL205" s="47"/>
      <c r="AM205" s="81"/>
      <c r="AN205" s="59"/>
      <c r="AR205" s="88">
        <f t="shared" si="38"/>
        <v>0</v>
      </c>
      <c r="AT205" s="105">
        <v>14</v>
      </c>
      <c r="AU205" s="81"/>
      <c r="AV205" s="78"/>
      <c r="AW205" s="81"/>
      <c r="AX205" s="47"/>
      <c r="AY205" s="81"/>
      <c r="AZ205" s="47"/>
      <c r="BA205" s="81"/>
      <c r="BB205" s="47"/>
      <c r="BC205" s="81"/>
      <c r="BD205" s="59"/>
      <c r="BE205" s="81"/>
      <c r="BF205" s="47"/>
      <c r="BG205" s="81"/>
      <c r="BH205" s="59"/>
    </row>
    <row r="206" spans="4:60" ht="15" customHeight="1" outlineLevel="1" thickBot="1" x14ac:dyDescent="0.25">
      <c r="D206" s="89">
        <f t="shared" si="36"/>
        <v>0</v>
      </c>
      <c r="F206" s="105">
        <v>15</v>
      </c>
      <c r="G206" s="82"/>
      <c r="H206" s="60"/>
      <c r="I206" s="82"/>
      <c r="J206" s="60"/>
      <c r="K206" s="82"/>
      <c r="L206" s="60"/>
      <c r="M206" s="82"/>
      <c r="N206" s="60"/>
      <c r="O206" s="82"/>
      <c r="P206" s="61"/>
      <c r="Q206" s="82"/>
      <c r="R206" s="60"/>
      <c r="S206" s="82"/>
      <c r="T206" s="61"/>
      <c r="X206" s="89">
        <f t="shared" si="37"/>
        <v>0</v>
      </c>
      <c r="Z206" s="105">
        <v>15</v>
      </c>
      <c r="AA206" s="82"/>
      <c r="AB206" s="60"/>
      <c r="AC206" s="82"/>
      <c r="AD206" s="60"/>
      <c r="AE206" s="82"/>
      <c r="AF206" s="60"/>
      <c r="AG206" s="82"/>
      <c r="AH206" s="60"/>
      <c r="AI206" s="82"/>
      <c r="AJ206" s="61"/>
      <c r="AK206" s="82"/>
      <c r="AL206" s="60"/>
      <c r="AM206" s="82"/>
      <c r="AN206" s="61"/>
      <c r="AR206" s="89">
        <f t="shared" si="38"/>
        <v>0</v>
      </c>
      <c r="AT206" s="105">
        <v>15</v>
      </c>
      <c r="AU206" s="82"/>
      <c r="AV206" s="60"/>
      <c r="AW206" s="82"/>
      <c r="AX206" s="60"/>
      <c r="AY206" s="82"/>
      <c r="AZ206" s="60"/>
      <c r="BA206" s="82"/>
      <c r="BB206" s="60"/>
      <c r="BC206" s="82"/>
      <c r="BD206" s="61"/>
      <c r="BE206" s="82"/>
      <c r="BF206" s="60"/>
      <c r="BG206" s="82"/>
      <c r="BH206" s="61"/>
    </row>
    <row r="207" spans="4:60" ht="14.25" customHeight="1" outlineLevel="1" thickTop="1" thickBot="1" x14ac:dyDescent="0.25">
      <c r="F207" s="106"/>
      <c r="G207" s="49" t="s">
        <v>27</v>
      </c>
      <c r="H207" s="49">
        <f>SUM(H192:H206)</f>
        <v>0</v>
      </c>
      <c r="I207" s="49"/>
      <c r="J207" s="49">
        <f>SUM(J192:J206)</f>
        <v>0</v>
      </c>
      <c r="K207" s="49"/>
      <c r="L207" s="49">
        <f>SUM(L192:L206)</f>
        <v>0</v>
      </c>
      <c r="M207" s="49"/>
      <c r="N207" s="49">
        <f>SUM(N192:N206)</f>
        <v>0</v>
      </c>
      <c r="O207" s="49"/>
      <c r="P207" s="49">
        <f>SUM(P192:P206)</f>
        <v>0</v>
      </c>
      <c r="Q207" s="49"/>
      <c r="R207" s="49">
        <f>SUM(R192:R206)</f>
        <v>0</v>
      </c>
      <c r="S207" s="49"/>
      <c r="T207" s="49">
        <f>SUM(T192:T206)</f>
        <v>0</v>
      </c>
      <c r="Z207" s="106"/>
      <c r="AA207" s="49" t="s">
        <v>27</v>
      </c>
      <c r="AB207" s="49">
        <f>SUM(AB192:AB206)</f>
        <v>0</v>
      </c>
      <c r="AC207" s="49"/>
      <c r="AD207" s="49">
        <f>SUM(AD192:AD206)</f>
        <v>0</v>
      </c>
      <c r="AE207" s="49"/>
      <c r="AF207" s="49">
        <f>SUM(AF192:AF206)</f>
        <v>0</v>
      </c>
      <c r="AG207" s="49"/>
      <c r="AH207" s="49">
        <f>SUM(AH192:AH206)</f>
        <v>0</v>
      </c>
      <c r="AI207" s="49"/>
      <c r="AJ207" s="49">
        <f>SUM(AJ192:AJ206)</f>
        <v>0</v>
      </c>
      <c r="AK207" s="49"/>
      <c r="AL207" s="49">
        <f>SUM(AL192:AL206)</f>
        <v>0</v>
      </c>
      <c r="AM207" s="49"/>
      <c r="AN207" s="49">
        <f>SUM(AN192:AN206)</f>
        <v>0</v>
      </c>
      <c r="AT207" s="106"/>
      <c r="AU207" s="49" t="s">
        <v>27</v>
      </c>
      <c r="AV207" s="49">
        <f>SUM(AV192:AV206)</f>
        <v>0</v>
      </c>
      <c r="AW207" s="49"/>
      <c r="AX207" s="49">
        <f>SUM(AX192:AX206)</f>
        <v>0</v>
      </c>
      <c r="AY207" s="49"/>
      <c r="AZ207" s="49">
        <f>SUM(AZ192:AZ206)</f>
        <v>0</v>
      </c>
      <c r="BA207" s="49"/>
      <c r="BB207" s="49">
        <f>SUM(BB192:BB206)</f>
        <v>0</v>
      </c>
      <c r="BC207" s="49"/>
      <c r="BD207" s="49">
        <f>SUM(BD192:BD206)</f>
        <v>0</v>
      </c>
      <c r="BE207" s="49"/>
      <c r="BF207" s="49">
        <f>SUM(BF192:BF206)</f>
        <v>0</v>
      </c>
      <c r="BG207" s="49"/>
      <c r="BH207" s="49">
        <f>SUM(BH192:BH206)</f>
        <v>0</v>
      </c>
    </row>
    <row r="208" spans="4:60" ht="39.950000000000003" customHeight="1" thickBot="1" x14ac:dyDescent="0.25">
      <c r="F208" s="109">
        <f>F207</f>
        <v>0</v>
      </c>
      <c r="G208" s="51" t="str">
        <f>IF(ISNA(VLOOKUP(H208,Tab_feri,2,FALSE)),"",VLOOKUP(H208,Tab_feri,2,FALSE))</f>
        <v/>
      </c>
      <c r="H208" s="52" t="str">
        <f>IF(T191&lt;EOMONTH(F116,0),T191+1,"")</f>
        <v/>
      </c>
      <c r="I208" s="51" t="str">
        <f>IF(ISNA(VLOOKUP(J208,Tab_feri,2,FALSE)),"",VLOOKUP(J208,Tab_feri,2,FALSE))</f>
        <v/>
      </c>
      <c r="J208" s="52" t="str">
        <f>IF(H208&lt;EOMONTH(F116,0),H208+1,"")</f>
        <v/>
      </c>
      <c r="K208" s="51" t="str">
        <f>IF(ISNA(VLOOKUP(L208,Tab_feri,2,FALSE)),"",VLOOKUP(L208,Tab_feri,2,FALSE))</f>
        <v/>
      </c>
      <c r="L208" s="52" t="str">
        <f>IF(J208&lt;EOMONTH(F116,0),J208+1,"")</f>
        <v/>
      </c>
      <c r="M208" s="51" t="str">
        <f>IF(ISNA(VLOOKUP(N208,Tab_feri,2,FALSE)),"",VLOOKUP(N208,Tab_feri,2,FALSE))</f>
        <v/>
      </c>
      <c r="N208" s="52" t="str">
        <f>IF(L208&lt;EOMONTH(F116,0),L208+1,"")</f>
        <v/>
      </c>
      <c r="O208" s="51" t="str">
        <f>IF(ISNA(VLOOKUP(P208,Tab_feri,2,FALSE)),"",VLOOKUP(P208,Tab_feri,2,FALSE))</f>
        <v/>
      </c>
      <c r="P208" s="52" t="str">
        <f>IF(N208&lt;EOMONTH(F116,0),N208+1,"")</f>
        <v/>
      </c>
      <c r="Q208" s="53" t="str">
        <f>IF(ISNA(VLOOKUP(R208,Tab_feri,2,FALSE)),"",VLOOKUP(R208,Tab_feri,2,FALSE))</f>
        <v/>
      </c>
      <c r="R208" s="54" t="str">
        <f>IF(P208&lt;EOMONTH(F116,0),P208+1,"")</f>
        <v/>
      </c>
      <c r="S208" s="53" t="str">
        <f>IF(ISNA(VLOOKUP(T208,Tab_feri,2,FALSE)),"",VLOOKUP(T208,Tab_feri,2,FALSE))</f>
        <v/>
      </c>
      <c r="T208" s="55" t="str">
        <f>IF(R208&lt;EOMONTH(F116,0),R208+1,"")</f>
        <v/>
      </c>
      <c r="Z208" s="71">
        <f>Z207</f>
        <v>0</v>
      </c>
      <c r="AA208" s="51" t="str">
        <f>IF(ISNA(VLOOKUP(AB208,Tab_feri,2,FALSE)),"",VLOOKUP(AB208,Tab_feri,2,FALSE))</f>
        <v/>
      </c>
      <c r="AB208" s="52" t="str">
        <f>IF(AN191&lt;EOMONTH(Z116,0),AN191+1,"")</f>
        <v/>
      </c>
      <c r="AC208" s="51" t="str">
        <f>IF(ISNA(VLOOKUP(AD208,Tab_feri,2,FALSE)),"",VLOOKUP(AD208,Tab_feri,2,FALSE))</f>
        <v/>
      </c>
      <c r="AD208" s="52" t="str">
        <f>IF(AB208&lt;EOMONTH(Z116,0),AB208+1,"")</f>
        <v/>
      </c>
      <c r="AE208" s="51" t="str">
        <f>IF(ISNA(VLOOKUP(AF208,Tab_feri,2,FALSE)),"",VLOOKUP(AF208,Tab_feri,2,FALSE))</f>
        <v/>
      </c>
      <c r="AF208" s="52" t="str">
        <f>IF(AD208&lt;EOMONTH(Z116,0),AD208+1,"")</f>
        <v/>
      </c>
      <c r="AG208" s="51" t="str">
        <f>IF(ISNA(VLOOKUP(AH208,Tab_feri,2,FALSE)),"",VLOOKUP(AH208,Tab_feri,2,FALSE))</f>
        <v/>
      </c>
      <c r="AH208" s="52" t="str">
        <f>IF(AF208&lt;EOMONTH(Z116,0),AF208+1,"")</f>
        <v/>
      </c>
      <c r="AI208" s="51" t="str">
        <f>IF(ISNA(VLOOKUP(AJ208,Tab_feri,2,FALSE)),"",VLOOKUP(AJ208,Tab_feri,2,FALSE))</f>
        <v/>
      </c>
      <c r="AJ208" s="52" t="str">
        <f>IF(AH208&lt;EOMONTH(Z116,0),AH208+1,"")</f>
        <v/>
      </c>
      <c r="AK208" s="53" t="str">
        <f>IF(ISNA(VLOOKUP(AL208,Tab_feri,2,FALSE)),"",VLOOKUP(AL208,Tab_feri,2,FALSE))</f>
        <v/>
      </c>
      <c r="AL208" s="54" t="str">
        <f>IF(AJ208&lt;EOMONTH(Z116,0),AJ208+1,"")</f>
        <v/>
      </c>
      <c r="AM208" s="53" t="str">
        <f>IF(ISNA(VLOOKUP(AN208,Tab_feri,2,FALSE)),"",VLOOKUP(AN208,Tab_feri,2,FALSE))</f>
        <v/>
      </c>
      <c r="AN208" s="55" t="str">
        <f>IF(AL208&lt;EOMONTH(Z116,0),AL208+1,"")</f>
        <v/>
      </c>
      <c r="AT208" s="109">
        <f>AT207</f>
        <v>0</v>
      </c>
      <c r="AU208" s="51" t="str">
        <f>IF(ISNA(VLOOKUP(AV208,Tab_feri,2,FALSE)),"",VLOOKUP(AV208,Tab_feri,2,FALSE))</f>
        <v/>
      </c>
      <c r="AV208" s="52" t="str">
        <f>IF(BH191&lt;EOMONTH(AT116,0),BH191+1,"")</f>
        <v/>
      </c>
      <c r="AW208" s="51" t="str">
        <f>IF(ISNA(VLOOKUP(AX208,Tab_feri,2,FALSE)),"",VLOOKUP(AX208,Tab_feri,2,FALSE))</f>
        <v/>
      </c>
      <c r="AX208" s="52" t="str">
        <f>IF(AV208&lt;EOMONTH(AT116,0),AV208+1,"")</f>
        <v/>
      </c>
      <c r="AY208" s="51" t="str">
        <f>IF(ISNA(VLOOKUP(AZ208,Tab_feri,2,FALSE)),"",VLOOKUP(AZ208,Tab_feri,2,FALSE))</f>
        <v/>
      </c>
      <c r="AZ208" s="52" t="str">
        <f>IF(AX208&lt;EOMONTH(AT116,0),AX208+1,"")</f>
        <v/>
      </c>
      <c r="BA208" s="51" t="str">
        <f>IF(ISNA(VLOOKUP(BB208,Tab_feri,2,FALSE)),"",VLOOKUP(BB208,Tab_feri,2,FALSE))</f>
        <v/>
      </c>
      <c r="BB208" s="52" t="str">
        <f>IF(AZ208&lt;EOMONTH(AT116,0),AZ208+1,"")</f>
        <v/>
      </c>
      <c r="BC208" s="51" t="str">
        <f>IF(ISNA(VLOOKUP(BD208,Tab_feri,2,FALSE)),"",VLOOKUP(BD208,Tab_feri,2,FALSE))</f>
        <v/>
      </c>
      <c r="BD208" s="52" t="str">
        <f>IF(BB208&lt;EOMONTH(AT116,0),BB208+1,"")</f>
        <v/>
      </c>
      <c r="BE208" s="53" t="str">
        <f>IF(ISNA(VLOOKUP(BF208,Tab_feri,2,FALSE)),"",VLOOKUP(BF208,Tab_feri,2,FALSE))</f>
        <v/>
      </c>
      <c r="BF208" s="54" t="str">
        <f>IF(BD208&lt;EOMONTH(AT116,0),BD208+1,"")</f>
        <v/>
      </c>
      <c r="BG208" s="53" t="str">
        <f>IF(ISNA(VLOOKUP(BH208,Tab_feri,2,FALSE)),"",VLOOKUP(BH208,Tab_feri,2,FALSE))</f>
        <v/>
      </c>
      <c r="BH208" s="55" t="str">
        <f>IF(BF208&lt;EOMONTH(AT116,0),BF208+1,"")</f>
        <v/>
      </c>
    </row>
    <row r="209" spans="4:60" ht="15" customHeight="1" outlineLevel="1" thickTop="1" thickBot="1" x14ac:dyDescent="0.25">
      <c r="D209" s="87">
        <f>SUM(H209,J209,L209,N209,P209,R209,T209)</f>
        <v>0</v>
      </c>
      <c r="F209" s="70">
        <v>1</v>
      </c>
      <c r="G209" s="80"/>
      <c r="H209" s="57"/>
      <c r="I209" s="80"/>
      <c r="J209" s="57"/>
      <c r="K209" s="80"/>
      <c r="L209" s="57"/>
      <c r="M209" s="80"/>
      <c r="N209" s="57"/>
      <c r="O209" s="80"/>
      <c r="P209" s="58"/>
      <c r="Q209" s="80"/>
      <c r="R209" s="57"/>
      <c r="S209" s="80"/>
      <c r="T209" s="58"/>
      <c r="X209" s="87">
        <f>SUM(AB209,AD209,AF209,AH209,AJ209,AL209,AN209)</f>
        <v>0</v>
      </c>
      <c r="Z209" s="70">
        <v>1</v>
      </c>
      <c r="AA209" s="80"/>
      <c r="AB209" s="57"/>
      <c r="AC209" s="80"/>
      <c r="AD209" s="57"/>
      <c r="AE209" s="80"/>
      <c r="AF209" s="57"/>
      <c r="AG209" s="80"/>
      <c r="AH209" s="57"/>
      <c r="AI209" s="80"/>
      <c r="AJ209" s="58"/>
      <c r="AK209" s="80"/>
      <c r="AL209" s="57"/>
      <c r="AM209" s="80"/>
      <c r="AN209" s="58"/>
      <c r="AR209" s="87">
        <f>SUM(AV209,AX209,AZ209,BB209,BD209,BF209,BH209)</f>
        <v>0</v>
      </c>
      <c r="AT209" s="103">
        <v>1</v>
      </c>
      <c r="AU209" s="80"/>
      <c r="AV209" s="57"/>
      <c r="AW209" s="80"/>
      <c r="AX209" s="57"/>
      <c r="AY209" s="80"/>
      <c r="AZ209" s="57"/>
      <c r="BA209" s="80"/>
      <c r="BB209" s="57"/>
      <c r="BC209" s="80"/>
      <c r="BD209" s="58"/>
      <c r="BE209" s="80"/>
      <c r="BF209" s="57"/>
      <c r="BG209" s="80"/>
      <c r="BH209" s="58"/>
    </row>
    <row r="210" spans="4:60" ht="15" customHeight="1" outlineLevel="1" thickBot="1" x14ac:dyDescent="0.25">
      <c r="D210" s="88">
        <f t="shared" ref="D210:D223" si="39">SUM(H210,J210,L210,N210,P210,R210,T210)</f>
        <v>0</v>
      </c>
      <c r="F210" s="70">
        <v>2</v>
      </c>
      <c r="G210" s="81"/>
      <c r="H210" s="47"/>
      <c r="I210" s="81"/>
      <c r="J210" s="47"/>
      <c r="K210" s="81"/>
      <c r="L210" s="47"/>
      <c r="M210" s="81"/>
      <c r="N210" s="47"/>
      <c r="O210" s="81"/>
      <c r="P210" s="59"/>
      <c r="Q210" s="81"/>
      <c r="R210" s="47"/>
      <c r="S210" s="81"/>
      <c r="T210" s="59"/>
      <c r="X210" s="88">
        <f t="shared" ref="X210:X223" si="40">SUM(AB210,AD210,AF210,AH210,AJ210,AL210,AN210)</f>
        <v>0</v>
      </c>
      <c r="Z210" s="70">
        <v>2</v>
      </c>
      <c r="AA210" s="81"/>
      <c r="AB210" s="47"/>
      <c r="AC210" s="81"/>
      <c r="AD210" s="47"/>
      <c r="AE210" s="81"/>
      <c r="AF210" s="47"/>
      <c r="AG210" s="81"/>
      <c r="AH210" s="47"/>
      <c r="AI210" s="81"/>
      <c r="AJ210" s="59"/>
      <c r="AK210" s="81"/>
      <c r="AL210" s="47"/>
      <c r="AM210" s="81"/>
      <c r="AN210" s="59"/>
      <c r="AR210" s="88">
        <f t="shared" ref="AR210:AR223" si="41">SUM(AV210,AX210,AZ210,BB210,BD210,BF210,BH210)</f>
        <v>0</v>
      </c>
      <c r="AT210" s="103">
        <v>2</v>
      </c>
      <c r="AU210" s="81"/>
      <c r="AV210" s="47"/>
      <c r="AW210" s="81"/>
      <c r="AX210" s="47"/>
      <c r="AY210" s="81"/>
      <c r="AZ210" s="47"/>
      <c r="BA210" s="81"/>
      <c r="BB210" s="47"/>
      <c r="BC210" s="81"/>
      <c r="BD210" s="59"/>
      <c r="BE210" s="81"/>
      <c r="BF210" s="47"/>
      <c r="BG210" s="81"/>
      <c r="BH210" s="59"/>
    </row>
    <row r="211" spans="4:60" ht="15" customHeight="1" outlineLevel="1" thickBot="1" x14ac:dyDescent="0.25">
      <c r="D211" s="88">
        <f t="shared" si="39"/>
        <v>0</v>
      </c>
      <c r="F211" s="70">
        <v>3</v>
      </c>
      <c r="G211" s="81"/>
      <c r="H211" s="47"/>
      <c r="I211" s="81"/>
      <c r="J211" s="47"/>
      <c r="K211" s="81"/>
      <c r="L211" s="47"/>
      <c r="M211" s="81"/>
      <c r="N211" s="47"/>
      <c r="O211" s="81"/>
      <c r="P211" s="59"/>
      <c r="Q211" s="81"/>
      <c r="R211" s="47"/>
      <c r="S211" s="81"/>
      <c r="T211" s="59"/>
      <c r="X211" s="88">
        <f t="shared" si="40"/>
        <v>0</v>
      </c>
      <c r="Z211" s="70">
        <v>3</v>
      </c>
      <c r="AA211" s="81"/>
      <c r="AB211" s="47"/>
      <c r="AC211" s="81"/>
      <c r="AD211" s="47"/>
      <c r="AE211" s="81"/>
      <c r="AF211" s="47"/>
      <c r="AG211" s="81"/>
      <c r="AH211" s="47"/>
      <c r="AI211" s="81"/>
      <c r="AJ211" s="59"/>
      <c r="AK211" s="81"/>
      <c r="AL211" s="47"/>
      <c r="AM211" s="81"/>
      <c r="AN211" s="59"/>
      <c r="AR211" s="88">
        <f t="shared" si="41"/>
        <v>0</v>
      </c>
      <c r="AT211" s="103">
        <v>3</v>
      </c>
      <c r="AU211" s="81"/>
      <c r="AV211" s="47"/>
      <c r="AW211" s="81"/>
      <c r="AX211" s="47"/>
      <c r="AY211" s="81"/>
      <c r="AZ211" s="47"/>
      <c r="BA211" s="81"/>
      <c r="BB211" s="47"/>
      <c r="BC211" s="81"/>
      <c r="BD211" s="59"/>
      <c r="BE211" s="81"/>
      <c r="BF211" s="47"/>
      <c r="BG211" s="81"/>
      <c r="BH211" s="59"/>
    </row>
    <row r="212" spans="4:60" ht="15" customHeight="1" outlineLevel="1" thickBot="1" x14ac:dyDescent="0.25">
      <c r="D212" s="88">
        <f t="shared" si="39"/>
        <v>0</v>
      </c>
      <c r="F212" s="70">
        <v>4</v>
      </c>
      <c r="G212" s="81"/>
      <c r="H212" s="47"/>
      <c r="I212" s="81"/>
      <c r="J212" s="47"/>
      <c r="K212" s="81"/>
      <c r="L212" s="47"/>
      <c r="M212" s="81"/>
      <c r="N212" s="47"/>
      <c r="O212" s="81"/>
      <c r="P212" s="59"/>
      <c r="Q212" s="81"/>
      <c r="R212" s="47"/>
      <c r="S212" s="81"/>
      <c r="T212" s="59"/>
      <c r="X212" s="88">
        <f t="shared" si="40"/>
        <v>0</v>
      </c>
      <c r="Z212" s="70">
        <v>4</v>
      </c>
      <c r="AA212" s="81"/>
      <c r="AB212" s="47"/>
      <c r="AC212" s="81"/>
      <c r="AD212" s="47"/>
      <c r="AE212" s="81"/>
      <c r="AF212" s="47"/>
      <c r="AG212" s="81"/>
      <c r="AH212" s="47"/>
      <c r="AI212" s="81"/>
      <c r="AJ212" s="59"/>
      <c r="AK212" s="81"/>
      <c r="AL212" s="47"/>
      <c r="AM212" s="81"/>
      <c r="AN212" s="59"/>
      <c r="AR212" s="88">
        <f t="shared" si="41"/>
        <v>0</v>
      </c>
      <c r="AT212" s="103">
        <v>4</v>
      </c>
      <c r="AU212" s="81"/>
      <c r="AV212" s="47"/>
      <c r="AW212" s="81"/>
      <c r="AX212" s="47"/>
      <c r="AY212" s="81"/>
      <c r="AZ212" s="47"/>
      <c r="BA212" s="81"/>
      <c r="BB212" s="47"/>
      <c r="BC212" s="81"/>
      <c r="BD212" s="59"/>
      <c r="BE212" s="81"/>
      <c r="BF212" s="47"/>
      <c r="BG212" s="81"/>
      <c r="BH212" s="59"/>
    </row>
    <row r="213" spans="4:60" ht="15" customHeight="1" outlineLevel="1" thickBot="1" x14ac:dyDescent="0.25">
      <c r="D213" s="88">
        <f t="shared" si="39"/>
        <v>0</v>
      </c>
      <c r="F213" s="70">
        <v>5</v>
      </c>
      <c r="G213" s="81"/>
      <c r="H213" s="47"/>
      <c r="I213" s="81"/>
      <c r="J213" s="47"/>
      <c r="K213" s="81"/>
      <c r="L213" s="47"/>
      <c r="M213" s="81"/>
      <c r="N213" s="47"/>
      <c r="O213" s="81"/>
      <c r="P213" s="59"/>
      <c r="Q213" s="81"/>
      <c r="R213" s="47"/>
      <c r="S213" s="81"/>
      <c r="T213" s="59"/>
      <c r="X213" s="88">
        <f t="shared" si="40"/>
        <v>0</v>
      </c>
      <c r="Z213" s="70">
        <v>5</v>
      </c>
      <c r="AA213" s="81"/>
      <c r="AB213" s="47"/>
      <c r="AC213" s="81"/>
      <c r="AD213" s="47"/>
      <c r="AE213" s="81"/>
      <c r="AF213" s="47"/>
      <c r="AG213" s="81"/>
      <c r="AH213" s="47"/>
      <c r="AI213" s="81"/>
      <c r="AJ213" s="59"/>
      <c r="AK213" s="81"/>
      <c r="AL213" s="47"/>
      <c r="AM213" s="81"/>
      <c r="AN213" s="59"/>
      <c r="AR213" s="88">
        <f t="shared" si="41"/>
        <v>0</v>
      </c>
      <c r="AT213" s="103">
        <v>5</v>
      </c>
      <c r="AU213" s="81"/>
      <c r="AV213" s="47"/>
      <c r="AW213" s="81"/>
      <c r="AX213" s="47"/>
      <c r="AY213" s="81"/>
      <c r="AZ213" s="47"/>
      <c r="BA213" s="81"/>
      <c r="BB213" s="47"/>
      <c r="BC213" s="81"/>
      <c r="BD213" s="59"/>
      <c r="BE213" s="81"/>
      <c r="BF213" s="47"/>
      <c r="BG213" s="81"/>
      <c r="BH213" s="59"/>
    </row>
    <row r="214" spans="4:60" ht="15" customHeight="1" outlineLevel="1" thickBot="1" x14ac:dyDescent="0.25">
      <c r="D214" s="88">
        <f t="shared" si="39"/>
        <v>0</v>
      </c>
      <c r="F214" s="70">
        <v>6</v>
      </c>
      <c r="G214" s="81"/>
      <c r="H214" s="47"/>
      <c r="I214" s="81"/>
      <c r="J214" s="47"/>
      <c r="K214" s="81"/>
      <c r="L214" s="47"/>
      <c r="M214" s="81"/>
      <c r="N214" s="47"/>
      <c r="O214" s="81"/>
      <c r="P214" s="59"/>
      <c r="Q214" s="81"/>
      <c r="R214" s="47"/>
      <c r="S214" s="81"/>
      <c r="T214" s="59"/>
      <c r="X214" s="88">
        <f t="shared" si="40"/>
        <v>0</v>
      </c>
      <c r="Z214" s="70">
        <v>6</v>
      </c>
      <c r="AA214" s="81"/>
      <c r="AB214" s="47"/>
      <c r="AC214" s="81"/>
      <c r="AD214" s="47"/>
      <c r="AE214" s="81"/>
      <c r="AF214" s="47"/>
      <c r="AG214" s="81"/>
      <c r="AH214" s="47"/>
      <c r="AI214" s="81"/>
      <c r="AJ214" s="59"/>
      <c r="AK214" s="81"/>
      <c r="AL214" s="47"/>
      <c r="AM214" s="81"/>
      <c r="AN214" s="59"/>
      <c r="AR214" s="88">
        <f t="shared" si="41"/>
        <v>0</v>
      </c>
      <c r="AT214" s="103">
        <v>6</v>
      </c>
      <c r="AU214" s="81"/>
      <c r="AV214" s="47"/>
      <c r="AW214" s="81"/>
      <c r="AX214" s="47"/>
      <c r="AY214" s="81"/>
      <c r="AZ214" s="47"/>
      <c r="BA214" s="81"/>
      <c r="BB214" s="47"/>
      <c r="BC214" s="81"/>
      <c r="BD214" s="59"/>
      <c r="BE214" s="81"/>
      <c r="BF214" s="47"/>
      <c r="BG214" s="81"/>
      <c r="BH214" s="59"/>
    </row>
    <row r="215" spans="4:60" ht="15" customHeight="1" outlineLevel="1" thickBot="1" x14ac:dyDescent="0.25">
      <c r="D215" s="88">
        <f t="shared" si="39"/>
        <v>0</v>
      </c>
      <c r="F215" s="70">
        <v>7</v>
      </c>
      <c r="G215" s="81"/>
      <c r="H215" s="47"/>
      <c r="I215" s="81"/>
      <c r="J215" s="47"/>
      <c r="K215" s="81"/>
      <c r="L215" s="47"/>
      <c r="M215" s="81"/>
      <c r="N215" s="47"/>
      <c r="O215" s="81"/>
      <c r="P215" s="59"/>
      <c r="Q215" s="81"/>
      <c r="R215" s="47"/>
      <c r="S215" s="81"/>
      <c r="T215" s="59"/>
      <c r="X215" s="88">
        <f t="shared" si="40"/>
        <v>0</v>
      </c>
      <c r="Z215" s="70">
        <v>7</v>
      </c>
      <c r="AA215" s="81"/>
      <c r="AB215" s="47"/>
      <c r="AC215" s="81"/>
      <c r="AD215" s="47"/>
      <c r="AE215" s="81"/>
      <c r="AF215" s="47"/>
      <c r="AG215" s="81"/>
      <c r="AH215" s="47"/>
      <c r="AI215" s="81"/>
      <c r="AJ215" s="59"/>
      <c r="AK215" s="81"/>
      <c r="AL215" s="47"/>
      <c r="AM215" s="81"/>
      <c r="AN215" s="59"/>
      <c r="AR215" s="88">
        <f t="shared" si="41"/>
        <v>0</v>
      </c>
      <c r="AT215" s="103">
        <v>7</v>
      </c>
      <c r="AU215" s="81"/>
      <c r="AV215" s="47"/>
      <c r="AW215" s="81"/>
      <c r="AX215" s="47"/>
      <c r="AY215" s="81"/>
      <c r="AZ215" s="47"/>
      <c r="BA215" s="81"/>
      <c r="BB215" s="47"/>
      <c r="BC215" s="81"/>
      <c r="BD215" s="59"/>
      <c r="BE215" s="81"/>
      <c r="BF215" s="47"/>
      <c r="BG215" s="81"/>
      <c r="BH215" s="59"/>
    </row>
    <row r="216" spans="4:60" ht="15" customHeight="1" outlineLevel="1" thickBot="1" x14ac:dyDescent="0.25">
      <c r="D216" s="88">
        <f t="shared" si="39"/>
        <v>0</v>
      </c>
      <c r="F216" s="70">
        <v>8</v>
      </c>
      <c r="G216" s="81"/>
      <c r="H216" s="47"/>
      <c r="I216" s="81"/>
      <c r="J216" s="47"/>
      <c r="K216" s="81"/>
      <c r="L216" s="47"/>
      <c r="M216" s="81"/>
      <c r="N216" s="47"/>
      <c r="O216" s="81"/>
      <c r="P216" s="59"/>
      <c r="Q216" s="81"/>
      <c r="R216" s="47"/>
      <c r="S216" s="81"/>
      <c r="T216" s="59"/>
      <c r="X216" s="88">
        <f t="shared" si="40"/>
        <v>0</v>
      </c>
      <c r="Z216" s="70">
        <v>8</v>
      </c>
      <c r="AA216" s="81"/>
      <c r="AB216" s="47"/>
      <c r="AC216" s="81"/>
      <c r="AD216" s="47"/>
      <c r="AE216" s="81"/>
      <c r="AF216" s="47"/>
      <c r="AG216" s="81"/>
      <c r="AH216" s="47"/>
      <c r="AI216" s="81"/>
      <c r="AJ216" s="59"/>
      <c r="AK216" s="81"/>
      <c r="AL216" s="47"/>
      <c r="AM216" s="81"/>
      <c r="AN216" s="59"/>
      <c r="AR216" s="88">
        <f t="shared" si="41"/>
        <v>0</v>
      </c>
      <c r="AT216" s="103">
        <v>8</v>
      </c>
      <c r="AU216" s="81"/>
      <c r="AV216" s="47"/>
      <c r="AW216" s="81"/>
      <c r="AX216" s="47"/>
      <c r="AY216" s="81"/>
      <c r="AZ216" s="47"/>
      <c r="BA216" s="81"/>
      <c r="BB216" s="47"/>
      <c r="BC216" s="81"/>
      <c r="BD216" s="59"/>
      <c r="BE216" s="81"/>
      <c r="BF216" s="47"/>
      <c r="BG216" s="81"/>
      <c r="BH216" s="59"/>
    </row>
    <row r="217" spans="4:60" ht="15" customHeight="1" outlineLevel="1" thickBot="1" x14ac:dyDescent="0.25">
      <c r="D217" s="88">
        <f t="shared" si="39"/>
        <v>0</v>
      </c>
      <c r="F217" s="70">
        <v>9</v>
      </c>
      <c r="G217" s="81"/>
      <c r="H217" s="47"/>
      <c r="I217" s="81"/>
      <c r="J217" s="47"/>
      <c r="K217" s="81"/>
      <c r="L217" s="47"/>
      <c r="M217" s="81"/>
      <c r="N217" s="47"/>
      <c r="O217" s="81"/>
      <c r="P217" s="59"/>
      <c r="Q217" s="81"/>
      <c r="R217" s="47"/>
      <c r="S217" s="81"/>
      <c r="T217" s="59"/>
      <c r="X217" s="88">
        <f t="shared" si="40"/>
        <v>0</v>
      </c>
      <c r="Z217" s="70">
        <v>9</v>
      </c>
      <c r="AA217" s="81"/>
      <c r="AB217" s="47"/>
      <c r="AC217" s="81"/>
      <c r="AD217" s="47"/>
      <c r="AE217" s="81"/>
      <c r="AF217" s="47"/>
      <c r="AG217" s="81"/>
      <c r="AH217" s="47"/>
      <c r="AI217" s="81"/>
      <c r="AJ217" s="59"/>
      <c r="AK217" s="81"/>
      <c r="AL217" s="47"/>
      <c r="AM217" s="81"/>
      <c r="AN217" s="59"/>
      <c r="AR217" s="88">
        <f t="shared" si="41"/>
        <v>0</v>
      </c>
      <c r="AT217" s="103">
        <v>9</v>
      </c>
      <c r="AU217" s="81"/>
      <c r="AV217" s="47"/>
      <c r="AW217" s="81"/>
      <c r="AX217" s="47"/>
      <c r="AY217" s="81"/>
      <c r="AZ217" s="47"/>
      <c r="BA217" s="81"/>
      <c r="BB217" s="47"/>
      <c r="BC217" s="81"/>
      <c r="BD217" s="59"/>
      <c r="BE217" s="81"/>
      <c r="BF217" s="47"/>
      <c r="BG217" s="81"/>
      <c r="BH217" s="59"/>
    </row>
    <row r="218" spans="4:60" ht="15" customHeight="1" outlineLevel="1" thickBot="1" x14ac:dyDescent="0.25">
      <c r="D218" s="88">
        <f t="shared" si="39"/>
        <v>0</v>
      </c>
      <c r="F218" s="70">
        <v>10</v>
      </c>
      <c r="G218" s="81"/>
      <c r="H218" s="47"/>
      <c r="I218" s="81"/>
      <c r="J218" s="47"/>
      <c r="K218" s="81"/>
      <c r="L218" s="47"/>
      <c r="M218" s="81"/>
      <c r="N218" s="47"/>
      <c r="O218" s="81"/>
      <c r="P218" s="59"/>
      <c r="Q218" s="81"/>
      <c r="R218" s="47"/>
      <c r="S218" s="81"/>
      <c r="T218" s="59"/>
      <c r="X218" s="88">
        <f t="shared" si="40"/>
        <v>0</v>
      </c>
      <c r="Z218" s="70">
        <v>10</v>
      </c>
      <c r="AA218" s="81"/>
      <c r="AB218" s="47"/>
      <c r="AC218" s="81"/>
      <c r="AD218" s="47"/>
      <c r="AE218" s="81"/>
      <c r="AF218" s="47"/>
      <c r="AG218" s="81"/>
      <c r="AH218" s="47"/>
      <c r="AI218" s="81"/>
      <c r="AJ218" s="59"/>
      <c r="AK218" s="81"/>
      <c r="AL218" s="47"/>
      <c r="AM218" s="81"/>
      <c r="AN218" s="59"/>
      <c r="AR218" s="88">
        <f t="shared" si="41"/>
        <v>0</v>
      </c>
      <c r="AT218" s="103">
        <v>10</v>
      </c>
      <c r="AU218" s="81"/>
      <c r="AV218" s="47"/>
      <c r="AW218" s="81"/>
      <c r="AX218" s="47"/>
      <c r="AY218" s="81"/>
      <c r="AZ218" s="47"/>
      <c r="BA218" s="81"/>
      <c r="BB218" s="47"/>
      <c r="BC218" s="81"/>
      <c r="BD218" s="59"/>
      <c r="BE218" s="81"/>
      <c r="BF218" s="47"/>
      <c r="BG218" s="81"/>
      <c r="BH218" s="59"/>
    </row>
    <row r="219" spans="4:60" ht="15" customHeight="1" outlineLevel="1" thickBot="1" x14ac:dyDescent="0.25">
      <c r="D219" s="88">
        <f t="shared" si="39"/>
        <v>0</v>
      </c>
      <c r="F219" s="70">
        <v>11</v>
      </c>
      <c r="G219" s="81"/>
      <c r="H219" s="47"/>
      <c r="I219" s="81"/>
      <c r="J219" s="47"/>
      <c r="K219" s="81"/>
      <c r="L219" s="47"/>
      <c r="M219" s="81"/>
      <c r="N219" s="47"/>
      <c r="O219" s="81"/>
      <c r="P219" s="59"/>
      <c r="Q219" s="81"/>
      <c r="R219" s="47"/>
      <c r="S219" s="81"/>
      <c r="T219" s="59"/>
      <c r="X219" s="88">
        <f t="shared" si="40"/>
        <v>0</v>
      </c>
      <c r="Z219" s="70">
        <v>11</v>
      </c>
      <c r="AA219" s="81"/>
      <c r="AB219" s="47"/>
      <c r="AC219" s="81"/>
      <c r="AD219" s="47"/>
      <c r="AE219" s="81"/>
      <c r="AF219" s="47"/>
      <c r="AG219" s="81"/>
      <c r="AH219" s="47"/>
      <c r="AI219" s="81"/>
      <c r="AJ219" s="59"/>
      <c r="AK219" s="81"/>
      <c r="AL219" s="47"/>
      <c r="AM219" s="81"/>
      <c r="AN219" s="59"/>
      <c r="AR219" s="88">
        <f t="shared" si="41"/>
        <v>0</v>
      </c>
      <c r="AT219" s="103">
        <v>11</v>
      </c>
      <c r="AU219" s="81"/>
      <c r="AV219" s="47"/>
      <c r="AW219" s="81"/>
      <c r="AX219" s="47"/>
      <c r="AY219" s="81"/>
      <c r="AZ219" s="47"/>
      <c r="BA219" s="81"/>
      <c r="BB219" s="47"/>
      <c r="BC219" s="81"/>
      <c r="BD219" s="59"/>
      <c r="BE219" s="81"/>
      <c r="BF219" s="47"/>
      <c r="BG219" s="81"/>
      <c r="BH219" s="59"/>
    </row>
    <row r="220" spans="4:60" ht="15" customHeight="1" outlineLevel="1" thickBot="1" x14ac:dyDescent="0.25">
      <c r="D220" s="88">
        <f t="shared" si="39"/>
        <v>0</v>
      </c>
      <c r="F220" s="70">
        <v>12</v>
      </c>
      <c r="G220" s="81"/>
      <c r="H220" s="47"/>
      <c r="I220" s="81"/>
      <c r="J220" s="47"/>
      <c r="K220" s="81"/>
      <c r="L220" s="47"/>
      <c r="M220" s="81"/>
      <c r="N220" s="47"/>
      <c r="O220" s="81"/>
      <c r="P220" s="59"/>
      <c r="Q220" s="81"/>
      <c r="R220" s="47"/>
      <c r="S220" s="81"/>
      <c r="T220" s="59"/>
      <c r="X220" s="88">
        <f t="shared" si="40"/>
        <v>0</v>
      </c>
      <c r="Z220" s="70">
        <v>12</v>
      </c>
      <c r="AA220" s="81"/>
      <c r="AB220" s="47"/>
      <c r="AC220" s="81"/>
      <c r="AD220" s="47"/>
      <c r="AE220" s="81"/>
      <c r="AF220" s="47"/>
      <c r="AG220" s="81"/>
      <c r="AH220" s="47"/>
      <c r="AI220" s="81"/>
      <c r="AJ220" s="59"/>
      <c r="AK220" s="81"/>
      <c r="AL220" s="47"/>
      <c r="AM220" s="81"/>
      <c r="AN220" s="59"/>
      <c r="AR220" s="88">
        <f t="shared" si="41"/>
        <v>0</v>
      </c>
      <c r="AT220" s="103">
        <v>12</v>
      </c>
      <c r="AU220" s="81"/>
      <c r="AV220" s="47"/>
      <c r="AW220" s="81"/>
      <c r="AX220" s="47"/>
      <c r="AY220" s="81"/>
      <c r="AZ220" s="47"/>
      <c r="BA220" s="81"/>
      <c r="BB220" s="47"/>
      <c r="BC220" s="81"/>
      <c r="BD220" s="59"/>
      <c r="BE220" s="81"/>
      <c r="BF220" s="47"/>
      <c r="BG220" s="81"/>
      <c r="BH220" s="59"/>
    </row>
    <row r="221" spans="4:60" ht="15" customHeight="1" outlineLevel="1" thickBot="1" x14ac:dyDescent="0.25">
      <c r="D221" s="88">
        <f t="shared" si="39"/>
        <v>0</v>
      </c>
      <c r="F221" s="70">
        <v>13</v>
      </c>
      <c r="G221" s="81"/>
      <c r="H221" s="47"/>
      <c r="I221" s="81"/>
      <c r="J221" s="47"/>
      <c r="K221" s="81"/>
      <c r="L221" s="47"/>
      <c r="M221" s="81"/>
      <c r="N221" s="47"/>
      <c r="O221" s="81"/>
      <c r="P221" s="59"/>
      <c r="Q221" s="81"/>
      <c r="R221" s="47"/>
      <c r="S221" s="81"/>
      <c r="T221" s="59"/>
      <c r="X221" s="88">
        <f t="shared" si="40"/>
        <v>0</v>
      </c>
      <c r="Z221" s="70">
        <v>13</v>
      </c>
      <c r="AA221" s="81"/>
      <c r="AB221" s="47"/>
      <c r="AC221" s="81"/>
      <c r="AD221" s="47"/>
      <c r="AE221" s="81"/>
      <c r="AF221" s="47"/>
      <c r="AG221" s="81"/>
      <c r="AH221" s="47"/>
      <c r="AI221" s="81"/>
      <c r="AJ221" s="59"/>
      <c r="AK221" s="81"/>
      <c r="AL221" s="47"/>
      <c r="AM221" s="81"/>
      <c r="AN221" s="59"/>
      <c r="AR221" s="88">
        <f t="shared" si="41"/>
        <v>0</v>
      </c>
      <c r="AT221" s="103">
        <v>13</v>
      </c>
      <c r="AU221" s="81"/>
      <c r="AV221" s="47"/>
      <c r="AW221" s="81"/>
      <c r="AX221" s="47"/>
      <c r="AY221" s="81"/>
      <c r="AZ221" s="47"/>
      <c r="BA221" s="81"/>
      <c r="BB221" s="47"/>
      <c r="BC221" s="81"/>
      <c r="BD221" s="59"/>
      <c r="BE221" s="81"/>
      <c r="BF221" s="47"/>
      <c r="BG221" s="81"/>
      <c r="BH221" s="59"/>
    </row>
    <row r="222" spans="4:60" ht="15" customHeight="1" outlineLevel="1" thickBot="1" x14ac:dyDescent="0.25">
      <c r="D222" s="88">
        <f t="shared" si="39"/>
        <v>0</v>
      </c>
      <c r="F222" s="70">
        <v>14</v>
      </c>
      <c r="G222" s="81"/>
      <c r="H222" s="78"/>
      <c r="I222" s="81"/>
      <c r="J222" s="47"/>
      <c r="K222" s="81"/>
      <c r="L222" s="47"/>
      <c r="M222" s="81"/>
      <c r="N222" s="47"/>
      <c r="O222" s="81"/>
      <c r="P222" s="59"/>
      <c r="Q222" s="81"/>
      <c r="R222" s="47"/>
      <c r="S222" s="81"/>
      <c r="T222" s="59"/>
      <c r="X222" s="88">
        <f t="shared" si="40"/>
        <v>0</v>
      </c>
      <c r="Z222" s="70">
        <v>14</v>
      </c>
      <c r="AA222" s="81"/>
      <c r="AB222" s="78"/>
      <c r="AC222" s="81"/>
      <c r="AD222" s="47"/>
      <c r="AE222" s="81"/>
      <c r="AF222" s="47"/>
      <c r="AG222" s="81"/>
      <c r="AH222" s="47"/>
      <c r="AI222" s="81"/>
      <c r="AJ222" s="59"/>
      <c r="AK222" s="81"/>
      <c r="AL222" s="47"/>
      <c r="AM222" s="81"/>
      <c r="AN222" s="59"/>
      <c r="AR222" s="88">
        <f t="shared" si="41"/>
        <v>0</v>
      </c>
      <c r="AT222" s="103">
        <v>14</v>
      </c>
      <c r="AU222" s="81"/>
      <c r="AV222" s="78"/>
      <c r="AW222" s="81"/>
      <c r="AX222" s="47"/>
      <c r="AY222" s="81"/>
      <c r="AZ222" s="47"/>
      <c r="BA222" s="81"/>
      <c r="BB222" s="47"/>
      <c r="BC222" s="81"/>
      <c r="BD222" s="59"/>
      <c r="BE222" s="81"/>
      <c r="BF222" s="47"/>
      <c r="BG222" s="81"/>
      <c r="BH222" s="59"/>
    </row>
    <row r="223" spans="4:60" ht="15" customHeight="1" outlineLevel="1" thickBot="1" x14ac:dyDescent="0.25">
      <c r="D223" s="89">
        <f t="shared" si="39"/>
        <v>0</v>
      </c>
      <c r="F223" s="70">
        <v>15</v>
      </c>
      <c r="G223" s="82"/>
      <c r="H223" s="60"/>
      <c r="I223" s="82"/>
      <c r="J223" s="60"/>
      <c r="K223" s="82"/>
      <c r="L223" s="60"/>
      <c r="M223" s="82"/>
      <c r="N223" s="60"/>
      <c r="O223" s="82"/>
      <c r="P223" s="61"/>
      <c r="Q223" s="82"/>
      <c r="R223" s="60"/>
      <c r="S223" s="82"/>
      <c r="T223" s="61"/>
      <c r="X223" s="89">
        <f t="shared" si="40"/>
        <v>0</v>
      </c>
      <c r="Z223" s="70">
        <v>15</v>
      </c>
      <c r="AA223" s="82"/>
      <c r="AB223" s="60"/>
      <c r="AC223" s="82"/>
      <c r="AD223" s="60"/>
      <c r="AE223" s="82"/>
      <c r="AF223" s="60"/>
      <c r="AG223" s="82"/>
      <c r="AH223" s="60"/>
      <c r="AI223" s="82"/>
      <c r="AJ223" s="61"/>
      <c r="AK223" s="82"/>
      <c r="AL223" s="60"/>
      <c r="AM223" s="82"/>
      <c r="AN223" s="61"/>
      <c r="AR223" s="89">
        <f t="shared" si="41"/>
        <v>0</v>
      </c>
      <c r="AT223" s="103">
        <v>15</v>
      </c>
      <c r="AU223" s="82"/>
      <c r="AV223" s="60"/>
      <c r="AW223" s="82"/>
      <c r="AX223" s="60"/>
      <c r="AY223" s="82"/>
      <c r="AZ223" s="60"/>
      <c r="BA223" s="82"/>
      <c r="BB223" s="60"/>
      <c r="BC223" s="82"/>
      <c r="BD223" s="61"/>
      <c r="BE223" s="82"/>
      <c r="BF223" s="60"/>
      <c r="BG223" s="82"/>
      <c r="BH223" s="61"/>
    </row>
    <row r="224" spans="4:60" ht="15" customHeight="1" outlineLevel="1" thickTop="1" x14ac:dyDescent="0.2">
      <c r="F224" s="65"/>
      <c r="G224" s="49" t="s">
        <v>27</v>
      </c>
      <c r="H224" s="49">
        <f>SUM(H209:H223)</f>
        <v>0</v>
      </c>
      <c r="I224" s="49"/>
      <c r="J224" s="49">
        <f>SUM(J209:J223)</f>
        <v>0</v>
      </c>
      <c r="K224" s="49"/>
      <c r="L224" s="49">
        <f>SUM(L209:L223)</f>
        <v>0</v>
      </c>
      <c r="M224" s="49"/>
      <c r="N224" s="49">
        <f>SUM(N209:N223)</f>
        <v>0</v>
      </c>
      <c r="O224" s="49"/>
      <c r="P224" s="49">
        <f>SUM(P209:P223)</f>
        <v>0</v>
      </c>
      <c r="Q224" s="49"/>
      <c r="R224" s="49">
        <f>SUM(R209:R223)</f>
        <v>0</v>
      </c>
      <c r="S224" s="49"/>
      <c r="T224" s="49">
        <f>SUM(T209:T223)</f>
        <v>0</v>
      </c>
      <c r="Z224" s="65"/>
      <c r="AA224" s="49" t="s">
        <v>27</v>
      </c>
      <c r="AB224" s="49">
        <f>SUM(AB209:AB223)</f>
        <v>0</v>
      </c>
      <c r="AC224" s="49"/>
      <c r="AD224" s="49">
        <f>SUM(AD209:AD223)</f>
        <v>0</v>
      </c>
      <c r="AE224" s="49"/>
      <c r="AF224" s="49">
        <f>SUM(AF209:AF223)</f>
        <v>0</v>
      </c>
      <c r="AG224" s="49"/>
      <c r="AH224" s="49">
        <f>SUM(AH209:AH223)</f>
        <v>0</v>
      </c>
      <c r="AI224" s="49"/>
      <c r="AJ224" s="49">
        <f>SUM(AJ209:AJ223)</f>
        <v>0</v>
      </c>
      <c r="AK224" s="49"/>
      <c r="AL224" s="49">
        <f>SUM(AL209:AL223)</f>
        <v>0</v>
      </c>
      <c r="AM224" s="49"/>
      <c r="AN224" s="49">
        <f>SUM(AN209:AN223)</f>
        <v>0</v>
      </c>
      <c r="AT224" s="104"/>
      <c r="AU224" s="49" t="s">
        <v>27</v>
      </c>
      <c r="AV224" s="49">
        <f>SUM(AV209:AV223)</f>
        <v>0</v>
      </c>
      <c r="AW224" s="49"/>
      <c r="AX224" s="49">
        <f>SUM(AX209:AX223)</f>
        <v>0</v>
      </c>
      <c r="AY224" s="49"/>
      <c r="AZ224" s="49">
        <f>SUM(AZ209:AZ223)</f>
        <v>0</v>
      </c>
      <c r="BA224" s="49"/>
      <c r="BB224" s="49">
        <f>SUM(BB209:BB223)</f>
        <v>0</v>
      </c>
      <c r="BC224" s="49"/>
      <c r="BD224" s="49">
        <f>SUM(BD209:BD223)</f>
        <v>0</v>
      </c>
      <c r="BE224" s="49"/>
      <c r="BF224" s="49">
        <f>SUM(BF209:BF223)</f>
        <v>0</v>
      </c>
      <c r="BG224" s="49"/>
      <c r="BH224" s="49">
        <f>SUM(BH209:BH223)</f>
        <v>0</v>
      </c>
    </row>
    <row r="225" spans="2:60" ht="15" customHeight="1" x14ac:dyDescent="0.2">
      <c r="F225" s="102"/>
      <c r="G225" s="49"/>
      <c r="H225" s="49"/>
      <c r="I225" s="49"/>
      <c r="J225" s="49"/>
      <c r="K225" s="49"/>
      <c r="L225" s="49"/>
      <c r="M225" s="49"/>
      <c r="N225" s="49"/>
      <c r="O225" s="49"/>
      <c r="P225" s="49"/>
      <c r="Q225" s="49"/>
      <c r="R225" s="49"/>
      <c r="S225" s="49"/>
      <c r="T225" s="49"/>
      <c r="Z225" s="102"/>
      <c r="AA225" s="49"/>
      <c r="AB225" s="49"/>
      <c r="AC225" s="49"/>
      <c r="AD225" s="49"/>
      <c r="AE225" s="49"/>
      <c r="AF225" s="49"/>
      <c r="AG225" s="49"/>
      <c r="AH225" s="49"/>
      <c r="AI225" s="49"/>
      <c r="AJ225" s="49"/>
      <c r="AK225" s="49"/>
      <c r="AL225" s="49"/>
      <c r="AM225" s="49"/>
      <c r="AN225" s="49"/>
      <c r="AT225" s="102"/>
      <c r="AU225" s="49"/>
      <c r="AV225" s="49"/>
      <c r="AW225" s="49"/>
      <c r="AX225" s="49"/>
      <c r="AY225" s="49"/>
      <c r="AZ225" s="49"/>
      <c r="BA225" s="49"/>
      <c r="BB225" s="49"/>
      <c r="BC225" s="49"/>
      <c r="BD225" s="49"/>
      <c r="BE225" s="49"/>
      <c r="BF225" s="49"/>
      <c r="BG225" s="49"/>
      <c r="BH225" s="49"/>
    </row>
    <row r="226" spans="2:60" ht="12" customHeight="1" x14ac:dyDescent="0.2"/>
    <row r="227" spans="2:60" ht="36.950000000000003" customHeight="1" x14ac:dyDescent="0.2">
      <c r="F227" s="217">
        <f>EDATE(DATE(An_ref,1,1),6)</f>
        <v>43647</v>
      </c>
      <c r="G227" s="217"/>
      <c r="H227" s="217"/>
      <c r="I227" s="217"/>
      <c r="J227" s="217"/>
      <c r="K227" s="84"/>
      <c r="L227" s="84"/>
      <c r="M227" s="90">
        <f>SUM(B231:B245)</f>
        <v>0</v>
      </c>
      <c r="N227" s="84"/>
      <c r="O227" s="84"/>
      <c r="P227" s="84"/>
      <c r="Q227" s="83"/>
      <c r="R227" s="83"/>
      <c r="S227" s="83"/>
      <c r="T227" s="83"/>
      <c r="Z227" s="217">
        <f>EDATE(DATE(An_ref,1,1),7)</f>
        <v>43678</v>
      </c>
      <c r="AA227" s="217"/>
      <c r="AB227" s="217"/>
      <c r="AC227" s="217"/>
      <c r="AD227" s="217"/>
      <c r="AE227" s="84"/>
      <c r="AF227" s="84"/>
      <c r="AG227" s="90">
        <f>SUM(V231:V245)</f>
        <v>0</v>
      </c>
      <c r="AH227" s="84"/>
      <c r="AI227" s="84"/>
      <c r="AJ227" s="84"/>
      <c r="AK227" s="83"/>
      <c r="AL227" s="83"/>
      <c r="AM227" s="83"/>
      <c r="AN227" s="83"/>
      <c r="AT227" s="217">
        <f>EDATE(DATE(An_ref,1,1),8)</f>
        <v>43709</v>
      </c>
      <c r="AU227" s="217"/>
      <c r="AV227" s="217"/>
      <c r="AW227" s="217"/>
      <c r="AX227" s="217"/>
      <c r="AY227" s="84"/>
      <c r="AZ227" s="84"/>
      <c r="BA227" s="90">
        <f>SUM(AP231:AP245)</f>
        <v>0</v>
      </c>
      <c r="BB227" s="84"/>
      <c r="BC227" s="84"/>
      <c r="BD227" s="84"/>
      <c r="BE227" s="83"/>
      <c r="BF227" s="83"/>
      <c r="BG227" s="83"/>
      <c r="BH227" s="83"/>
    </row>
    <row r="228" spans="2:60" s="17" customFormat="1" ht="22.5" customHeight="1" thickBot="1" x14ac:dyDescent="0.25">
      <c r="F228" s="7"/>
      <c r="G228" s="220" t="str">
        <f>UPPER(TEXT(H248,"jjjj"))</f>
        <v>LUNDI</v>
      </c>
      <c r="H228" s="220"/>
      <c r="I228" s="220" t="str">
        <f>UPPER(TEXT(J248,"jjjj"))</f>
        <v>MARDI</v>
      </c>
      <c r="J228" s="220"/>
      <c r="K228" s="220" t="str">
        <f>UPPER(TEXT(L248,"jjjj"))</f>
        <v>MERCREDI</v>
      </c>
      <c r="L228" s="220"/>
      <c r="M228" s="220" t="str">
        <f>UPPER(TEXT(N248,"jjjj"))</f>
        <v>JEUDI</v>
      </c>
      <c r="N228" s="220"/>
      <c r="O228" s="220" t="str">
        <f>UPPER(TEXT(P248,"jjjj"))</f>
        <v>VENDREDI</v>
      </c>
      <c r="P228" s="220"/>
      <c r="Q228" s="221" t="str">
        <f>UPPER(TEXT(R248,"jjjj"))</f>
        <v>SAMEDI</v>
      </c>
      <c r="R228" s="221"/>
      <c r="S228" s="221" t="str">
        <f>UPPER(TEXT(T248,"jjjj"))</f>
        <v>DIMANCHE</v>
      </c>
      <c r="T228" s="221"/>
      <c r="Z228" s="7"/>
      <c r="AA228" s="220" t="str">
        <f>UPPER(TEXT(AB248,"jjjj"))</f>
        <v>LUNDI</v>
      </c>
      <c r="AB228" s="220"/>
      <c r="AC228" s="220" t="str">
        <f>UPPER(TEXT(AD248,"jjjj"))</f>
        <v>MARDI</v>
      </c>
      <c r="AD228" s="220"/>
      <c r="AE228" s="220" t="str">
        <f>UPPER(TEXT(AF248,"jjjj"))</f>
        <v>MERCREDI</v>
      </c>
      <c r="AF228" s="220"/>
      <c r="AG228" s="220" t="str">
        <f>UPPER(TEXT(AH248,"jjjj"))</f>
        <v>JEUDI</v>
      </c>
      <c r="AH228" s="220"/>
      <c r="AI228" s="220" t="str">
        <f>UPPER(TEXT(AJ248,"jjjj"))</f>
        <v>VENDREDI</v>
      </c>
      <c r="AJ228" s="220"/>
      <c r="AK228" s="221" t="str">
        <f>UPPER(TEXT(AL248,"jjjj"))</f>
        <v>SAMEDI</v>
      </c>
      <c r="AL228" s="221"/>
      <c r="AM228" s="221" t="str">
        <f>UPPER(TEXT(AN248,"jjjj"))</f>
        <v>DIMANCHE</v>
      </c>
      <c r="AN228" s="221"/>
      <c r="AT228" s="7"/>
      <c r="AU228" s="220" t="str">
        <f>UPPER(TEXT(AV248,"jjjj"))</f>
        <v>LUNDI</v>
      </c>
      <c r="AV228" s="220"/>
      <c r="AW228" s="220" t="str">
        <f>UPPER(TEXT(AX248,"jjjj"))</f>
        <v>MARDI</v>
      </c>
      <c r="AX228" s="220"/>
      <c r="AY228" s="220" t="str">
        <f>UPPER(TEXT(AZ248,"jjjj"))</f>
        <v>MERCREDI</v>
      </c>
      <c r="AZ228" s="220"/>
      <c r="BA228" s="220" t="str">
        <f>UPPER(TEXT(BB248,"jjjj"))</f>
        <v>JEUDI</v>
      </c>
      <c r="BB228" s="220"/>
      <c r="BC228" s="220" t="str">
        <f>UPPER(TEXT(BD248,"jjjj"))</f>
        <v>VENDREDI</v>
      </c>
      <c r="BD228" s="220"/>
      <c r="BE228" s="221" t="str">
        <f>UPPER(TEXT(BF248,"jjjj"))</f>
        <v>SAMEDI</v>
      </c>
      <c r="BF228" s="221"/>
      <c r="BG228" s="221" t="str">
        <f>UPPER(TEXT(BH248,"jjjj"))</f>
        <v>DIMANCHE</v>
      </c>
      <c r="BH228" s="221"/>
    </row>
    <row r="229" spans="2:60" ht="15" hidden="1" customHeight="1" x14ac:dyDescent="0.2">
      <c r="F229" s="48">
        <f>INT((N230-LOOKUP(N230,DATE(YEAR(N230)+{-1;0;1},1,3)-WEEKDAY(DATE(YEAR(N230)+{-1;0;1},1,3))+2))/7)+1</f>
        <v>27</v>
      </c>
      <c r="G229" s="50"/>
      <c r="H229" s="50"/>
      <c r="I229" s="50"/>
      <c r="J229" s="50"/>
      <c r="K229" s="50"/>
      <c r="L229" s="50"/>
      <c r="M229" s="50"/>
      <c r="N229" s="50"/>
      <c r="O229" s="50"/>
      <c r="P229" s="50"/>
      <c r="Q229" s="50"/>
      <c r="R229" s="50"/>
      <c r="S229" s="50"/>
      <c r="T229" s="50"/>
      <c r="Z229" s="48">
        <f>INT((AH230-LOOKUP(AH230,DATE(YEAR(AH230)+{-1;0;1},1,3)-WEEKDAY(DATE(YEAR(AH230)+{-1;0;1},1,3))+2))/7)+1</f>
        <v>31</v>
      </c>
      <c r="AA229" s="50"/>
      <c r="AB229" s="50"/>
      <c r="AC229" s="50"/>
      <c r="AD229" s="50"/>
      <c r="AE229" s="50"/>
      <c r="AF229" s="50"/>
      <c r="AG229" s="50"/>
      <c r="AH229" s="50"/>
      <c r="AI229" s="50"/>
      <c r="AJ229" s="50"/>
      <c r="AK229" s="50"/>
      <c r="AL229" s="50"/>
      <c r="AM229" s="50"/>
      <c r="AN229" s="50"/>
      <c r="AT229" s="48" t="e">
        <f>INT((BB230-LOOKUP(BB230,DATE(YEAR(BB230)+{-1;0;1},1,3)-WEEKDAY(DATE(YEAR(BB230)+{-1;0;1},1,3))+2))/7)+1</f>
        <v>#VALUE!</v>
      </c>
      <c r="AU229" s="50"/>
      <c r="AV229" s="50"/>
      <c r="AW229" s="50"/>
      <c r="AX229" s="50"/>
      <c r="AY229" s="50"/>
      <c r="AZ229" s="50"/>
      <c r="BA229" s="50"/>
      <c r="BB229" s="50"/>
      <c r="BC229" s="50"/>
      <c r="BD229" s="50"/>
      <c r="BE229" s="50"/>
      <c r="BF229" s="50"/>
      <c r="BG229" s="50"/>
      <c r="BH229" s="50"/>
    </row>
    <row r="230" spans="2:60" ht="39.950000000000003" customHeight="1" thickBot="1" x14ac:dyDescent="0.25">
      <c r="F230" s="71">
        <f>F229</f>
        <v>27</v>
      </c>
      <c r="G230" s="51" t="str">
        <f>IF(ISNA(VLOOKUP(H230,Tab_feri,2,FALSE)),"",VLOOKUP(H230,Tab_feri,2,FALSE))</f>
        <v/>
      </c>
      <c r="H230" s="52">
        <f>IF(WEEKDAY(F227)=2,F227,"")</f>
        <v>43647</v>
      </c>
      <c r="I230" s="51" t="str">
        <f>IF(ISNA(VLOOKUP(J230,Tab_feri,2,FALSE)),"",VLOOKUP(J230,Tab_feri,2,FALSE))</f>
        <v/>
      </c>
      <c r="J230" s="52">
        <f>IF(H230&lt;&gt;"",H230+1,IF(WEEKDAY(F227)=3,F227,""))</f>
        <v>43648</v>
      </c>
      <c r="K230" s="51" t="str">
        <f>IF(ISNA(VLOOKUP(L230,Tab_feri,2,FALSE)),"",VLOOKUP(L230,Tab_feri,2,FALSE))</f>
        <v/>
      </c>
      <c r="L230" s="52">
        <f>IF(J230&lt;&gt;"",J230+1,IF(WEEKDAY(F227)=4,F227,""))</f>
        <v>43649</v>
      </c>
      <c r="M230" s="51" t="str">
        <f>IF(ISNA(VLOOKUP(N230,Tab_feri,2,FALSE)),"",VLOOKUP(N230,Tab_feri,2,FALSE))</f>
        <v/>
      </c>
      <c r="N230" s="52">
        <f>IF(L230&lt;&gt;"",L230+1,IF(WEEKDAY(F227)=5,F227,""))</f>
        <v>43650</v>
      </c>
      <c r="O230" s="51" t="str">
        <f>IF(ISNA(VLOOKUP(P230,Tab_feri,2,FALSE)),"",VLOOKUP(P230,Tab_feri,2,FALSE))</f>
        <v/>
      </c>
      <c r="P230" s="52">
        <f>IF(N230&lt;&gt;"",N230+1,IF(WEEKDAY(F227)=6,F227,""))</f>
        <v>43651</v>
      </c>
      <c r="Q230" s="53" t="str">
        <f>IF(ISNA(VLOOKUP(R230,Tab_feri,2,FALSE)),"",VLOOKUP(R230,Tab_feri,2,FALSE))</f>
        <v/>
      </c>
      <c r="R230" s="54">
        <f>IF(P230&lt;&gt;"",P230+1,IF(WEEKDAY(F227)=7,F227,""))</f>
        <v>43652</v>
      </c>
      <c r="S230" s="53" t="str">
        <f>IF(ISNA(VLOOKUP(T230,Tab_feri,2,FALSE)),"",VLOOKUP(T230,Tab_feri,2,FALSE))</f>
        <v/>
      </c>
      <c r="T230" s="55">
        <f>IF(R230&lt;&gt;"",R230+1,IF(WEEKDAY(F227)=1,F227,""))</f>
        <v>43653</v>
      </c>
      <c r="Z230" s="71">
        <f>Z229</f>
        <v>31</v>
      </c>
      <c r="AA230" s="51" t="str">
        <f>IF(ISNA(VLOOKUP(AB230,Tab_feri,2,FALSE)),"",VLOOKUP(AB230,Tab_feri,2,FALSE))</f>
        <v/>
      </c>
      <c r="AB230" s="52" t="str">
        <f>IF(WEEKDAY(Z227)=2,Z227,"")</f>
        <v/>
      </c>
      <c r="AC230" s="51" t="str">
        <f>IF(ISNA(VLOOKUP(AD230,Tab_feri,2,FALSE)),"",VLOOKUP(AD230,Tab_feri,2,FALSE))</f>
        <v/>
      </c>
      <c r="AD230" s="52" t="str">
        <f>IF(AB230&lt;&gt;"",AB230+1,IF(WEEKDAY(Z227)=3,Z227,""))</f>
        <v/>
      </c>
      <c r="AE230" s="51" t="str">
        <f>IF(ISNA(VLOOKUP(AF230,Tab_feri,2,FALSE)),"",VLOOKUP(AF230,Tab_feri,2,FALSE))</f>
        <v/>
      </c>
      <c r="AF230" s="52" t="str">
        <f>IF(AD230&lt;&gt;"",AD230+1,IF(WEEKDAY(Z227)=4,Z227,""))</f>
        <v/>
      </c>
      <c r="AG230" s="51" t="str">
        <f>IF(ISNA(VLOOKUP(AH230,Tab_feri,2,FALSE)),"",VLOOKUP(AH230,Tab_feri,2,FALSE))</f>
        <v/>
      </c>
      <c r="AH230" s="52">
        <f>IF(AF230&lt;&gt;"",AF230+1,IF(WEEKDAY(Z227)=5,Z227,""))</f>
        <v>43678</v>
      </c>
      <c r="AI230" s="51" t="str">
        <f>IF(ISNA(VLOOKUP(AJ230,Tab_feri,2,FALSE)),"",VLOOKUP(AJ230,Tab_feri,2,FALSE))</f>
        <v/>
      </c>
      <c r="AJ230" s="52">
        <f>IF(AH230&lt;&gt;"",AH230+1,IF(WEEKDAY(Z227)=6,Z227,""))</f>
        <v>43679</v>
      </c>
      <c r="AK230" s="53" t="str">
        <f>IF(ISNA(VLOOKUP(AL230,Tab_feri,2,FALSE)),"",VLOOKUP(AL230,Tab_feri,2,FALSE))</f>
        <v/>
      </c>
      <c r="AL230" s="54">
        <f>IF(AJ230&lt;&gt;"",AJ230+1,IF(WEEKDAY(Z227)=7,Z227,""))</f>
        <v>43680</v>
      </c>
      <c r="AM230" s="53" t="str">
        <f>IF(ISNA(VLOOKUP(AN230,Tab_feri,2,FALSE)),"",VLOOKUP(AN230,Tab_feri,2,FALSE))</f>
        <v/>
      </c>
      <c r="AN230" s="55">
        <f>IF(AL230&lt;&gt;"",AL230+1,IF(WEEKDAY(Z227)=1,Z227,""))</f>
        <v>43681</v>
      </c>
      <c r="AT230" s="71" t="e">
        <f>AT229</f>
        <v>#VALUE!</v>
      </c>
      <c r="AU230" s="51" t="str">
        <f>IF(ISNA(VLOOKUP(AV230,Tab_feri,2,FALSE)),"",VLOOKUP(AV230,Tab_feri,2,FALSE))</f>
        <v/>
      </c>
      <c r="AV230" s="52" t="str">
        <f>IF(WEEKDAY(AT227)=2,AT227,"")</f>
        <v/>
      </c>
      <c r="AW230" s="51" t="str">
        <f>IF(ISNA(VLOOKUP(AX230,Tab_feri,2,FALSE)),"",VLOOKUP(AX230,Tab_feri,2,FALSE))</f>
        <v/>
      </c>
      <c r="AX230" s="52" t="str">
        <f>IF(AV230&lt;&gt;"",AV230+1,IF(WEEKDAY(AT227)=3,AT227,""))</f>
        <v/>
      </c>
      <c r="AY230" s="51" t="str">
        <f>IF(ISNA(VLOOKUP(AZ230,Tab_feri,2,FALSE)),"",VLOOKUP(AZ230,Tab_feri,2,FALSE))</f>
        <v/>
      </c>
      <c r="AZ230" s="52" t="str">
        <f>IF(AX230&lt;&gt;"",AX230+1,IF(WEEKDAY(AT227)=4,AT227,""))</f>
        <v/>
      </c>
      <c r="BA230" s="51" t="str">
        <f>IF(ISNA(VLOOKUP(BB230,Tab_feri,2,FALSE)),"",VLOOKUP(BB230,Tab_feri,2,FALSE))</f>
        <v/>
      </c>
      <c r="BB230" s="52" t="str">
        <f>IF(AZ230&lt;&gt;"",AZ230+1,IF(WEEKDAY(AT227)=5,AT227,""))</f>
        <v/>
      </c>
      <c r="BC230" s="51" t="str">
        <f>IF(ISNA(VLOOKUP(BD230,Tab_feri,2,FALSE)),"",VLOOKUP(BD230,Tab_feri,2,FALSE))</f>
        <v/>
      </c>
      <c r="BD230" s="52" t="str">
        <f>IF(BB230&lt;&gt;"",BB230+1,IF(WEEKDAY(AT227)=6,AT227,""))</f>
        <v/>
      </c>
      <c r="BE230" s="53" t="str">
        <f>IF(ISNA(VLOOKUP(BF230,Tab_feri,2,FALSE)),"",VLOOKUP(BF230,Tab_feri,2,FALSE))</f>
        <v/>
      </c>
      <c r="BF230" s="54" t="str">
        <f>IF(BD230&lt;&gt;"",BD230+1,IF(WEEKDAY(AT227)=7,AT227,""))</f>
        <v/>
      </c>
      <c r="BG230" s="53" t="str">
        <f>IF(ISNA(VLOOKUP(BH230,Tab_feri,2,FALSE)),"",VLOOKUP(BH230,Tab_feri,2,FALSE))</f>
        <v/>
      </c>
      <c r="BH230" s="55">
        <f>IF(BF230&lt;&gt;"",BF230+1,IF(WEEKDAY(AT227)=1,AT227,""))</f>
        <v>43709</v>
      </c>
    </row>
    <row r="231" spans="2:60" ht="15" customHeight="1" outlineLevel="1" thickTop="1" thickBot="1" x14ac:dyDescent="0.25">
      <c r="B231" s="73">
        <f>SUM(D231,D249,D267,D285,D303,D321)</f>
        <v>0</v>
      </c>
      <c r="D231" s="87">
        <f>SUM(H231,J231,L231,N231,P231,R231,T231)</f>
        <v>0</v>
      </c>
      <c r="F231" s="105">
        <v>1</v>
      </c>
      <c r="G231" s="80"/>
      <c r="H231" s="57"/>
      <c r="I231" s="80"/>
      <c r="J231" s="57"/>
      <c r="K231" s="80"/>
      <c r="L231" s="57"/>
      <c r="M231" s="80"/>
      <c r="N231" s="57"/>
      <c r="O231" s="80"/>
      <c r="P231" s="58"/>
      <c r="Q231" s="80"/>
      <c r="R231" s="57"/>
      <c r="S231" s="80"/>
      <c r="T231" s="58"/>
      <c r="V231" s="73">
        <f>SUM(X231,X249,X267,X285,X303,X321)</f>
        <v>0</v>
      </c>
      <c r="X231" s="87">
        <f>SUM(AB231,AD231,AF231,AH231,AJ231,AL231,AN231)</f>
        <v>0</v>
      </c>
      <c r="Z231" s="105">
        <v>1</v>
      </c>
      <c r="AA231" s="80"/>
      <c r="AB231" s="57"/>
      <c r="AC231" s="80"/>
      <c r="AD231" s="57"/>
      <c r="AE231" s="80"/>
      <c r="AF231" s="57"/>
      <c r="AG231" s="80"/>
      <c r="AH231" s="57"/>
      <c r="AI231" s="80"/>
      <c r="AJ231" s="58"/>
      <c r="AK231" s="80"/>
      <c r="AL231" s="57"/>
      <c r="AM231" s="80"/>
      <c r="AN231" s="58"/>
      <c r="AP231" s="73">
        <f>SUM(AR231,AR249,AR267,AR285,AR303,AR321)</f>
        <v>0</v>
      </c>
      <c r="AR231" s="87">
        <f>SUM(AV231,AX231,AZ231,BB231,BD231,BF231,BH231)</f>
        <v>0</v>
      </c>
      <c r="AT231" s="105">
        <v>1</v>
      </c>
      <c r="AU231" s="80"/>
      <c r="AV231" s="57"/>
      <c r="AW231" s="80"/>
      <c r="AX231" s="57"/>
      <c r="AY231" s="80"/>
      <c r="AZ231" s="57"/>
      <c r="BA231" s="80"/>
      <c r="BB231" s="57"/>
      <c r="BC231" s="80"/>
      <c r="BD231" s="58"/>
      <c r="BE231" s="80"/>
      <c r="BF231" s="57"/>
      <c r="BG231" s="80"/>
      <c r="BH231" s="58"/>
    </row>
    <row r="232" spans="2:60" ht="15" customHeight="1" outlineLevel="1" thickBot="1" x14ac:dyDescent="0.25">
      <c r="B232" s="74">
        <f t="shared" ref="B232:B245" si="42">SUM(D232,D250,D268,D286,D304,D322)</f>
        <v>0</v>
      </c>
      <c r="D232" s="88">
        <f t="shared" ref="D232:D245" si="43">SUM(H232,J232,L232,N232,P232,R232,T232)</f>
        <v>0</v>
      </c>
      <c r="F232" s="105">
        <v>2</v>
      </c>
      <c r="G232" s="81"/>
      <c r="H232" s="47"/>
      <c r="I232" s="81"/>
      <c r="J232" s="47"/>
      <c r="K232" s="81"/>
      <c r="L232" s="47"/>
      <c r="M232" s="81"/>
      <c r="N232" s="47"/>
      <c r="O232" s="81"/>
      <c r="P232" s="59"/>
      <c r="Q232" s="81"/>
      <c r="R232" s="47"/>
      <c r="S232" s="81"/>
      <c r="T232" s="59"/>
      <c r="V232" s="74">
        <f t="shared" ref="V232:V245" si="44">SUM(X232,X250,X268,X286,X304,X322)</f>
        <v>0</v>
      </c>
      <c r="X232" s="88">
        <f t="shared" ref="X232:X245" si="45">SUM(AB232,AD232,AF232,AH232,AJ232,AL232,AN232)</f>
        <v>0</v>
      </c>
      <c r="Z232" s="105">
        <v>2</v>
      </c>
      <c r="AA232" s="81"/>
      <c r="AB232" s="47"/>
      <c r="AC232" s="81"/>
      <c r="AD232" s="47"/>
      <c r="AE232" s="81"/>
      <c r="AF232" s="47"/>
      <c r="AG232" s="81"/>
      <c r="AH232" s="47"/>
      <c r="AI232" s="81"/>
      <c r="AJ232" s="59"/>
      <c r="AK232" s="81"/>
      <c r="AL232" s="47"/>
      <c r="AM232" s="81"/>
      <c r="AN232" s="59"/>
      <c r="AP232" s="74">
        <f t="shared" ref="AP232:AP245" si="46">SUM(AR232,AR250,AR268,AR286,AR304,AR322)</f>
        <v>0</v>
      </c>
      <c r="AR232" s="88">
        <f t="shared" ref="AR232:AR245" si="47">SUM(AV232,AX232,AZ232,BB232,BD232,BF232,BH232)</f>
        <v>0</v>
      </c>
      <c r="AT232" s="105">
        <v>2</v>
      </c>
      <c r="AU232" s="81"/>
      <c r="AV232" s="47"/>
      <c r="AW232" s="81"/>
      <c r="AX232" s="47"/>
      <c r="AY232" s="81"/>
      <c r="AZ232" s="47"/>
      <c r="BA232" s="81"/>
      <c r="BB232" s="47"/>
      <c r="BC232" s="81"/>
      <c r="BD232" s="59"/>
      <c r="BE232" s="81"/>
      <c r="BF232" s="47"/>
      <c r="BG232" s="81"/>
      <c r="BH232" s="59"/>
    </row>
    <row r="233" spans="2:60" ht="15" customHeight="1" outlineLevel="1" thickBot="1" x14ac:dyDescent="0.25">
      <c r="B233" s="74">
        <f t="shared" si="42"/>
        <v>0</v>
      </c>
      <c r="D233" s="88">
        <f t="shared" si="43"/>
        <v>0</v>
      </c>
      <c r="F233" s="105">
        <v>3</v>
      </c>
      <c r="G233" s="81"/>
      <c r="H233" s="47"/>
      <c r="I233" s="81"/>
      <c r="J233" s="47"/>
      <c r="K233" s="81"/>
      <c r="L233" s="47"/>
      <c r="M233" s="81"/>
      <c r="N233" s="47"/>
      <c r="O233" s="81"/>
      <c r="P233" s="59"/>
      <c r="Q233" s="81"/>
      <c r="R233" s="47"/>
      <c r="S233" s="81"/>
      <c r="T233" s="59"/>
      <c r="V233" s="74">
        <f t="shared" si="44"/>
        <v>0</v>
      </c>
      <c r="X233" s="88">
        <f t="shared" si="45"/>
        <v>0</v>
      </c>
      <c r="Z233" s="105">
        <v>3</v>
      </c>
      <c r="AA233" s="81"/>
      <c r="AB233" s="47"/>
      <c r="AC233" s="81"/>
      <c r="AD233" s="47"/>
      <c r="AE233" s="81"/>
      <c r="AF233" s="47"/>
      <c r="AG233" s="81"/>
      <c r="AH233" s="47"/>
      <c r="AI233" s="81"/>
      <c r="AJ233" s="59"/>
      <c r="AK233" s="81"/>
      <c r="AL233" s="47"/>
      <c r="AM233" s="81"/>
      <c r="AN233" s="59"/>
      <c r="AP233" s="74">
        <f t="shared" si="46"/>
        <v>0</v>
      </c>
      <c r="AR233" s="88">
        <f t="shared" si="47"/>
        <v>0</v>
      </c>
      <c r="AT233" s="105">
        <v>3</v>
      </c>
      <c r="AU233" s="81"/>
      <c r="AV233" s="47"/>
      <c r="AW233" s="81"/>
      <c r="AX233" s="47"/>
      <c r="AY233" s="81"/>
      <c r="AZ233" s="47"/>
      <c r="BA233" s="81"/>
      <c r="BB233" s="47"/>
      <c r="BC233" s="81"/>
      <c r="BD233" s="59"/>
      <c r="BE233" s="81"/>
      <c r="BF233" s="47"/>
      <c r="BG233" s="81"/>
      <c r="BH233" s="59"/>
    </row>
    <row r="234" spans="2:60" ht="15" customHeight="1" outlineLevel="1" thickBot="1" x14ac:dyDescent="0.25">
      <c r="B234" s="74">
        <f t="shared" si="42"/>
        <v>0</v>
      </c>
      <c r="D234" s="88">
        <f t="shared" si="43"/>
        <v>0</v>
      </c>
      <c r="F234" s="105">
        <v>4</v>
      </c>
      <c r="G234" s="81"/>
      <c r="H234" s="47"/>
      <c r="I234" s="81"/>
      <c r="J234" s="47"/>
      <c r="K234" s="81"/>
      <c r="L234" s="47"/>
      <c r="M234" s="81"/>
      <c r="N234" s="47"/>
      <c r="O234" s="81"/>
      <c r="P234" s="59"/>
      <c r="Q234" s="81"/>
      <c r="R234" s="47"/>
      <c r="S234" s="81"/>
      <c r="T234" s="59"/>
      <c r="V234" s="74">
        <f t="shared" si="44"/>
        <v>0</v>
      </c>
      <c r="X234" s="88">
        <f t="shared" si="45"/>
        <v>0</v>
      </c>
      <c r="Z234" s="105">
        <v>4</v>
      </c>
      <c r="AA234" s="81"/>
      <c r="AB234" s="47"/>
      <c r="AC234" s="81"/>
      <c r="AD234" s="47"/>
      <c r="AE234" s="81"/>
      <c r="AF234" s="47"/>
      <c r="AG234" s="81"/>
      <c r="AH234" s="47"/>
      <c r="AI234" s="81"/>
      <c r="AJ234" s="59"/>
      <c r="AK234" s="81"/>
      <c r="AL234" s="47"/>
      <c r="AM234" s="81"/>
      <c r="AN234" s="59"/>
      <c r="AP234" s="74">
        <f t="shared" si="46"/>
        <v>0</v>
      </c>
      <c r="AR234" s="88">
        <f t="shared" si="47"/>
        <v>0</v>
      </c>
      <c r="AT234" s="105">
        <v>4</v>
      </c>
      <c r="AU234" s="81"/>
      <c r="AV234" s="47"/>
      <c r="AW234" s="81"/>
      <c r="AX234" s="47"/>
      <c r="AY234" s="81"/>
      <c r="AZ234" s="47"/>
      <c r="BA234" s="81"/>
      <c r="BB234" s="47"/>
      <c r="BC234" s="81"/>
      <c r="BD234" s="59"/>
      <c r="BE234" s="81"/>
      <c r="BF234" s="47"/>
      <c r="BG234" s="81"/>
      <c r="BH234" s="59"/>
    </row>
    <row r="235" spans="2:60" ht="15" customHeight="1" outlineLevel="1" thickBot="1" x14ac:dyDescent="0.25">
      <c r="B235" s="74">
        <f t="shared" si="42"/>
        <v>0</v>
      </c>
      <c r="D235" s="88">
        <f t="shared" si="43"/>
        <v>0</v>
      </c>
      <c r="F235" s="105">
        <v>5</v>
      </c>
      <c r="G235" s="81"/>
      <c r="H235" s="47"/>
      <c r="I235" s="81"/>
      <c r="J235" s="47"/>
      <c r="K235" s="81"/>
      <c r="L235" s="47"/>
      <c r="M235" s="81"/>
      <c r="N235" s="47"/>
      <c r="O235" s="81"/>
      <c r="P235" s="59"/>
      <c r="Q235" s="81"/>
      <c r="R235" s="47"/>
      <c r="S235" s="81"/>
      <c r="T235" s="59"/>
      <c r="V235" s="74">
        <f t="shared" si="44"/>
        <v>0</v>
      </c>
      <c r="X235" s="88">
        <f t="shared" si="45"/>
        <v>0</v>
      </c>
      <c r="Z235" s="105">
        <v>5</v>
      </c>
      <c r="AA235" s="81"/>
      <c r="AB235" s="47"/>
      <c r="AC235" s="81"/>
      <c r="AD235" s="47"/>
      <c r="AE235" s="81"/>
      <c r="AF235" s="47"/>
      <c r="AG235" s="81"/>
      <c r="AH235" s="47"/>
      <c r="AI235" s="81"/>
      <c r="AJ235" s="59"/>
      <c r="AK235" s="81"/>
      <c r="AL235" s="47"/>
      <c r="AM235" s="81"/>
      <c r="AN235" s="59"/>
      <c r="AP235" s="74">
        <f t="shared" si="46"/>
        <v>0</v>
      </c>
      <c r="AR235" s="88">
        <f t="shared" si="47"/>
        <v>0</v>
      </c>
      <c r="AT235" s="105">
        <v>5</v>
      </c>
      <c r="AU235" s="81"/>
      <c r="AV235" s="47"/>
      <c r="AW235" s="81"/>
      <c r="AX235" s="47"/>
      <c r="AY235" s="81"/>
      <c r="AZ235" s="47"/>
      <c r="BA235" s="81"/>
      <c r="BB235" s="47"/>
      <c r="BC235" s="81"/>
      <c r="BD235" s="59"/>
      <c r="BE235" s="81"/>
      <c r="BF235" s="47"/>
      <c r="BG235" s="81"/>
      <c r="BH235" s="59"/>
    </row>
    <row r="236" spans="2:60" ht="15" customHeight="1" outlineLevel="1" thickBot="1" x14ac:dyDescent="0.25">
      <c r="B236" s="74">
        <f t="shared" si="42"/>
        <v>0</v>
      </c>
      <c r="D236" s="88">
        <f t="shared" si="43"/>
        <v>0</v>
      </c>
      <c r="F236" s="105">
        <v>6</v>
      </c>
      <c r="G236" s="81"/>
      <c r="H236" s="47"/>
      <c r="I236" s="81"/>
      <c r="J236" s="47"/>
      <c r="K236" s="81"/>
      <c r="L236" s="47"/>
      <c r="M236" s="81"/>
      <c r="N236" s="47"/>
      <c r="O236" s="81"/>
      <c r="P236" s="59"/>
      <c r="Q236" s="81"/>
      <c r="R236" s="47"/>
      <c r="S236" s="81"/>
      <c r="T236" s="59"/>
      <c r="V236" s="74">
        <f t="shared" si="44"/>
        <v>0</v>
      </c>
      <c r="X236" s="88">
        <f t="shared" si="45"/>
        <v>0</v>
      </c>
      <c r="Z236" s="105">
        <v>6</v>
      </c>
      <c r="AA236" s="81"/>
      <c r="AB236" s="47"/>
      <c r="AC236" s="81"/>
      <c r="AD236" s="47"/>
      <c r="AE236" s="81"/>
      <c r="AF236" s="47"/>
      <c r="AG236" s="81"/>
      <c r="AH236" s="47"/>
      <c r="AI236" s="81"/>
      <c r="AJ236" s="59"/>
      <c r="AK236" s="81"/>
      <c r="AL236" s="47"/>
      <c r="AM236" s="81"/>
      <c r="AN236" s="59"/>
      <c r="AP236" s="74">
        <f t="shared" si="46"/>
        <v>0</v>
      </c>
      <c r="AR236" s="88">
        <f t="shared" si="47"/>
        <v>0</v>
      </c>
      <c r="AT236" s="105">
        <v>6</v>
      </c>
      <c r="AU236" s="81"/>
      <c r="AV236" s="47"/>
      <c r="AW236" s="81"/>
      <c r="AX236" s="47"/>
      <c r="AY236" s="81"/>
      <c r="AZ236" s="47"/>
      <c r="BA236" s="81"/>
      <c r="BB236" s="47"/>
      <c r="BC236" s="81"/>
      <c r="BD236" s="59"/>
      <c r="BE236" s="81"/>
      <c r="BF236" s="47"/>
      <c r="BG236" s="81"/>
      <c r="BH236" s="59"/>
    </row>
    <row r="237" spans="2:60" ht="15" customHeight="1" outlineLevel="1" thickBot="1" x14ac:dyDescent="0.25">
      <c r="B237" s="74">
        <f t="shared" si="42"/>
        <v>0</v>
      </c>
      <c r="D237" s="88">
        <f t="shared" si="43"/>
        <v>0</v>
      </c>
      <c r="F237" s="105">
        <v>7</v>
      </c>
      <c r="G237" s="81"/>
      <c r="H237" s="47"/>
      <c r="I237" s="81"/>
      <c r="J237" s="47"/>
      <c r="K237" s="81"/>
      <c r="L237" s="47"/>
      <c r="M237" s="81"/>
      <c r="N237" s="47"/>
      <c r="O237" s="81"/>
      <c r="P237" s="59"/>
      <c r="Q237" s="81"/>
      <c r="R237" s="47"/>
      <c r="S237" s="81"/>
      <c r="T237" s="59"/>
      <c r="V237" s="74">
        <f t="shared" si="44"/>
        <v>0</v>
      </c>
      <c r="X237" s="88">
        <f t="shared" si="45"/>
        <v>0</v>
      </c>
      <c r="Z237" s="105">
        <v>7</v>
      </c>
      <c r="AA237" s="81"/>
      <c r="AB237" s="47"/>
      <c r="AC237" s="81"/>
      <c r="AD237" s="47"/>
      <c r="AE237" s="81"/>
      <c r="AF237" s="47"/>
      <c r="AG237" s="81"/>
      <c r="AH237" s="47"/>
      <c r="AI237" s="81"/>
      <c r="AJ237" s="59"/>
      <c r="AK237" s="81"/>
      <c r="AL237" s="47"/>
      <c r="AM237" s="81"/>
      <c r="AN237" s="59"/>
      <c r="AP237" s="74">
        <f t="shared" si="46"/>
        <v>0</v>
      </c>
      <c r="AR237" s="88">
        <f t="shared" si="47"/>
        <v>0</v>
      </c>
      <c r="AT237" s="105">
        <v>7</v>
      </c>
      <c r="AU237" s="81"/>
      <c r="AV237" s="47"/>
      <c r="AW237" s="81"/>
      <c r="AX237" s="47"/>
      <c r="AY237" s="81"/>
      <c r="AZ237" s="47"/>
      <c r="BA237" s="81"/>
      <c r="BB237" s="47"/>
      <c r="BC237" s="81"/>
      <c r="BD237" s="59"/>
      <c r="BE237" s="81"/>
      <c r="BF237" s="47"/>
      <c r="BG237" s="81"/>
      <c r="BH237" s="59"/>
    </row>
    <row r="238" spans="2:60" ht="15" customHeight="1" outlineLevel="1" thickBot="1" x14ac:dyDescent="0.25">
      <c r="B238" s="74">
        <f t="shared" si="42"/>
        <v>0</v>
      </c>
      <c r="D238" s="88">
        <f t="shared" si="43"/>
        <v>0</v>
      </c>
      <c r="F238" s="105">
        <v>8</v>
      </c>
      <c r="G238" s="81"/>
      <c r="H238" s="47"/>
      <c r="I238" s="81"/>
      <c r="J238" s="47"/>
      <c r="K238" s="81"/>
      <c r="L238" s="47"/>
      <c r="M238" s="81"/>
      <c r="N238" s="47"/>
      <c r="O238" s="81"/>
      <c r="P238" s="59"/>
      <c r="Q238" s="81"/>
      <c r="R238" s="47"/>
      <c r="S238" s="81"/>
      <c r="T238" s="59"/>
      <c r="V238" s="74">
        <f t="shared" si="44"/>
        <v>0</v>
      </c>
      <c r="X238" s="88">
        <f t="shared" si="45"/>
        <v>0</v>
      </c>
      <c r="Z238" s="105">
        <v>8</v>
      </c>
      <c r="AA238" s="81"/>
      <c r="AB238" s="47"/>
      <c r="AC238" s="81"/>
      <c r="AD238" s="47"/>
      <c r="AE238" s="81"/>
      <c r="AF238" s="47"/>
      <c r="AG238" s="81"/>
      <c r="AH238" s="47"/>
      <c r="AI238" s="81"/>
      <c r="AJ238" s="59"/>
      <c r="AK238" s="81"/>
      <c r="AL238" s="47"/>
      <c r="AM238" s="81"/>
      <c r="AN238" s="59"/>
      <c r="AP238" s="74">
        <f t="shared" si="46"/>
        <v>0</v>
      </c>
      <c r="AR238" s="88">
        <f t="shared" si="47"/>
        <v>0</v>
      </c>
      <c r="AT238" s="105">
        <v>8</v>
      </c>
      <c r="AU238" s="81"/>
      <c r="AV238" s="47"/>
      <c r="AW238" s="81"/>
      <c r="AX238" s="47"/>
      <c r="AY238" s="81"/>
      <c r="AZ238" s="47"/>
      <c r="BA238" s="81"/>
      <c r="BB238" s="47"/>
      <c r="BC238" s="81"/>
      <c r="BD238" s="59"/>
      <c r="BE238" s="81"/>
      <c r="BF238" s="47"/>
      <c r="BG238" s="81"/>
      <c r="BH238" s="59"/>
    </row>
    <row r="239" spans="2:60" ht="15" customHeight="1" outlineLevel="1" thickBot="1" x14ac:dyDescent="0.25">
      <c r="B239" s="74">
        <f t="shared" si="42"/>
        <v>0</v>
      </c>
      <c r="D239" s="88">
        <f t="shared" si="43"/>
        <v>0</v>
      </c>
      <c r="F239" s="105">
        <v>9</v>
      </c>
      <c r="G239" s="81"/>
      <c r="H239" s="47"/>
      <c r="I239" s="81"/>
      <c r="J239" s="47"/>
      <c r="K239" s="81"/>
      <c r="L239" s="47"/>
      <c r="M239" s="81"/>
      <c r="N239" s="47"/>
      <c r="O239" s="81"/>
      <c r="P239" s="59"/>
      <c r="Q239" s="81"/>
      <c r="R239" s="47"/>
      <c r="S239" s="81"/>
      <c r="T239" s="59"/>
      <c r="V239" s="74">
        <f t="shared" si="44"/>
        <v>0</v>
      </c>
      <c r="X239" s="88">
        <f t="shared" si="45"/>
        <v>0</v>
      </c>
      <c r="Z239" s="105">
        <v>9</v>
      </c>
      <c r="AA239" s="81"/>
      <c r="AB239" s="47"/>
      <c r="AC239" s="81"/>
      <c r="AD239" s="47"/>
      <c r="AE239" s="81"/>
      <c r="AF239" s="47"/>
      <c r="AG239" s="81"/>
      <c r="AH239" s="47"/>
      <c r="AI239" s="81"/>
      <c r="AJ239" s="59"/>
      <c r="AK239" s="81"/>
      <c r="AL239" s="47"/>
      <c r="AM239" s="81"/>
      <c r="AN239" s="59"/>
      <c r="AP239" s="74">
        <f t="shared" si="46"/>
        <v>0</v>
      </c>
      <c r="AR239" s="88">
        <f t="shared" si="47"/>
        <v>0</v>
      </c>
      <c r="AT239" s="105">
        <v>9</v>
      </c>
      <c r="AU239" s="81"/>
      <c r="AV239" s="47"/>
      <c r="AW239" s="81"/>
      <c r="AX239" s="47"/>
      <c r="AY239" s="81"/>
      <c r="AZ239" s="47"/>
      <c r="BA239" s="81"/>
      <c r="BB239" s="47"/>
      <c r="BC239" s="81"/>
      <c r="BD239" s="59"/>
      <c r="BE239" s="81"/>
      <c r="BF239" s="47"/>
      <c r="BG239" s="81"/>
      <c r="BH239" s="59"/>
    </row>
    <row r="240" spans="2:60" ht="15" customHeight="1" outlineLevel="1" thickBot="1" x14ac:dyDescent="0.25">
      <c r="B240" s="74">
        <f t="shared" si="42"/>
        <v>0</v>
      </c>
      <c r="D240" s="88">
        <f t="shared" si="43"/>
        <v>0</v>
      </c>
      <c r="F240" s="105">
        <v>10</v>
      </c>
      <c r="G240" s="81"/>
      <c r="H240" s="47"/>
      <c r="I240" s="81"/>
      <c r="J240" s="47"/>
      <c r="K240" s="81"/>
      <c r="L240" s="47"/>
      <c r="M240" s="81"/>
      <c r="N240" s="47"/>
      <c r="O240" s="81"/>
      <c r="P240" s="59"/>
      <c r="Q240" s="81"/>
      <c r="R240" s="47"/>
      <c r="S240" s="81"/>
      <c r="T240" s="59"/>
      <c r="V240" s="74">
        <f t="shared" si="44"/>
        <v>0</v>
      </c>
      <c r="X240" s="88">
        <f t="shared" si="45"/>
        <v>0</v>
      </c>
      <c r="Z240" s="105">
        <v>10</v>
      </c>
      <c r="AA240" s="81"/>
      <c r="AB240" s="47"/>
      <c r="AC240" s="81"/>
      <c r="AD240" s="47"/>
      <c r="AE240" s="81"/>
      <c r="AF240" s="47"/>
      <c r="AG240" s="81"/>
      <c r="AH240" s="47"/>
      <c r="AI240" s="81"/>
      <c r="AJ240" s="59"/>
      <c r="AK240" s="81"/>
      <c r="AL240" s="47"/>
      <c r="AM240" s="81"/>
      <c r="AN240" s="59"/>
      <c r="AP240" s="74">
        <f t="shared" si="46"/>
        <v>0</v>
      </c>
      <c r="AR240" s="88">
        <f t="shared" si="47"/>
        <v>0</v>
      </c>
      <c r="AT240" s="105">
        <v>10</v>
      </c>
      <c r="AU240" s="81"/>
      <c r="AV240" s="47"/>
      <c r="AW240" s="81"/>
      <c r="AX240" s="47"/>
      <c r="AY240" s="81"/>
      <c r="AZ240" s="47"/>
      <c r="BA240" s="81"/>
      <c r="BB240" s="47"/>
      <c r="BC240" s="81"/>
      <c r="BD240" s="59"/>
      <c r="BE240" s="81"/>
      <c r="BF240" s="47"/>
      <c r="BG240" s="81"/>
      <c r="BH240" s="59"/>
    </row>
    <row r="241" spans="2:60" ht="15" customHeight="1" outlineLevel="1" thickBot="1" x14ac:dyDescent="0.25">
      <c r="B241" s="74">
        <f t="shared" si="42"/>
        <v>0</v>
      </c>
      <c r="D241" s="88">
        <f t="shared" si="43"/>
        <v>0</v>
      </c>
      <c r="F241" s="105">
        <v>11</v>
      </c>
      <c r="G241" s="81"/>
      <c r="H241" s="47"/>
      <c r="I241" s="81"/>
      <c r="J241" s="47"/>
      <c r="K241" s="81"/>
      <c r="L241" s="47"/>
      <c r="M241" s="81"/>
      <c r="N241" s="47"/>
      <c r="O241" s="81"/>
      <c r="P241" s="59"/>
      <c r="Q241" s="81"/>
      <c r="R241" s="47"/>
      <c r="S241" s="81"/>
      <c r="T241" s="59"/>
      <c r="V241" s="74">
        <f t="shared" si="44"/>
        <v>0</v>
      </c>
      <c r="X241" s="88">
        <f t="shared" si="45"/>
        <v>0</v>
      </c>
      <c r="Z241" s="105">
        <v>11</v>
      </c>
      <c r="AA241" s="81"/>
      <c r="AB241" s="47"/>
      <c r="AC241" s="81"/>
      <c r="AD241" s="47"/>
      <c r="AE241" s="81"/>
      <c r="AF241" s="47"/>
      <c r="AG241" s="81"/>
      <c r="AH241" s="47"/>
      <c r="AI241" s="81"/>
      <c r="AJ241" s="59"/>
      <c r="AK241" s="81"/>
      <c r="AL241" s="47"/>
      <c r="AM241" s="81"/>
      <c r="AN241" s="59"/>
      <c r="AP241" s="74">
        <f t="shared" si="46"/>
        <v>0</v>
      </c>
      <c r="AR241" s="88">
        <f t="shared" si="47"/>
        <v>0</v>
      </c>
      <c r="AT241" s="105">
        <v>11</v>
      </c>
      <c r="AU241" s="81"/>
      <c r="AV241" s="47"/>
      <c r="AW241" s="81"/>
      <c r="AX241" s="47"/>
      <c r="AY241" s="81"/>
      <c r="AZ241" s="47"/>
      <c r="BA241" s="81"/>
      <c r="BB241" s="47"/>
      <c r="BC241" s="81"/>
      <c r="BD241" s="59"/>
      <c r="BE241" s="81"/>
      <c r="BF241" s="47"/>
      <c r="BG241" s="81"/>
      <c r="BH241" s="59"/>
    </row>
    <row r="242" spans="2:60" ht="15" customHeight="1" outlineLevel="1" thickBot="1" x14ac:dyDescent="0.25">
      <c r="B242" s="74">
        <f t="shared" si="42"/>
        <v>0</v>
      </c>
      <c r="D242" s="88">
        <f t="shared" si="43"/>
        <v>0</v>
      </c>
      <c r="F242" s="105">
        <v>12</v>
      </c>
      <c r="G242" s="81"/>
      <c r="H242" s="47"/>
      <c r="I242" s="81"/>
      <c r="J242" s="47"/>
      <c r="K242" s="81"/>
      <c r="L242" s="47"/>
      <c r="M242" s="81"/>
      <c r="N242" s="47"/>
      <c r="O242" s="81"/>
      <c r="P242" s="59"/>
      <c r="Q242" s="81"/>
      <c r="R242" s="47"/>
      <c r="S242" s="81"/>
      <c r="T242" s="59"/>
      <c r="V242" s="74">
        <f t="shared" si="44"/>
        <v>0</v>
      </c>
      <c r="X242" s="88">
        <f t="shared" si="45"/>
        <v>0</v>
      </c>
      <c r="Z242" s="105">
        <v>12</v>
      </c>
      <c r="AA242" s="81"/>
      <c r="AB242" s="47"/>
      <c r="AC242" s="81"/>
      <c r="AD242" s="47"/>
      <c r="AE242" s="81"/>
      <c r="AF242" s="47"/>
      <c r="AG242" s="81"/>
      <c r="AH242" s="47"/>
      <c r="AI242" s="81"/>
      <c r="AJ242" s="59"/>
      <c r="AK242" s="81"/>
      <c r="AL242" s="47"/>
      <c r="AM242" s="81"/>
      <c r="AN242" s="59"/>
      <c r="AP242" s="74">
        <f t="shared" si="46"/>
        <v>0</v>
      </c>
      <c r="AR242" s="88">
        <f t="shared" si="47"/>
        <v>0</v>
      </c>
      <c r="AT242" s="105">
        <v>12</v>
      </c>
      <c r="AU242" s="81"/>
      <c r="AV242" s="47"/>
      <c r="AW242" s="81"/>
      <c r="AX242" s="47"/>
      <c r="AY242" s="81"/>
      <c r="AZ242" s="47"/>
      <c r="BA242" s="81"/>
      <c r="BB242" s="47"/>
      <c r="BC242" s="81"/>
      <c r="BD242" s="59"/>
      <c r="BE242" s="81"/>
      <c r="BF242" s="47"/>
      <c r="BG242" s="81"/>
      <c r="BH242" s="59"/>
    </row>
    <row r="243" spans="2:60" ht="15" customHeight="1" outlineLevel="1" thickBot="1" x14ac:dyDescent="0.25">
      <c r="B243" s="74">
        <f t="shared" si="42"/>
        <v>0</v>
      </c>
      <c r="D243" s="88">
        <f t="shared" si="43"/>
        <v>0</v>
      </c>
      <c r="F243" s="105">
        <v>13</v>
      </c>
      <c r="G243" s="81"/>
      <c r="H243" s="47"/>
      <c r="I243" s="81"/>
      <c r="J243" s="47"/>
      <c r="K243" s="81"/>
      <c r="L243" s="47"/>
      <c r="M243" s="81"/>
      <c r="N243" s="47"/>
      <c r="O243" s="81"/>
      <c r="P243" s="59"/>
      <c r="Q243" s="81"/>
      <c r="R243" s="47"/>
      <c r="S243" s="81"/>
      <c r="T243" s="59"/>
      <c r="V243" s="74">
        <f t="shared" si="44"/>
        <v>0</v>
      </c>
      <c r="X243" s="88">
        <f t="shared" si="45"/>
        <v>0</v>
      </c>
      <c r="Z243" s="105">
        <v>13</v>
      </c>
      <c r="AA243" s="81"/>
      <c r="AB243" s="47"/>
      <c r="AC243" s="81"/>
      <c r="AD243" s="47"/>
      <c r="AE243" s="81"/>
      <c r="AF243" s="47"/>
      <c r="AG243" s="81"/>
      <c r="AH243" s="47"/>
      <c r="AI243" s="81"/>
      <c r="AJ243" s="59"/>
      <c r="AK243" s="81"/>
      <c r="AL243" s="47"/>
      <c r="AM243" s="81"/>
      <c r="AN243" s="59"/>
      <c r="AP243" s="74">
        <f t="shared" si="46"/>
        <v>0</v>
      </c>
      <c r="AR243" s="88">
        <f t="shared" si="47"/>
        <v>0</v>
      </c>
      <c r="AT243" s="105">
        <v>13</v>
      </c>
      <c r="AU243" s="81"/>
      <c r="AV243" s="47"/>
      <c r="AW243" s="81"/>
      <c r="AX243" s="47"/>
      <c r="AY243" s="81"/>
      <c r="AZ243" s="47"/>
      <c r="BA243" s="81"/>
      <c r="BB243" s="47"/>
      <c r="BC243" s="81"/>
      <c r="BD243" s="59"/>
      <c r="BE243" s="81"/>
      <c r="BF243" s="47"/>
      <c r="BG243" s="81"/>
      <c r="BH243" s="59"/>
    </row>
    <row r="244" spans="2:60" ht="15" customHeight="1" outlineLevel="1" thickBot="1" x14ac:dyDescent="0.25">
      <c r="B244" s="74">
        <f t="shared" si="42"/>
        <v>0</v>
      </c>
      <c r="D244" s="88">
        <f t="shared" si="43"/>
        <v>0</v>
      </c>
      <c r="F244" s="105">
        <v>14</v>
      </c>
      <c r="G244" s="81"/>
      <c r="H244" s="78"/>
      <c r="I244" s="81"/>
      <c r="J244" s="47"/>
      <c r="K244" s="81"/>
      <c r="L244" s="47"/>
      <c r="M244" s="81"/>
      <c r="N244" s="47"/>
      <c r="O244" s="81"/>
      <c r="P244" s="59"/>
      <c r="Q244" s="81"/>
      <c r="R244" s="47"/>
      <c r="S244" s="81"/>
      <c r="T244" s="59"/>
      <c r="V244" s="74">
        <f t="shared" si="44"/>
        <v>0</v>
      </c>
      <c r="X244" s="88">
        <f t="shared" si="45"/>
        <v>0</v>
      </c>
      <c r="Z244" s="105">
        <v>14</v>
      </c>
      <c r="AA244" s="81"/>
      <c r="AB244" s="78"/>
      <c r="AC244" s="81"/>
      <c r="AD244" s="47"/>
      <c r="AE244" s="81"/>
      <c r="AF244" s="47"/>
      <c r="AG244" s="81"/>
      <c r="AH244" s="47"/>
      <c r="AI244" s="81"/>
      <c r="AJ244" s="59"/>
      <c r="AK244" s="81"/>
      <c r="AL244" s="47"/>
      <c r="AM244" s="81"/>
      <c r="AN244" s="59"/>
      <c r="AP244" s="74">
        <f t="shared" si="46"/>
        <v>0</v>
      </c>
      <c r="AR244" s="88">
        <f t="shared" si="47"/>
        <v>0</v>
      </c>
      <c r="AT244" s="105">
        <v>14</v>
      </c>
      <c r="AU244" s="81"/>
      <c r="AV244" s="78"/>
      <c r="AW244" s="81"/>
      <c r="AX244" s="47"/>
      <c r="AY244" s="81"/>
      <c r="AZ244" s="47"/>
      <c r="BA244" s="81"/>
      <c r="BB244" s="47"/>
      <c r="BC244" s="81"/>
      <c r="BD244" s="59"/>
      <c r="BE244" s="81"/>
      <c r="BF244" s="47"/>
      <c r="BG244" s="81"/>
      <c r="BH244" s="59"/>
    </row>
    <row r="245" spans="2:60" ht="15" customHeight="1" outlineLevel="1" thickBot="1" x14ac:dyDescent="0.25">
      <c r="B245" s="75">
        <f t="shared" si="42"/>
        <v>0</v>
      </c>
      <c r="D245" s="89">
        <f t="shared" si="43"/>
        <v>0</v>
      </c>
      <c r="F245" s="105">
        <v>15</v>
      </c>
      <c r="G245" s="82"/>
      <c r="H245" s="60"/>
      <c r="I245" s="82"/>
      <c r="J245" s="60"/>
      <c r="K245" s="82"/>
      <c r="L245" s="60"/>
      <c r="M245" s="82"/>
      <c r="N245" s="60"/>
      <c r="O245" s="82"/>
      <c r="P245" s="61"/>
      <c r="Q245" s="82"/>
      <c r="R245" s="60"/>
      <c r="S245" s="82"/>
      <c r="T245" s="61"/>
      <c r="V245" s="75">
        <f t="shared" si="44"/>
        <v>0</v>
      </c>
      <c r="X245" s="89">
        <f t="shared" si="45"/>
        <v>0</v>
      </c>
      <c r="Z245" s="105">
        <v>15</v>
      </c>
      <c r="AA245" s="82"/>
      <c r="AB245" s="60"/>
      <c r="AC245" s="82"/>
      <c r="AD245" s="60"/>
      <c r="AE245" s="82"/>
      <c r="AF245" s="60"/>
      <c r="AG245" s="82"/>
      <c r="AH245" s="60"/>
      <c r="AI245" s="82"/>
      <c r="AJ245" s="61"/>
      <c r="AK245" s="82"/>
      <c r="AL245" s="60"/>
      <c r="AM245" s="82"/>
      <c r="AN245" s="61"/>
      <c r="AP245" s="75">
        <f t="shared" si="46"/>
        <v>0</v>
      </c>
      <c r="AR245" s="89">
        <f t="shared" si="47"/>
        <v>0</v>
      </c>
      <c r="AT245" s="105">
        <v>15</v>
      </c>
      <c r="AU245" s="82"/>
      <c r="AV245" s="60"/>
      <c r="AW245" s="82"/>
      <c r="AX245" s="60"/>
      <c r="AY245" s="82"/>
      <c r="AZ245" s="60"/>
      <c r="BA245" s="82"/>
      <c r="BB245" s="60"/>
      <c r="BC245" s="82"/>
      <c r="BD245" s="61"/>
      <c r="BE245" s="82"/>
      <c r="BF245" s="60"/>
      <c r="BG245" s="82"/>
      <c r="BH245" s="61"/>
    </row>
    <row r="246" spans="2:60" ht="13.5" customHeight="1" outlineLevel="1" thickTop="1" thickBot="1" x14ac:dyDescent="0.25">
      <c r="F246" s="106"/>
      <c r="G246" s="49" t="s">
        <v>27</v>
      </c>
      <c r="H246" s="49">
        <f>SUM(H231:H245)</f>
        <v>0</v>
      </c>
      <c r="I246" s="49"/>
      <c r="J246" s="49">
        <f>SUM(J231:J245)</f>
        <v>0</v>
      </c>
      <c r="K246" s="49"/>
      <c r="L246" s="49">
        <f>SUM(L231:L245)</f>
        <v>0</v>
      </c>
      <c r="M246" s="49"/>
      <c r="N246" s="49">
        <f>SUM(N231:N245)</f>
        <v>0</v>
      </c>
      <c r="O246" s="49"/>
      <c r="P246" s="49">
        <f>SUM(P231:P245)</f>
        <v>0</v>
      </c>
      <c r="Q246" s="49"/>
      <c r="R246" s="49">
        <f>SUM(R231:R245)</f>
        <v>0</v>
      </c>
      <c r="S246" s="49"/>
      <c r="T246" s="49">
        <f>SUM(T231:T245)</f>
        <v>0</v>
      </c>
      <c r="Z246" s="106"/>
      <c r="AA246" s="49" t="s">
        <v>27</v>
      </c>
      <c r="AB246" s="49">
        <f>SUM(AB231:AB245)</f>
        <v>0</v>
      </c>
      <c r="AC246" s="49"/>
      <c r="AD246" s="49">
        <f>SUM(AD231:AD245)</f>
        <v>0</v>
      </c>
      <c r="AE246" s="49"/>
      <c r="AF246" s="49">
        <f>SUM(AF231:AF245)</f>
        <v>0</v>
      </c>
      <c r="AG246" s="49"/>
      <c r="AH246" s="49">
        <f>SUM(AH231:AH245)</f>
        <v>0</v>
      </c>
      <c r="AI246" s="49"/>
      <c r="AJ246" s="49">
        <f>SUM(AJ231:AJ245)</f>
        <v>0</v>
      </c>
      <c r="AK246" s="49"/>
      <c r="AL246" s="49">
        <f>SUM(AL231:AL245)</f>
        <v>0</v>
      </c>
      <c r="AM246" s="49"/>
      <c r="AN246" s="49">
        <f>SUM(AN231:AN245)</f>
        <v>0</v>
      </c>
      <c r="AT246" s="106"/>
      <c r="AU246" s="49" t="s">
        <v>27</v>
      </c>
      <c r="AV246" s="49">
        <f>SUM(AV231:AV245)</f>
        <v>0</v>
      </c>
      <c r="AW246" s="49"/>
      <c r="AX246" s="49">
        <f>SUM(AX231:AX245)</f>
        <v>0</v>
      </c>
      <c r="AY246" s="49"/>
      <c r="AZ246" s="49">
        <f>SUM(AZ231:AZ245)</f>
        <v>0</v>
      </c>
      <c r="BA246" s="49"/>
      <c r="BB246" s="49">
        <f>SUM(BB231:BB245)</f>
        <v>0</v>
      </c>
      <c r="BC246" s="49"/>
      <c r="BD246" s="49">
        <f>SUM(BD231:BD245)</f>
        <v>0</v>
      </c>
      <c r="BE246" s="49"/>
      <c r="BF246" s="49">
        <f>SUM(BF231:BF245)</f>
        <v>0</v>
      </c>
      <c r="BG246" s="49"/>
      <c r="BH246" s="49">
        <f>SUM(BH231:BH245)</f>
        <v>0</v>
      </c>
    </row>
    <row r="247" spans="2:60" ht="15" hidden="1" customHeight="1" outlineLevel="1" thickBot="1" x14ac:dyDescent="0.25">
      <c r="F247" s="108">
        <f>INT((N248-LOOKUP(N248,DATE(YEAR(N248)+{-1;0;1},1,3)-WEEKDAY(DATE(YEAR(N248)+{-1;0;1},1,3))+2))/7)+1</f>
        <v>28</v>
      </c>
      <c r="G247" s="50"/>
      <c r="H247" s="50"/>
      <c r="I247" s="50"/>
      <c r="J247" s="50"/>
      <c r="K247" s="50"/>
      <c r="L247" s="50"/>
      <c r="M247" s="50"/>
      <c r="N247" s="50"/>
      <c r="O247" s="50"/>
      <c r="P247" s="50"/>
      <c r="Q247" s="50"/>
      <c r="R247" s="50"/>
      <c r="S247" s="50"/>
      <c r="T247" s="50"/>
      <c r="Z247" s="108">
        <f>INT((AH248-LOOKUP(AH248,DATE(YEAR(AH248)+{-1;0;1},1,3)-WEEKDAY(DATE(YEAR(AH248)+{-1;0;1},1,3))+2))/7)+1</f>
        <v>32</v>
      </c>
      <c r="AA247" s="50"/>
      <c r="AB247" s="50"/>
      <c r="AC247" s="50"/>
      <c r="AD247" s="50"/>
      <c r="AE247" s="50"/>
      <c r="AF247" s="50"/>
      <c r="AG247" s="50"/>
      <c r="AH247" s="50"/>
      <c r="AI247" s="50"/>
      <c r="AJ247" s="50"/>
      <c r="AK247" s="50"/>
      <c r="AL247" s="50"/>
      <c r="AM247" s="50"/>
      <c r="AN247" s="50"/>
      <c r="AT247" s="108">
        <f>INT((BB248-LOOKUP(BB248,DATE(YEAR(BB248)+{-1;0;1},1,3)-WEEKDAY(DATE(YEAR(BB248)+{-1;0;1},1,3))+2))/7)+1</f>
        <v>36</v>
      </c>
      <c r="AU247" s="50"/>
      <c r="AV247" s="50"/>
      <c r="AW247" s="50"/>
      <c r="AX247" s="50"/>
      <c r="AY247" s="50"/>
      <c r="AZ247" s="50"/>
      <c r="BA247" s="50"/>
      <c r="BB247" s="50"/>
      <c r="BC247" s="50"/>
      <c r="BD247" s="50"/>
      <c r="BE247" s="50"/>
      <c r="BF247" s="50"/>
      <c r="BG247" s="50"/>
      <c r="BH247" s="50"/>
    </row>
    <row r="248" spans="2:60" ht="39.950000000000003" customHeight="1" thickBot="1" x14ac:dyDescent="0.25">
      <c r="F248" s="71">
        <f>F247</f>
        <v>28</v>
      </c>
      <c r="G248" s="51" t="str">
        <f>IF(ISNA(VLOOKUP(H248,Tab_feri,2,FALSE)),"",VLOOKUP(H248,Tab_feri,2,FALSE))</f>
        <v/>
      </c>
      <c r="H248" s="52">
        <f>T230+1</f>
        <v>43654</v>
      </c>
      <c r="I248" s="51" t="str">
        <f>IF(ISNA(VLOOKUP(J248,Tab_feri,2,FALSE)),"",VLOOKUP(J248,Tab_feri,2,FALSE))</f>
        <v/>
      </c>
      <c r="J248" s="52">
        <f>H248+1</f>
        <v>43655</v>
      </c>
      <c r="K248" s="51" t="str">
        <f>IF(ISNA(VLOOKUP(L248,Tab_feri,2,FALSE)),"",VLOOKUP(L248,Tab_feri,2,FALSE))</f>
        <v/>
      </c>
      <c r="L248" s="52">
        <f>J248+1</f>
        <v>43656</v>
      </c>
      <c r="M248" s="51" t="str">
        <f>IF(ISNA(VLOOKUP(N248,Tab_feri,2,FALSE)),"",VLOOKUP(N248,Tab_feri,2,FALSE))</f>
        <v/>
      </c>
      <c r="N248" s="52">
        <f>L248+1</f>
        <v>43657</v>
      </c>
      <c r="O248" s="51" t="str">
        <f>IF(ISNA(VLOOKUP(P248,Tab_feri,2,FALSE)),"",VLOOKUP(P248,Tab_feri,2,FALSE))</f>
        <v/>
      </c>
      <c r="P248" s="52">
        <f>N248+1</f>
        <v>43658</v>
      </c>
      <c r="Q248" s="53" t="str">
        <f>IF(ISNA(VLOOKUP(R248,Tab_feri,2,FALSE)),"",VLOOKUP(R248,Tab_feri,2,FALSE))</f>
        <v/>
      </c>
      <c r="R248" s="54">
        <f>P248+1</f>
        <v>43659</v>
      </c>
      <c r="S248" s="100" t="str">
        <f>IF(ISNA(VLOOKUP(T248,Tab_feri,2,FALSE)),"",VLOOKUP(T248,Tab_feri,2,FALSE))</f>
        <v/>
      </c>
      <c r="T248" s="55">
        <f>R248+1</f>
        <v>43660</v>
      </c>
      <c r="Z248" s="71">
        <f>Z247</f>
        <v>32</v>
      </c>
      <c r="AA248" s="51" t="str">
        <f>IF(ISNA(VLOOKUP(AB248,Tab_feri,2,FALSE)),"",VLOOKUP(AB248,Tab_feri,2,FALSE))</f>
        <v/>
      </c>
      <c r="AB248" s="52">
        <f>AN230+1</f>
        <v>43682</v>
      </c>
      <c r="AC248" s="51" t="str">
        <f>IF(ISNA(VLOOKUP(AD248,Tab_feri,2,FALSE)),"",VLOOKUP(AD248,Tab_feri,2,FALSE))</f>
        <v/>
      </c>
      <c r="AD248" s="52">
        <f>AB248+1</f>
        <v>43683</v>
      </c>
      <c r="AE248" s="51" t="str">
        <f>IF(ISNA(VLOOKUP(AF248,Tab_feri,2,FALSE)),"",VLOOKUP(AF248,Tab_feri,2,FALSE))</f>
        <v/>
      </c>
      <c r="AF248" s="52">
        <f>AD248+1</f>
        <v>43684</v>
      </c>
      <c r="AG248" s="51" t="str">
        <f>IF(ISNA(VLOOKUP(AH248,Tab_feri,2,FALSE)),"",VLOOKUP(AH248,Tab_feri,2,FALSE))</f>
        <v/>
      </c>
      <c r="AH248" s="52">
        <f>AF248+1</f>
        <v>43685</v>
      </c>
      <c r="AI248" s="51" t="str">
        <f>IF(ISNA(VLOOKUP(AJ248,Tab_feri,2,FALSE)),"",VLOOKUP(AJ248,Tab_feri,2,FALSE))</f>
        <v/>
      </c>
      <c r="AJ248" s="52">
        <f>AH248+1</f>
        <v>43686</v>
      </c>
      <c r="AK248" s="53" t="str">
        <f>IF(ISNA(VLOOKUP(AL248,Tab_feri,2,FALSE)),"",VLOOKUP(AL248,Tab_feri,2,FALSE))</f>
        <v/>
      </c>
      <c r="AL248" s="54">
        <f>AJ248+1</f>
        <v>43687</v>
      </c>
      <c r="AM248" s="53" t="str">
        <f>IF(ISNA(VLOOKUP(AN248,Tab_feri,2,FALSE)),"",VLOOKUP(AN248,Tab_feri,2,FALSE))</f>
        <v/>
      </c>
      <c r="AN248" s="55">
        <f>AL248+1</f>
        <v>43688</v>
      </c>
      <c r="AT248" s="71">
        <f>AT247</f>
        <v>36</v>
      </c>
      <c r="AU248" s="51" t="str">
        <f>IF(ISNA(VLOOKUP(AV248,Tab_feri,2,FALSE)),"",VLOOKUP(AV248,Tab_feri,2,FALSE))</f>
        <v/>
      </c>
      <c r="AV248" s="52">
        <f>BH230+1</f>
        <v>43710</v>
      </c>
      <c r="AW248" s="51" t="str">
        <f>IF(ISNA(VLOOKUP(AX248,Tab_feri,2,FALSE)),"",VLOOKUP(AX248,Tab_feri,2,FALSE))</f>
        <v/>
      </c>
      <c r="AX248" s="52">
        <f>AV248+1</f>
        <v>43711</v>
      </c>
      <c r="AY248" s="51" t="str">
        <f>IF(ISNA(VLOOKUP(AZ248,Tab_feri,2,FALSE)),"",VLOOKUP(AZ248,Tab_feri,2,FALSE))</f>
        <v/>
      </c>
      <c r="AZ248" s="52">
        <f>AX248+1</f>
        <v>43712</v>
      </c>
      <c r="BA248" s="51" t="str">
        <f>IF(ISNA(VLOOKUP(BB248,Tab_feri,2,FALSE)),"",VLOOKUP(BB248,Tab_feri,2,FALSE))</f>
        <v/>
      </c>
      <c r="BB248" s="52">
        <f>AZ248+1</f>
        <v>43713</v>
      </c>
      <c r="BC248" s="51" t="str">
        <f>IF(ISNA(VLOOKUP(BD248,Tab_feri,2,FALSE)),"",VLOOKUP(BD248,Tab_feri,2,FALSE))</f>
        <v/>
      </c>
      <c r="BD248" s="52">
        <f>BB248+1</f>
        <v>43714</v>
      </c>
      <c r="BE248" s="53" t="str">
        <f>IF(ISNA(VLOOKUP(BF248,Tab_feri,2,FALSE)),"",VLOOKUP(BF248,Tab_feri,2,FALSE))</f>
        <v/>
      </c>
      <c r="BF248" s="54">
        <f>BD248+1</f>
        <v>43715</v>
      </c>
      <c r="BG248" s="53" t="str">
        <f>IF(ISNA(VLOOKUP(BH248,Tab_feri,2,FALSE)),"",VLOOKUP(BH248,Tab_feri,2,FALSE))</f>
        <v/>
      </c>
      <c r="BH248" s="55">
        <f>BF248+1</f>
        <v>43716</v>
      </c>
    </row>
    <row r="249" spans="2:60" ht="15" customHeight="1" outlineLevel="1" thickTop="1" thickBot="1" x14ac:dyDescent="0.25">
      <c r="D249" s="87">
        <f>SUM(H249,J249,L249,N249,P249,R249,T249)</f>
        <v>0</v>
      </c>
      <c r="F249" s="105">
        <v>1</v>
      </c>
      <c r="G249" s="80"/>
      <c r="H249" s="57"/>
      <c r="I249" s="80"/>
      <c r="J249" s="57"/>
      <c r="K249" s="80"/>
      <c r="L249" s="57"/>
      <c r="M249" s="80"/>
      <c r="N249" s="57"/>
      <c r="O249" s="80"/>
      <c r="P249" s="58"/>
      <c r="Q249" s="80"/>
      <c r="R249" s="57"/>
      <c r="S249" s="80"/>
      <c r="T249" s="58"/>
      <c r="X249" s="87">
        <f>SUM(AB249,AD249,AF249,AH249,AJ249,AL249,AN249)</f>
        <v>0</v>
      </c>
      <c r="Z249" s="105">
        <v>1</v>
      </c>
      <c r="AA249" s="80"/>
      <c r="AB249" s="57"/>
      <c r="AC249" s="80"/>
      <c r="AD249" s="57"/>
      <c r="AE249" s="80"/>
      <c r="AF249" s="57"/>
      <c r="AG249" s="80"/>
      <c r="AH249" s="57"/>
      <c r="AI249" s="80"/>
      <c r="AJ249" s="58"/>
      <c r="AK249" s="80"/>
      <c r="AL249" s="57"/>
      <c r="AM249" s="80"/>
      <c r="AN249" s="58"/>
      <c r="AR249" s="87">
        <f>SUM(AV249,AX249,AZ249,BB249,BD249,BF249,BH249)</f>
        <v>0</v>
      </c>
      <c r="AT249" s="105">
        <v>1</v>
      </c>
      <c r="AU249" s="80"/>
      <c r="AV249" s="57"/>
      <c r="AW249" s="80"/>
      <c r="AX249" s="57"/>
      <c r="AY249" s="80"/>
      <c r="AZ249" s="57"/>
      <c r="BA249" s="80"/>
      <c r="BB249" s="57"/>
      <c r="BC249" s="80"/>
      <c r="BD249" s="58"/>
      <c r="BE249" s="80"/>
      <c r="BF249" s="57"/>
      <c r="BG249" s="80"/>
      <c r="BH249" s="58"/>
    </row>
    <row r="250" spans="2:60" ht="15" customHeight="1" outlineLevel="1" thickBot="1" x14ac:dyDescent="0.25">
      <c r="D250" s="88">
        <f t="shared" ref="D250:D263" si="48">SUM(H250,J250,L250,N250,P250,R250,T250)</f>
        <v>0</v>
      </c>
      <c r="F250" s="105">
        <v>2</v>
      </c>
      <c r="G250" s="81"/>
      <c r="H250" s="47"/>
      <c r="I250" s="81"/>
      <c r="J250" s="47"/>
      <c r="K250" s="81"/>
      <c r="L250" s="47"/>
      <c r="M250" s="81"/>
      <c r="N250" s="47"/>
      <c r="O250" s="81"/>
      <c r="P250" s="59"/>
      <c r="Q250" s="81"/>
      <c r="R250" s="47"/>
      <c r="S250" s="81"/>
      <c r="T250" s="59"/>
      <c r="X250" s="88">
        <f t="shared" ref="X250:X263" si="49">SUM(AB250,AD250,AF250,AH250,AJ250,AL250,AN250)</f>
        <v>0</v>
      </c>
      <c r="Z250" s="105">
        <v>2</v>
      </c>
      <c r="AA250" s="81"/>
      <c r="AB250" s="47"/>
      <c r="AC250" s="81"/>
      <c r="AD250" s="47"/>
      <c r="AE250" s="81"/>
      <c r="AF250" s="47"/>
      <c r="AG250" s="81"/>
      <c r="AH250" s="47"/>
      <c r="AI250" s="81"/>
      <c r="AJ250" s="59"/>
      <c r="AK250" s="81"/>
      <c r="AL250" s="47"/>
      <c r="AM250" s="81"/>
      <c r="AN250" s="59"/>
      <c r="AR250" s="88">
        <f t="shared" ref="AR250:AR263" si="50">SUM(AV250,AX250,AZ250,BB250,BD250,BF250,BH250)</f>
        <v>0</v>
      </c>
      <c r="AT250" s="105">
        <v>2</v>
      </c>
      <c r="AU250" s="81"/>
      <c r="AV250" s="47"/>
      <c r="AW250" s="81"/>
      <c r="AX250" s="47"/>
      <c r="AY250" s="81"/>
      <c r="AZ250" s="47"/>
      <c r="BA250" s="81"/>
      <c r="BB250" s="47"/>
      <c r="BC250" s="81"/>
      <c r="BD250" s="59"/>
      <c r="BE250" s="81"/>
      <c r="BF250" s="47"/>
      <c r="BG250" s="81"/>
      <c r="BH250" s="59"/>
    </row>
    <row r="251" spans="2:60" ht="15" customHeight="1" outlineLevel="1" thickBot="1" x14ac:dyDescent="0.25">
      <c r="D251" s="88">
        <f t="shared" si="48"/>
        <v>0</v>
      </c>
      <c r="F251" s="105">
        <v>3</v>
      </c>
      <c r="G251" s="81"/>
      <c r="H251" s="47"/>
      <c r="I251" s="81"/>
      <c r="J251" s="47"/>
      <c r="K251" s="81"/>
      <c r="L251" s="47"/>
      <c r="M251" s="81"/>
      <c r="N251" s="47"/>
      <c r="O251" s="81"/>
      <c r="P251" s="59"/>
      <c r="Q251" s="81"/>
      <c r="R251" s="47"/>
      <c r="S251" s="81"/>
      <c r="T251" s="59"/>
      <c r="X251" s="88">
        <f t="shared" si="49"/>
        <v>0</v>
      </c>
      <c r="Z251" s="105">
        <v>3</v>
      </c>
      <c r="AA251" s="81"/>
      <c r="AB251" s="47"/>
      <c r="AC251" s="81"/>
      <c r="AD251" s="47"/>
      <c r="AE251" s="81"/>
      <c r="AF251" s="47"/>
      <c r="AG251" s="81"/>
      <c r="AH251" s="47"/>
      <c r="AI251" s="81"/>
      <c r="AJ251" s="59"/>
      <c r="AK251" s="81"/>
      <c r="AL251" s="47"/>
      <c r="AM251" s="81"/>
      <c r="AN251" s="59"/>
      <c r="AR251" s="88">
        <f t="shared" si="50"/>
        <v>0</v>
      </c>
      <c r="AT251" s="105">
        <v>3</v>
      </c>
      <c r="AU251" s="81"/>
      <c r="AV251" s="47"/>
      <c r="AW251" s="81"/>
      <c r="AX251" s="47"/>
      <c r="AY251" s="81"/>
      <c r="AZ251" s="47"/>
      <c r="BA251" s="81"/>
      <c r="BB251" s="47"/>
      <c r="BC251" s="81"/>
      <c r="BD251" s="59"/>
      <c r="BE251" s="81"/>
      <c r="BF251" s="47"/>
      <c r="BG251" s="81"/>
      <c r="BH251" s="59"/>
    </row>
    <row r="252" spans="2:60" ht="15" customHeight="1" outlineLevel="1" thickBot="1" x14ac:dyDescent="0.25">
      <c r="D252" s="88">
        <f t="shared" si="48"/>
        <v>0</v>
      </c>
      <c r="F252" s="105">
        <v>4</v>
      </c>
      <c r="G252" s="81"/>
      <c r="H252" s="47"/>
      <c r="I252" s="81"/>
      <c r="J252" s="47"/>
      <c r="K252" s="81"/>
      <c r="L252" s="47"/>
      <c r="M252" s="81"/>
      <c r="N252" s="47"/>
      <c r="O252" s="81"/>
      <c r="P252" s="59"/>
      <c r="Q252" s="81"/>
      <c r="R252" s="47"/>
      <c r="S252" s="81"/>
      <c r="T252" s="59"/>
      <c r="X252" s="88">
        <f t="shared" si="49"/>
        <v>0</v>
      </c>
      <c r="Z252" s="105">
        <v>4</v>
      </c>
      <c r="AA252" s="81"/>
      <c r="AB252" s="47"/>
      <c r="AC252" s="81"/>
      <c r="AD252" s="47"/>
      <c r="AE252" s="81"/>
      <c r="AF252" s="47"/>
      <c r="AG252" s="81"/>
      <c r="AH252" s="47"/>
      <c r="AI252" s="81"/>
      <c r="AJ252" s="59"/>
      <c r="AK252" s="81"/>
      <c r="AL252" s="47"/>
      <c r="AM252" s="81"/>
      <c r="AN252" s="59"/>
      <c r="AR252" s="88">
        <f t="shared" si="50"/>
        <v>0</v>
      </c>
      <c r="AT252" s="105">
        <v>4</v>
      </c>
      <c r="AU252" s="81"/>
      <c r="AV252" s="47"/>
      <c r="AW252" s="81"/>
      <c r="AX252" s="47"/>
      <c r="AY252" s="81"/>
      <c r="AZ252" s="47"/>
      <c r="BA252" s="81"/>
      <c r="BB252" s="47"/>
      <c r="BC252" s="81"/>
      <c r="BD252" s="59"/>
      <c r="BE252" s="81"/>
      <c r="BF252" s="47"/>
      <c r="BG252" s="81"/>
      <c r="BH252" s="59"/>
    </row>
    <row r="253" spans="2:60" ht="15" customHeight="1" outlineLevel="1" thickBot="1" x14ac:dyDescent="0.25">
      <c r="D253" s="88">
        <f t="shared" si="48"/>
        <v>0</v>
      </c>
      <c r="F253" s="105">
        <v>5</v>
      </c>
      <c r="G253" s="81"/>
      <c r="H253" s="47"/>
      <c r="I253" s="81"/>
      <c r="J253" s="47"/>
      <c r="K253" s="81"/>
      <c r="L253" s="47"/>
      <c r="M253" s="81"/>
      <c r="N253" s="47"/>
      <c r="O253" s="81"/>
      <c r="P253" s="59"/>
      <c r="Q253" s="81"/>
      <c r="R253" s="47"/>
      <c r="S253" s="81"/>
      <c r="T253" s="59"/>
      <c r="X253" s="88">
        <f t="shared" si="49"/>
        <v>0</v>
      </c>
      <c r="Z253" s="105">
        <v>5</v>
      </c>
      <c r="AA253" s="81"/>
      <c r="AB253" s="47"/>
      <c r="AC253" s="81"/>
      <c r="AD253" s="47"/>
      <c r="AE253" s="81"/>
      <c r="AF253" s="47"/>
      <c r="AG253" s="81"/>
      <c r="AH253" s="47"/>
      <c r="AI253" s="81"/>
      <c r="AJ253" s="59"/>
      <c r="AK253" s="81"/>
      <c r="AL253" s="47"/>
      <c r="AM253" s="81"/>
      <c r="AN253" s="59"/>
      <c r="AR253" s="88">
        <f t="shared" si="50"/>
        <v>0</v>
      </c>
      <c r="AT253" s="105">
        <v>5</v>
      </c>
      <c r="AU253" s="81"/>
      <c r="AV253" s="47"/>
      <c r="AW253" s="81"/>
      <c r="AX253" s="47"/>
      <c r="AY253" s="81"/>
      <c r="AZ253" s="47"/>
      <c r="BA253" s="81"/>
      <c r="BB253" s="47"/>
      <c r="BC253" s="81"/>
      <c r="BD253" s="59"/>
      <c r="BE253" s="81"/>
      <c r="BF253" s="47"/>
      <c r="BG253" s="81"/>
      <c r="BH253" s="59"/>
    </row>
    <row r="254" spans="2:60" ht="15" customHeight="1" outlineLevel="1" thickBot="1" x14ac:dyDescent="0.25">
      <c r="D254" s="88">
        <f t="shared" si="48"/>
        <v>0</v>
      </c>
      <c r="F254" s="105">
        <v>6</v>
      </c>
      <c r="G254" s="81"/>
      <c r="H254" s="47"/>
      <c r="I254" s="81"/>
      <c r="J254" s="47"/>
      <c r="K254" s="81"/>
      <c r="L254" s="47"/>
      <c r="M254" s="81"/>
      <c r="N254" s="47"/>
      <c r="O254" s="81"/>
      <c r="P254" s="59"/>
      <c r="Q254" s="81"/>
      <c r="R254" s="47"/>
      <c r="S254" s="81"/>
      <c r="T254" s="59"/>
      <c r="X254" s="88">
        <f t="shared" si="49"/>
        <v>0</v>
      </c>
      <c r="Z254" s="105">
        <v>6</v>
      </c>
      <c r="AA254" s="81"/>
      <c r="AB254" s="47"/>
      <c r="AC254" s="81"/>
      <c r="AD254" s="47"/>
      <c r="AE254" s="81"/>
      <c r="AF254" s="47"/>
      <c r="AG254" s="81"/>
      <c r="AH254" s="47"/>
      <c r="AI254" s="81"/>
      <c r="AJ254" s="59"/>
      <c r="AK254" s="81"/>
      <c r="AL254" s="47"/>
      <c r="AM254" s="81"/>
      <c r="AN254" s="59"/>
      <c r="AR254" s="88">
        <f t="shared" si="50"/>
        <v>0</v>
      </c>
      <c r="AT254" s="105">
        <v>6</v>
      </c>
      <c r="AU254" s="81"/>
      <c r="AV254" s="47"/>
      <c r="AW254" s="81"/>
      <c r="AX254" s="47"/>
      <c r="AY254" s="81"/>
      <c r="AZ254" s="47"/>
      <c r="BA254" s="81"/>
      <c r="BB254" s="47"/>
      <c r="BC254" s="81"/>
      <c r="BD254" s="59"/>
      <c r="BE254" s="81"/>
      <c r="BF254" s="47"/>
      <c r="BG254" s="81"/>
      <c r="BH254" s="59"/>
    </row>
    <row r="255" spans="2:60" ht="15" customHeight="1" outlineLevel="1" thickBot="1" x14ac:dyDescent="0.25">
      <c r="D255" s="88">
        <f t="shared" si="48"/>
        <v>0</v>
      </c>
      <c r="F255" s="105">
        <v>7</v>
      </c>
      <c r="G255" s="81"/>
      <c r="H255" s="47"/>
      <c r="I255" s="81"/>
      <c r="J255" s="47"/>
      <c r="K255" s="81"/>
      <c r="L255" s="47"/>
      <c r="M255" s="81"/>
      <c r="N255" s="47"/>
      <c r="O255" s="81"/>
      <c r="P255" s="59"/>
      <c r="Q255" s="81"/>
      <c r="R255" s="47"/>
      <c r="S255" s="81"/>
      <c r="T255" s="59"/>
      <c r="X255" s="88">
        <f t="shared" si="49"/>
        <v>0</v>
      </c>
      <c r="Z255" s="105">
        <v>7</v>
      </c>
      <c r="AA255" s="81"/>
      <c r="AB255" s="47"/>
      <c r="AC255" s="81"/>
      <c r="AD255" s="47"/>
      <c r="AE255" s="81"/>
      <c r="AF255" s="47"/>
      <c r="AG255" s="81"/>
      <c r="AH255" s="47"/>
      <c r="AI255" s="81"/>
      <c r="AJ255" s="59"/>
      <c r="AK255" s="81"/>
      <c r="AL255" s="47"/>
      <c r="AM255" s="81"/>
      <c r="AN255" s="59"/>
      <c r="AR255" s="88">
        <f t="shared" si="50"/>
        <v>0</v>
      </c>
      <c r="AT255" s="105">
        <v>7</v>
      </c>
      <c r="AU255" s="81"/>
      <c r="AV255" s="47"/>
      <c r="AW255" s="81"/>
      <c r="AX255" s="47"/>
      <c r="AY255" s="81"/>
      <c r="AZ255" s="47"/>
      <c r="BA255" s="81"/>
      <c r="BB255" s="47"/>
      <c r="BC255" s="81"/>
      <c r="BD255" s="59"/>
      <c r="BE255" s="81"/>
      <c r="BF255" s="47"/>
      <c r="BG255" s="81"/>
      <c r="BH255" s="59"/>
    </row>
    <row r="256" spans="2:60" ht="15" customHeight="1" outlineLevel="1" thickBot="1" x14ac:dyDescent="0.25">
      <c r="D256" s="88">
        <f t="shared" si="48"/>
        <v>0</v>
      </c>
      <c r="F256" s="105">
        <v>8</v>
      </c>
      <c r="G256" s="81"/>
      <c r="H256" s="47"/>
      <c r="I256" s="81"/>
      <c r="J256" s="47"/>
      <c r="K256" s="81"/>
      <c r="L256" s="47"/>
      <c r="M256" s="81"/>
      <c r="N256" s="47"/>
      <c r="O256" s="81"/>
      <c r="P256" s="59"/>
      <c r="Q256" s="81"/>
      <c r="R256" s="47"/>
      <c r="S256" s="81"/>
      <c r="T256" s="59"/>
      <c r="X256" s="88">
        <f t="shared" si="49"/>
        <v>0</v>
      </c>
      <c r="Z256" s="105">
        <v>8</v>
      </c>
      <c r="AA256" s="81"/>
      <c r="AB256" s="47"/>
      <c r="AC256" s="81"/>
      <c r="AD256" s="47"/>
      <c r="AE256" s="81"/>
      <c r="AF256" s="47"/>
      <c r="AG256" s="81"/>
      <c r="AH256" s="47"/>
      <c r="AI256" s="81"/>
      <c r="AJ256" s="59"/>
      <c r="AK256" s="81"/>
      <c r="AL256" s="47"/>
      <c r="AM256" s="81"/>
      <c r="AN256" s="59"/>
      <c r="AR256" s="88">
        <f t="shared" si="50"/>
        <v>0</v>
      </c>
      <c r="AT256" s="105">
        <v>8</v>
      </c>
      <c r="AU256" s="81"/>
      <c r="AV256" s="47"/>
      <c r="AW256" s="81"/>
      <c r="AX256" s="47"/>
      <c r="AY256" s="81"/>
      <c r="AZ256" s="47"/>
      <c r="BA256" s="81"/>
      <c r="BB256" s="47"/>
      <c r="BC256" s="81"/>
      <c r="BD256" s="59"/>
      <c r="BE256" s="81"/>
      <c r="BF256" s="47"/>
      <c r="BG256" s="81"/>
      <c r="BH256" s="59"/>
    </row>
    <row r="257" spans="4:60" ht="15" customHeight="1" outlineLevel="1" thickBot="1" x14ac:dyDescent="0.25">
      <c r="D257" s="88">
        <f t="shared" si="48"/>
        <v>0</v>
      </c>
      <c r="F257" s="105">
        <v>9</v>
      </c>
      <c r="G257" s="81"/>
      <c r="H257" s="47"/>
      <c r="I257" s="81"/>
      <c r="J257" s="47"/>
      <c r="K257" s="81"/>
      <c r="L257" s="47"/>
      <c r="M257" s="81"/>
      <c r="N257" s="47"/>
      <c r="O257" s="81"/>
      <c r="P257" s="59"/>
      <c r="Q257" s="81"/>
      <c r="R257" s="47"/>
      <c r="S257" s="81"/>
      <c r="T257" s="59"/>
      <c r="X257" s="88">
        <f t="shared" si="49"/>
        <v>0</v>
      </c>
      <c r="Z257" s="105">
        <v>9</v>
      </c>
      <c r="AA257" s="81"/>
      <c r="AB257" s="47"/>
      <c r="AC257" s="81"/>
      <c r="AD257" s="47"/>
      <c r="AE257" s="81"/>
      <c r="AF257" s="47"/>
      <c r="AG257" s="81"/>
      <c r="AH257" s="47"/>
      <c r="AI257" s="81"/>
      <c r="AJ257" s="59"/>
      <c r="AK257" s="81"/>
      <c r="AL257" s="47"/>
      <c r="AM257" s="81"/>
      <c r="AN257" s="59"/>
      <c r="AR257" s="88">
        <f t="shared" si="50"/>
        <v>0</v>
      </c>
      <c r="AT257" s="105">
        <v>9</v>
      </c>
      <c r="AU257" s="81"/>
      <c r="AV257" s="47"/>
      <c r="AW257" s="81"/>
      <c r="AX257" s="47"/>
      <c r="AY257" s="81"/>
      <c r="AZ257" s="47"/>
      <c r="BA257" s="81"/>
      <c r="BB257" s="47"/>
      <c r="BC257" s="81"/>
      <c r="BD257" s="59"/>
      <c r="BE257" s="81"/>
      <c r="BF257" s="47"/>
      <c r="BG257" s="81"/>
      <c r="BH257" s="59"/>
    </row>
    <row r="258" spans="4:60" ht="15" customHeight="1" outlineLevel="1" thickBot="1" x14ac:dyDescent="0.25">
      <c r="D258" s="88">
        <f t="shared" si="48"/>
        <v>0</v>
      </c>
      <c r="F258" s="105">
        <v>10</v>
      </c>
      <c r="G258" s="81"/>
      <c r="H258" s="47"/>
      <c r="I258" s="81"/>
      <c r="J258" s="47"/>
      <c r="K258" s="81"/>
      <c r="L258" s="47"/>
      <c r="M258" s="81"/>
      <c r="N258" s="47"/>
      <c r="O258" s="81"/>
      <c r="P258" s="59"/>
      <c r="Q258" s="81"/>
      <c r="R258" s="47"/>
      <c r="S258" s="81"/>
      <c r="T258" s="59"/>
      <c r="X258" s="88">
        <f t="shared" si="49"/>
        <v>0</v>
      </c>
      <c r="Z258" s="105">
        <v>10</v>
      </c>
      <c r="AA258" s="81"/>
      <c r="AB258" s="47"/>
      <c r="AC258" s="81"/>
      <c r="AD258" s="47"/>
      <c r="AE258" s="81"/>
      <c r="AF258" s="47"/>
      <c r="AG258" s="81"/>
      <c r="AH258" s="47"/>
      <c r="AI258" s="81"/>
      <c r="AJ258" s="59"/>
      <c r="AK258" s="81"/>
      <c r="AL258" s="47"/>
      <c r="AM258" s="81"/>
      <c r="AN258" s="59"/>
      <c r="AR258" s="88">
        <f t="shared" si="50"/>
        <v>0</v>
      </c>
      <c r="AT258" s="105">
        <v>10</v>
      </c>
      <c r="AU258" s="81"/>
      <c r="AV258" s="47"/>
      <c r="AW258" s="81"/>
      <c r="AX258" s="47"/>
      <c r="AY258" s="81"/>
      <c r="AZ258" s="47"/>
      <c r="BA258" s="81"/>
      <c r="BB258" s="47"/>
      <c r="BC258" s="81"/>
      <c r="BD258" s="59"/>
      <c r="BE258" s="81"/>
      <c r="BF258" s="47"/>
      <c r="BG258" s="81"/>
      <c r="BH258" s="59"/>
    </row>
    <row r="259" spans="4:60" ht="15" customHeight="1" outlineLevel="1" thickBot="1" x14ac:dyDescent="0.25">
      <c r="D259" s="88">
        <f t="shared" si="48"/>
        <v>0</v>
      </c>
      <c r="F259" s="105">
        <v>11</v>
      </c>
      <c r="G259" s="81"/>
      <c r="H259" s="47"/>
      <c r="I259" s="81"/>
      <c r="J259" s="47"/>
      <c r="K259" s="81"/>
      <c r="L259" s="47"/>
      <c r="M259" s="81"/>
      <c r="N259" s="47"/>
      <c r="O259" s="81"/>
      <c r="P259" s="59"/>
      <c r="Q259" s="81"/>
      <c r="R259" s="47"/>
      <c r="S259" s="81"/>
      <c r="T259" s="59"/>
      <c r="X259" s="88">
        <f t="shared" si="49"/>
        <v>0</v>
      </c>
      <c r="Z259" s="105">
        <v>11</v>
      </c>
      <c r="AA259" s="81"/>
      <c r="AB259" s="47"/>
      <c r="AC259" s="81"/>
      <c r="AD259" s="47"/>
      <c r="AE259" s="81"/>
      <c r="AF259" s="47"/>
      <c r="AG259" s="81"/>
      <c r="AH259" s="47"/>
      <c r="AI259" s="81"/>
      <c r="AJ259" s="59"/>
      <c r="AK259" s="81"/>
      <c r="AL259" s="47"/>
      <c r="AM259" s="81"/>
      <c r="AN259" s="59"/>
      <c r="AR259" s="88">
        <f t="shared" si="50"/>
        <v>0</v>
      </c>
      <c r="AT259" s="105">
        <v>11</v>
      </c>
      <c r="AU259" s="81"/>
      <c r="AV259" s="47"/>
      <c r="AW259" s="81"/>
      <c r="AX259" s="47"/>
      <c r="AY259" s="81"/>
      <c r="AZ259" s="47"/>
      <c r="BA259" s="81"/>
      <c r="BB259" s="47"/>
      <c r="BC259" s="81"/>
      <c r="BD259" s="59"/>
      <c r="BE259" s="81"/>
      <c r="BF259" s="47"/>
      <c r="BG259" s="81"/>
      <c r="BH259" s="59"/>
    </row>
    <row r="260" spans="4:60" ht="15" customHeight="1" outlineLevel="1" thickBot="1" x14ac:dyDescent="0.25">
      <c r="D260" s="88">
        <f t="shared" si="48"/>
        <v>0</v>
      </c>
      <c r="F260" s="105">
        <v>12</v>
      </c>
      <c r="G260" s="81"/>
      <c r="H260" s="47"/>
      <c r="I260" s="81"/>
      <c r="J260" s="47"/>
      <c r="K260" s="81"/>
      <c r="L260" s="47"/>
      <c r="M260" s="81"/>
      <c r="N260" s="47"/>
      <c r="O260" s="81"/>
      <c r="P260" s="59"/>
      <c r="Q260" s="81"/>
      <c r="R260" s="47"/>
      <c r="S260" s="81"/>
      <c r="T260" s="59"/>
      <c r="X260" s="88">
        <f t="shared" si="49"/>
        <v>0</v>
      </c>
      <c r="Z260" s="105">
        <v>12</v>
      </c>
      <c r="AA260" s="81"/>
      <c r="AB260" s="47"/>
      <c r="AC260" s="81"/>
      <c r="AD260" s="47"/>
      <c r="AE260" s="81"/>
      <c r="AF260" s="47"/>
      <c r="AG260" s="81"/>
      <c r="AH260" s="47"/>
      <c r="AI260" s="81"/>
      <c r="AJ260" s="59"/>
      <c r="AK260" s="81"/>
      <c r="AL260" s="47"/>
      <c r="AM260" s="81"/>
      <c r="AN260" s="59"/>
      <c r="AR260" s="88">
        <f t="shared" si="50"/>
        <v>0</v>
      </c>
      <c r="AT260" s="105">
        <v>12</v>
      </c>
      <c r="AU260" s="81"/>
      <c r="AV260" s="47"/>
      <c r="AW260" s="81"/>
      <c r="AX260" s="47"/>
      <c r="AY260" s="81"/>
      <c r="AZ260" s="47"/>
      <c r="BA260" s="81"/>
      <c r="BB260" s="47"/>
      <c r="BC260" s="81"/>
      <c r="BD260" s="59"/>
      <c r="BE260" s="81"/>
      <c r="BF260" s="47"/>
      <c r="BG260" s="81"/>
      <c r="BH260" s="59"/>
    </row>
    <row r="261" spans="4:60" ht="15" customHeight="1" outlineLevel="1" thickBot="1" x14ac:dyDescent="0.25">
      <c r="D261" s="88">
        <f t="shared" si="48"/>
        <v>0</v>
      </c>
      <c r="F261" s="105">
        <v>13</v>
      </c>
      <c r="G261" s="81"/>
      <c r="H261" s="47"/>
      <c r="I261" s="81"/>
      <c r="J261" s="47"/>
      <c r="K261" s="81"/>
      <c r="L261" s="47"/>
      <c r="M261" s="81"/>
      <c r="N261" s="47"/>
      <c r="O261" s="81"/>
      <c r="P261" s="59"/>
      <c r="Q261" s="81"/>
      <c r="R261" s="47"/>
      <c r="S261" s="81"/>
      <c r="T261" s="59"/>
      <c r="X261" s="88">
        <f t="shared" si="49"/>
        <v>0</v>
      </c>
      <c r="Z261" s="105">
        <v>13</v>
      </c>
      <c r="AA261" s="81"/>
      <c r="AB261" s="47"/>
      <c r="AC261" s="81"/>
      <c r="AD261" s="47"/>
      <c r="AE261" s="81"/>
      <c r="AF261" s="47"/>
      <c r="AG261" s="81"/>
      <c r="AH261" s="47"/>
      <c r="AI261" s="81"/>
      <c r="AJ261" s="59"/>
      <c r="AK261" s="81"/>
      <c r="AL261" s="47"/>
      <c r="AM261" s="81"/>
      <c r="AN261" s="59"/>
      <c r="AR261" s="88">
        <f t="shared" si="50"/>
        <v>0</v>
      </c>
      <c r="AT261" s="105">
        <v>13</v>
      </c>
      <c r="AU261" s="81"/>
      <c r="AV261" s="47"/>
      <c r="AW261" s="81"/>
      <c r="AX261" s="47"/>
      <c r="AY261" s="81"/>
      <c r="AZ261" s="47"/>
      <c r="BA261" s="81"/>
      <c r="BB261" s="47"/>
      <c r="BC261" s="81"/>
      <c r="BD261" s="59"/>
      <c r="BE261" s="81"/>
      <c r="BF261" s="47"/>
      <c r="BG261" s="81"/>
      <c r="BH261" s="59"/>
    </row>
    <row r="262" spans="4:60" ht="15" customHeight="1" outlineLevel="1" thickBot="1" x14ac:dyDescent="0.25">
      <c r="D262" s="88">
        <f t="shared" si="48"/>
        <v>0</v>
      </c>
      <c r="F262" s="105">
        <v>14</v>
      </c>
      <c r="G262" s="81"/>
      <c r="H262" s="78"/>
      <c r="I262" s="81"/>
      <c r="J262" s="47"/>
      <c r="K262" s="81"/>
      <c r="L262" s="47"/>
      <c r="M262" s="81"/>
      <c r="N262" s="47"/>
      <c r="O262" s="81"/>
      <c r="P262" s="59"/>
      <c r="Q262" s="81"/>
      <c r="R262" s="47"/>
      <c r="S262" s="81"/>
      <c r="T262" s="59"/>
      <c r="X262" s="88">
        <f t="shared" si="49"/>
        <v>0</v>
      </c>
      <c r="Z262" s="105">
        <v>14</v>
      </c>
      <c r="AA262" s="81"/>
      <c r="AB262" s="78"/>
      <c r="AC262" s="81"/>
      <c r="AD262" s="47"/>
      <c r="AE262" s="81"/>
      <c r="AF262" s="47"/>
      <c r="AG262" s="81"/>
      <c r="AH262" s="47"/>
      <c r="AI262" s="81"/>
      <c r="AJ262" s="59"/>
      <c r="AK262" s="81"/>
      <c r="AL262" s="47"/>
      <c r="AM262" s="81"/>
      <c r="AN262" s="59"/>
      <c r="AR262" s="88">
        <f t="shared" si="50"/>
        <v>0</v>
      </c>
      <c r="AT262" s="105">
        <v>14</v>
      </c>
      <c r="AU262" s="81"/>
      <c r="AV262" s="78"/>
      <c r="AW262" s="81"/>
      <c r="AX262" s="47"/>
      <c r="AY262" s="81"/>
      <c r="AZ262" s="47"/>
      <c r="BA262" s="81"/>
      <c r="BB262" s="47"/>
      <c r="BC262" s="81"/>
      <c r="BD262" s="59"/>
      <c r="BE262" s="81"/>
      <c r="BF262" s="47"/>
      <c r="BG262" s="81"/>
      <c r="BH262" s="59"/>
    </row>
    <row r="263" spans="4:60" ht="15" customHeight="1" outlineLevel="1" thickBot="1" x14ac:dyDescent="0.25">
      <c r="D263" s="89">
        <f t="shared" si="48"/>
        <v>0</v>
      </c>
      <c r="F263" s="105">
        <v>15</v>
      </c>
      <c r="G263" s="82"/>
      <c r="H263" s="60"/>
      <c r="I263" s="82"/>
      <c r="J263" s="60"/>
      <c r="K263" s="82"/>
      <c r="L263" s="60"/>
      <c r="M263" s="82"/>
      <c r="N263" s="60"/>
      <c r="O263" s="82"/>
      <c r="P263" s="61"/>
      <c r="Q263" s="82"/>
      <c r="R263" s="60"/>
      <c r="S263" s="82"/>
      <c r="T263" s="61"/>
      <c r="X263" s="89">
        <f t="shared" si="49"/>
        <v>0</v>
      </c>
      <c r="Z263" s="105">
        <v>15</v>
      </c>
      <c r="AA263" s="82"/>
      <c r="AB263" s="60"/>
      <c r="AC263" s="82"/>
      <c r="AD263" s="60"/>
      <c r="AE263" s="82"/>
      <c r="AF263" s="60"/>
      <c r="AG263" s="82"/>
      <c r="AH263" s="60"/>
      <c r="AI263" s="82"/>
      <c r="AJ263" s="61"/>
      <c r="AK263" s="82"/>
      <c r="AL263" s="60"/>
      <c r="AM263" s="82"/>
      <c r="AN263" s="61"/>
      <c r="AR263" s="89">
        <f t="shared" si="50"/>
        <v>0</v>
      </c>
      <c r="AT263" s="105">
        <v>15</v>
      </c>
      <c r="AU263" s="82"/>
      <c r="AV263" s="60"/>
      <c r="AW263" s="82"/>
      <c r="AX263" s="60"/>
      <c r="AY263" s="82"/>
      <c r="AZ263" s="60"/>
      <c r="BA263" s="82"/>
      <c r="BB263" s="60"/>
      <c r="BC263" s="82"/>
      <c r="BD263" s="61"/>
      <c r="BE263" s="82"/>
      <c r="BF263" s="60"/>
      <c r="BG263" s="82"/>
      <c r="BH263" s="61"/>
    </row>
    <row r="264" spans="4:60" ht="15" customHeight="1" outlineLevel="1" thickTop="1" x14ac:dyDescent="0.2">
      <c r="F264" s="106"/>
      <c r="G264" s="49" t="s">
        <v>27</v>
      </c>
      <c r="H264" s="49">
        <f>SUM(H249:H263)</f>
        <v>0</v>
      </c>
      <c r="I264" s="49"/>
      <c r="J264" s="49">
        <f>SUM(J249:J263)</f>
        <v>0</v>
      </c>
      <c r="K264" s="49"/>
      <c r="L264" s="49">
        <f>SUM(L249:L263)</f>
        <v>0</v>
      </c>
      <c r="M264" s="49"/>
      <c r="N264" s="49">
        <f>SUM(N249:N263)</f>
        <v>0</v>
      </c>
      <c r="O264" s="49"/>
      <c r="P264" s="49">
        <f>SUM(P249:P263)</f>
        <v>0</v>
      </c>
      <c r="Q264" s="49"/>
      <c r="R264" s="49">
        <f>SUM(R249:R263)</f>
        <v>0</v>
      </c>
      <c r="S264" s="49"/>
      <c r="T264" s="49">
        <f>SUM(T249:T263)</f>
        <v>0</v>
      </c>
      <c r="Z264" s="106"/>
      <c r="AA264" s="49" t="s">
        <v>27</v>
      </c>
      <c r="AB264" s="49">
        <f>SUM(AB249:AB263)</f>
        <v>0</v>
      </c>
      <c r="AC264" s="49"/>
      <c r="AD264" s="49">
        <f>SUM(AD249:AD263)</f>
        <v>0</v>
      </c>
      <c r="AE264" s="49"/>
      <c r="AF264" s="49">
        <f>SUM(AF249:AF263)</f>
        <v>0</v>
      </c>
      <c r="AG264" s="49"/>
      <c r="AH264" s="49">
        <f>SUM(AH249:AH263)</f>
        <v>0</v>
      </c>
      <c r="AI264" s="49"/>
      <c r="AJ264" s="49">
        <f>SUM(AJ249:AJ263)</f>
        <v>0</v>
      </c>
      <c r="AK264" s="49"/>
      <c r="AL264" s="49">
        <f>SUM(AL249:AL263)</f>
        <v>0</v>
      </c>
      <c r="AM264" s="49"/>
      <c r="AN264" s="49">
        <f>SUM(AN249:AN263)</f>
        <v>0</v>
      </c>
      <c r="AT264" s="106"/>
      <c r="AU264" s="49" t="s">
        <v>27</v>
      </c>
      <c r="AV264" s="49">
        <f>SUM(AV249:AV263)</f>
        <v>0</v>
      </c>
      <c r="AW264" s="49"/>
      <c r="AX264" s="49">
        <f>SUM(AX249:AX263)</f>
        <v>0</v>
      </c>
      <c r="AY264" s="49"/>
      <c r="AZ264" s="49">
        <f>SUM(AZ249:AZ263)</f>
        <v>0</v>
      </c>
      <c r="BA264" s="49"/>
      <c r="BB264" s="49">
        <f>SUM(BB249:BB263)</f>
        <v>0</v>
      </c>
      <c r="BC264" s="49"/>
      <c r="BD264" s="49">
        <f>SUM(BD249:BD263)</f>
        <v>0</v>
      </c>
      <c r="BE264" s="49"/>
      <c r="BF264" s="49">
        <f>SUM(BF249:BF263)</f>
        <v>0</v>
      </c>
      <c r="BG264" s="49"/>
      <c r="BH264" s="49">
        <f>SUM(BH249:BH263)</f>
        <v>0</v>
      </c>
    </row>
    <row r="265" spans="4:60" ht="0.75" customHeight="1" outlineLevel="1" thickBot="1" x14ac:dyDescent="0.25">
      <c r="F265" s="108">
        <f>INT((N266-LOOKUP(N266,DATE(YEAR(N266)+{-1;0;1},1,3)-WEEKDAY(DATE(YEAR(N266)+{-1;0;1},1,3))+2))/7)+1</f>
        <v>29</v>
      </c>
      <c r="G265" s="50"/>
      <c r="H265" s="50"/>
      <c r="I265" s="50"/>
      <c r="J265" s="50"/>
      <c r="K265" s="50"/>
      <c r="L265" s="50"/>
      <c r="M265" s="50"/>
      <c r="N265" s="50"/>
      <c r="O265" s="50"/>
      <c r="P265" s="50"/>
      <c r="Q265" s="50"/>
      <c r="R265" s="50"/>
      <c r="S265" s="50"/>
      <c r="T265" s="50"/>
      <c r="Z265" s="108">
        <f>INT((AH266-LOOKUP(AH266,DATE(YEAR(AH266)+{-1;0;1},1,3)-WEEKDAY(DATE(YEAR(AH266)+{-1;0;1},1,3))+2))/7)+1</f>
        <v>33</v>
      </c>
      <c r="AA265" s="50"/>
      <c r="AB265" s="50"/>
      <c r="AC265" s="50"/>
      <c r="AD265" s="50"/>
      <c r="AE265" s="50"/>
      <c r="AF265" s="50"/>
      <c r="AG265" s="50"/>
      <c r="AH265" s="50"/>
      <c r="AI265" s="50"/>
      <c r="AJ265" s="50"/>
      <c r="AK265" s="50"/>
      <c r="AL265" s="50"/>
      <c r="AM265" s="50"/>
      <c r="AN265" s="50"/>
      <c r="AT265" s="108">
        <f>INT((BB266-LOOKUP(BB266,DATE(YEAR(BB266)+{-1;0;1},1,3)-WEEKDAY(DATE(YEAR(BB266)+{-1;0;1},1,3))+2))/7)+1</f>
        <v>37</v>
      </c>
      <c r="AU265" s="50"/>
      <c r="AV265" s="50"/>
      <c r="AW265" s="50"/>
      <c r="AX265" s="50"/>
      <c r="AY265" s="50"/>
      <c r="AZ265" s="50"/>
      <c r="BA265" s="50"/>
      <c r="BB265" s="50"/>
      <c r="BC265" s="50"/>
      <c r="BD265" s="50"/>
      <c r="BE265" s="50"/>
      <c r="BF265" s="50"/>
      <c r="BG265" s="50"/>
      <c r="BH265" s="50"/>
    </row>
    <row r="266" spans="4:60" ht="39.950000000000003" customHeight="1" thickBot="1" x14ac:dyDescent="0.25">
      <c r="F266" s="71">
        <f>F265</f>
        <v>29</v>
      </c>
      <c r="G266" s="51" t="str">
        <f>IF(ISNA(VLOOKUP(H266,Tab_feri,2,FALSE)),"",VLOOKUP(H266,Tab_feri,2,FALSE))</f>
        <v/>
      </c>
      <c r="H266" s="52">
        <f>T248+1</f>
        <v>43661</v>
      </c>
      <c r="I266" s="51" t="str">
        <f>IF(ISNA(VLOOKUP(J266,Tab_feri,2,FALSE)),"",VLOOKUP(J266,Tab_feri,2,FALSE))</f>
        <v/>
      </c>
      <c r="J266" s="52">
        <f>H266+1</f>
        <v>43662</v>
      </c>
      <c r="K266" s="51" t="str">
        <f>IF(ISNA(VLOOKUP(L266,Tab_feri,2,FALSE)),"",VLOOKUP(L266,Tab_feri,2,FALSE))</f>
        <v/>
      </c>
      <c r="L266" s="52">
        <f>J266+1</f>
        <v>43663</v>
      </c>
      <c r="M266" s="51" t="str">
        <f>IF(ISNA(VLOOKUP(N266,Tab_feri,2,FALSE)),"",VLOOKUP(N266,Tab_feri,2,FALSE))</f>
        <v/>
      </c>
      <c r="N266" s="52">
        <f>L266+1</f>
        <v>43664</v>
      </c>
      <c r="O266" s="51" t="str">
        <f>IF(ISNA(VLOOKUP(P266,Tab_feri,2,FALSE)),"",VLOOKUP(P266,Tab_feri,2,FALSE))</f>
        <v/>
      </c>
      <c r="P266" s="52">
        <f>N266+1</f>
        <v>43665</v>
      </c>
      <c r="Q266" s="53" t="str">
        <f>IF(ISNA(VLOOKUP(R266,Tab_feri,2,FALSE)),"",VLOOKUP(R266,Tab_feri,2,FALSE))</f>
        <v/>
      </c>
      <c r="R266" s="54">
        <f>P266+1</f>
        <v>43666</v>
      </c>
      <c r="S266" s="53" t="str">
        <f>IF(ISNA(VLOOKUP(T266,Tab_feri,2,FALSE)),"",VLOOKUP(T266,Tab_feri,2,FALSE))</f>
        <v/>
      </c>
      <c r="T266" s="55">
        <f>R266+1</f>
        <v>43667</v>
      </c>
      <c r="Z266" s="71">
        <f>Z265</f>
        <v>33</v>
      </c>
      <c r="AA266" s="51" t="str">
        <f>IF(ISNA(VLOOKUP(AB266,Tab_feri,2,FALSE)),"",VLOOKUP(AB266,Tab_feri,2,FALSE))</f>
        <v/>
      </c>
      <c r="AB266" s="52">
        <f>AN248+1</f>
        <v>43689</v>
      </c>
      <c r="AC266" s="51" t="str">
        <f>IF(ISNA(VLOOKUP(AD266,Tab_feri,2,FALSE)),"",VLOOKUP(AD266,Tab_feri,2,FALSE))</f>
        <v/>
      </c>
      <c r="AD266" s="52">
        <f>AB266+1</f>
        <v>43690</v>
      </c>
      <c r="AE266" s="51" t="str">
        <f>IF(ISNA(VLOOKUP(AF266,Tab_feri,2,FALSE)),"",VLOOKUP(AF266,Tab_feri,2,FALSE))</f>
        <v/>
      </c>
      <c r="AF266" s="52">
        <f>AD266+1</f>
        <v>43691</v>
      </c>
      <c r="AG266" s="51" t="str">
        <f>IF(ISNA(VLOOKUP(AH266,Tab_feri,2,FALSE)),"",VLOOKUP(AH266,Tab_feri,2,FALSE))</f>
        <v/>
      </c>
      <c r="AH266" s="52">
        <f>AF266+1</f>
        <v>43692</v>
      </c>
      <c r="AI266" s="51" t="str">
        <f>IF(ISNA(VLOOKUP(AJ266,Tab_feri,2,FALSE)),"",VLOOKUP(AJ266,Tab_feri,2,FALSE))</f>
        <v/>
      </c>
      <c r="AJ266" s="52">
        <f>AH266+1</f>
        <v>43693</v>
      </c>
      <c r="AK266" s="53" t="str">
        <f>IF(ISNA(VLOOKUP(AL266,Tab_feri,2,FALSE)),"",VLOOKUP(AL266,Tab_feri,2,FALSE))</f>
        <v/>
      </c>
      <c r="AL266" s="54">
        <f>AJ266+1</f>
        <v>43694</v>
      </c>
      <c r="AM266" s="53" t="str">
        <f>IF(ISNA(VLOOKUP(AN266,Tab_feri,2,FALSE)),"",VLOOKUP(AN266,Tab_feri,2,FALSE))</f>
        <v/>
      </c>
      <c r="AN266" s="55">
        <f>AL266+1</f>
        <v>43695</v>
      </c>
      <c r="AT266" s="71">
        <f>AT265</f>
        <v>37</v>
      </c>
      <c r="AU266" s="51" t="str">
        <f>IF(ISNA(VLOOKUP(AV266,Tab_feri,2,FALSE)),"",VLOOKUP(AV266,Tab_feri,2,FALSE))</f>
        <v/>
      </c>
      <c r="AV266" s="52">
        <f>BH248+1</f>
        <v>43717</v>
      </c>
      <c r="AW266" s="51" t="str">
        <f>IF(ISNA(VLOOKUP(AX266,Tab_feri,2,FALSE)),"",VLOOKUP(AX266,Tab_feri,2,FALSE))</f>
        <v/>
      </c>
      <c r="AX266" s="52">
        <f>AV266+1</f>
        <v>43718</v>
      </c>
      <c r="AY266" s="51" t="str">
        <f>IF(ISNA(VLOOKUP(AZ266,Tab_feri,2,FALSE)),"",VLOOKUP(AZ266,Tab_feri,2,FALSE))</f>
        <v/>
      </c>
      <c r="AZ266" s="52">
        <f>AX266+1</f>
        <v>43719</v>
      </c>
      <c r="BA266" s="51" t="str">
        <f>IF(ISNA(VLOOKUP(BB266,Tab_feri,2,FALSE)),"",VLOOKUP(BB266,Tab_feri,2,FALSE))</f>
        <v/>
      </c>
      <c r="BB266" s="52">
        <f>AZ266+1</f>
        <v>43720</v>
      </c>
      <c r="BC266" s="51" t="str">
        <f>IF(ISNA(VLOOKUP(BD266,Tab_feri,2,FALSE)),"",VLOOKUP(BD266,Tab_feri,2,FALSE))</f>
        <v/>
      </c>
      <c r="BD266" s="52">
        <f>BB266+1</f>
        <v>43721</v>
      </c>
      <c r="BE266" s="53" t="str">
        <f>IF(ISNA(VLOOKUP(BF266,Tab_feri,2,FALSE)),"",VLOOKUP(BF266,Tab_feri,2,FALSE))</f>
        <v/>
      </c>
      <c r="BF266" s="54">
        <f>BD266+1</f>
        <v>43722</v>
      </c>
      <c r="BG266" s="53" t="str">
        <f>IF(ISNA(VLOOKUP(BH266,Tab_feri,2,FALSE)),"",VLOOKUP(BH266,Tab_feri,2,FALSE))</f>
        <v/>
      </c>
      <c r="BH266" s="55">
        <f>BF266+1</f>
        <v>43723</v>
      </c>
    </row>
    <row r="267" spans="4:60" ht="15" customHeight="1" outlineLevel="1" thickTop="1" thickBot="1" x14ac:dyDescent="0.25">
      <c r="D267" s="87">
        <f>SUM(H267,J267,L267,N267,P267,R267,T267)</f>
        <v>0</v>
      </c>
      <c r="F267" s="105">
        <v>1</v>
      </c>
      <c r="G267" s="80"/>
      <c r="H267" s="57"/>
      <c r="I267" s="80"/>
      <c r="J267" s="57"/>
      <c r="K267" s="80"/>
      <c r="L267" s="57"/>
      <c r="M267" s="80"/>
      <c r="N267" s="57"/>
      <c r="O267" s="80"/>
      <c r="P267" s="58"/>
      <c r="Q267" s="80"/>
      <c r="R267" s="57"/>
      <c r="S267" s="80"/>
      <c r="T267" s="58"/>
      <c r="X267" s="87">
        <f>SUM(AB267,AD267,AF267,AH267,AJ267,AL267,AN267)</f>
        <v>0</v>
      </c>
      <c r="Z267" s="105">
        <v>1</v>
      </c>
      <c r="AA267" s="80"/>
      <c r="AB267" s="57"/>
      <c r="AC267" s="80"/>
      <c r="AD267" s="57"/>
      <c r="AE267" s="80"/>
      <c r="AF267" s="57"/>
      <c r="AG267" s="80"/>
      <c r="AH267" s="57"/>
      <c r="AI267" s="80"/>
      <c r="AJ267" s="58"/>
      <c r="AK267" s="80"/>
      <c r="AL267" s="57"/>
      <c r="AM267" s="80"/>
      <c r="AN267" s="58"/>
      <c r="AR267" s="87">
        <f>SUM(AV267,AX267,AZ267,BB267,BD267,BF267,BH267)</f>
        <v>0</v>
      </c>
      <c r="AT267" s="105">
        <v>1</v>
      </c>
      <c r="AU267" s="80"/>
      <c r="AV267" s="57"/>
      <c r="AW267" s="80"/>
      <c r="AX267" s="57"/>
      <c r="AY267" s="80"/>
      <c r="AZ267" s="57"/>
      <c r="BA267" s="80"/>
      <c r="BB267" s="57"/>
      <c r="BC267" s="80"/>
      <c r="BD267" s="58"/>
      <c r="BE267" s="80"/>
      <c r="BF267" s="57"/>
      <c r="BG267" s="80"/>
      <c r="BH267" s="58"/>
    </row>
    <row r="268" spans="4:60" ht="15" customHeight="1" outlineLevel="1" thickBot="1" x14ac:dyDescent="0.25">
      <c r="D268" s="88">
        <f t="shared" ref="D268:D281" si="51">SUM(H268,J268,L268,N268,P268,R268,T268)</f>
        <v>0</v>
      </c>
      <c r="F268" s="105">
        <v>2</v>
      </c>
      <c r="G268" s="81"/>
      <c r="H268" s="47"/>
      <c r="I268" s="81"/>
      <c r="J268" s="47"/>
      <c r="K268" s="81"/>
      <c r="L268" s="47"/>
      <c r="M268" s="81"/>
      <c r="N268" s="47"/>
      <c r="O268" s="81"/>
      <c r="P268" s="59"/>
      <c r="Q268" s="81"/>
      <c r="R268" s="47"/>
      <c r="S268" s="81"/>
      <c r="T268" s="59"/>
      <c r="X268" s="88">
        <f t="shared" ref="X268:X281" si="52">SUM(AB268,AD268,AF268,AH268,AJ268,AL268,AN268)</f>
        <v>0</v>
      </c>
      <c r="Z268" s="105">
        <v>2</v>
      </c>
      <c r="AA268" s="81"/>
      <c r="AB268" s="47"/>
      <c r="AC268" s="81"/>
      <c r="AD268" s="47"/>
      <c r="AE268" s="81"/>
      <c r="AF268" s="47"/>
      <c r="AG268" s="81"/>
      <c r="AH268" s="47"/>
      <c r="AI268" s="81"/>
      <c r="AJ268" s="59"/>
      <c r="AK268" s="81"/>
      <c r="AL268" s="47"/>
      <c r="AM268" s="81"/>
      <c r="AN268" s="59"/>
      <c r="AR268" s="88">
        <f t="shared" ref="AR268:AR281" si="53">SUM(AV268,AX268,AZ268,BB268,BD268,BF268,BH268)</f>
        <v>0</v>
      </c>
      <c r="AT268" s="105">
        <v>2</v>
      </c>
      <c r="AU268" s="81"/>
      <c r="AV268" s="47"/>
      <c r="AW268" s="81"/>
      <c r="AX268" s="47"/>
      <c r="AY268" s="81"/>
      <c r="AZ268" s="47"/>
      <c r="BA268" s="81"/>
      <c r="BB268" s="47"/>
      <c r="BC268" s="81"/>
      <c r="BD268" s="59"/>
      <c r="BE268" s="81"/>
      <c r="BF268" s="47"/>
      <c r="BG268" s="81"/>
      <c r="BH268" s="59"/>
    </row>
    <row r="269" spans="4:60" ht="15" customHeight="1" outlineLevel="1" thickBot="1" x14ac:dyDescent="0.25">
      <c r="D269" s="88">
        <f t="shared" si="51"/>
        <v>0</v>
      </c>
      <c r="F269" s="105">
        <v>3</v>
      </c>
      <c r="G269" s="81"/>
      <c r="H269" s="47"/>
      <c r="I269" s="81"/>
      <c r="J269" s="47"/>
      <c r="K269" s="81"/>
      <c r="L269" s="47"/>
      <c r="M269" s="81"/>
      <c r="N269" s="47"/>
      <c r="O269" s="81"/>
      <c r="P269" s="59"/>
      <c r="Q269" s="81"/>
      <c r="R269" s="47"/>
      <c r="S269" s="81"/>
      <c r="T269" s="59"/>
      <c r="X269" s="88">
        <f t="shared" si="52"/>
        <v>0</v>
      </c>
      <c r="Z269" s="105">
        <v>3</v>
      </c>
      <c r="AA269" s="81"/>
      <c r="AB269" s="47"/>
      <c r="AC269" s="81"/>
      <c r="AD269" s="47"/>
      <c r="AE269" s="81"/>
      <c r="AF269" s="47"/>
      <c r="AG269" s="81"/>
      <c r="AH269" s="47"/>
      <c r="AI269" s="81"/>
      <c r="AJ269" s="59"/>
      <c r="AK269" s="81"/>
      <c r="AL269" s="47"/>
      <c r="AM269" s="81"/>
      <c r="AN269" s="59"/>
      <c r="AR269" s="88">
        <f t="shared" si="53"/>
        <v>0</v>
      </c>
      <c r="AT269" s="105">
        <v>3</v>
      </c>
      <c r="AU269" s="81"/>
      <c r="AV269" s="47"/>
      <c r="AW269" s="81"/>
      <c r="AX269" s="47"/>
      <c r="AY269" s="81"/>
      <c r="AZ269" s="47"/>
      <c r="BA269" s="81"/>
      <c r="BB269" s="47"/>
      <c r="BC269" s="81"/>
      <c r="BD269" s="59"/>
      <c r="BE269" s="81"/>
      <c r="BF269" s="47"/>
      <c r="BG269" s="81"/>
      <c r="BH269" s="59"/>
    </row>
    <row r="270" spans="4:60" ht="15" customHeight="1" outlineLevel="1" thickBot="1" x14ac:dyDescent="0.25">
      <c r="D270" s="88">
        <f t="shared" si="51"/>
        <v>0</v>
      </c>
      <c r="F270" s="105">
        <v>4</v>
      </c>
      <c r="G270" s="81"/>
      <c r="H270" s="47"/>
      <c r="I270" s="81"/>
      <c r="J270" s="47"/>
      <c r="K270" s="81"/>
      <c r="L270" s="47"/>
      <c r="M270" s="81"/>
      <c r="N270" s="47"/>
      <c r="O270" s="81"/>
      <c r="P270" s="59"/>
      <c r="Q270" s="81"/>
      <c r="R270" s="47"/>
      <c r="S270" s="81"/>
      <c r="T270" s="59"/>
      <c r="X270" s="88">
        <f t="shared" si="52"/>
        <v>0</v>
      </c>
      <c r="Z270" s="105">
        <v>4</v>
      </c>
      <c r="AA270" s="81"/>
      <c r="AB270" s="47"/>
      <c r="AC270" s="81"/>
      <c r="AD270" s="47"/>
      <c r="AE270" s="81"/>
      <c r="AF270" s="47"/>
      <c r="AG270" s="81"/>
      <c r="AH270" s="47"/>
      <c r="AI270" s="81"/>
      <c r="AJ270" s="59"/>
      <c r="AK270" s="81"/>
      <c r="AL270" s="47"/>
      <c r="AM270" s="81"/>
      <c r="AN270" s="59"/>
      <c r="AR270" s="88">
        <f t="shared" si="53"/>
        <v>0</v>
      </c>
      <c r="AT270" s="105">
        <v>4</v>
      </c>
      <c r="AU270" s="81"/>
      <c r="AV270" s="47"/>
      <c r="AW270" s="81"/>
      <c r="AX270" s="47"/>
      <c r="AY270" s="81"/>
      <c r="AZ270" s="47"/>
      <c r="BA270" s="81"/>
      <c r="BB270" s="47"/>
      <c r="BC270" s="81"/>
      <c r="BD270" s="59"/>
      <c r="BE270" s="81"/>
      <c r="BF270" s="47"/>
      <c r="BG270" s="81"/>
      <c r="BH270" s="59"/>
    </row>
    <row r="271" spans="4:60" ht="15" customHeight="1" outlineLevel="1" thickBot="1" x14ac:dyDescent="0.25">
      <c r="D271" s="88">
        <f t="shared" si="51"/>
        <v>0</v>
      </c>
      <c r="F271" s="105">
        <v>5</v>
      </c>
      <c r="G271" s="81"/>
      <c r="H271" s="47"/>
      <c r="I271" s="81"/>
      <c r="J271" s="47"/>
      <c r="K271" s="81"/>
      <c r="L271" s="47"/>
      <c r="M271" s="81"/>
      <c r="N271" s="47"/>
      <c r="O271" s="81"/>
      <c r="P271" s="59"/>
      <c r="Q271" s="81"/>
      <c r="R271" s="47"/>
      <c r="S271" s="81"/>
      <c r="T271" s="59"/>
      <c r="X271" s="88">
        <f t="shared" si="52"/>
        <v>0</v>
      </c>
      <c r="Z271" s="105">
        <v>5</v>
      </c>
      <c r="AA271" s="81"/>
      <c r="AB271" s="47"/>
      <c r="AC271" s="81"/>
      <c r="AD271" s="47"/>
      <c r="AE271" s="81"/>
      <c r="AF271" s="47"/>
      <c r="AG271" s="81"/>
      <c r="AH271" s="47"/>
      <c r="AI271" s="81"/>
      <c r="AJ271" s="59"/>
      <c r="AK271" s="81"/>
      <c r="AL271" s="47"/>
      <c r="AM271" s="81"/>
      <c r="AN271" s="59"/>
      <c r="AR271" s="88">
        <f t="shared" si="53"/>
        <v>0</v>
      </c>
      <c r="AT271" s="105">
        <v>5</v>
      </c>
      <c r="AU271" s="81"/>
      <c r="AV271" s="47"/>
      <c r="AW271" s="81"/>
      <c r="AX271" s="47"/>
      <c r="AY271" s="81"/>
      <c r="AZ271" s="47"/>
      <c r="BA271" s="81"/>
      <c r="BB271" s="47"/>
      <c r="BC271" s="81"/>
      <c r="BD271" s="59"/>
      <c r="BE271" s="81"/>
      <c r="BF271" s="47"/>
      <c r="BG271" s="81"/>
      <c r="BH271" s="59"/>
    </row>
    <row r="272" spans="4:60" ht="15" customHeight="1" outlineLevel="1" thickBot="1" x14ac:dyDescent="0.25">
      <c r="D272" s="88">
        <f t="shared" si="51"/>
        <v>0</v>
      </c>
      <c r="F272" s="105">
        <v>6</v>
      </c>
      <c r="G272" s="81"/>
      <c r="H272" s="47"/>
      <c r="I272" s="81"/>
      <c r="J272" s="47"/>
      <c r="K272" s="81"/>
      <c r="L272" s="47"/>
      <c r="M272" s="81"/>
      <c r="N272" s="47"/>
      <c r="O272" s="81"/>
      <c r="P272" s="59"/>
      <c r="Q272" s="81"/>
      <c r="R272" s="47"/>
      <c r="S272" s="81"/>
      <c r="T272" s="59"/>
      <c r="X272" s="88">
        <f t="shared" si="52"/>
        <v>0</v>
      </c>
      <c r="Z272" s="105">
        <v>6</v>
      </c>
      <c r="AA272" s="81"/>
      <c r="AB272" s="47"/>
      <c r="AC272" s="81"/>
      <c r="AD272" s="47"/>
      <c r="AE272" s="81"/>
      <c r="AF272" s="47"/>
      <c r="AG272" s="81"/>
      <c r="AH272" s="47"/>
      <c r="AI272" s="81"/>
      <c r="AJ272" s="59"/>
      <c r="AK272" s="81"/>
      <c r="AL272" s="47"/>
      <c r="AM272" s="81"/>
      <c r="AN272" s="59"/>
      <c r="AR272" s="88">
        <f t="shared" si="53"/>
        <v>0</v>
      </c>
      <c r="AT272" s="105">
        <v>6</v>
      </c>
      <c r="AU272" s="81"/>
      <c r="AV272" s="47"/>
      <c r="AW272" s="81"/>
      <c r="AX272" s="47"/>
      <c r="AY272" s="81"/>
      <c r="AZ272" s="47"/>
      <c r="BA272" s="81"/>
      <c r="BB272" s="47"/>
      <c r="BC272" s="81"/>
      <c r="BD272" s="59"/>
      <c r="BE272" s="81"/>
      <c r="BF272" s="47"/>
      <c r="BG272" s="81"/>
      <c r="BH272" s="59"/>
    </row>
    <row r="273" spans="4:60" ht="15" customHeight="1" outlineLevel="1" thickBot="1" x14ac:dyDescent="0.25">
      <c r="D273" s="88">
        <f t="shared" si="51"/>
        <v>0</v>
      </c>
      <c r="F273" s="105">
        <v>7</v>
      </c>
      <c r="G273" s="81"/>
      <c r="H273" s="47"/>
      <c r="I273" s="81"/>
      <c r="J273" s="47"/>
      <c r="K273" s="81"/>
      <c r="L273" s="47"/>
      <c r="M273" s="81"/>
      <c r="N273" s="47"/>
      <c r="O273" s="81"/>
      <c r="P273" s="59"/>
      <c r="Q273" s="81"/>
      <c r="R273" s="47"/>
      <c r="S273" s="81"/>
      <c r="T273" s="59"/>
      <c r="X273" s="88">
        <f t="shared" si="52"/>
        <v>0</v>
      </c>
      <c r="Z273" s="105">
        <v>7</v>
      </c>
      <c r="AA273" s="81"/>
      <c r="AB273" s="47"/>
      <c r="AC273" s="81"/>
      <c r="AD273" s="47"/>
      <c r="AE273" s="81"/>
      <c r="AF273" s="47"/>
      <c r="AG273" s="81"/>
      <c r="AH273" s="47"/>
      <c r="AI273" s="81"/>
      <c r="AJ273" s="59"/>
      <c r="AK273" s="81"/>
      <c r="AL273" s="47"/>
      <c r="AM273" s="81"/>
      <c r="AN273" s="59"/>
      <c r="AR273" s="88">
        <f t="shared" si="53"/>
        <v>0</v>
      </c>
      <c r="AT273" s="105">
        <v>7</v>
      </c>
      <c r="AU273" s="81"/>
      <c r="AV273" s="47"/>
      <c r="AW273" s="81"/>
      <c r="AX273" s="47"/>
      <c r="AY273" s="81"/>
      <c r="AZ273" s="47"/>
      <c r="BA273" s="81"/>
      <c r="BB273" s="47"/>
      <c r="BC273" s="81"/>
      <c r="BD273" s="59"/>
      <c r="BE273" s="81"/>
      <c r="BF273" s="47"/>
      <c r="BG273" s="81"/>
      <c r="BH273" s="59"/>
    </row>
    <row r="274" spans="4:60" ht="15" customHeight="1" outlineLevel="1" thickBot="1" x14ac:dyDescent="0.25">
      <c r="D274" s="88">
        <f t="shared" si="51"/>
        <v>0</v>
      </c>
      <c r="F274" s="105">
        <v>8</v>
      </c>
      <c r="G274" s="81"/>
      <c r="H274" s="47"/>
      <c r="I274" s="81"/>
      <c r="J274" s="47"/>
      <c r="K274" s="81"/>
      <c r="L274" s="47"/>
      <c r="M274" s="81"/>
      <c r="N274" s="47"/>
      <c r="O274" s="81"/>
      <c r="P274" s="59"/>
      <c r="Q274" s="81"/>
      <c r="R274" s="47"/>
      <c r="S274" s="81"/>
      <c r="T274" s="59"/>
      <c r="X274" s="88">
        <f t="shared" si="52"/>
        <v>0</v>
      </c>
      <c r="Z274" s="105">
        <v>8</v>
      </c>
      <c r="AA274" s="81"/>
      <c r="AB274" s="47"/>
      <c r="AC274" s="81"/>
      <c r="AD274" s="47"/>
      <c r="AE274" s="81"/>
      <c r="AF274" s="47"/>
      <c r="AG274" s="81"/>
      <c r="AH274" s="47"/>
      <c r="AI274" s="81"/>
      <c r="AJ274" s="59"/>
      <c r="AK274" s="81"/>
      <c r="AL274" s="47"/>
      <c r="AM274" s="81"/>
      <c r="AN274" s="59"/>
      <c r="AR274" s="88">
        <f t="shared" si="53"/>
        <v>0</v>
      </c>
      <c r="AT274" s="105">
        <v>8</v>
      </c>
      <c r="AU274" s="81"/>
      <c r="AV274" s="47"/>
      <c r="AW274" s="81"/>
      <c r="AX274" s="47"/>
      <c r="AY274" s="81"/>
      <c r="AZ274" s="47"/>
      <c r="BA274" s="81"/>
      <c r="BB274" s="47"/>
      <c r="BC274" s="81"/>
      <c r="BD274" s="59"/>
      <c r="BE274" s="81"/>
      <c r="BF274" s="47"/>
      <c r="BG274" s="81"/>
      <c r="BH274" s="59"/>
    </row>
    <row r="275" spans="4:60" ht="15" customHeight="1" outlineLevel="1" thickBot="1" x14ac:dyDescent="0.25">
      <c r="D275" s="88">
        <f t="shared" si="51"/>
        <v>0</v>
      </c>
      <c r="F275" s="105">
        <v>9</v>
      </c>
      <c r="G275" s="81"/>
      <c r="H275" s="47"/>
      <c r="I275" s="81"/>
      <c r="J275" s="47"/>
      <c r="K275" s="81"/>
      <c r="L275" s="47"/>
      <c r="M275" s="81"/>
      <c r="N275" s="47"/>
      <c r="O275" s="81"/>
      <c r="P275" s="59"/>
      <c r="Q275" s="81"/>
      <c r="R275" s="47"/>
      <c r="S275" s="81"/>
      <c r="T275" s="59"/>
      <c r="X275" s="88">
        <f t="shared" si="52"/>
        <v>0</v>
      </c>
      <c r="Z275" s="105">
        <v>9</v>
      </c>
      <c r="AA275" s="81"/>
      <c r="AB275" s="47"/>
      <c r="AC275" s="81"/>
      <c r="AD275" s="47"/>
      <c r="AE275" s="81"/>
      <c r="AF275" s="47"/>
      <c r="AG275" s="81"/>
      <c r="AH275" s="47"/>
      <c r="AI275" s="81"/>
      <c r="AJ275" s="59"/>
      <c r="AK275" s="81"/>
      <c r="AL275" s="47"/>
      <c r="AM275" s="81"/>
      <c r="AN275" s="59"/>
      <c r="AR275" s="88">
        <f t="shared" si="53"/>
        <v>0</v>
      </c>
      <c r="AT275" s="105">
        <v>9</v>
      </c>
      <c r="AU275" s="81"/>
      <c r="AV275" s="47"/>
      <c r="AW275" s="81"/>
      <c r="AX275" s="47"/>
      <c r="AY275" s="81"/>
      <c r="AZ275" s="47"/>
      <c r="BA275" s="81"/>
      <c r="BB275" s="47"/>
      <c r="BC275" s="81"/>
      <c r="BD275" s="59"/>
      <c r="BE275" s="81"/>
      <c r="BF275" s="47"/>
      <c r="BG275" s="81"/>
      <c r="BH275" s="59"/>
    </row>
    <row r="276" spans="4:60" ht="15" customHeight="1" outlineLevel="1" thickBot="1" x14ac:dyDescent="0.25">
      <c r="D276" s="88">
        <f t="shared" si="51"/>
        <v>0</v>
      </c>
      <c r="F276" s="105">
        <v>10</v>
      </c>
      <c r="G276" s="81"/>
      <c r="H276" s="47"/>
      <c r="I276" s="81"/>
      <c r="J276" s="47"/>
      <c r="K276" s="81"/>
      <c r="L276" s="47"/>
      <c r="M276" s="81"/>
      <c r="N276" s="47"/>
      <c r="O276" s="81"/>
      <c r="P276" s="59"/>
      <c r="Q276" s="81"/>
      <c r="R276" s="47"/>
      <c r="S276" s="81"/>
      <c r="T276" s="59"/>
      <c r="X276" s="88">
        <f t="shared" si="52"/>
        <v>0</v>
      </c>
      <c r="Z276" s="105">
        <v>10</v>
      </c>
      <c r="AA276" s="81"/>
      <c r="AB276" s="47"/>
      <c r="AC276" s="81"/>
      <c r="AD276" s="47"/>
      <c r="AE276" s="81"/>
      <c r="AF276" s="47"/>
      <c r="AG276" s="81"/>
      <c r="AH276" s="47"/>
      <c r="AI276" s="81"/>
      <c r="AJ276" s="59"/>
      <c r="AK276" s="81"/>
      <c r="AL276" s="47"/>
      <c r="AM276" s="81"/>
      <c r="AN276" s="59"/>
      <c r="AR276" s="88">
        <f t="shared" si="53"/>
        <v>0</v>
      </c>
      <c r="AT276" s="105">
        <v>10</v>
      </c>
      <c r="AU276" s="81"/>
      <c r="AV276" s="47"/>
      <c r="AW276" s="81"/>
      <c r="AX276" s="47"/>
      <c r="AY276" s="81"/>
      <c r="AZ276" s="47"/>
      <c r="BA276" s="81"/>
      <c r="BB276" s="47"/>
      <c r="BC276" s="81"/>
      <c r="BD276" s="59"/>
      <c r="BE276" s="81"/>
      <c r="BF276" s="47"/>
      <c r="BG276" s="81"/>
      <c r="BH276" s="59"/>
    </row>
    <row r="277" spans="4:60" ht="15" customHeight="1" outlineLevel="1" thickBot="1" x14ac:dyDescent="0.25">
      <c r="D277" s="88">
        <f t="shared" si="51"/>
        <v>0</v>
      </c>
      <c r="F277" s="105">
        <v>11</v>
      </c>
      <c r="G277" s="81"/>
      <c r="H277" s="47"/>
      <c r="I277" s="81"/>
      <c r="J277" s="47"/>
      <c r="K277" s="81"/>
      <c r="L277" s="47"/>
      <c r="M277" s="81"/>
      <c r="N277" s="47"/>
      <c r="O277" s="81"/>
      <c r="P277" s="59"/>
      <c r="Q277" s="81"/>
      <c r="R277" s="47"/>
      <c r="S277" s="81"/>
      <c r="T277" s="59"/>
      <c r="X277" s="88">
        <f t="shared" si="52"/>
        <v>0</v>
      </c>
      <c r="Z277" s="105">
        <v>11</v>
      </c>
      <c r="AA277" s="81"/>
      <c r="AB277" s="47"/>
      <c r="AC277" s="81"/>
      <c r="AD277" s="47"/>
      <c r="AE277" s="81"/>
      <c r="AF277" s="47"/>
      <c r="AG277" s="81"/>
      <c r="AH277" s="47"/>
      <c r="AI277" s="81"/>
      <c r="AJ277" s="59"/>
      <c r="AK277" s="81"/>
      <c r="AL277" s="47"/>
      <c r="AM277" s="81"/>
      <c r="AN277" s="59"/>
      <c r="AR277" s="88">
        <f t="shared" si="53"/>
        <v>0</v>
      </c>
      <c r="AT277" s="105">
        <v>11</v>
      </c>
      <c r="AU277" s="81"/>
      <c r="AV277" s="47"/>
      <c r="AW277" s="81"/>
      <c r="AX277" s="47"/>
      <c r="AY277" s="81"/>
      <c r="AZ277" s="47"/>
      <c r="BA277" s="81"/>
      <c r="BB277" s="47"/>
      <c r="BC277" s="81"/>
      <c r="BD277" s="59"/>
      <c r="BE277" s="81"/>
      <c r="BF277" s="47"/>
      <c r="BG277" s="81"/>
      <c r="BH277" s="59"/>
    </row>
    <row r="278" spans="4:60" ht="15" customHeight="1" outlineLevel="1" thickBot="1" x14ac:dyDescent="0.25">
      <c r="D278" s="88">
        <f t="shared" si="51"/>
        <v>0</v>
      </c>
      <c r="F278" s="105">
        <v>12</v>
      </c>
      <c r="G278" s="81"/>
      <c r="H278" s="47"/>
      <c r="I278" s="81"/>
      <c r="J278" s="47"/>
      <c r="K278" s="81"/>
      <c r="L278" s="47"/>
      <c r="M278" s="81"/>
      <c r="N278" s="47"/>
      <c r="O278" s="81"/>
      <c r="P278" s="59"/>
      <c r="Q278" s="81"/>
      <c r="R278" s="47"/>
      <c r="S278" s="81"/>
      <c r="T278" s="59"/>
      <c r="X278" s="88">
        <f t="shared" si="52"/>
        <v>0</v>
      </c>
      <c r="Z278" s="105">
        <v>12</v>
      </c>
      <c r="AA278" s="81"/>
      <c r="AB278" s="47"/>
      <c r="AC278" s="81"/>
      <c r="AD278" s="47"/>
      <c r="AE278" s="81"/>
      <c r="AF278" s="47"/>
      <c r="AG278" s="81"/>
      <c r="AH278" s="47"/>
      <c r="AI278" s="81"/>
      <c r="AJ278" s="59"/>
      <c r="AK278" s="81"/>
      <c r="AL278" s="47"/>
      <c r="AM278" s="81"/>
      <c r="AN278" s="59"/>
      <c r="AR278" s="88">
        <f t="shared" si="53"/>
        <v>0</v>
      </c>
      <c r="AT278" s="105">
        <v>12</v>
      </c>
      <c r="AU278" s="81"/>
      <c r="AV278" s="47"/>
      <c r="AW278" s="81"/>
      <c r="AX278" s="47"/>
      <c r="AY278" s="81"/>
      <c r="AZ278" s="47"/>
      <c r="BA278" s="81"/>
      <c r="BB278" s="47"/>
      <c r="BC278" s="81"/>
      <c r="BD278" s="59"/>
      <c r="BE278" s="81"/>
      <c r="BF278" s="47"/>
      <c r="BG278" s="81"/>
      <c r="BH278" s="59"/>
    </row>
    <row r="279" spans="4:60" ht="15" customHeight="1" outlineLevel="1" thickBot="1" x14ac:dyDescent="0.25">
      <c r="D279" s="88">
        <f t="shared" si="51"/>
        <v>0</v>
      </c>
      <c r="F279" s="105">
        <v>13</v>
      </c>
      <c r="G279" s="81"/>
      <c r="H279" s="47"/>
      <c r="I279" s="81"/>
      <c r="J279" s="47"/>
      <c r="K279" s="81"/>
      <c r="L279" s="47"/>
      <c r="M279" s="81"/>
      <c r="N279" s="47"/>
      <c r="O279" s="81"/>
      <c r="P279" s="59"/>
      <c r="Q279" s="81"/>
      <c r="R279" s="47"/>
      <c r="S279" s="81"/>
      <c r="T279" s="59"/>
      <c r="X279" s="88">
        <f t="shared" si="52"/>
        <v>0</v>
      </c>
      <c r="Z279" s="105">
        <v>13</v>
      </c>
      <c r="AA279" s="81"/>
      <c r="AB279" s="47"/>
      <c r="AC279" s="81"/>
      <c r="AD279" s="47"/>
      <c r="AE279" s="81"/>
      <c r="AF279" s="47"/>
      <c r="AG279" s="81"/>
      <c r="AH279" s="47"/>
      <c r="AI279" s="81"/>
      <c r="AJ279" s="59"/>
      <c r="AK279" s="81"/>
      <c r="AL279" s="47"/>
      <c r="AM279" s="81"/>
      <c r="AN279" s="59"/>
      <c r="AR279" s="88">
        <f t="shared" si="53"/>
        <v>0</v>
      </c>
      <c r="AT279" s="105">
        <v>13</v>
      </c>
      <c r="AU279" s="81"/>
      <c r="AV279" s="47"/>
      <c r="AW279" s="81"/>
      <c r="AX279" s="47"/>
      <c r="AY279" s="81"/>
      <c r="AZ279" s="47"/>
      <c r="BA279" s="81"/>
      <c r="BB279" s="47"/>
      <c r="BC279" s="81"/>
      <c r="BD279" s="59"/>
      <c r="BE279" s="81"/>
      <c r="BF279" s="47"/>
      <c r="BG279" s="81"/>
      <c r="BH279" s="59"/>
    </row>
    <row r="280" spans="4:60" ht="15" customHeight="1" outlineLevel="1" thickBot="1" x14ac:dyDescent="0.25">
      <c r="D280" s="88">
        <f t="shared" si="51"/>
        <v>0</v>
      </c>
      <c r="F280" s="105">
        <v>14</v>
      </c>
      <c r="G280" s="81"/>
      <c r="H280" s="78"/>
      <c r="I280" s="81"/>
      <c r="J280" s="47"/>
      <c r="K280" s="81"/>
      <c r="L280" s="47"/>
      <c r="M280" s="81"/>
      <c r="N280" s="47"/>
      <c r="O280" s="81"/>
      <c r="P280" s="59"/>
      <c r="Q280" s="81"/>
      <c r="R280" s="47"/>
      <c r="S280" s="81"/>
      <c r="T280" s="59"/>
      <c r="X280" s="88">
        <f t="shared" si="52"/>
        <v>0</v>
      </c>
      <c r="Z280" s="105">
        <v>14</v>
      </c>
      <c r="AA280" s="81"/>
      <c r="AB280" s="78"/>
      <c r="AC280" s="81"/>
      <c r="AD280" s="47"/>
      <c r="AE280" s="81"/>
      <c r="AF280" s="47"/>
      <c r="AG280" s="81"/>
      <c r="AH280" s="47"/>
      <c r="AI280" s="81"/>
      <c r="AJ280" s="59"/>
      <c r="AK280" s="81"/>
      <c r="AL280" s="47"/>
      <c r="AM280" s="81"/>
      <c r="AN280" s="59"/>
      <c r="AR280" s="88">
        <f t="shared" si="53"/>
        <v>0</v>
      </c>
      <c r="AT280" s="105">
        <v>14</v>
      </c>
      <c r="AU280" s="81"/>
      <c r="AV280" s="78"/>
      <c r="AW280" s="81"/>
      <c r="AX280" s="47"/>
      <c r="AY280" s="81"/>
      <c r="AZ280" s="47"/>
      <c r="BA280" s="81"/>
      <c r="BB280" s="47"/>
      <c r="BC280" s="81"/>
      <c r="BD280" s="59"/>
      <c r="BE280" s="81"/>
      <c r="BF280" s="47"/>
      <c r="BG280" s="81"/>
      <c r="BH280" s="59"/>
    </row>
    <row r="281" spans="4:60" ht="15" customHeight="1" outlineLevel="1" thickBot="1" x14ac:dyDescent="0.25">
      <c r="D281" s="89">
        <f t="shared" si="51"/>
        <v>0</v>
      </c>
      <c r="F281" s="105">
        <v>15</v>
      </c>
      <c r="G281" s="82"/>
      <c r="H281" s="60"/>
      <c r="I281" s="82"/>
      <c r="J281" s="60"/>
      <c r="K281" s="82"/>
      <c r="L281" s="60"/>
      <c r="M281" s="82"/>
      <c r="N281" s="60"/>
      <c r="O281" s="82"/>
      <c r="P281" s="61"/>
      <c r="Q281" s="82"/>
      <c r="R281" s="60"/>
      <c r="S281" s="82"/>
      <c r="T281" s="61"/>
      <c r="X281" s="89">
        <f t="shared" si="52"/>
        <v>0</v>
      </c>
      <c r="Z281" s="105">
        <v>15</v>
      </c>
      <c r="AA281" s="82"/>
      <c r="AB281" s="60"/>
      <c r="AC281" s="82"/>
      <c r="AD281" s="60"/>
      <c r="AE281" s="82"/>
      <c r="AF281" s="60"/>
      <c r="AG281" s="82"/>
      <c r="AH281" s="60"/>
      <c r="AI281" s="82"/>
      <c r="AJ281" s="61"/>
      <c r="AK281" s="82"/>
      <c r="AL281" s="60"/>
      <c r="AM281" s="82"/>
      <c r="AN281" s="61"/>
      <c r="AR281" s="89">
        <f t="shared" si="53"/>
        <v>0</v>
      </c>
      <c r="AT281" s="105">
        <v>15</v>
      </c>
      <c r="AU281" s="82"/>
      <c r="AV281" s="60"/>
      <c r="AW281" s="82"/>
      <c r="AX281" s="60"/>
      <c r="AY281" s="82"/>
      <c r="AZ281" s="60"/>
      <c r="BA281" s="82"/>
      <c r="BB281" s="60"/>
      <c r="BC281" s="82"/>
      <c r="BD281" s="61"/>
      <c r="BE281" s="82"/>
      <c r="BF281" s="60"/>
      <c r="BG281" s="82"/>
      <c r="BH281" s="61"/>
    </row>
    <row r="282" spans="4:60" ht="15" customHeight="1" outlineLevel="1" thickTop="1" thickBot="1" x14ac:dyDescent="0.25">
      <c r="F282" s="106"/>
      <c r="G282" s="49" t="s">
        <v>27</v>
      </c>
      <c r="H282" s="49">
        <f>SUM(H267:H281)</f>
        <v>0</v>
      </c>
      <c r="I282" s="49"/>
      <c r="J282" s="49">
        <f>SUM(J267:J281)</f>
        <v>0</v>
      </c>
      <c r="K282" s="49"/>
      <c r="L282" s="49">
        <f>SUM(L267:L281)</f>
        <v>0</v>
      </c>
      <c r="M282" s="49"/>
      <c r="N282" s="49">
        <f>SUM(N267:N281)</f>
        <v>0</v>
      </c>
      <c r="O282" s="49"/>
      <c r="P282" s="49">
        <f>SUM(P267:P281)</f>
        <v>0</v>
      </c>
      <c r="Q282" s="49"/>
      <c r="R282" s="49">
        <f>SUM(R267:R281)</f>
        <v>0</v>
      </c>
      <c r="S282" s="49"/>
      <c r="T282" s="49">
        <f>SUM(T267:T281)</f>
        <v>0</v>
      </c>
      <c r="Z282" s="106"/>
      <c r="AA282" s="49" t="s">
        <v>27</v>
      </c>
      <c r="AB282" s="49">
        <f>SUM(AB267:AB281)</f>
        <v>0</v>
      </c>
      <c r="AC282" s="49"/>
      <c r="AD282" s="49">
        <f>SUM(AD267:AD281)</f>
        <v>0</v>
      </c>
      <c r="AE282" s="49"/>
      <c r="AF282" s="49">
        <f>SUM(AF267:AF281)</f>
        <v>0</v>
      </c>
      <c r="AG282" s="49"/>
      <c r="AH282" s="49">
        <f>SUM(AH267:AH281)</f>
        <v>0</v>
      </c>
      <c r="AI282" s="49"/>
      <c r="AJ282" s="49">
        <f>SUM(AJ267:AJ281)</f>
        <v>0</v>
      </c>
      <c r="AK282" s="49"/>
      <c r="AL282" s="49">
        <f>SUM(AL267:AL281)</f>
        <v>0</v>
      </c>
      <c r="AM282" s="49"/>
      <c r="AN282" s="49">
        <f>SUM(AN267:AN281)</f>
        <v>0</v>
      </c>
      <c r="AT282" s="106"/>
      <c r="AU282" s="49" t="s">
        <v>27</v>
      </c>
      <c r="AV282" s="49">
        <f>SUM(AV267:AV281)</f>
        <v>0</v>
      </c>
      <c r="AW282" s="49"/>
      <c r="AX282" s="49">
        <f>SUM(AX267:AX281)</f>
        <v>0</v>
      </c>
      <c r="AY282" s="49"/>
      <c r="AZ282" s="49">
        <f>SUM(AZ267:AZ281)</f>
        <v>0</v>
      </c>
      <c r="BA282" s="49"/>
      <c r="BB282" s="49">
        <f>SUM(BB267:BB281)</f>
        <v>0</v>
      </c>
      <c r="BC282" s="49"/>
      <c r="BD282" s="49">
        <f>SUM(BD267:BD281)</f>
        <v>0</v>
      </c>
      <c r="BE282" s="49"/>
      <c r="BF282" s="49">
        <f>SUM(BF267:BF281)</f>
        <v>0</v>
      </c>
      <c r="BG282" s="49"/>
      <c r="BH282" s="49">
        <f>SUM(BH267:BH281)</f>
        <v>0</v>
      </c>
    </row>
    <row r="283" spans="4:60" ht="15" hidden="1" customHeight="1" outlineLevel="1" thickBot="1" x14ac:dyDescent="0.25">
      <c r="F283" s="108">
        <f>INT((N284-LOOKUP(N284,DATE(YEAR(N284)+{-1;0;1},1,3)-WEEKDAY(DATE(YEAR(N284)+{-1;0;1},1,3))+2))/7)+1</f>
        <v>30</v>
      </c>
      <c r="G283" s="50"/>
      <c r="H283" s="50"/>
      <c r="I283" s="50"/>
      <c r="J283" s="50"/>
      <c r="K283" s="50"/>
      <c r="L283" s="50"/>
      <c r="M283" s="50"/>
      <c r="N283" s="50"/>
      <c r="O283" s="50"/>
      <c r="P283" s="50"/>
      <c r="Q283" s="50"/>
      <c r="R283" s="50"/>
      <c r="S283" s="50"/>
      <c r="T283" s="50"/>
      <c r="Z283" s="108">
        <f>INT((AH284-LOOKUP(AH284,DATE(YEAR(AH284)+{-1;0;1},1,3)-WEEKDAY(DATE(YEAR(AH284)+{-1;0;1},1,3))+2))/7)+1</f>
        <v>34</v>
      </c>
      <c r="AA283" s="50"/>
      <c r="AB283" s="50"/>
      <c r="AC283" s="50"/>
      <c r="AD283" s="50"/>
      <c r="AE283" s="50"/>
      <c r="AF283" s="50"/>
      <c r="AG283" s="50"/>
      <c r="AH283" s="50"/>
      <c r="AI283" s="50"/>
      <c r="AJ283" s="50"/>
      <c r="AK283" s="50"/>
      <c r="AL283" s="50"/>
      <c r="AM283" s="50"/>
      <c r="AN283" s="50"/>
      <c r="AT283" s="108">
        <f>INT((BB284-LOOKUP(BB284,DATE(YEAR(BB284)+{-1;0;1},1,3)-WEEKDAY(DATE(YEAR(BB284)+{-1;0;1},1,3))+2))/7)+1</f>
        <v>38</v>
      </c>
      <c r="AU283" s="50"/>
      <c r="AV283" s="50"/>
      <c r="AW283" s="50"/>
      <c r="AX283" s="50"/>
      <c r="AY283" s="50"/>
      <c r="AZ283" s="50"/>
      <c r="BA283" s="50"/>
      <c r="BB283" s="50"/>
      <c r="BC283" s="50"/>
      <c r="BD283" s="50"/>
      <c r="BE283" s="50"/>
      <c r="BF283" s="50"/>
      <c r="BG283" s="50"/>
      <c r="BH283" s="50"/>
    </row>
    <row r="284" spans="4:60" ht="39.950000000000003" customHeight="1" thickBot="1" x14ac:dyDescent="0.25">
      <c r="F284" s="71">
        <f>F283</f>
        <v>30</v>
      </c>
      <c r="G284" s="51" t="str">
        <f>IF(ISNA(VLOOKUP(H284,Tab_feri,2,FALSE)),"",VLOOKUP(H284,Tab_feri,2,FALSE))</f>
        <v/>
      </c>
      <c r="H284" s="52">
        <f>T266+1</f>
        <v>43668</v>
      </c>
      <c r="I284" s="51" t="str">
        <f>IF(ISNA(VLOOKUP(J284,Tab_feri,2,FALSE)),"",VLOOKUP(J284,Tab_feri,2,FALSE))</f>
        <v/>
      </c>
      <c r="J284" s="52">
        <f>H284+1</f>
        <v>43669</v>
      </c>
      <c r="K284" s="51" t="str">
        <f>IF(ISNA(VLOOKUP(L284,Tab_feri,2,FALSE)),"",VLOOKUP(L284,Tab_feri,2,FALSE))</f>
        <v/>
      </c>
      <c r="L284" s="52">
        <f>J284+1</f>
        <v>43670</v>
      </c>
      <c r="M284" s="51" t="str">
        <f>IF(ISNA(VLOOKUP(N284,Tab_feri,2,FALSE)),"",VLOOKUP(N284,Tab_feri,2,FALSE))</f>
        <v/>
      </c>
      <c r="N284" s="52">
        <f>L284+1</f>
        <v>43671</v>
      </c>
      <c r="O284" s="51" t="str">
        <f>IF(ISNA(VLOOKUP(P284,Tab_feri,2,FALSE)),"",VLOOKUP(P284,Tab_feri,2,FALSE))</f>
        <v/>
      </c>
      <c r="P284" s="52">
        <f>N284+1</f>
        <v>43672</v>
      </c>
      <c r="Q284" s="53" t="str">
        <f>IF(ISNA(VLOOKUP(R284,Tab_feri,2,FALSE)),"",VLOOKUP(R284,Tab_feri,2,FALSE))</f>
        <v/>
      </c>
      <c r="R284" s="54">
        <f>P284+1</f>
        <v>43673</v>
      </c>
      <c r="S284" s="53" t="str">
        <f>IF(ISNA(VLOOKUP(T284,Tab_feri,2,FALSE)),"",VLOOKUP(T284,Tab_feri,2,FALSE))</f>
        <v/>
      </c>
      <c r="T284" s="55">
        <f>R284+1</f>
        <v>43674</v>
      </c>
      <c r="Z284" s="71">
        <f>Z283</f>
        <v>34</v>
      </c>
      <c r="AA284" s="51" t="str">
        <f>IF(ISNA(VLOOKUP(AB284,Tab_feri,2,FALSE)),"",VLOOKUP(AB284,Tab_feri,2,FALSE))</f>
        <v/>
      </c>
      <c r="AB284" s="52">
        <f>AN266+1</f>
        <v>43696</v>
      </c>
      <c r="AC284" s="51" t="str">
        <f>IF(ISNA(VLOOKUP(AD284,Tab_feri,2,FALSE)),"",VLOOKUP(AD284,Tab_feri,2,FALSE))</f>
        <v/>
      </c>
      <c r="AD284" s="52">
        <f>AB284+1</f>
        <v>43697</v>
      </c>
      <c r="AE284" s="51" t="str">
        <f>IF(ISNA(VLOOKUP(AF284,Tab_feri,2,FALSE)),"",VLOOKUP(AF284,Tab_feri,2,FALSE))</f>
        <v/>
      </c>
      <c r="AF284" s="52">
        <f>AD284+1</f>
        <v>43698</v>
      </c>
      <c r="AG284" s="51" t="str">
        <f>IF(ISNA(VLOOKUP(AH284,Tab_feri,2,FALSE)),"",VLOOKUP(AH284,Tab_feri,2,FALSE))</f>
        <v/>
      </c>
      <c r="AH284" s="52">
        <f>AF284+1</f>
        <v>43699</v>
      </c>
      <c r="AI284" s="51" t="str">
        <f>IF(ISNA(VLOOKUP(AJ284,Tab_feri,2,FALSE)),"",VLOOKUP(AJ284,Tab_feri,2,FALSE))</f>
        <v/>
      </c>
      <c r="AJ284" s="52">
        <f>AH284+1</f>
        <v>43700</v>
      </c>
      <c r="AK284" s="53" t="str">
        <f>IF(ISNA(VLOOKUP(AL284,Tab_feri,2,FALSE)),"",VLOOKUP(AL284,Tab_feri,2,FALSE))</f>
        <v/>
      </c>
      <c r="AL284" s="54">
        <f>AJ284+1</f>
        <v>43701</v>
      </c>
      <c r="AM284" s="53" t="str">
        <f>IF(ISNA(VLOOKUP(AN284,Tab_feri,2,FALSE)),"",VLOOKUP(AN284,Tab_feri,2,FALSE))</f>
        <v/>
      </c>
      <c r="AN284" s="55">
        <f>AL284+1</f>
        <v>43702</v>
      </c>
      <c r="AT284" s="71">
        <f>AT283</f>
        <v>38</v>
      </c>
      <c r="AU284" s="51" t="str">
        <f>IF(ISNA(VLOOKUP(AV284,Tab_feri,2,FALSE)),"",VLOOKUP(AV284,Tab_feri,2,FALSE))</f>
        <v/>
      </c>
      <c r="AV284" s="52">
        <f>BH266+1</f>
        <v>43724</v>
      </c>
      <c r="AW284" s="51" t="str">
        <f>IF(ISNA(VLOOKUP(AX284,Tab_feri,2,FALSE)),"",VLOOKUP(AX284,Tab_feri,2,FALSE))</f>
        <v/>
      </c>
      <c r="AX284" s="52">
        <f>AV284+1</f>
        <v>43725</v>
      </c>
      <c r="AY284" s="51" t="str">
        <f>IF(ISNA(VLOOKUP(AZ284,Tab_feri,2,FALSE)),"",VLOOKUP(AZ284,Tab_feri,2,FALSE))</f>
        <v/>
      </c>
      <c r="AZ284" s="52">
        <f>AX284+1</f>
        <v>43726</v>
      </c>
      <c r="BA284" s="51" t="str">
        <f>IF(ISNA(VLOOKUP(BB284,Tab_feri,2,FALSE)),"",VLOOKUP(BB284,Tab_feri,2,FALSE))</f>
        <v/>
      </c>
      <c r="BB284" s="52">
        <f>AZ284+1</f>
        <v>43727</v>
      </c>
      <c r="BC284" s="51" t="str">
        <f>IF(ISNA(VLOOKUP(BD284,Tab_feri,2,FALSE)),"",VLOOKUP(BD284,Tab_feri,2,FALSE))</f>
        <v/>
      </c>
      <c r="BD284" s="52">
        <f>BB284+1</f>
        <v>43728</v>
      </c>
      <c r="BE284" s="53" t="str">
        <f>IF(ISNA(VLOOKUP(BF284,Tab_feri,2,FALSE)),"",VLOOKUP(BF284,Tab_feri,2,FALSE))</f>
        <v/>
      </c>
      <c r="BF284" s="54">
        <f>BD284+1</f>
        <v>43729</v>
      </c>
      <c r="BG284" s="53" t="str">
        <f>IF(ISNA(VLOOKUP(BH284,Tab_feri,2,FALSE)),"",VLOOKUP(BH284,Tab_feri,2,FALSE))</f>
        <v/>
      </c>
      <c r="BH284" s="55">
        <f>BF284+1</f>
        <v>43730</v>
      </c>
    </row>
    <row r="285" spans="4:60" ht="15" customHeight="1" outlineLevel="1" thickTop="1" thickBot="1" x14ac:dyDescent="0.25">
      <c r="D285" s="87">
        <f>SUM(H285,J285,L285,N285,P285,R285,T285)</f>
        <v>0</v>
      </c>
      <c r="F285" s="105">
        <v>1</v>
      </c>
      <c r="G285" s="80"/>
      <c r="H285" s="57"/>
      <c r="I285" s="80"/>
      <c r="J285" s="57"/>
      <c r="K285" s="80"/>
      <c r="L285" s="57"/>
      <c r="M285" s="80"/>
      <c r="N285" s="57"/>
      <c r="O285" s="80"/>
      <c r="P285" s="58"/>
      <c r="Q285" s="80"/>
      <c r="R285" s="57"/>
      <c r="S285" s="80"/>
      <c r="T285" s="58"/>
      <c r="X285" s="87">
        <f>SUM(AB285,AD285,AF285,AH285,AJ285,AL285,AN285)</f>
        <v>0</v>
      </c>
      <c r="Z285" s="105">
        <v>1</v>
      </c>
      <c r="AA285" s="80"/>
      <c r="AB285" s="57"/>
      <c r="AC285" s="80"/>
      <c r="AD285" s="57"/>
      <c r="AE285" s="80"/>
      <c r="AF285" s="57"/>
      <c r="AG285" s="80"/>
      <c r="AH285" s="57"/>
      <c r="AI285" s="80"/>
      <c r="AJ285" s="58"/>
      <c r="AK285" s="80"/>
      <c r="AL285" s="57"/>
      <c r="AM285" s="80"/>
      <c r="AN285" s="58"/>
      <c r="AR285" s="87">
        <f>SUM(AV285,AX285,AZ285,BB285,BD285,BF285,BH285)</f>
        <v>0</v>
      </c>
      <c r="AT285" s="105">
        <v>1</v>
      </c>
      <c r="AU285" s="80"/>
      <c r="AV285" s="57"/>
      <c r="AW285" s="80"/>
      <c r="AX285" s="57"/>
      <c r="AY285" s="80"/>
      <c r="AZ285" s="57"/>
      <c r="BA285" s="80"/>
      <c r="BB285" s="57"/>
      <c r="BC285" s="80"/>
      <c r="BD285" s="58"/>
      <c r="BE285" s="80"/>
      <c r="BF285" s="57"/>
      <c r="BG285" s="80"/>
      <c r="BH285" s="58"/>
    </row>
    <row r="286" spans="4:60" ht="15" customHeight="1" outlineLevel="1" thickBot="1" x14ac:dyDescent="0.25">
      <c r="D286" s="88">
        <f t="shared" ref="D286:D299" si="54">SUM(H286,J286,L286,N286,P286,R286,T286)</f>
        <v>0</v>
      </c>
      <c r="F286" s="105">
        <v>2</v>
      </c>
      <c r="G286" s="81"/>
      <c r="H286" s="47"/>
      <c r="I286" s="81"/>
      <c r="J286" s="47"/>
      <c r="K286" s="81"/>
      <c r="L286" s="47"/>
      <c r="M286" s="81"/>
      <c r="N286" s="47"/>
      <c r="O286" s="81"/>
      <c r="P286" s="59"/>
      <c r="Q286" s="81"/>
      <c r="R286" s="47"/>
      <c r="S286" s="81"/>
      <c r="T286" s="59"/>
      <c r="X286" s="88">
        <f t="shared" ref="X286:X299" si="55">SUM(AB286,AD286,AF286,AH286,AJ286,AL286,AN286)</f>
        <v>0</v>
      </c>
      <c r="Z286" s="105">
        <v>2</v>
      </c>
      <c r="AA286" s="81"/>
      <c r="AB286" s="47"/>
      <c r="AC286" s="81"/>
      <c r="AD286" s="47"/>
      <c r="AE286" s="81"/>
      <c r="AF286" s="47"/>
      <c r="AG286" s="81"/>
      <c r="AH286" s="47"/>
      <c r="AI286" s="81"/>
      <c r="AJ286" s="59"/>
      <c r="AK286" s="81"/>
      <c r="AL286" s="47"/>
      <c r="AM286" s="81"/>
      <c r="AN286" s="59"/>
      <c r="AR286" s="88">
        <f t="shared" ref="AR286:AR299" si="56">SUM(AV286,AX286,AZ286,BB286,BD286,BF286,BH286)</f>
        <v>0</v>
      </c>
      <c r="AT286" s="105">
        <v>2</v>
      </c>
      <c r="AU286" s="81"/>
      <c r="AV286" s="47"/>
      <c r="AW286" s="81"/>
      <c r="AX286" s="47"/>
      <c r="AY286" s="81"/>
      <c r="AZ286" s="47"/>
      <c r="BA286" s="81"/>
      <c r="BB286" s="47"/>
      <c r="BC286" s="81"/>
      <c r="BD286" s="59"/>
      <c r="BE286" s="81"/>
      <c r="BF286" s="47"/>
      <c r="BG286" s="81"/>
      <c r="BH286" s="59"/>
    </row>
    <row r="287" spans="4:60" ht="15" customHeight="1" outlineLevel="1" thickBot="1" x14ac:dyDescent="0.25">
      <c r="D287" s="88">
        <f t="shared" si="54"/>
        <v>0</v>
      </c>
      <c r="F287" s="105">
        <v>3</v>
      </c>
      <c r="G287" s="81"/>
      <c r="H287" s="47"/>
      <c r="I287" s="81"/>
      <c r="J287" s="47"/>
      <c r="K287" s="81"/>
      <c r="L287" s="47"/>
      <c r="M287" s="81"/>
      <c r="N287" s="47"/>
      <c r="O287" s="81"/>
      <c r="P287" s="59"/>
      <c r="Q287" s="81"/>
      <c r="R287" s="47"/>
      <c r="S287" s="81"/>
      <c r="T287" s="59"/>
      <c r="X287" s="88">
        <f t="shared" si="55"/>
        <v>0</v>
      </c>
      <c r="Z287" s="105">
        <v>3</v>
      </c>
      <c r="AA287" s="81"/>
      <c r="AB287" s="47"/>
      <c r="AC287" s="81"/>
      <c r="AD287" s="47"/>
      <c r="AE287" s="81"/>
      <c r="AF287" s="47"/>
      <c r="AG287" s="81"/>
      <c r="AH287" s="47"/>
      <c r="AI287" s="81"/>
      <c r="AJ287" s="59"/>
      <c r="AK287" s="81"/>
      <c r="AL287" s="47"/>
      <c r="AM287" s="81"/>
      <c r="AN287" s="59"/>
      <c r="AR287" s="88">
        <f t="shared" si="56"/>
        <v>0</v>
      </c>
      <c r="AT287" s="105">
        <v>3</v>
      </c>
      <c r="AU287" s="81"/>
      <c r="AV287" s="47"/>
      <c r="AW287" s="81"/>
      <c r="AX287" s="47"/>
      <c r="AY287" s="81"/>
      <c r="AZ287" s="47"/>
      <c r="BA287" s="81"/>
      <c r="BB287" s="47"/>
      <c r="BC287" s="81"/>
      <c r="BD287" s="59"/>
      <c r="BE287" s="81"/>
      <c r="BF287" s="47"/>
      <c r="BG287" s="81"/>
      <c r="BH287" s="59"/>
    </row>
    <row r="288" spans="4:60" ht="15" customHeight="1" outlineLevel="1" thickBot="1" x14ac:dyDescent="0.25">
      <c r="D288" s="88">
        <f t="shared" si="54"/>
        <v>0</v>
      </c>
      <c r="F288" s="105">
        <v>4</v>
      </c>
      <c r="G288" s="81"/>
      <c r="H288" s="47"/>
      <c r="I288" s="81"/>
      <c r="J288" s="47"/>
      <c r="K288" s="81"/>
      <c r="L288" s="47"/>
      <c r="M288" s="81"/>
      <c r="N288" s="47"/>
      <c r="O288" s="81"/>
      <c r="P288" s="59"/>
      <c r="Q288" s="81"/>
      <c r="R288" s="47"/>
      <c r="S288" s="81"/>
      <c r="T288" s="59"/>
      <c r="X288" s="88">
        <f t="shared" si="55"/>
        <v>0</v>
      </c>
      <c r="Z288" s="105">
        <v>4</v>
      </c>
      <c r="AA288" s="81"/>
      <c r="AB288" s="47"/>
      <c r="AC288" s="81"/>
      <c r="AD288" s="47"/>
      <c r="AE288" s="81"/>
      <c r="AF288" s="47"/>
      <c r="AG288" s="81"/>
      <c r="AH288" s="47"/>
      <c r="AI288" s="81"/>
      <c r="AJ288" s="59"/>
      <c r="AK288" s="81"/>
      <c r="AL288" s="47"/>
      <c r="AM288" s="81"/>
      <c r="AN288" s="59"/>
      <c r="AR288" s="88">
        <f t="shared" si="56"/>
        <v>0</v>
      </c>
      <c r="AT288" s="105">
        <v>4</v>
      </c>
      <c r="AU288" s="81"/>
      <c r="AV288" s="47"/>
      <c r="AW288" s="81"/>
      <c r="AX288" s="47"/>
      <c r="AY288" s="81"/>
      <c r="AZ288" s="47"/>
      <c r="BA288" s="81"/>
      <c r="BB288" s="47"/>
      <c r="BC288" s="81"/>
      <c r="BD288" s="59"/>
      <c r="BE288" s="81"/>
      <c r="BF288" s="47"/>
      <c r="BG288" s="81"/>
      <c r="BH288" s="59"/>
    </row>
    <row r="289" spans="4:60" ht="15" customHeight="1" outlineLevel="1" thickBot="1" x14ac:dyDescent="0.25">
      <c r="D289" s="88">
        <f t="shared" si="54"/>
        <v>0</v>
      </c>
      <c r="F289" s="105">
        <v>5</v>
      </c>
      <c r="G289" s="81"/>
      <c r="H289" s="47"/>
      <c r="I289" s="81"/>
      <c r="J289" s="47"/>
      <c r="K289" s="81"/>
      <c r="L289" s="47"/>
      <c r="M289" s="81"/>
      <c r="N289" s="47"/>
      <c r="O289" s="81"/>
      <c r="P289" s="59"/>
      <c r="Q289" s="81"/>
      <c r="R289" s="47"/>
      <c r="S289" s="81"/>
      <c r="T289" s="59"/>
      <c r="X289" s="88">
        <f t="shared" si="55"/>
        <v>0</v>
      </c>
      <c r="Z289" s="105">
        <v>5</v>
      </c>
      <c r="AA289" s="81"/>
      <c r="AB289" s="47"/>
      <c r="AC289" s="81"/>
      <c r="AD289" s="47"/>
      <c r="AE289" s="81"/>
      <c r="AF289" s="47"/>
      <c r="AG289" s="81"/>
      <c r="AH289" s="47"/>
      <c r="AI289" s="81"/>
      <c r="AJ289" s="59"/>
      <c r="AK289" s="81"/>
      <c r="AL289" s="47"/>
      <c r="AM289" s="81"/>
      <c r="AN289" s="59"/>
      <c r="AR289" s="88">
        <f t="shared" si="56"/>
        <v>0</v>
      </c>
      <c r="AT289" s="105">
        <v>5</v>
      </c>
      <c r="AU289" s="81"/>
      <c r="AV289" s="47"/>
      <c r="AW289" s="81"/>
      <c r="AX289" s="47"/>
      <c r="AY289" s="81"/>
      <c r="AZ289" s="47"/>
      <c r="BA289" s="81"/>
      <c r="BB289" s="47"/>
      <c r="BC289" s="81"/>
      <c r="BD289" s="59"/>
      <c r="BE289" s="81"/>
      <c r="BF289" s="47"/>
      <c r="BG289" s="81"/>
      <c r="BH289" s="59"/>
    </row>
    <row r="290" spans="4:60" ht="15" customHeight="1" outlineLevel="1" thickBot="1" x14ac:dyDescent="0.25">
      <c r="D290" s="88">
        <f t="shared" si="54"/>
        <v>0</v>
      </c>
      <c r="F290" s="105">
        <v>6</v>
      </c>
      <c r="G290" s="81"/>
      <c r="H290" s="47"/>
      <c r="I290" s="81"/>
      <c r="J290" s="47"/>
      <c r="K290" s="81"/>
      <c r="L290" s="47"/>
      <c r="M290" s="81"/>
      <c r="N290" s="47"/>
      <c r="O290" s="81"/>
      <c r="P290" s="59"/>
      <c r="Q290" s="81"/>
      <c r="R290" s="47"/>
      <c r="S290" s="81"/>
      <c r="T290" s="59"/>
      <c r="X290" s="88">
        <f t="shared" si="55"/>
        <v>0</v>
      </c>
      <c r="Z290" s="105">
        <v>6</v>
      </c>
      <c r="AA290" s="81"/>
      <c r="AB290" s="47"/>
      <c r="AC290" s="81"/>
      <c r="AD290" s="47"/>
      <c r="AE290" s="81"/>
      <c r="AF290" s="47"/>
      <c r="AG290" s="81"/>
      <c r="AH290" s="47"/>
      <c r="AI290" s="81"/>
      <c r="AJ290" s="59"/>
      <c r="AK290" s="81"/>
      <c r="AL290" s="47"/>
      <c r="AM290" s="81"/>
      <c r="AN290" s="59"/>
      <c r="AR290" s="88">
        <f t="shared" si="56"/>
        <v>0</v>
      </c>
      <c r="AT290" s="105">
        <v>6</v>
      </c>
      <c r="AU290" s="81"/>
      <c r="AV290" s="47"/>
      <c r="AW290" s="81"/>
      <c r="AX290" s="47"/>
      <c r="AY290" s="81"/>
      <c r="AZ290" s="47"/>
      <c r="BA290" s="81"/>
      <c r="BB290" s="47"/>
      <c r="BC290" s="81"/>
      <c r="BD290" s="59"/>
      <c r="BE290" s="81"/>
      <c r="BF290" s="47"/>
      <c r="BG290" s="81"/>
      <c r="BH290" s="59"/>
    </row>
    <row r="291" spans="4:60" ht="15" customHeight="1" outlineLevel="1" thickBot="1" x14ac:dyDescent="0.25">
      <c r="D291" s="88">
        <f t="shared" si="54"/>
        <v>0</v>
      </c>
      <c r="F291" s="105">
        <v>7</v>
      </c>
      <c r="G291" s="81"/>
      <c r="H291" s="47"/>
      <c r="I291" s="81"/>
      <c r="J291" s="47"/>
      <c r="K291" s="81"/>
      <c r="L291" s="47"/>
      <c r="M291" s="81"/>
      <c r="N291" s="47"/>
      <c r="O291" s="81"/>
      <c r="P291" s="59"/>
      <c r="Q291" s="81"/>
      <c r="R291" s="47"/>
      <c r="S291" s="81"/>
      <c r="T291" s="59"/>
      <c r="X291" s="88">
        <f t="shared" si="55"/>
        <v>0</v>
      </c>
      <c r="Z291" s="105">
        <v>7</v>
      </c>
      <c r="AA291" s="81"/>
      <c r="AB291" s="47"/>
      <c r="AC291" s="81"/>
      <c r="AD291" s="47"/>
      <c r="AE291" s="81"/>
      <c r="AF291" s="47"/>
      <c r="AG291" s="81"/>
      <c r="AH291" s="47"/>
      <c r="AI291" s="81"/>
      <c r="AJ291" s="59"/>
      <c r="AK291" s="81"/>
      <c r="AL291" s="47"/>
      <c r="AM291" s="81"/>
      <c r="AN291" s="59"/>
      <c r="AR291" s="88">
        <f t="shared" si="56"/>
        <v>0</v>
      </c>
      <c r="AT291" s="105">
        <v>7</v>
      </c>
      <c r="AU291" s="81"/>
      <c r="AV291" s="47"/>
      <c r="AW291" s="81"/>
      <c r="AX291" s="47"/>
      <c r="AY291" s="81"/>
      <c r="AZ291" s="47"/>
      <c r="BA291" s="81"/>
      <c r="BB291" s="47"/>
      <c r="BC291" s="81"/>
      <c r="BD291" s="59"/>
      <c r="BE291" s="81"/>
      <c r="BF291" s="47"/>
      <c r="BG291" s="81"/>
      <c r="BH291" s="59"/>
    </row>
    <row r="292" spans="4:60" ht="15" customHeight="1" outlineLevel="1" thickBot="1" x14ac:dyDescent="0.25">
      <c r="D292" s="88">
        <f t="shared" si="54"/>
        <v>0</v>
      </c>
      <c r="F292" s="105">
        <v>8</v>
      </c>
      <c r="G292" s="81"/>
      <c r="H292" s="47"/>
      <c r="I292" s="81"/>
      <c r="J292" s="47"/>
      <c r="K292" s="81"/>
      <c r="L292" s="47"/>
      <c r="M292" s="81"/>
      <c r="N292" s="47"/>
      <c r="O292" s="81"/>
      <c r="P292" s="59"/>
      <c r="Q292" s="81"/>
      <c r="R292" s="47"/>
      <c r="S292" s="81"/>
      <c r="T292" s="59"/>
      <c r="X292" s="88">
        <f t="shared" si="55"/>
        <v>0</v>
      </c>
      <c r="Z292" s="105">
        <v>8</v>
      </c>
      <c r="AA292" s="81"/>
      <c r="AB292" s="47"/>
      <c r="AC292" s="81"/>
      <c r="AD292" s="47"/>
      <c r="AE292" s="81"/>
      <c r="AF292" s="47"/>
      <c r="AG292" s="81"/>
      <c r="AH292" s="47"/>
      <c r="AI292" s="81"/>
      <c r="AJ292" s="59"/>
      <c r="AK292" s="81"/>
      <c r="AL292" s="47"/>
      <c r="AM292" s="81"/>
      <c r="AN292" s="59"/>
      <c r="AR292" s="88">
        <f t="shared" si="56"/>
        <v>0</v>
      </c>
      <c r="AT292" s="105">
        <v>8</v>
      </c>
      <c r="AU292" s="81"/>
      <c r="AV292" s="47"/>
      <c r="AW292" s="81"/>
      <c r="AX292" s="47"/>
      <c r="AY292" s="81"/>
      <c r="AZ292" s="47"/>
      <c r="BA292" s="81"/>
      <c r="BB292" s="47"/>
      <c r="BC292" s="81"/>
      <c r="BD292" s="59"/>
      <c r="BE292" s="81"/>
      <c r="BF292" s="47"/>
      <c r="BG292" s="81"/>
      <c r="BH292" s="59"/>
    </row>
    <row r="293" spans="4:60" ht="15" customHeight="1" outlineLevel="1" thickBot="1" x14ac:dyDescent="0.25">
      <c r="D293" s="88">
        <f t="shared" si="54"/>
        <v>0</v>
      </c>
      <c r="F293" s="105">
        <v>9</v>
      </c>
      <c r="G293" s="81"/>
      <c r="H293" s="47"/>
      <c r="I293" s="81"/>
      <c r="J293" s="47"/>
      <c r="K293" s="81"/>
      <c r="L293" s="47"/>
      <c r="M293" s="81"/>
      <c r="N293" s="47"/>
      <c r="O293" s="81"/>
      <c r="P293" s="59"/>
      <c r="Q293" s="81"/>
      <c r="R293" s="47"/>
      <c r="S293" s="81"/>
      <c r="T293" s="59"/>
      <c r="X293" s="88">
        <f t="shared" si="55"/>
        <v>0</v>
      </c>
      <c r="Z293" s="105">
        <v>9</v>
      </c>
      <c r="AA293" s="81"/>
      <c r="AB293" s="47"/>
      <c r="AC293" s="81"/>
      <c r="AD293" s="47"/>
      <c r="AE293" s="81"/>
      <c r="AF293" s="47"/>
      <c r="AG293" s="81"/>
      <c r="AH293" s="47"/>
      <c r="AI293" s="81"/>
      <c r="AJ293" s="59"/>
      <c r="AK293" s="81"/>
      <c r="AL293" s="47"/>
      <c r="AM293" s="81"/>
      <c r="AN293" s="59"/>
      <c r="AR293" s="88">
        <f t="shared" si="56"/>
        <v>0</v>
      </c>
      <c r="AT293" s="105">
        <v>9</v>
      </c>
      <c r="AU293" s="81"/>
      <c r="AV293" s="47"/>
      <c r="AW293" s="81"/>
      <c r="AX293" s="47"/>
      <c r="AY293" s="81"/>
      <c r="AZ293" s="47"/>
      <c r="BA293" s="81"/>
      <c r="BB293" s="47"/>
      <c r="BC293" s="81"/>
      <c r="BD293" s="59"/>
      <c r="BE293" s="81"/>
      <c r="BF293" s="47"/>
      <c r="BG293" s="81"/>
      <c r="BH293" s="59"/>
    </row>
    <row r="294" spans="4:60" ht="15" customHeight="1" outlineLevel="1" thickBot="1" x14ac:dyDescent="0.25">
      <c r="D294" s="88">
        <f t="shared" si="54"/>
        <v>0</v>
      </c>
      <c r="F294" s="105">
        <v>10</v>
      </c>
      <c r="G294" s="81"/>
      <c r="H294" s="47"/>
      <c r="I294" s="81"/>
      <c r="J294" s="47"/>
      <c r="K294" s="81"/>
      <c r="L294" s="47"/>
      <c r="M294" s="81"/>
      <c r="N294" s="47"/>
      <c r="O294" s="81"/>
      <c r="P294" s="59"/>
      <c r="Q294" s="81"/>
      <c r="R294" s="47"/>
      <c r="S294" s="81"/>
      <c r="T294" s="59"/>
      <c r="X294" s="88">
        <f t="shared" si="55"/>
        <v>0</v>
      </c>
      <c r="Z294" s="105">
        <v>10</v>
      </c>
      <c r="AA294" s="81"/>
      <c r="AB294" s="47"/>
      <c r="AC294" s="81"/>
      <c r="AD294" s="47"/>
      <c r="AE294" s="81"/>
      <c r="AF294" s="47"/>
      <c r="AG294" s="81"/>
      <c r="AH294" s="47"/>
      <c r="AI294" s="81"/>
      <c r="AJ294" s="59"/>
      <c r="AK294" s="81"/>
      <c r="AL294" s="47"/>
      <c r="AM294" s="81"/>
      <c r="AN294" s="59"/>
      <c r="AR294" s="88">
        <f t="shared" si="56"/>
        <v>0</v>
      </c>
      <c r="AT294" s="105">
        <v>10</v>
      </c>
      <c r="AU294" s="81"/>
      <c r="AV294" s="47"/>
      <c r="AW294" s="81"/>
      <c r="AX294" s="47"/>
      <c r="AY294" s="81"/>
      <c r="AZ294" s="47"/>
      <c r="BA294" s="81"/>
      <c r="BB294" s="47"/>
      <c r="BC294" s="81"/>
      <c r="BD294" s="59"/>
      <c r="BE294" s="81"/>
      <c r="BF294" s="47"/>
      <c r="BG294" s="81"/>
      <c r="BH294" s="59"/>
    </row>
    <row r="295" spans="4:60" ht="15" customHeight="1" outlineLevel="1" thickBot="1" x14ac:dyDescent="0.25">
      <c r="D295" s="88">
        <f t="shared" si="54"/>
        <v>0</v>
      </c>
      <c r="F295" s="105">
        <v>11</v>
      </c>
      <c r="G295" s="81"/>
      <c r="H295" s="47"/>
      <c r="I295" s="81"/>
      <c r="J295" s="47"/>
      <c r="K295" s="81"/>
      <c r="L295" s="47"/>
      <c r="M295" s="81"/>
      <c r="N295" s="47"/>
      <c r="O295" s="81"/>
      <c r="P295" s="59"/>
      <c r="Q295" s="81"/>
      <c r="R295" s="47"/>
      <c r="S295" s="81"/>
      <c r="T295" s="59"/>
      <c r="X295" s="88">
        <f t="shared" si="55"/>
        <v>0</v>
      </c>
      <c r="Z295" s="105">
        <v>11</v>
      </c>
      <c r="AA295" s="81"/>
      <c r="AB295" s="47"/>
      <c r="AC295" s="81"/>
      <c r="AD295" s="47"/>
      <c r="AE295" s="81"/>
      <c r="AF295" s="47"/>
      <c r="AG295" s="81"/>
      <c r="AH295" s="47"/>
      <c r="AI295" s="81"/>
      <c r="AJ295" s="59"/>
      <c r="AK295" s="81"/>
      <c r="AL295" s="47"/>
      <c r="AM295" s="81"/>
      <c r="AN295" s="59"/>
      <c r="AR295" s="88">
        <f t="shared" si="56"/>
        <v>0</v>
      </c>
      <c r="AT295" s="105">
        <v>11</v>
      </c>
      <c r="AU295" s="81"/>
      <c r="AV295" s="47"/>
      <c r="AW295" s="81"/>
      <c r="AX295" s="47"/>
      <c r="AY295" s="81"/>
      <c r="AZ295" s="47"/>
      <c r="BA295" s="81"/>
      <c r="BB295" s="47"/>
      <c r="BC295" s="81"/>
      <c r="BD295" s="59"/>
      <c r="BE295" s="81"/>
      <c r="BF295" s="47"/>
      <c r="BG295" s="81"/>
      <c r="BH295" s="59"/>
    </row>
    <row r="296" spans="4:60" ht="15" customHeight="1" outlineLevel="1" thickBot="1" x14ac:dyDescent="0.25">
      <c r="D296" s="88">
        <f t="shared" si="54"/>
        <v>0</v>
      </c>
      <c r="F296" s="105">
        <v>12</v>
      </c>
      <c r="G296" s="81"/>
      <c r="H296" s="47"/>
      <c r="I296" s="81"/>
      <c r="J296" s="47"/>
      <c r="K296" s="81"/>
      <c r="L296" s="47"/>
      <c r="M296" s="81"/>
      <c r="N296" s="47"/>
      <c r="O296" s="81"/>
      <c r="P296" s="59"/>
      <c r="Q296" s="81"/>
      <c r="R296" s="47"/>
      <c r="S296" s="81"/>
      <c r="T296" s="59"/>
      <c r="X296" s="88">
        <f t="shared" si="55"/>
        <v>0</v>
      </c>
      <c r="Z296" s="105">
        <v>12</v>
      </c>
      <c r="AA296" s="81"/>
      <c r="AB296" s="47"/>
      <c r="AC296" s="81"/>
      <c r="AD296" s="47"/>
      <c r="AE296" s="81"/>
      <c r="AF296" s="47"/>
      <c r="AG296" s="81"/>
      <c r="AH296" s="47"/>
      <c r="AI296" s="81"/>
      <c r="AJ296" s="59"/>
      <c r="AK296" s="81"/>
      <c r="AL296" s="47"/>
      <c r="AM296" s="81"/>
      <c r="AN296" s="59"/>
      <c r="AR296" s="88">
        <f t="shared" si="56"/>
        <v>0</v>
      </c>
      <c r="AT296" s="105">
        <v>12</v>
      </c>
      <c r="AU296" s="81"/>
      <c r="AV296" s="47"/>
      <c r="AW296" s="81"/>
      <c r="AX296" s="47"/>
      <c r="AY296" s="81"/>
      <c r="AZ296" s="47"/>
      <c r="BA296" s="81"/>
      <c r="BB296" s="47"/>
      <c r="BC296" s="81"/>
      <c r="BD296" s="59"/>
      <c r="BE296" s="81"/>
      <c r="BF296" s="47"/>
      <c r="BG296" s="81"/>
      <c r="BH296" s="59"/>
    </row>
    <row r="297" spans="4:60" ht="15" customHeight="1" outlineLevel="1" thickBot="1" x14ac:dyDescent="0.25">
      <c r="D297" s="88">
        <f t="shared" si="54"/>
        <v>0</v>
      </c>
      <c r="F297" s="105">
        <v>13</v>
      </c>
      <c r="G297" s="81"/>
      <c r="H297" s="47"/>
      <c r="I297" s="81"/>
      <c r="J297" s="47"/>
      <c r="K297" s="81"/>
      <c r="L297" s="47"/>
      <c r="M297" s="81"/>
      <c r="N297" s="47"/>
      <c r="O297" s="81"/>
      <c r="P297" s="59"/>
      <c r="Q297" s="81"/>
      <c r="R297" s="47"/>
      <c r="S297" s="81"/>
      <c r="T297" s="59"/>
      <c r="X297" s="88">
        <f t="shared" si="55"/>
        <v>0</v>
      </c>
      <c r="Z297" s="105">
        <v>13</v>
      </c>
      <c r="AA297" s="81"/>
      <c r="AB297" s="47"/>
      <c r="AC297" s="81"/>
      <c r="AD297" s="47"/>
      <c r="AE297" s="81"/>
      <c r="AF297" s="47"/>
      <c r="AG297" s="81"/>
      <c r="AH297" s="47"/>
      <c r="AI297" s="81"/>
      <c r="AJ297" s="59"/>
      <c r="AK297" s="81"/>
      <c r="AL297" s="47"/>
      <c r="AM297" s="81"/>
      <c r="AN297" s="59"/>
      <c r="AR297" s="88">
        <f t="shared" si="56"/>
        <v>0</v>
      </c>
      <c r="AT297" s="105">
        <v>13</v>
      </c>
      <c r="AU297" s="81"/>
      <c r="AV297" s="47"/>
      <c r="AW297" s="81"/>
      <c r="AX297" s="47"/>
      <c r="AY297" s="81"/>
      <c r="AZ297" s="47"/>
      <c r="BA297" s="81"/>
      <c r="BB297" s="47"/>
      <c r="BC297" s="81"/>
      <c r="BD297" s="59"/>
      <c r="BE297" s="81"/>
      <c r="BF297" s="47"/>
      <c r="BG297" s="81"/>
      <c r="BH297" s="59"/>
    </row>
    <row r="298" spans="4:60" ht="15" customHeight="1" outlineLevel="1" thickBot="1" x14ac:dyDescent="0.25">
      <c r="D298" s="88">
        <f t="shared" si="54"/>
        <v>0</v>
      </c>
      <c r="F298" s="105">
        <v>14</v>
      </c>
      <c r="G298" s="81"/>
      <c r="H298" s="78"/>
      <c r="I298" s="81"/>
      <c r="J298" s="47"/>
      <c r="K298" s="81"/>
      <c r="L298" s="47"/>
      <c r="M298" s="81"/>
      <c r="N298" s="47"/>
      <c r="O298" s="81"/>
      <c r="P298" s="59"/>
      <c r="Q298" s="81"/>
      <c r="R298" s="47"/>
      <c r="S298" s="81"/>
      <c r="T298" s="59"/>
      <c r="X298" s="88">
        <f t="shared" si="55"/>
        <v>0</v>
      </c>
      <c r="Z298" s="105">
        <v>14</v>
      </c>
      <c r="AA298" s="81"/>
      <c r="AB298" s="78"/>
      <c r="AC298" s="81"/>
      <c r="AD298" s="47"/>
      <c r="AE298" s="81"/>
      <c r="AF298" s="47"/>
      <c r="AG298" s="81"/>
      <c r="AH298" s="47"/>
      <c r="AI298" s="81"/>
      <c r="AJ298" s="59"/>
      <c r="AK298" s="81"/>
      <c r="AL298" s="47"/>
      <c r="AM298" s="81"/>
      <c r="AN298" s="59"/>
      <c r="AR298" s="88">
        <f t="shared" si="56"/>
        <v>0</v>
      </c>
      <c r="AT298" s="105">
        <v>14</v>
      </c>
      <c r="AU298" s="81"/>
      <c r="AV298" s="78"/>
      <c r="AW298" s="81"/>
      <c r="AX298" s="47"/>
      <c r="AY298" s="81"/>
      <c r="AZ298" s="47"/>
      <c r="BA298" s="81"/>
      <c r="BB298" s="47"/>
      <c r="BC298" s="81"/>
      <c r="BD298" s="59"/>
      <c r="BE298" s="81"/>
      <c r="BF298" s="47"/>
      <c r="BG298" s="81"/>
      <c r="BH298" s="59"/>
    </row>
    <row r="299" spans="4:60" ht="15" customHeight="1" outlineLevel="1" thickBot="1" x14ac:dyDescent="0.25">
      <c r="D299" s="89">
        <f t="shared" si="54"/>
        <v>0</v>
      </c>
      <c r="F299" s="105">
        <v>15</v>
      </c>
      <c r="G299" s="82"/>
      <c r="H299" s="60"/>
      <c r="I299" s="82"/>
      <c r="J299" s="60"/>
      <c r="K299" s="82"/>
      <c r="L299" s="60"/>
      <c r="M299" s="82"/>
      <c r="N299" s="60"/>
      <c r="O299" s="82"/>
      <c r="P299" s="61"/>
      <c r="Q299" s="82"/>
      <c r="R299" s="60"/>
      <c r="S299" s="82"/>
      <c r="T299" s="61"/>
      <c r="X299" s="89">
        <f t="shared" si="55"/>
        <v>0</v>
      </c>
      <c r="Z299" s="105">
        <v>15</v>
      </c>
      <c r="AA299" s="82"/>
      <c r="AB299" s="60"/>
      <c r="AC299" s="82"/>
      <c r="AD299" s="60"/>
      <c r="AE299" s="82"/>
      <c r="AF299" s="60"/>
      <c r="AG299" s="82"/>
      <c r="AH299" s="60"/>
      <c r="AI299" s="82"/>
      <c r="AJ299" s="61"/>
      <c r="AK299" s="82"/>
      <c r="AL299" s="60"/>
      <c r="AM299" s="82"/>
      <c r="AN299" s="61"/>
      <c r="AR299" s="89">
        <f t="shared" si="56"/>
        <v>0</v>
      </c>
      <c r="AT299" s="105">
        <v>15</v>
      </c>
      <c r="AU299" s="82"/>
      <c r="AV299" s="60"/>
      <c r="AW299" s="82"/>
      <c r="AX299" s="60"/>
      <c r="AY299" s="82"/>
      <c r="AZ299" s="60"/>
      <c r="BA299" s="82"/>
      <c r="BB299" s="60"/>
      <c r="BC299" s="82"/>
      <c r="BD299" s="61"/>
      <c r="BE299" s="82"/>
      <c r="BF299" s="60"/>
      <c r="BG299" s="82"/>
      <c r="BH299" s="61"/>
    </row>
    <row r="300" spans="4:60" ht="15" customHeight="1" outlineLevel="1" thickTop="1" x14ac:dyDescent="0.2">
      <c r="F300" s="106"/>
      <c r="G300" s="49" t="s">
        <v>27</v>
      </c>
      <c r="H300" s="49">
        <f>SUM(H285:H299)</f>
        <v>0</v>
      </c>
      <c r="I300" s="49"/>
      <c r="J300" s="49">
        <f>SUM(J285:J299)</f>
        <v>0</v>
      </c>
      <c r="K300" s="49"/>
      <c r="L300" s="49">
        <f>SUM(L285:L299)</f>
        <v>0</v>
      </c>
      <c r="M300" s="49"/>
      <c r="N300" s="49">
        <f>SUM(N285:N299)</f>
        <v>0</v>
      </c>
      <c r="O300" s="49"/>
      <c r="P300" s="49">
        <f>SUM(P285:P299)</f>
        <v>0</v>
      </c>
      <c r="Q300" s="49"/>
      <c r="R300" s="49">
        <f>SUM(R285:R299)</f>
        <v>0</v>
      </c>
      <c r="S300" s="49"/>
      <c r="T300" s="49">
        <f>SUM(T285:T299)</f>
        <v>0</v>
      </c>
      <c r="Z300" s="106"/>
      <c r="AA300" s="49" t="s">
        <v>27</v>
      </c>
      <c r="AB300" s="49">
        <f>SUM(AB285:AB299)</f>
        <v>0</v>
      </c>
      <c r="AC300" s="49"/>
      <c r="AD300" s="49">
        <f>SUM(AD285:AD299)</f>
        <v>0</v>
      </c>
      <c r="AE300" s="49"/>
      <c r="AF300" s="49">
        <f>SUM(AF285:AF299)</f>
        <v>0</v>
      </c>
      <c r="AG300" s="49"/>
      <c r="AH300" s="49">
        <f>SUM(AH285:AH299)</f>
        <v>0</v>
      </c>
      <c r="AI300" s="49"/>
      <c r="AJ300" s="49">
        <f>SUM(AJ285:AJ299)</f>
        <v>0</v>
      </c>
      <c r="AK300" s="49"/>
      <c r="AL300" s="49">
        <f>SUM(AL285:AL299)</f>
        <v>0</v>
      </c>
      <c r="AM300" s="49"/>
      <c r="AN300" s="49">
        <f>SUM(AN285:AN299)</f>
        <v>0</v>
      </c>
      <c r="AT300" s="106"/>
      <c r="AU300" s="49" t="s">
        <v>27</v>
      </c>
      <c r="AV300" s="49">
        <f>SUM(AV285:AV299)</f>
        <v>0</v>
      </c>
      <c r="AW300" s="49"/>
      <c r="AX300" s="49">
        <f>SUM(AX285:AX299)</f>
        <v>0</v>
      </c>
      <c r="AY300" s="49"/>
      <c r="AZ300" s="49">
        <f>SUM(AZ285:AZ299)</f>
        <v>0</v>
      </c>
      <c r="BA300" s="49"/>
      <c r="BB300" s="49">
        <f>SUM(BB285:BB299)</f>
        <v>0</v>
      </c>
      <c r="BC300" s="49"/>
      <c r="BD300" s="49">
        <f>SUM(BD285:BD299)</f>
        <v>0</v>
      </c>
      <c r="BE300" s="49"/>
      <c r="BF300" s="49">
        <f>SUM(BF285:BF299)</f>
        <v>0</v>
      </c>
      <c r="BG300" s="49"/>
      <c r="BH300" s="49">
        <f>SUM(BH285:BH299)</f>
        <v>0</v>
      </c>
    </row>
    <row r="301" spans="4:60" ht="1.5" customHeight="1" outlineLevel="1" thickBot="1" x14ac:dyDescent="0.25">
      <c r="F301" s="108" t="e">
        <f>IF(H302&lt;=EOMONTH(H266,0),INT((N302-LOOKUP(N302,DATE(YEAR(N302)+{-1;0;1},1,3)-WEEKDAY(DATE(YEAR(N302)+{-1;0;1},1,3))+2))/7)+1,"")</f>
        <v>#VALUE!</v>
      </c>
      <c r="G301" s="50"/>
      <c r="H301" s="50"/>
      <c r="I301" s="50"/>
      <c r="J301" s="50"/>
      <c r="K301" s="50"/>
      <c r="L301" s="50"/>
      <c r="M301" s="50"/>
      <c r="N301" s="50"/>
      <c r="O301" s="50"/>
      <c r="P301" s="50"/>
      <c r="Q301" s="50"/>
      <c r="R301" s="50"/>
      <c r="S301" s="50"/>
      <c r="T301" s="50"/>
      <c r="Z301" s="108">
        <f>IF(AB302&lt;=EOMONTH(AB266,0),INT((AH302-LOOKUP(AH302,DATE(YEAR(AH302)+{-1;0;1},1,3)-WEEKDAY(DATE(YEAR(AH302)+{-1;0;1},1,3))+2))/7)+1,"")</f>
        <v>35</v>
      </c>
      <c r="AA301" s="50"/>
      <c r="AB301" s="50"/>
      <c r="AC301" s="50"/>
      <c r="AD301" s="50"/>
      <c r="AE301" s="50"/>
      <c r="AF301" s="50"/>
      <c r="AG301" s="50"/>
      <c r="AH301" s="50"/>
      <c r="AI301" s="50"/>
      <c r="AJ301" s="50"/>
      <c r="AK301" s="50"/>
      <c r="AL301" s="50"/>
      <c r="AM301" s="50"/>
      <c r="AN301" s="50"/>
      <c r="AT301" s="108">
        <f>IF(AV302&lt;=EOMONTH(AV266,0),INT((BB302-LOOKUP(BB302,DATE(YEAR(BB302)+{-1;0;1},1,3)-WEEKDAY(DATE(YEAR(BB302)+{-1;0;1},1,3))+2))/7)+1,"")</f>
        <v>39</v>
      </c>
      <c r="AU301" s="50"/>
      <c r="AV301" s="50"/>
      <c r="AW301" s="50"/>
      <c r="AX301" s="50"/>
      <c r="AY301" s="50"/>
      <c r="AZ301" s="50"/>
      <c r="BA301" s="50"/>
      <c r="BB301" s="50"/>
      <c r="BC301" s="50"/>
      <c r="BD301" s="50"/>
      <c r="BE301" s="50"/>
      <c r="BF301" s="50"/>
      <c r="BG301" s="50"/>
      <c r="BH301" s="50"/>
    </row>
    <row r="302" spans="4:60" ht="39.950000000000003" customHeight="1" thickBot="1" x14ac:dyDescent="0.25">
      <c r="F302" s="71" t="e">
        <f>F301</f>
        <v>#VALUE!</v>
      </c>
      <c r="G302" s="51" t="str">
        <f>IF(ISNA(VLOOKUP(H302,Tab_feri,2,FALSE)),"",VLOOKUP(H302,Tab_feri,2,FALSE))</f>
        <v/>
      </c>
      <c r="H302" s="52">
        <f>IF(T284&lt;EOMONTH(F227,0),T284+1,"")</f>
        <v>43675</v>
      </c>
      <c r="I302" s="51" t="str">
        <f>IF(ISNA(VLOOKUP(J302,Tab_feri,2,FALSE)),"",VLOOKUP(J302,Tab_feri,2,FALSE))</f>
        <v/>
      </c>
      <c r="J302" s="52">
        <f>IF(H302&lt;EOMONTH(F227,0),H302+1,"")</f>
        <v>43676</v>
      </c>
      <c r="K302" s="51" t="str">
        <f>IF(ISNA(VLOOKUP(L302,Tab_feri,2,FALSE)),"",VLOOKUP(L302,Tab_feri,2,FALSE))</f>
        <v/>
      </c>
      <c r="L302" s="52">
        <f>IF(J302&lt;EOMONTH(F227,0),J302+1,"")</f>
        <v>43677</v>
      </c>
      <c r="M302" s="51" t="str">
        <f>IF(ISNA(VLOOKUP(N302,Tab_feri,2,FALSE)),"",VLOOKUP(N302,Tab_feri,2,FALSE))</f>
        <v/>
      </c>
      <c r="N302" s="52" t="str">
        <f>IF(L302&lt;EOMONTH(F227,0),L302+1,"")</f>
        <v/>
      </c>
      <c r="O302" s="51" t="str">
        <f>IF(ISNA(VLOOKUP(P302,Tab_feri,2,FALSE)),"",VLOOKUP(P302,Tab_feri,2,FALSE))</f>
        <v/>
      </c>
      <c r="P302" s="52" t="str">
        <f>IF(N302&lt;EOMONTH(F227,0),N302+1,"")</f>
        <v/>
      </c>
      <c r="Q302" s="53" t="str">
        <f>IF(ISNA(VLOOKUP(R302,Tab_feri,2,FALSE)),"",VLOOKUP(R302,Tab_feri,2,FALSE))</f>
        <v/>
      </c>
      <c r="R302" s="54" t="str">
        <f>IF(P302&lt;EOMONTH(F227,0),P302+1,"")</f>
        <v/>
      </c>
      <c r="S302" s="53" t="str">
        <f>IF(ISNA(VLOOKUP(T302,Tab_feri,2,FALSE)),"",VLOOKUP(T302,Tab_feri,2,FALSE))</f>
        <v/>
      </c>
      <c r="T302" s="55" t="str">
        <f>IF(R302&lt;EOMONTH(F227,0),R302+1,"")</f>
        <v/>
      </c>
      <c r="Z302" s="71">
        <f>Z301</f>
        <v>35</v>
      </c>
      <c r="AA302" s="51" t="str">
        <f>IF(ISNA(VLOOKUP(AB302,Tab_feri,2,FALSE)),"",VLOOKUP(AB302,Tab_feri,2,FALSE))</f>
        <v/>
      </c>
      <c r="AB302" s="52">
        <f>IF(AN284&lt;EOMONTH(Z227,0),AN284+1,"")</f>
        <v>43703</v>
      </c>
      <c r="AC302" s="51" t="str">
        <f>IF(ISNA(VLOOKUP(AD302,Tab_feri,2,FALSE)),"",VLOOKUP(AD302,Tab_feri,2,FALSE))</f>
        <v/>
      </c>
      <c r="AD302" s="52">
        <f>IF(AB302&lt;EOMONTH(Z227,0),AB302+1,"")</f>
        <v>43704</v>
      </c>
      <c r="AE302" s="51" t="str">
        <f>IF(ISNA(VLOOKUP(AF302,Tab_feri,2,FALSE)),"",VLOOKUP(AF302,Tab_feri,2,FALSE))</f>
        <v/>
      </c>
      <c r="AF302" s="52">
        <f>IF(AD302&lt;EOMONTH(Z227,0),AD302+1,"")</f>
        <v>43705</v>
      </c>
      <c r="AG302" s="51" t="str">
        <f>IF(ISNA(VLOOKUP(AH302,Tab_feri,2,FALSE)),"",VLOOKUP(AH302,Tab_feri,2,FALSE))</f>
        <v/>
      </c>
      <c r="AH302" s="52">
        <f>IF(AF302&lt;EOMONTH(Z227,0),AF302+1,"")</f>
        <v>43706</v>
      </c>
      <c r="AI302" s="51" t="str">
        <f>IF(ISNA(VLOOKUP(AJ302,Tab_feri,2,FALSE)),"",VLOOKUP(AJ302,Tab_feri,2,FALSE))</f>
        <v/>
      </c>
      <c r="AJ302" s="52">
        <f>IF(AH302&lt;EOMONTH(Z227,0),AH302+1,"")</f>
        <v>43707</v>
      </c>
      <c r="AK302" s="53" t="str">
        <f>IF(ISNA(VLOOKUP(AL302,Tab_feri,2,FALSE)),"",VLOOKUP(AL302,Tab_feri,2,FALSE))</f>
        <v/>
      </c>
      <c r="AL302" s="54">
        <f>IF(AJ302&lt;EOMONTH(Z227,0),AJ302+1,"")</f>
        <v>43708</v>
      </c>
      <c r="AM302" s="53" t="str">
        <f>IF(ISNA(VLOOKUP(AN302,Tab_feri,2,FALSE)),"",VLOOKUP(AN302,Tab_feri,2,FALSE))</f>
        <v/>
      </c>
      <c r="AN302" s="55" t="str">
        <f>IF(AL302&lt;EOMONTH(Z227,0),AL302+1,"")</f>
        <v/>
      </c>
      <c r="AT302" s="71">
        <f>AT301</f>
        <v>39</v>
      </c>
      <c r="AU302" s="51" t="str">
        <f>IF(ISNA(VLOOKUP(AV302,Tab_feri,2,FALSE)),"",VLOOKUP(AV302,Tab_feri,2,FALSE))</f>
        <v/>
      </c>
      <c r="AV302" s="52">
        <f>IF(BH284&lt;EOMONTH(AT227,0),BH284+1,"")</f>
        <v>43731</v>
      </c>
      <c r="AW302" s="51" t="str">
        <f>IF(ISNA(VLOOKUP(AX302,Tab_feri,2,FALSE)),"",VLOOKUP(AX302,Tab_feri,2,FALSE))</f>
        <v/>
      </c>
      <c r="AX302" s="52">
        <f>IF(AV302&lt;EOMONTH(AT227,0),AV302+1,"")</f>
        <v>43732</v>
      </c>
      <c r="AY302" s="51" t="str">
        <f>IF(ISNA(VLOOKUP(AZ302,Tab_feri,2,FALSE)),"",VLOOKUP(AZ302,Tab_feri,2,FALSE))</f>
        <v/>
      </c>
      <c r="AZ302" s="52">
        <f>IF(AX302&lt;EOMONTH(AT227,0),AX302+1,"")</f>
        <v>43733</v>
      </c>
      <c r="BA302" s="51" t="str">
        <f>IF(ISNA(VLOOKUP(BB302,Tab_feri,2,FALSE)),"",VLOOKUP(BB302,Tab_feri,2,FALSE))</f>
        <v/>
      </c>
      <c r="BB302" s="52">
        <f>IF(AZ302&lt;EOMONTH(AT227,0),AZ302+1,"")</f>
        <v>43734</v>
      </c>
      <c r="BC302" s="51" t="str">
        <f>IF(ISNA(VLOOKUP(BD302,Tab_feri,2,FALSE)),"",VLOOKUP(BD302,Tab_feri,2,FALSE))</f>
        <v/>
      </c>
      <c r="BD302" s="52">
        <f>IF(BB302&lt;EOMONTH(AT227,0),BB302+1,"")</f>
        <v>43735</v>
      </c>
      <c r="BE302" s="53" t="str">
        <f>IF(ISNA(VLOOKUP(BF302,Tab_feri,2,FALSE)),"",VLOOKUP(BF302,Tab_feri,2,FALSE))</f>
        <v/>
      </c>
      <c r="BF302" s="54">
        <f>IF(BD302&lt;EOMONTH(AT227,0),BD302+1,"")</f>
        <v>43736</v>
      </c>
      <c r="BG302" s="53" t="str">
        <f>IF(ISNA(VLOOKUP(BH302,Tab_feri,2,FALSE)),"",VLOOKUP(BH302,Tab_feri,2,FALSE))</f>
        <v/>
      </c>
      <c r="BH302" s="55">
        <f>IF(BF302&lt;EOMONTH(AT227,0),BF302+1,"")</f>
        <v>43737</v>
      </c>
    </row>
    <row r="303" spans="4:60" ht="15" customHeight="1" outlineLevel="1" thickTop="1" thickBot="1" x14ac:dyDescent="0.25">
      <c r="D303" s="87">
        <f>SUM(H303,J303,L303,N303,P303,R303,T303)</f>
        <v>0</v>
      </c>
      <c r="F303" s="105">
        <v>1</v>
      </c>
      <c r="G303" s="80"/>
      <c r="H303" s="57"/>
      <c r="I303" s="80"/>
      <c r="J303" s="57"/>
      <c r="K303" s="80"/>
      <c r="L303" s="57"/>
      <c r="M303" s="80"/>
      <c r="N303" s="57"/>
      <c r="O303" s="80"/>
      <c r="P303" s="58"/>
      <c r="Q303" s="80"/>
      <c r="R303" s="57"/>
      <c r="S303" s="80"/>
      <c r="T303" s="58"/>
      <c r="X303" s="87">
        <f>SUM(AB303,AD303,AF303,AH303,AJ303,AL303,AN303)</f>
        <v>0</v>
      </c>
      <c r="Z303" s="105">
        <v>1</v>
      </c>
      <c r="AA303" s="80"/>
      <c r="AB303" s="57"/>
      <c r="AC303" s="80"/>
      <c r="AD303" s="57"/>
      <c r="AE303" s="80"/>
      <c r="AF303" s="57"/>
      <c r="AG303" s="80"/>
      <c r="AH303" s="57"/>
      <c r="AI303" s="80"/>
      <c r="AJ303" s="58"/>
      <c r="AK303" s="80"/>
      <c r="AL303" s="57"/>
      <c r="AM303" s="80"/>
      <c r="AN303" s="58"/>
      <c r="AR303" s="87">
        <f>SUM(AV303,AX303,AZ303,BB303,BD303,BF303,BH303)</f>
        <v>0</v>
      </c>
      <c r="AT303" s="105">
        <v>1</v>
      </c>
      <c r="AU303" s="80"/>
      <c r="AV303" s="57"/>
      <c r="AW303" s="80"/>
      <c r="AX303" s="57"/>
      <c r="AY303" s="80"/>
      <c r="AZ303" s="57"/>
      <c r="BA303" s="80"/>
      <c r="BB303" s="57"/>
      <c r="BC303" s="80"/>
      <c r="BD303" s="58"/>
      <c r="BE303" s="80"/>
      <c r="BF303" s="57"/>
      <c r="BG303" s="80"/>
      <c r="BH303" s="58"/>
    </row>
    <row r="304" spans="4:60" ht="15" customHeight="1" outlineLevel="1" thickBot="1" x14ac:dyDescent="0.25">
      <c r="D304" s="88">
        <f t="shared" ref="D304:D317" si="57">SUM(H304,J304,L304,N304,P304,R304,T304)</f>
        <v>0</v>
      </c>
      <c r="F304" s="105">
        <v>2</v>
      </c>
      <c r="G304" s="81"/>
      <c r="H304" s="47"/>
      <c r="I304" s="81"/>
      <c r="J304" s="47"/>
      <c r="K304" s="81"/>
      <c r="L304" s="47"/>
      <c r="M304" s="81"/>
      <c r="N304" s="47"/>
      <c r="O304" s="81"/>
      <c r="P304" s="59"/>
      <c r="Q304" s="81"/>
      <c r="R304" s="47"/>
      <c r="S304" s="81"/>
      <c r="T304" s="59"/>
      <c r="X304" s="88">
        <f t="shared" ref="X304:X317" si="58">SUM(AB304,AD304,AF304,AH304,AJ304,AL304,AN304)</f>
        <v>0</v>
      </c>
      <c r="Z304" s="105">
        <v>2</v>
      </c>
      <c r="AA304" s="81"/>
      <c r="AB304" s="47"/>
      <c r="AC304" s="81"/>
      <c r="AD304" s="47"/>
      <c r="AE304" s="81"/>
      <c r="AF304" s="47"/>
      <c r="AG304" s="81"/>
      <c r="AH304" s="47"/>
      <c r="AI304" s="81"/>
      <c r="AJ304" s="59"/>
      <c r="AK304" s="81"/>
      <c r="AL304" s="47"/>
      <c r="AM304" s="81"/>
      <c r="AN304" s="59"/>
      <c r="AR304" s="88">
        <f t="shared" ref="AR304:AR317" si="59">SUM(AV304,AX304,AZ304,BB304,BD304,BF304,BH304)</f>
        <v>0</v>
      </c>
      <c r="AT304" s="105">
        <v>2</v>
      </c>
      <c r="AU304" s="81"/>
      <c r="AV304" s="47"/>
      <c r="AW304" s="81"/>
      <c r="AX304" s="47"/>
      <c r="AY304" s="81"/>
      <c r="AZ304" s="47"/>
      <c r="BA304" s="81"/>
      <c r="BB304" s="47"/>
      <c r="BC304" s="81"/>
      <c r="BD304" s="59"/>
      <c r="BE304" s="81"/>
      <c r="BF304" s="47"/>
      <c r="BG304" s="81"/>
      <c r="BH304" s="59"/>
    </row>
    <row r="305" spans="4:60" ht="15" customHeight="1" outlineLevel="1" thickBot="1" x14ac:dyDescent="0.25">
      <c r="D305" s="88">
        <f t="shared" si="57"/>
        <v>0</v>
      </c>
      <c r="F305" s="105">
        <v>3</v>
      </c>
      <c r="G305" s="81"/>
      <c r="H305" s="47"/>
      <c r="I305" s="81"/>
      <c r="J305" s="47"/>
      <c r="K305" s="81"/>
      <c r="L305" s="47"/>
      <c r="M305" s="81"/>
      <c r="N305" s="47"/>
      <c r="O305" s="81"/>
      <c r="P305" s="59"/>
      <c r="Q305" s="81"/>
      <c r="R305" s="47"/>
      <c r="S305" s="81"/>
      <c r="T305" s="59"/>
      <c r="X305" s="88">
        <f t="shared" si="58"/>
        <v>0</v>
      </c>
      <c r="Z305" s="105">
        <v>3</v>
      </c>
      <c r="AA305" s="81"/>
      <c r="AB305" s="47"/>
      <c r="AC305" s="81"/>
      <c r="AD305" s="47"/>
      <c r="AE305" s="81"/>
      <c r="AF305" s="47"/>
      <c r="AG305" s="81"/>
      <c r="AH305" s="47"/>
      <c r="AI305" s="81"/>
      <c r="AJ305" s="59"/>
      <c r="AK305" s="81"/>
      <c r="AL305" s="47"/>
      <c r="AM305" s="81"/>
      <c r="AN305" s="59"/>
      <c r="AR305" s="88">
        <f t="shared" si="59"/>
        <v>0</v>
      </c>
      <c r="AT305" s="105">
        <v>3</v>
      </c>
      <c r="AU305" s="81"/>
      <c r="AV305" s="47"/>
      <c r="AW305" s="81"/>
      <c r="AX305" s="47"/>
      <c r="AY305" s="81"/>
      <c r="AZ305" s="47"/>
      <c r="BA305" s="81"/>
      <c r="BB305" s="47"/>
      <c r="BC305" s="81"/>
      <c r="BD305" s="59"/>
      <c r="BE305" s="81"/>
      <c r="BF305" s="47"/>
      <c r="BG305" s="81"/>
      <c r="BH305" s="59"/>
    </row>
    <row r="306" spans="4:60" ht="15" customHeight="1" outlineLevel="1" thickBot="1" x14ac:dyDescent="0.25">
      <c r="D306" s="88">
        <f t="shared" si="57"/>
        <v>0</v>
      </c>
      <c r="F306" s="105">
        <v>4</v>
      </c>
      <c r="G306" s="81"/>
      <c r="H306" s="47"/>
      <c r="I306" s="81"/>
      <c r="J306" s="47"/>
      <c r="K306" s="81"/>
      <c r="L306" s="47"/>
      <c r="M306" s="81"/>
      <c r="N306" s="47"/>
      <c r="O306" s="81"/>
      <c r="P306" s="59"/>
      <c r="Q306" s="81"/>
      <c r="R306" s="47"/>
      <c r="S306" s="81"/>
      <c r="T306" s="59"/>
      <c r="X306" s="88">
        <f t="shared" si="58"/>
        <v>0</v>
      </c>
      <c r="Z306" s="105">
        <v>4</v>
      </c>
      <c r="AA306" s="81"/>
      <c r="AB306" s="47"/>
      <c r="AC306" s="81"/>
      <c r="AD306" s="47"/>
      <c r="AE306" s="81"/>
      <c r="AF306" s="47"/>
      <c r="AG306" s="81"/>
      <c r="AH306" s="47"/>
      <c r="AI306" s="81"/>
      <c r="AJ306" s="59"/>
      <c r="AK306" s="81"/>
      <c r="AL306" s="47"/>
      <c r="AM306" s="81"/>
      <c r="AN306" s="59"/>
      <c r="AR306" s="88">
        <f t="shared" si="59"/>
        <v>0</v>
      </c>
      <c r="AT306" s="105">
        <v>4</v>
      </c>
      <c r="AU306" s="81"/>
      <c r="AV306" s="47"/>
      <c r="AW306" s="81"/>
      <c r="AX306" s="47"/>
      <c r="AY306" s="81"/>
      <c r="AZ306" s="47"/>
      <c r="BA306" s="81"/>
      <c r="BB306" s="47"/>
      <c r="BC306" s="81"/>
      <c r="BD306" s="59"/>
      <c r="BE306" s="81"/>
      <c r="BF306" s="47"/>
      <c r="BG306" s="81"/>
      <c r="BH306" s="59"/>
    </row>
    <row r="307" spans="4:60" ht="15" customHeight="1" outlineLevel="1" thickBot="1" x14ac:dyDescent="0.25">
      <c r="D307" s="88">
        <f t="shared" si="57"/>
        <v>0</v>
      </c>
      <c r="F307" s="105">
        <v>5</v>
      </c>
      <c r="G307" s="81"/>
      <c r="H307" s="47"/>
      <c r="I307" s="81"/>
      <c r="J307" s="47"/>
      <c r="K307" s="81"/>
      <c r="L307" s="47"/>
      <c r="M307" s="81"/>
      <c r="N307" s="47"/>
      <c r="O307" s="81"/>
      <c r="P307" s="59"/>
      <c r="Q307" s="81"/>
      <c r="R307" s="47"/>
      <c r="S307" s="81"/>
      <c r="T307" s="59"/>
      <c r="X307" s="88">
        <f t="shared" si="58"/>
        <v>0</v>
      </c>
      <c r="Z307" s="105">
        <v>5</v>
      </c>
      <c r="AA307" s="81"/>
      <c r="AB307" s="47"/>
      <c r="AC307" s="81"/>
      <c r="AD307" s="47"/>
      <c r="AE307" s="81"/>
      <c r="AF307" s="47"/>
      <c r="AG307" s="81"/>
      <c r="AH307" s="47"/>
      <c r="AI307" s="81"/>
      <c r="AJ307" s="59"/>
      <c r="AK307" s="81"/>
      <c r="AL307" s="47"/>
      <c r="AM307" s="81"/>
      <c r="AN307" s="59"/>
      <c r="AR307" s="88">
        <f t="shared" si="59"/>
        <v>0</v>
      </c>
      <c r="AT307" s="105">
        <v>5</v>
      </c>
      <c r="AU307" s="81"/>
      <c r="AV307" s="47"/>
      <c r="AW307" s="81"/>
      <c r="AX307" s="47"/>
      <c r="AY307" s="81"/>
      <c r="AZ307" s="47"/>
      <c r="BA307" s="81"/>
      <c r="BB307" s="47"/>
      <c r="BC307" s="81"/>
      <c r="BD307" s="59"/>
      <c r="BE307" s="81"/>
      <c r="BF307" s="47"/>
      <c r="BG307" s="81"/>
      <c r="BH307" s="59"/>
    </row>
    <row r="308" spans="4:60" ht="15" customHeight="1" outlineLevel="1" thickBot="1" x14ac:dyDescent="0.25">
      <c r="D308" s="88">
        <f t="shared" si="57"/>
        <v>0</v>
      </c>
      <c r="F308" s="105">
        <v>6</v>
      </c>
      <c r="G308" s="81"/>
      <c r="H308" s="47"/>
      <c r="I308" s="81"/>
      <c r="J308" s="47"/>
      <c r="K308" s="81"/>
      <c r="L308" s="47"/>
      <c r="M308" s="81"/>
      <c r="N308" s="47"/>
      <c r="O308" s="81"/>
      <c r="P308" s="59"/>
      <c r="Q308" s="81"/>
      <c r="R308" s="47"/>
      <c r="S308" s="81"/>
      <c r="T308" s="59"/>
      <c r="X308" s="88">
        <f t="shared" si="58"/>
        <v>0</v>
      </c>
      <c r="Z308" s="105">
        <v>6</v>
      </c>
      <c r="AA308" s="81"/>
      <c r="AB308" s="47"/>
      <c r="AC308" s="81"/>
      <c r="AD308" s="47"/>
      <c r="AE308" s="81"/>
      <c r="AF308" s="47"/>
      <c r="AG308" s="81"/>
      <c r="AH308" s="47"/>
      <c r="AI308" s="81"/>
      <c r="AJ308" s="59"/>
      <c r="AK308" s="81"/>
      <c r="AL308" s="47"/>
      <c r="AM308" s="81"/>
      <c r="AN308" s="59"/>
      <c r="AR308" s="88">
        <f t="shared" si="59"/>
        <v>0</v>
      </c>
      <c r="AT308" s="105">
        <v>6</v>
      </c>
      <c r="AU308" s="81"/>
      <c r="AV308" s="47"/>
      <c r="AW308" s="81"/>
      <c r="AX308" s="47"/>
      <c r="AY308" s="81"/>
      <c r="AZ308" s="47"/>
      <c r="BA308" s="81"/>
      <c r="BB308" s="47"/>
      <c r="BC308" s="81"/>
      <c r="BD308" s="59"/>
      <c r="BE308" s="81"/>
      <c r="BF308" s="47"/>
      <c r="BG308" s="81"/>
      <c r="BH308" s="59"/>
    </row>
    <row r="309" spans="4:60" ht="15" customHeight="1" outlineLevel="1" thickBot="1" x14ac:dyDescent="0.25">
      <c r="D309" s="88">
        <f t="shared" si="57"/>
        <v>0</v>
      </c>
      <c r="F309" s="105">
        <v>7</v>
      </c>
      <c r="G309" s="81"/>
      <c r="H309" s="47"/>
      <c r="I309" s="81"/>
      <c r="J309" s="47"/>
      <c r="K309" s="81"/>
      <c r="L309" s="47"/>
      <c r="M309" s="81"/>
      <c r="N309" s="47"/>
      <c r="O309" s="81"/>
      <c r="P309" s="59"/>
      <c r="Q309" s="81"/>
      <c r="R309" s="47"/>
      <c r="S309" s="81"/>
      <c r="T309" s="59"/>
      <c r="X309" s="88">
        <f t="shared" si="58"/>
        <v>0</v>
      </c>
      <c r="Z309" s="105">
        <v>7</v>
      </c>
      <c r="AA309" s="81"/>
      <c r="AB309" s="47"/>
      <c r="AC309" s="81"/>
      <c r="AD309" s="47"/>
      <c r="AE309" s="81"/>
      <c r="AF309" s="47"/>
      <c r="AG309" s="81"/>
      <c r="AH309" s="47"/>
      <c r="AI309" s="81"/>
      <c r="AJ309" s="59"/>
      <c r="AK309" s="81"/>
      <c r="AL309" s="47"/>
      <c r="AM309" s="81"/>
      <c r="AN309" s="59"/>
      <c r="AR309" s="88">
        <f t="shared" si="59"/>
        <v>0</v>
      </c>
      <c r="AT309" s="105">
        <v>7</v>
      </c>
      <c r="AU309" s="81"/>
      <c r="AV309" s="47"/>
      <c r="AW309" s="81"/>
      <c r="AX309" s="47"/>
      <c r="AY309" s="81"/>
      <c r="AZ309" s="47"/>
      <c r="BA309" s="81"/>
      <c r="BB309" s="47"/>
      <c r="BC309" s="81"/>
      <c r="BD309" s="59"/>
      <c r="BE309" s="81"/>
      <c r="BF309" s="47"/>
      <c r="BG309" s="81"/>
      <c r="BH309" s="59"/>
    </row>
    <row r="310" spans="4:60" ht="15" customHeight="1" outlineLevel="1" thickBot="1" x14ac:dyDescent="0.25">
      <c r="D310" s="88">
        <f t="shared" si="57"/>
        <v>0</v>
      </c>
      <c r="F310" s="105">
        <v>8</v>
      </c>
      <c r="G310" s="81"/>
      <c r="H310" s="47"/>
      <c r="I310" s="81"/>
      <c r="J310" s="47"/>
      <c r="K310" s="81"/>
      <c r="L310" s="47"/>
      <c r="M310" s="81"/>
      <c r="N310" s="47"/>
      <c r="O310" s="81"/>
      <c r="P310" s="59"/>
      <c r="Q310" s="81"/>
      <c r="R310" s="47"/>
      <c r="S310" s="81"/>
      <c r="T310" s="59"/>
      <c r="X310" s="88">
        <f t="shared" si="58"/>
        <v>0</v>
      </c>
      <c r="Z310" s="105">
        <v>8</v>
      </c>
      <c r="AA310" s="81"/>
      <c r="AB310" s="47"/>
      <c r="AC310" s="81"/>
      <c r="AD310" s="47"/>
      <c r="AE310" s="81"/>
      <c r="AF310" s="47"/>
      <c r="AG310" s="81"/>
      <c r="AH310" s="47"/>
      <c r="AI310" s="81"/>
      <c r="AJ310" s="59"/>
      <c r="AK310" s="81"/>
      <c r="AL310" s="47"/>
      <c r="AM310" s="81"/>
      <c r="AN310" s="59"/>
      <c r="AR310" s="88">
        <f t="shared" si="59"/>
        <v>0</v>
      </c>
      <c r="AT310" s="105">
        <v>8</v>
      </c>
      <c r="AU310" s="81"/>
      <c r="AV310" s="47"/>
      <c r="AW310" s="81"/>
      <c r="AX310" s="47"/>
      <c r="AY310" s="81"/>
      <c r="AZ310" s="47"/>
      <c r="BA310" s="81"/>
      <c r="BB310" s="47"/>
      <c r="BC310" s="81"/>
      <c r="BD310" s="59"/>
      <c r="BE310" s="81"/>
      <c r="BF310" s="47"/>
      <c r="BG310" s="81"/>
      <c r="BH310" s="59"/>
    </row>
    <row r="311" spans="4:60" ht="15" customHeight="1" outlineLevel="1" thickBot="1" x14ac:dyDescent="0.25">
      <c r="D311" s="88">
        <f t="shared" si="57"/>
        <v>0</v>
      </c>
      <c r="F311" s="105">
        <v>9</v>
      </c>
      <c r="G311" s="81"/>
      <c r="H311" s="47"/>
      <c r="I311" s="81"/>
      <c r="J311" s="47"/>
      <c r="K311" s="81"/>
      <c r="L311" s="47"/>
      <c r="M311" s="81"/>
      <c r="N311" s="47"/>
      <c r="O311" s="81"/>
      <c r="P311" s="59"/>
      <c r="Q311" s="81"/>
      <c r="R311" s="47"/>
      <c r="S311" s="81"/>
      <c r="T311" s="59"/>
      <c r="X311" s="88">
        <f t="shared" si="58"/>
        <v>0</v>
      </c>
      <c r="Z311" s="105">
        <v>9</v>
      </c>
      <c r="AA311" s="81"/>
      <c r="AB311" s="47"/>
      <c r="AC311" s="81"/>
      <c r="AD311" s="47"/>
      <c r="AE311" s="81"/>
      <c r="AF311" s="47"/>
      <c r="AG311" s="81"/>
      <c r="AH311" s="47"/>
      <c r="AI311" s="81"/>
      <c r="AJ311" s="59"/>
      <c r="AK311" s="81"/>
      <c r="AL311" s="47"/>
      <c r="AM311" s="81"/>
      <c r="AN311" s="59"/>
      <c r="AR311" s="88">
        <f t="shared" si="59"/>
        <v>0</v>
      </c>
      <c r="AT311" s="105">
        <v>9</v>
      </c>
      <c r="AU311" s="81"/>
      <c r="AV311" s="47"/>
      <c r="AW311" s="81"/>
      <c r="AX311" s="47"/>
      <c r="AY311" s="81"/>
      <c r="AZ311" s="47"/>
      <c r="BA311" s="81"/>
      <c r="BB311" s="47"/>
      <c r="BC311" s="81"/>
      <c r="BD311" s="59"/>
      <c r="BE311" s="81"/>
      <c r="BF311" s="47"/>
      <c r="BG311" s="81"/>
      <c r="BH311" s="59"/>
    </row>
    <row r="312" spans="4:60" ht="15" customHeight="1" outlineLevel="1" thickBot="1" x14ac:dyDescent="0.25">
      <c r="D312" s="88">
        <f t="shared" si="57"/>
        <v>0</v>
      </c>
      <c r="F312" s="105">
        <v>10</v>
      </c>
      <c r="G312" s="81"/>
      <c r="H312" s="47"/>
      <c r="I312" s="81"/>
      <c r="J312" s="47"/>
      <c r="K312" s="81"/>
      <c r="L312" s="47"/>
      <c r="M312" s="81"/>
      <c r="N312" s="47"/>
      <c r="O312" s="81"/>
      <c r="P312" s="59"/>
      <c r="Q312" s="81"/>
      <c r="R312" s="47"/>
      <c r="S312" s="81"/>
      <c r="T312" s="59"/>
      <c r="X312" s="88">
        <f t="shared" si="58"/>
        <v>0</v>
      </c>
      <c r="Z312" s="105">
        <v>10</v>
      </c>
      <c r="AA312" s="81"/>
      <c r="AB312" s="47"/>
      <c r="AC312" s="81"/>
      <c r="AD312" s="47"/>
      <c r="AE312" s="81"/>
      <c r="AF312" s="47"/>
      <c r="AG312" s="81"/>
      <c r="AH312" s="47"/>
      <c r="AI312" s="81"/>
      <c r="AJ312" s="59"/>
      <c r="AK312" s="81"/>
      <c r="AL312" s="47"/>
      <c r="AM312" s="81"/>
      <c r="AN312" s="59"/>
      <c r="AR312" s="88">
        <f t="shared" si="59"/>
        <v>0</v>
      </c>
      <c r="AT312" s="105">
        <v>10</v>
      </c>
      <c r="AU312" s="81"/>
      <c r="AV312" s="47"/>
      <c r="AW312" s="81"/>
      <c r="AX312" s="47"/>
      <c r="AY312" s="81"/>
      <c r="AZ312" s="47"/>
      <c r="BA312" s="81"/>
      <c r="BB312" s="47"/>
      <c r="BC312" s="81"/>
      <c r="BD312" s="59"/>
      <c r="BE312" s="81"/>
      <c r="BF312" s="47"/>
      <c r="BG312" s="81"/>
      <c r="BH312" s="59"/>
    </row>
    <row r="313" spans="4:60" ht="15" customHeight="1" outlineLevel="1" thickBot="1" x14ac:dyDescent="0.25">
      <c r="D313" s="88">
        <f t="shared" si="57"/>
        <v>0</v>
      </c>
      <c r="F313" s="105">
        <v>11</v>
      </c>
      <c r="G313" s="81"/>
      <c r="H313" s="47"/>
      <c r="I313" s="81"/>
      <c r="J313" s="47"/>
      <c r="K313" s="81"/>
      <c r="L313" s="47"/>
      <c r="M313" s="81"/>
      <c r="N313" s="47"/>
      <c r="O313" s="81"/>
      <c r="P313" s="59"/>
      <c r="Q313" s="81"/>
      <c r="R313" s="47"/>
      <c r="S313" s="81"/>
      <c r="T313" s="59"/>
      <c r="X313" s="88">
        <f t="shared" si="58"/>
        <v>0</v>
      </c>
      <c r="Z313" s="105">
        <v>11</v>
      </c>
      <c r="AA313" s="81"/>
      <c r="AB313" s="47"/>
      <c r="AC313" s="81"/>
      <c r="AD313" s="47"/>
      <c r="AE313" s="81"/>
      <c r="AF313" s="47"/>
      <c r="AG313" s="81"/>
      <c r="AH313" s="47"/>
      <c r="AI313" s="81"/>
      <c r="AJ313" s="59"/>
      <c r="AK313" s="81"/>
      <c r="AL313" s="47"/>
      <c r="AM313" s="81"/>
      <c r="AN313" s="59"/>
      <c r="AR313" s="88">
        <f t="shared" si="59"/>
        <v>0</v>
      </c>
      <c r="AT313" s="105">
        <v>11</v>
      </c>
      <c r="AU313" s="81"/>
      <c r="AV313" s="47"/>
      <c r="AW313" s="81"/>
      <c r="AX313" s="47"/>
      <c r="AY313" s="81"/>
      <c r="AZ313" s="47"/>
      <c r="BA313" s="81"/>
      <c r="BB313" s="47"/>
      <c r="BC313" s="81"/>
      <c r="BD313" s="59"/>
      <c r="BE313" s="81"/>
      <c r="BF313" s="47"/>
      <c r="BG313" s="81"/>
      <c r="BH313" s="59"/>
    </row>
    <row r="314" spans="4:60" ht="15" customHeight="1" outlineLevel="1" thickBot="1" x14ac:dyDescent="0.25">
      <c r="D314" s="88">
        <f t="shared" si="57"/>
        <v>0</v>
      </c>
      <c r="F314" s="105">
        <v>12</v>
      </c>
      <c r="G314" s="81"/>
      <c r="H314" s="47"/>
      <c r="I314" s="81"/>
      <c r="J314" s="47"/>
      <c r="K314" s="81"/>
      <c r="L314" s="47"/>
      <c r="M314" s="81"/>
      <c r="N314" s="47"/>
      <c r="O314" s="81"/>
      <c r="P314" s="59"/>
      <c r="Q314" s="81"/>
      <c r="R314" s="47"/>
      <c r="S314" s="81"/>
      <c r="T314" s="59"/>
      <c r="X314" s="88">
        <f t="shared" si="58"/>
        <v>0</v>
      </c>
      <c r="Z314" s="105">
        <v>12</v>
      </c>
      <c r="AA314" s="81"/>
      <c r="AB314" s="47"/>
      <c r="AC314" s="81"/>
      <c r="AD314" s="47"/>
      <c r="AE314" s="81"/>
      <c r="AF314" s="47"/>
      <c r="AG314" s="81"/>
      <c r="AH314" s="47"/>
      <c r="AI314" s="81"/>
      <c r="AJ314" s="59"/>
      <c r="AK314" s="81"/>
      <c r="AL314" s="47"/>
      <c r="AM314" s="81"/>
      <c r="AN314" s="59"/>
      <c r="AR314" s="88">
        <f t="shared" si="59"/>
        <v>0</v>
      </c>
      <c r="AT314" s="105">
        <v>12</v>
      </c>
      <c r="AU314" s="81"/>
      <c r="AV314" s="47"/>
      <c r="AW314" s="81"/>
      <c r="AX314" s="47"/>
      <c r="AY314" s="81"/>
      <c r="AZ314" s="47"/>
      <c r="BA314" s="81"/>
      <c r="BB314" s="47"/>
      <c r="BC314" s="81"/>
      <c r="BD314" s="59"/>
      <c r="BE314" s="81"/>
      <c r="BF314" s="47"/>
      <c r="BG314" s="81"/>
      <c r="BH314" s="59"/>
    </row>
    <row r="315" spans="4:60" ht="15" customHeight="1" outlineLevel="1" thickBot="1" x14ac:dyDescent="0.25">
      <c r="D315" s="88">
        <f t="shared" si="57"/>
        <v>0</v>
      </c>
      <c r="F315" s="105">
        <v>13</v>
      </c>
      <c r="G315" s="81"/>
      <c r="H315" s="47"/>
      <c r="I315" s="81"/>
      <c r="J315" s="47"/>
      <c r="K315" s="81"/>
      <c r="L315" s="47"/>
      <c r="M315" s="81"/>
      <c r="N315" s="47"/>
      <c r="O315" s="81"/>
      <c r="P315" s="59"/>
      <c r="Q315" s="81"/>
      <c r="R315" s="47"/>
      <c r="S315" s="81"/>
      <c r="T315" s="59"/>
      <c r="X315" s="88">
        <f t="shared" si="58"/>
        <v>0</v>
      </c>
      <c r="Z315" s="105">
        <v>13</v>
      </c>
      <c r="AA315" s="81"/>
      <c r="AB315" s="47"/>
      <c r="AC315" s="81"/>
      <c r="AD315" s="47"/>
      <c r="AE315" s="81"/>
      <c r="AF315" s="47"/>
      <c r="AG315" s="81"/>
      <c r="AH315" s="47"/>
      <c r="AI315" s="81"/>
      <c r="AJ315" s="59"/>
      <c r="AK315" s="81"/>
      <c r="AL315" s="47"/>
      <c r="AM315" s="81"/>
      <c r="AN315" s="59"/>
      <c r="AR315" s="88">
        <f t="shared" si="59"/>
        <v>0</v>
      </c>
      <c r="AT315" s="105">
        <v>13</v>
      </c>
      <c r="AU315" s="81"/>
      <c r="AV315" s="47"/>
      <c r="AW315" s="81"/>
      <c r="AX315" s="47"/>
      <c r="AY315" s="81"/>
      <c r="AZ315" s="47"/>
      <c r="BA315" s="81"/>
      <c r="BB315" s="47"/>
      <c r="BC315" s="81"/>
      <c r="BD315" s="59"/>
      <c r="BE315" s="81"/>
      <c r="BF315" s="47"/>
      <c r="BG315" s="81"/>
      <c r="BH315" s="59"/>
    </row>
    <row r="316" spans="4:60" ht="15" customHeight="1" outlineLevel="1" thickBot="1" x14ac:dyDescent="0.25">
      <c r="D316" s="88">
        <f t="shared" si="57"/>
        <v>0</v>
      </c>
      <c r="F316" s="105">
        <v>14</v>
      </c>
      <c r="G316" s="81"/>
      <c r="H316" s="78"/>
      <c r="I316" s="81"/>
      <c r="J316" s="47"/>
      <c r="K316" s="81"/>
      <c r="L316" s="47"/>
      <c r="M316" s="81"/>
      <c r="N316" s="47"/>
      <c r="O316" s="81"/>
      <c r="P316" s="59"/>
      <c r="Q316" s="81"/>
      <c r="R316" s="47"/>
      <c r="S316" s="81"/>
      <c r="T316" s="59"/>
      <c r="X316" s="88">
        <f t="shared" si="58"/>
        <v>0</v>
      </c>
      <c r="Z316" s="105">
        <v>14</v>
      </c>
      <c r="AA316" s="81"/>
      <c r="AB316" s="78"/>
      <c r="AC316" s="81"/>
      <c r="AD316" s="47"/>
      <c r="AE316" s="81"/>
      <c r="AF316" s="47"/>
      <c r="AG316" s="81"/>
      <c r="AH316" s="47"/>
      <c r="AI316" s="81"/>
      <c r="AJ316" s="59"/>
      <c r="AK316" s="81"/>
      <c r="AL316" s="47"/>
      <c r="AM316" s="81"/>
      <c r="AN316" s="59"/>
      <c r="AR316" s="88">
        <f t="shared" si="59"/>
        <v>0</v>
      </c>
      <c r="AT316" s="105">
        <v>14</v>
      </c>
      <c r="AU316" s="81"/>
      <c r="AV316" s="78"/>
      <c r="AW316" s="81"/>
      <c r="AX316" s="47"/>
      <c r="AY316" s="81"/>
      <c r="AZ316" s="47"/>
      <c r="BA316" s="81"/>
      <c r="BB316" s="47"/>
      <c r="BC316" s="81"/>
      <c r="BD316" s="59"/>
      <c r="BE316" s="81"/>
      <c r="BF316" s="47"/>
      <c r="BG316" s="81"/>
      <c r="BH316" s="59"/>
    </row>
    <row r="317" spans="4:60" ht="15" customHeight="1" outlineLevel="1" thickBot="1" x14ac:dyDescent="0.25">
      <c r="D317" s="89">
        <f t="shared" si="57"/>
        <v>0</v>
      </c>
      <c r="F317" s="105">
        <v>15</v>
      </c>
      <c r="G317" s="82"/>
      <c r="H317" s="60"/>
      <c r="I317" s="82"/>
      <c r="J317" s="60"/>
      <c r="K317" s="82"/>
      <c r="L317" s="60"/>
      <c r="M317" s="82"/>
      <c r="N317" s="60"/>
      <c r="O317" s="82"/>
      <c r="P317" s="61"/>
      <c r="Q317" s="82"/>
      <c r="R317" s="60"/>
      <c r="S317" s="82"/>
      <c r="T317" s="61"/>
      <c r="X317" s="89">
        <f t="shared" si="58"/>
        <v>0</v>
      </c>
      <c r="Z317" s="105">
        <v>15</v>
      </c>
      <c r="AA317" s="82"/>
      <c r="AB317" s="60"/>
      <c r="AC317" s="82"/>
      <c r="AD317" s="60"/>
      <c r="AE317" s="82"/>
      <c r="AF317" s="60"/>
      <c r="AG317" s="82"/>
      <c r="AH317" s="60"/>
      <c r="AI317" s="82"/>
      <c r="AJ317" s="61"/>
      <c r="AK317" s="82"/>
      <c r="AL317" s="60"/>
      <c r="AM317" s="82"/>
      <c r="AN317" s="61"/>
      <c r="AR317" s="89">
        <f t="shared" si="59"/>
        <v>0</v>
      </c>
      <c r="AT317" s="105">
        <v>15</v>
      </c>
      <c r="AU317" s="82"/>
      <c r="AV317" s="60"/>
      <c r="AW317" s="82"/>
      <c r="AX317" s="60"/>
      <c r="AY317" s="82"/>
      <c r="AZ317" s="60"/>
      <c r="BA317" s="82"/>
      <c r="BB317" s="60"/>
      <c r="BC317" s="82"/>
      <c r="BD317" s="61"/>
      <c r="BE317" s="82"/>
      <c r="BF317" s="60"/>
      <c r="BG317" s="82"/>
      <c r="BH317" s="61"/>
    </row>
    <row r="318" spans="4:60" ht="15" customHeight="1" outlineLevel="1" thickTop="1" thickBot="1" x14ac:dyDescent="0.25">
      <c r="F318" s="106"/>
      <c r="G318" s="49" t="s">
        <v>27</v>
      </c>
      <c r="H318" s="49">
        <f>SUM(H303:H317)</f>
        <v>0</v>
      </c>
      <c r="I318" s="49"/>
      <c r="J318" s="49">
        <f>SUM(J303:J317)</f>
        <v>0</v>
      </c>
      <c r="K318" s="49"/>
      <c r="L318" s="49">
        <f>SUM(L303:L317)</f>
        <v>0</v>
      </c>
      <c r="M318" s="49"/>
      <c r="N318" s="49">
        <f>SUM(N303:N317)</f>
        <v>0</v>
      </c>
      <c r="O318" s="49"/>
      <c r="P318" s="49">
        <f>SUM(P303:P317)</f>
        <v>0</v>
      </c>
      <c r="Q318" s="49"/>
      <c r="R318" s="49">
        <f>SUM(R303:R317)</f>
        <v>0</v>
      </c>
      <c r="S318" s="49"/>
      <c r="T318" s="49">
        <f>SUM(T303:T317)</f>
        <v>0</v>
      </c>
      <c r="Z318" s="106"/>
      <c r="AA318" s="49" t="s">
        <v>27</v>
      </c>
      <c r="AB318" s="49">
        <f>SUM(AB303:AB317)</f>
        <v>0</v>
      </c>
      <c r="AC318" s="49"/>
      <c r="AD318" s="49">
        <f>SUM(AD303:AD317)</f>
        <v>0</v>
      </c>
      <c r="AE318" s="49"/>
      <c r="AF318" s="49">
        <f>SUM(AF303:AF317)</f>
        <v>0</v>
      </c>
      <c r="AG318" s="49"/>
      <c r="AH318" s="49">
        <f>SUM(AH303:AH317)</f>
        <v>0</v>
      </c>
      <c r="AI318" s="49"/>
      <c r="AJ318" s="49">
        <f>SUM(AJ303:AJ317)</f>
        <v>0</v>
      </c>
      <c r="AK318" s="49"/>
      <c r="AL318" s="49">
        <f>SUM(AL303:AL317)</f>
        <v>0</v>
      </c>
      <c r="AM318" s="49"/>
      <c r="AN318" s="49">
        <f>SUM(AN303:AN317)</f>
        <v>0</v>
      </c>
      <c r="AT318" s="106"/>
      <c r="AU318" s="49" t="s">
        <v>27</v>
      </c>
      <c r="AV318" s="49">
        <f>SUM(AV303:AV317)</f>
        <v>0</v>
      </c>
      <c r="AW318" s="49"/>
      <c r="AX318" s="49">
        <f>SUM(AX303:AX317)</f>
        <v>0</v>
      </c>
      <c r="AY318" s="49"/>
      <c r="AZ318" s="49">
        <f>SUM(AZ303:AZ317)</f>
        <v>0</v>
      </c>
      <c r="BA318" s="49"/>
      <c r="BB318" s="49">
        <f>SUM(BB303:BB317)</f>
        <v>0</v>
      </c>
      <c r="BC318" s="49"/>
      <c r="BD318" s="49">
        <f>SUM(BD303:BD317)</f>
        <v>0</v>
      </c>
      <c r="BE318" s="49"/>
      <c r="BF318" s="49">
        <f>SUM(BF303:BF317)</f>
        <v>0</v>
      </c>
      <c r="BG318" s="49"/>
      <c r="BH318" s="49">
        <f>SUM(BH303:BH317)</f>
        <v>0</v>
      </c>
    </row>
    <row r="319" spans="4:60" ht="15" hidden="1" customHeight="1" outlineLevel="1" thickBot="1" x14ac:dyDescent="0.25">
      <c r="F319" s="108" t="str">
        <f>IF(H320&lt;=EOMONTH(H284,0),INT((N320-LOOKUP(N320,DATE(YEAR(N320)+{-1;0;1},1,3)-WEEKDAY(DATE(YEAR(N320)+{-1;0;1},1,3))+2))/7)+1,"")</f>
        <v/>
      </c>
      <c r="G319" s="50"/>
      <c r="H319" s="50"/>
      <c r="I319" s="50"/>
      <c r="J319" s="50"/>
      <c r="K319" s="50"/>
      <c r="L319" s="50"/>
      <c r="M319" s="50"/>
      <c r="N319" s="50"/>
      <c r="O319" s="50"/>
      <c r="P319" s="50"/>
      <c r="Q319" s="50"/>
      <c r="R319" s="50"/>
      <c r="S319" s="50"/>
      <c r="T319" s="50"/>
      <c r="Z319" s="108" t="str">
        <f>IF(AB320&lt;=EOMONTH(AB284,0),INT((AH320-LOOKUP(AH320,DATE(YEAR(AH320)+{-1;0;1},1,3)-WEEKDAY(DATE(YEAR(AH320)+{-1;0;1},1,3))+2))/7)+1,"")</f>
        <v/>
      </c>
      <c r="AA319" s="50"/>
      <c r="AB319" s="50"/>
      <c r="AC319" s="50"/>
      <c r="AD319" s="50"/>
      <c r="AE319" s="50"/>
      <c r="AF319" s="50"/>
      <c r="AG319" s="50"/>
      <c r="AH319" s="50"/>
      <c r="AI319" s="50"/>
      <c r="AJ319" s="50"/>
      <c r="AK319" s="50"/>
      <c r="AL319" s="50"/>
      <c r="AM319" s="50"/>
      <c r="AN319" s="50"/>
      <c r="AT319" s="108" t="e">
        <f>IF(AV320&lt;=EOMONTH(AV284,0),INT((BB320-LOOKUP(BB320,DATE(YEAR(BB320)+{-1;0;1},1,3)-WEEKDAY(DATE(YEAR(BB320)+{-1;0;1},1,3))+2))/7)+1,"")</f>
        <v>#VALUE!</v>
      </c>
      <c r="AU319" s="50"/>
      <c r="AV319" s="50"/>
      <c r="AW319" s="50"/>
      <c r="AX319" s="50"/>
      <c r="AY319" s="50"/>
      <c r="AZ319" s="50"/>
      <c r="BA319" s="50"/>
      <c r="BB319" s="50"/>
      <c r="BC319" s="50"/>
      <c r="BD319" s="50"/>
      <c r="BE319" s="50"/>
      <c r="BF319" s="50"/>
      <c r="BG319" s="50"/>
      <c r="BH319" s="50"/>
    </row>
    <row r="320" spans="4:60" ht="39.950000000000003" customHeight="1" thickBot="1" x14ac:dyDescent="0.25">
      <c r="F320" s="71" t="str">
        <f>F319</f>
        <v/>
      </c>
      <c r="G320" s="51" t="str">
        <f>IF(ISNA(VLOOKUP(H320,Tab_feri,2,FALSE)),"",VLOOKUP(H320,Tab_feri,2,FALSE))</f>
        <v/>
      </c>
      <c r="H320" s="52" t="str">
        <f>IF(T302&lt;EOMONTH(F227,0),T302+1,"")</f>
        <v/>
      </c>
      <c r="I320" s="51" t="str">
        <f>IF(ISNA(VLOOKUP(J320,Tab_feri,2,FALSE)),"",VLOOKUP(J320,Tab_feri,2,FALSE))</f>
        <v/>
      </c>
      <c r="J320" s="52" t="str">
        <f>IF(H320&lt;EOMONTH(F227,0),H320+1,"")</f>
        <v/>
      </c>
      <c r="K320" s="51" t="str">
        <f>IF(ISNA(VLOOKUP(L320,Tab_feri,2,FALSE)),"",VLOOKUP(L320,Tab_feri,2,FALSE))</f>
        <v/>
      </c>
      <c r="L320" s="52" t="str">
        <f>IF(J320&lt;EOMONTH(F227,0),J320+1,"")</f>
        <v/>
      </c>
      <c r="M320" s="51" t="str">
        <f>IF(ISNA(VLOOKUP(N320,Tab_feri,2,FALSE)),"",VLOOKUP(N320,Tab_feri,2,FALSE))</f>
        <v/>
      </c>
      <c r="N320" s="52" t="str">
        <f>IF(L320&lt;EOMONTH(F227,0),L320+1,"")</f>
        <v/>
      </c>
      <c r="O320" s="51" t="str">
        <f>IF(ISNA(VLOOKUP(P320,Tab_feri,2,FALSE)),"",VLOOKUP(P320,Tab_feri,2,FALSE))</f>
        <v/>
      </c>
      <c r="P320" s="52" t="str">
        <f>IF(N320&lt;EOMONTH(F227,0),N320+1,"")</f>
        <v/>
      </c>
      <c r="Q320" s="53" t="str">
        <f>IF(ISNA(VLOOKUP(R320,Tab_feri,2,FALSE)),"",VLOOKUP(R320,Tab_feri,2,FALSE))</f>
        <v/>
      </c>
      <c r="R320" s="54" t="str">
        <f>IF(P320&lt;EOMONTH(F227,0),P320+1,"")</f>
        <v/>
      </c>
      <c r="S320" s="53" t="str">
        <f>IF(ISNA(VLOOKUP(T320,Tab_feri,2,FALSE)),"",VLOOKUP(T320,Tab_feri,2,FALSE))</f>
        <v/>
      </c>
      <c r="T320" s="55" t="str">
        <f>IF(R320&lt;EOMONTH(F227,0),R320+1,"")</f>
        <v/>
      </c>
      <c r="Z320" s="71" t="str">
        <f>Z319</f>
        <v/>
      </c>
      <c r="AA320" s="51" t="str">
        <f>IF(ISNA(VLOOKUP(AB320,Tab_feri,2,FALSE)),"",VLOOKUP(AB320,Tab_feri,2,FALSE))</f>
        <v/>
      </c>
      <c r="AB320" s="52" t="str">
        <f>IF(AN302&lt;EOMONTH(Z227,0),AN302+1,"")</f>
        <v/>
      </c>
      <c r="AC320" s="51" t="str">
        <f>IF(ISNA(VLOOKUP(AD320,Tab_feri,2,FALSE)),"",VLOOKUP(AD320,Tab_feri,2,FALSE))</f>
        <v/>
      </c>
      <c r="AD320" s="52" t="str">
        <f>IF(AB320&lt;EOMONTH(Z227,0),AB320+1,"")</f>
        <v/>
      </c>
      <c r="AE320" s="51" t="str">
        <f>IF(ISNA(VLOOKUP(AF320,Tab_feri,2,FALSE)),"",VLOOKUP(AF320,Tab_feri,2,FALSE))</f>
        <v/>
      </c>
      <c r="AF320" s="52" t="str">
        <f>IF(AD320&lt;EOMONTH(Z227,0),AD320+1,"")</f>
        <v/>
      </c>
      <c r="AG320" s="51" t="str">
        <f>IF(ISNA(VLOOKUP(AH320,Tab_feri,2,FALSE)),"",VLOOKUP(AH320,Tab_feri,2,FALSE))</f>
        <v/>
      </c>
      <c r="AH320" s="52" t="str">
        <f>IF(AF320&lt;EOMONTH(Z227,0),AF320+1,"")</f>
        <v/>
      </c>
      <c r="AI320" s="51" t="str">
        <f>IF(ISNA(VLOOKUP(AJ320,Tab_feri,2,FALSE)),"",VLOOKUP(AJ320,Tab_feri,2,FALSE))</f>
        <v/>
      </c>
      <c r="AJ320" s="52" t="str">
        <f>IF(AH320&lt;EOMONTH(Z227,0),AH320+1,"")</f>
        <v/>
      </c>
      <c r="AK320" s="53" t="str">
        <f>IF(ISNA(VLOOKUP(AL320,Tab_feri,2,FALSE)),"",VLOOKUP(AL320,Tab_feri,2,FALSE))</f>
        <v/>
      </c>
      <c r="AL320" s="54" t="str">
        <f>IF(AJ320&lt;EOMONTH(Z227,0),AJ320+1,"")</f>
        <v/>
      </c>
      <c r="AM320" s="53" t="str">
        <f>IF(ISNA(VLOOKUP(AN320,Tab_feri,2,FALSE)),"",VLOOKUP(AN320,Tab_feri,2,FALSE))</f>
        <v/>
      </c>
      <c r="AN320" s="55" t="str">
        <f>IF(AL320&lt;EOMONTH(Z227,0),AL320+1,"")</f>
        <v/>
      </c>
      <c r="AT320" s="71" t="e">
        <f>AT319</f>
        <v>#VALUE!</v>
      </c>
      <c r="AU320" s="51" t="str">
        <f>IF(ISNA(VLOOKUP(AV320,Tab_feri,2,FALSE)),"",VLOOKUP(AV320,Tab_feri,2,FALSE))</f>
        <v/>
      </c>
      <c r="AV320" s="52">
        <f>IF(BH302&lt;EOMONTH(AT227,0),BH302+1,"")</f>
        <v>43738</v>
      </c>
      <c r="AW320" s="51" t="str">
        <f>IF(ISNA(VLOOKUP(AX320,Tab_feri,2,FALSE)),"",VLOOKUP(AX320,Tab_feri,2,FALSE))</f>
        <v/>
      </c>
      <c r="AX320" s="52" t="str">
        <f>IF(AV320&lt;EOMONTH(AT227,0),AV320+1,"")</f>
        <v/>
      </c>
      <c r="AY320" s="51" t="str">
        <f>IF(ISNA(VLOOKUP(AZ320,Tab_feri,2,FALSE)),"",VLOOKUP(AZ320,Tab_feri,2,FALSE))</f>
        <v/>
      </c>
      <c r="AZ320" s="52" t="str">
        <f>IF(AX320&lt;EOMONTH(AT227,0),AX320+1,"")</f>
        <v/>
      </c>
      <c r="BA320" s="51" t="str">
        <f>IF(ISNA(VLOOKUP(BB320,Tab_feri,2,FALSE)),"",VLOOKUP(BB320,Tab_feri,2,FALSE))</f>
        <v/>
      </c>
      <c r="BB320" s="52" t="str">
        <f>IF(AZ320&lt;EOMONTH(AT227,0),AZ320+1,"")</f>
        <v/>
      </c>
      <c r="BC320" s="51" t="str">
        <f>IF(ISNA(VLOOKUP(BD320,Tab_feri,2,FALSE)),"",VLOOKUP(BD320,Tab_feri,2,FALSE))</f>
        <v/>
      </c>
      <c r="BD320" s="52" t="str">
        <f>IF(BB320&lt;EOMONTH(AT227,0),BB320+1,"")</f>
        <v/>
      </c>
      <c r="BE320" s="53" t="str">
        <f>IF(ISNA(VLOOKUP(BF320,Tab_feri,2,FALSE)),"",VLOOKUP(BF320,Tab_feri,2,FALSE))</f>
        <v/>
      </c>
      <c r="BF320" s="54" t="str">
        <f>IF(BD320&lt;EOMONTH(AT227,0),BD320+1,"")</f>
        <v/>
      </c>
      <c r="BG320" s="53" t="str">
        <f>IF(ISNA(VLOOKUP(BH320,Tab_feri,2,FALSE)),"",VLOOKUP(BH320,Tab_feri,2,FALSE))</f>
        <v/>
      </c>
      <c r="BH320" s="55" t="str">
        <f>IF(BF320&lt;EOMONTH(AT227,0),BF320+1,"")</f>
        <v/>
      </c>
    </row>
    <row r="321" spans="4:60" ht="16.5" outlineLevel="1" thickTop="1" thickBot="1" x14ac:dyDescent="0.25">
      <c r="D321" s="87">
        <f>SUM(H321,J321,L321,N321,P321,R321,T321)</f>
        <v>0</v>
      </c>
      <c r="F321" s="105">
        <v>1</v>
      </c>
      <c r="G321" s="80"/>
      <c r="H321" s="57"/>
      <c r="I321" s="80"/>
      <c r="J321" s="57"/>
      <c r="K321" s="80"/>
      <c r="L321" s="57"/>
      <c r="M321" s="80"/>
      <c r="N321" s="57"/>
      <c r="O321" s="80"/>
      <c r="P321" s="58"/>
      <c r="Q321" s="80"/>
      <c r="R321" s="57"/>
      <c r="S321" s="80"/>
      <c r="T321" s="58"/>
      <c r="X321" s="87">
        <f>SUM(AB321,AD321,AF321,AH321,AJ321,AL321,AN321)</f>
        <v>0</v>
      </c>
      <c r="Z321" s="105">
        <v>1</v>
      </c>
      <c r="AA321" s="80"/>
      <c r="AB321" s="57"/>
      <c r="AC321" s="80"/>
      <c r="AD321" s="57"/>
      <c r="AE321" s="80"/>
      <c r="AF321" s="57"/>
      <c r="AG321" s="80"/>
      <c r="AH321" s="57"/>
      <c r="AI321" s="80"/>
      <c r="AJ321" s="58"/>
      <c r="AK321" s="80"/>
      <c r="AL321" s="57"/>
      <c r="AM321" s="80"/>
      <c r="AN321" s="58"/>
      <c r="AR321" s="87">
        <f>SUM(AV321,AX321,AZ321,BB321,BD321,BF321,BH321)</f>
        <v>0</v>
      </c>
      <c r="AT321" s="105">
        <v>1</v>
      </c>
      <c r="AU321" s="80"/>
      <c r="AV321" s="57"/>
      <c r="AW321" s="80"/>
      <c r="AX321" s="57"/>
      <c r="AY321" s="80"/>
      <c r="AZ321" s="57"/>
      <c r="BA321" s="80"/>
      <c r="BB321" s="57"/>
      <c r="BC321" s="80"/>
      <c r="BD321" s="58"/>
      <c r="BE321" s="80"/>
      <c r="BF321" s="57"/>
      <c r="BG321" s="80"/>
      <c r="BH321" s="58"/>
    </row>
    <row r="322" spans="4:60" ht="15.75" outlineLevel="1" thickBot="1" x14ac:dyDescent="0.25">
      <c r="D322" s="88">
        <f t="shared" ref="D322:D335" si="60">SUM(H322,J322,L322,N322,P322,R322,T322)</f>
        <v>0</v>
      </c>
      <c r="F322" s="105">
        <v>2</v>
      </c>
      <c r="G322" s="81"/>
      <c r="H322" s="47"/>
      <c r="I322" s="81"/>
      <c r="J322" s="47"/>
      <c r="K322" s="81"/>
      <c r="L322" s="47"/>
      <c r="M322" s="81"/>
      <c r="N322" s="47"/>
      <c r="O322" s="81"/>
      <c r="P322" s="59"/>
      <c r="Q322" s="81"/>
      <c r="R322" s="47"/>
      <c r="S322" s="81"/>
      <c r="T322" s="59"/>
      <c r="X322" s="88">
        <f t="shared" ref="X322:X335" si="61">SUM(AB322,AD322,AF322,AH322,AJ322,AL322,AN322)</f>
        <v>0</v>
      </c>
      <c r="Z322" s="105">
        <v>2</v>
      </c>
      <c r="AA322" s="81"/>
      <c r="AB322" s="47"/>
      <c r="AC322" s="81"/>
      <c r="AD322" s="47"/>
      <c r="AE322" s="81"/>
      <c r="AF322" s="47"/>
      <c r="AG322" s="81"/>
      <c r="AH322" s="47"/>
      <c r="AI322" s="81"/>
      <c r="AJ322" s="59"/>
      <c r="AK322" s="81"/>
      <c r="AL322" s="47"/>
      <c r="AM322" s="81"/>
      <c r="AN322" s="59"/>
      <c r="AR322" s="88">
        <f t="shared" ref="AR322:AR335" si="62">SUM(AV322,AX322,AZ322,BB322,BD322,BF322,BH322)</f>
        <v>0</v>
      </c>
      <c r="AT322" s="105">
        <v>2</v>
      </c>
      <c r="AU322" s="81"/>
      <c r="AV322" s="47"/>
      <c r="AW322" s="81"/>
      <c r="AX322" s="47"/>
      <c r="AY322" s="81"/>
      <c r="AZ322" s="47"/>
      <c r="BA322" s="81"/>
      <c r="BB322" s="47"/>
      <c r="BC322" s="81"/>
      <c r="BD322" s="59"/>
      <c r="BE322" s="81"/>
      <c r="BF322" s="47"/>
      <c r="BG322" s="81"/>
      <c r="BH322" s="59"/>
    </row>
    <row r="323" spans="4:60" ht="15.75" outlineLevel="1" thickBot="1" x14ac:dyDescent="0.25">
      <c r="D323" s="88">
        <f t="shared" si="60"/>
        <v>0</v>
      </c>
      <c r="F323" s="105">
        <v>3</v>
      </c>
      <c r="G323" s="81"/>
      <c r="H323" s="47"/>
      <c r="I323" s="81"/>
      <c r="J323" s="47"/>
      <c r="K323" s="81"/>
      <c r="L323" s="47"/>
      <c r="M323" s="81"/>
      <c r="N323" s="47"/>
      <c r="O323" s="81"/>
      <c r="P323" s="59"/>
      <c r="Q323" s="81"/>
      <c r="R323" s="47"/>
      <c r="S323" s="81"/>
      <c r="T323" s="59"/>
      <c r="X323" s="88">
        <f t="shared" si="61"/>
        <v>0</v>
      </c>
      <c r="Z323" s="105">
        <v>3</v>
      </c>
      <c r="AA323" s="81"/>
      <c r="AB323" s="47"/>
      <c r="AC323" s="81"/>
      <c r="AD323" s="47"/>
      <c r="AE323" s="81"/>
      <c r="AF323" s="47"/>
      <c r="AG323" s="81"/>
      <c r="AH323" s="47"/>
      <c r="AI323" s="81"/>
      <c r="AJ323" s="59"/>
      <c r="AK323" s="81"/>
      <c r="AL323" s="47"/>
      <c r="AM323" s="81"/>
      <c r="AN323" s="59"/>
      <c r="AR323" s="88">
        <f t="shared" si="62"/>
        <v>0</v>
      </c>
      <c r="AT323" s="105">
        <v>3</v>
      </c>
      <c r="AU323" s="81"/>
      <c r="AV323" s="47"/>
      <c r="AW323" s="81"/>
      <c r="AX323" s="47"/>
      <c r="AY323" s="81"/>
      <c r="AZ323" s="47"/>
      <c r="BA323" s="81"/>
      <c r="BB323" s="47"/>
      <c r="BC323" s="81"/>
      <c r="BD323" s="59"/>
      <c r="BE323" s="81"/>
      <c r="BF323" s="47"/>
      <c r="BG323" s="81"/>
      <c r="BH323" s="59"/>
    </row>
    <row r="324" spans="4:60" ht="15.75" outlineLevel="1" thickBot="1" x14ac:dyDescent="0.25">
      <c r="D324" s="88">
        <f t="shared" si="60"/>
        <v>0</v>
      </c>
      <c r="F324" s="105">
        <v>4</v>
      </c>
      <c r="G324" s="81"/>
      <c r="H324" s="47"/>
      <c r="I324" s="81"/>
      <c r="J324" s="47"/>
      <c r="K324" s="81"/>
      <c r="L324" s="47"/>
      <c r="M324" s="81"/>
      <c r="N324" s="47"/>
      <c r="O324" s="81"/>
      <c r="P324" s="59"/>
      <c r="Q324" s="81"/>
      <c r="R324" s="47"/>
      <c r="S324" s="81"/>
      <c r="T324" s="59"/>
      <c r="X324" s="88">
        <f t="shared" si="61"/>
        <v>0</v>
      </c>
      <c r="Z324" s="105">
        <v>4</v>
      </c>
      <c r="AA324" s="81"/>
      <c r="AB324" s="47"/>
      <c r="AC324" s="81"/>
      <c r="AD324" s="47"/>
      <c r="AE324" s="81"/>
      <c r="AF324" s="47"/>
      <c r="AG324" s="81"/>
      <c r="AH324" s="47"/>
      <c r="AI324" s="81"/>
      <c r="AJ324" s="59"/>
      <c r="AK324" s="81"/>
      <c r="AL324" s="47"/>
      <c r="AM324" s="81"/>
      <c r="AN324" s="59"/>
      <c r="AR324" s="88">
        <f t="shared" si="62"/>
        <v>0</v>
      </c>
      <c r="AT324" s="105">
        <v>4</v>
      </c>
      <c r="AU324" s="81"/>
      <c r="AV324" s="47"/>
      <c r="AW324" s="81"/>
      <c r="AX324" s="47"/>
      <c r="AY324" s="81"/>
      <c r="AZ324" s="47"/>
      <c r="BA324" s="81"/>
      <c r="BB324" s="47"/>
      <c r="BC324" s="81"/>
      <c r="BD324" s="59"/>
      <c r="BE324" s="81"/>
      <c r="BF324" s="47"/>
      <c r="BG324" s="81"/>
      <c r="BH324" s="59"/>
    </row>
    <row r="325" spans="4:60" ht="15.75" outlineLevel="1" thickBot="1" x14ac:dyDescent="0.25">
      <c r="D325" s="88">
        <f t="shared" si="60"/>
        <v>0</v>
      </c>
      <c r="F325" s="105">
        <v>5</v>
      </c>
      <c r="G325" s="81"/>
      <c r="H325" s="47"/>
      <c r="I325" s="81"/>
      <c r="J325" s="47"/>
      <c r="K325" s="81"/>
      <c r="L325" s="47"/>
      <c r="M325" s="81"/>
      <c r="N325" s="47"/>
      <c r="O325" s="81"/>
      <c r="P325" s="59"/>
      <c r="Q325" s="81"/>
      <c r="R325" s="47"/>
      <c r="S325" s="81"/>
      <c r="T325" s="59"/>
      <c r="X325" s="88">
        <f t="shared" si="61"/>
        <v>0</v>
      </c>
      <c r="Z325" s="105">
        <v>5</v>
      </c>
      <c r="AA325" s="81"/>
      <c r="AB325" s="47"/>
      <c r="AC325" s="81"/>
      <c r="AD325" s="47"/>
      <c r="AE325" s="81"/>
      <c r="AF325" s="47"/>
      <c r="AG325" s="81"/>
      <c r="AH325" s="47"/>
      <c r="AI325" s="81"/>
      <c r="AJ325" s="59"/>
      <c r="AK325" s="81"/>
      <c r="AL325" s="47"/>
      <c r="AM325" s="81"/>
      <c r="AN325" s="59"/>
      <c r="AR325" s="88">
        <f t="shared" si="62"/>
        <v>0</v>
      </c>
      <c r="AT325" s="105">
        <v>5</v>
      </c>
      <c r="AU325" s="81"/>
      <c r="AV325" s="47"/>
      <c r="AW325" s="81"/>
      <c r="AX325" s="47"/>
      <c r="AY325" s="81"/>
      <c r="AZ325" s="47"/>
      <c r="BA325" s="81"/>
      <c r="BB325" s="47"/>
      <c r="BC325" s="81"/>
      <c r="BD325" s="59"/>
      <c r="BE325" s="81"/>
      <c r="BF325" s="47"/>
      <c r="BG325" s="81"/>
      <c r="BH325" s="59"/>
    </row>
    <row r="326" spans="4:60" ht="15.75" outlineLevel="1" thickBot="1" x14ac:dyDescent="0.25">
      <c r="D326" s="88">
        <f t="shared" si="60"/>
        <v>0</v>
      </c>
      <c r="F326" s="105">
        <v>6</v>
      </c>
      <c r="G326" s="81"/>
      <c r="H326" s="47"/>
      <c r="I326" s="81"/>
      <c r="J326" s="47"/>
      <c r="K326" s="81"/>
      <c r="L326" s="47"/>
      <c r="M326" s="81"/>
      <c r="N326" s="47"/>
      <c r="O326" s="81"/>
      <c r="P326" s="59"/>
      <c r="Q326" s="81"/>
      <c r="R326" s="47"/>
      <c r="S326" s="81"/>
      <c r="T326" s="59"/>
      <c r="X326" s="88">
        <f t="shared" si="61"/>
        <v>0</v>
      </c>
      <c r="Z326" s="105">
        <v>6</v>
      </c>
      <c r="AA326" s="81"/>
      <c r="AB326" s="47"/>
      <c r="AC326" s="81"/>
      <c r="AD326" s="47"/>
      <c r="AE326" s="81"/>
      <c r="AF326" s="47"/>
      <c r="AG326" s="81"/>
      <c r="AH326" s="47"/>
      <c r="AI326" s="81"/>
      <c r="AJ326" s="59"/>
      <c r="AK326" s="81"/>
      <c r="AL326" s="47"/>
      <c r="AM326" s="81"/>
      <c r="AN326" s="59"/>
      <c r="AR326" s="88">
        <f t="shared" si="62"/>
        <v>0</v>
      </c>
      <c r="AT326" s="105">
        <v>6</v>
      </c>
      <c r="AU326" s="81"/>
      <c r="AV326" s="47"/>
      <c r="AW326" s="81"/>
      <c r="AX326" s="47"/>
      <c r="AY326" s="81"/>
      <c r="AZ326" s="47"/>
      <c r="BA326" s="81"/>
      <c r="BB326" s="47"/>
      <c r="BC326" s="81"/>
      <c r="BD326" s="59"/>
      <c r="BE326" s="81"/>
      <c r="BF326" s="47"/>
      <c r="BG326" s="81"/>
      <c r="BH326" s="59"/>
    </row>
    <row r="327" spans="4:60" ht="15.75" outlineLevel="1" thickBot="1" x14ac:dyDescent="0.25">
      <c r="D327" s="88">
        <f t="shared" si="60"/>
        <v>0</v>
      </c>
      <c r="F327" s="105">
        <v>7</v>
      </c>
      <c r="G327" s="81"/>
      <c r="H327" s="47"/>
      <c r="I327" s="81"/>
      <c r="J327" s="47"/>
      <c r="K327" s="81"/>
      <c r="L327" s="47"/>
      <c r="M327" s="81"/>
      <c r="N327" s="47"/>
      <c r="O327" s="81"/>
      <c r="P327" s="59"/>
      <c r="Q327" s="81"/>
      <c r="R327" s="47"/>
      <c r="S327" s="81"/>
      <c r="T327" s="59"/>
      <c r="X327" s="88">
        <f t="shared" si="61"/>
        <v>0</v>
      </c>
      <c r="Z327" s="105">
        <v>7</v>
      </c>
      <c r="AA327" s="81"/>
      <c r="AB327" s="47"/>
      <c r="AC327" s="81"/>
      <c r="AD327" s="47"/>
      <c r="AE327" s="81"/>
      <c r="AF327" s="47"/>
      <c r="AG327" s="81"/>
      <c r="AH327" s="47"/>
      <c r="AI327" s="81"/>
      <c r="AJ327" s="59"/>
      <c r="AK327" s="81"/>
      <c r="AL327" s="47"/>
      <c r="AM327" s="81"/>
      <c r="AN327" s="59"/>
      <c r="AR327" s="88">
        <f t="shared" si="62"/>
        <v>0</v>
      </c>
      <c r="AT327" s="105">
        <v>7</v>
      </c>
      <c r="AU327" s="81"/>
      <c r="AV327" s="47"/>
      <c r="AW327" s="81"/>
      <c r="AX327" s="47"/>
      <c r="AY327" s="81"/>
      <c r="AZ327" s="47"/>
      <c r="BA327" s="81"/>
      <c r="BB327" s="47"/>
      <c r="BC327" s="81"/>
      <c r="BD327" s="59"/>
      <c r="BE327" s="81"/>
      <c r="BF327" s="47"/>
      <c r="BG327" s="81"/>
      <c r="BH327" s="59"/>
    </row>
    <row r="328" spans="4:60" ht="15.75" outlineLevel="1" thickBot="1" x14ac:dyDescent="0.25">
      <c r="D328" s="88">
        <f t="shared" si="60"/>
        <v>0</v>
      </c>
      <c r="F328" s="105">
        <v>8</v>
      </c>
      <c r="G328" s="81"/>
      <c r="H328" s="47"/>
      <c r="I328" s="81"/>
      <c r="J328" s="47"/>
      <c r="K328" s="81"/>
      <c r="L328" s="47"/>
      <c r="M328" s="81"/>
      <c r="N328" s="47"/>
      <c r="O328" s="81"/>
      <c r="P328" s="59"/>
      <c r="Q328" s="81"/>
      <c r="R328" s="47"/>
      <c r="S328" s="81"/>
      <c r="T328" s="59"/>
      <c r="X328" s="88">
        <f t="shared" si="61"/>
        <v>0</v>
      </c>
      <c r="Z328" s="105">
        <v>8</v>
      </c>
      <c r="AA328" s="81"/>
      <c r="AB328" s="47"/>
      <c r="AC328" s="81"/>
      <c r="AD328" s="47"/>
      <c r="AE328" s="81"/>
      <c r="AF328" s="47"/>
      <c r="AG328" s="81"/>
      <c r="AH328" s="47"/>
      <c r="AI328" s="81"/>
      <c r="AJ328" s="59"/>
      <c r="AK328" s="81"/>
      <c r="AL328" s="47"/>
      <c r="AM328" s="81"/>
      <c r="AN328" s="59"/>
      <c r="AR328" s="88">
        <f t="shared" si="62"/>
        <v>0</v>
      </c>
      <c r="AT328" s="105">
        <v>8</v>
      </c>
      <c r="AU328" s="81"/>
      <c r="AV328" s="47"/>
      <c r="AW328" s="81"/>
      <c r="AX328" s="47"/>
      <c r="AY328" s="81"/>
      <c r="AZ328" s="47"/>
      <c r="BA328" s="81"/>
      <c r="BB328" s="47"/>
      <c r="BC328" s="81"/>
      <c r="BD328" s="59"/>
      <c r="BE328" s="81"/>
      <c r="BF328" s="47"/>
      <c r="BG328" s="81"/>
      <c r="BH328" s="59"/>
    </row>
    <row r="329" spans="4:60" ht="15.75" outlineLevel="1" thickBot="1" x14ac:dyDescent="0.25">
      <c r="D329" s="88">
        <f t="shared" si="60"/>
        <v>0</v>
      </c>
      <c r="F329" s="105">
        <v>9</v>
      </c>
      <c r="G329" s="81"/>
      <c r="H329" s="47"/>
      <c r="I329" s="81"/>
      <c r="J329" s="47"/>
      <c r="K329" s="81"/>
      <c r="L329" s="47"/>
      <c r="M329" s="81"/>
      <c r="N329" s="47"/>
      <c r="O329" s="81"/>
      <c r="P329" s="59"/>
      <c r="Q329" s="81"/>
      <c r="R329" s="47"/>
      <c r="S329" s="81"/>
      <c r="T329" s="59"/>
      <c r="X329" s="88">
        <f t="shared" si="61"/>
        <v>0</v>
      </c>
      <c r="Z329" s="105">
        <v>9</v>
      </c>
      <c r="AA329" s="81"/>
      <c r="AB329" s="47"/>
      <c r="AC329" s="81"/>
      <c r="AD329" s="47"/>
      <c r="AE329" s="81"/>
      <c r="AF329" s="47"/>
      <c r="AG329" s="81"/>
      <c r="AH329" s="47"/>
      <c r="AI329" s="81"/>
      <c r="AJ329" s="59"/>
      <c r="AK329" s="81"/>
      <c r="AL329" s="47"/>
      <c r="AM329" s="81"/>
      <c r="AN329" s="59"/>
      <c r="AR329" s="88">
        <f t="shared" si="62"/>
        <v>0</v>
      </c>
      <c r="AT329" s="105">
        <v>9</v>
      </c>
      <c r="AU329" s="81"/>
      <c r="AV329" s="47"/>
      <c r="AW329" s="81"/>
      <c r="AX329" s="47"/>
      <c r="AY329" s="81"/>
      <c r="AZ329" s="47"/>
      <c r="BA329" s="81"/>
      <c r="BB329" s="47"/>
      <c r="BC329" s="81"/>
      <c r="BD329" s="59"/>
      <c r="BE329" s="81"/>
      <c r="BF329" s="47"/>
      <c r="BG329" s="81"/>
      <c r="BH329" s="59"/>
    </row>
    <row r="330" spans="4:60" ht="15.75" outlineLevel="1" thickBot="1" x14ac:dyDescent="0.25">
      <c r="D330" s="88">
        <f t="shared" si="60"/>
        <v>0</v>
      </c>
      <c r="F330" s="105">
        <v>10</v>
      </c>
      <c r="G330" s="81"/>
      <c r="H330" s="47"/>
      <c r="I330" s="81"/>
      <c r="J330" s="47"/>
      <c r="K330" s="81"/>
      <c r="L330" s="47"/>
      <c r="M330" s="81"/>
      <c r="N330" s="47"/>
      <c r="O330" s="81"/>
      <c r="P330" s="59"/>
      <c r="Q330" s="81"/>
      <c r="R330" s="47"/>
      <c r="S330" s="81"/>
      <c r="T330" s="59"/>
      <c r="X330" s="88">
        <f t="shared" si="61"/>
        <v>0</v>
      </c>
      <c r="Z330" s="105">
        <v>10</v>
      </c>
      <c r="AA330" s="81"/>
      <c r="AB330" s="47"/>
      <c r="AC330" s="81"/>
      <c r="AD330" s="47"/>
      <c r="AE330" s="81"/>
      <c r="AF330" s="47"/>
      <c r="AG330" s="81"/>
      <c r="AH330" s="47"/>
      <c r="AI330" s="81"/>
      <c r="AJ330" s="59"/>
      <c r="AK330" s="81"/>
      <c r="AL330" s="47"/>
      <c r="AM330" s="81"/>
      <c r="AN330" s="59"/>
      <c r="AR330" s="88">
        <f t="shared" si="62"/>
        <v>0</v>
      </c>
      <c r="AT330" s="105">
        <v>10</v>
      </c>
      <c r="AU330" s="81"/>
      <c r="AV330" s="47"/>
      <c r="AW330" s="81"/>
      <c r="AX330" s="47"/>
      <c r="AY330" s="81"/>
      <c r="AZ330" s="47"/>
      <c r="BA330" s="81"/>
      <c r="BB330" s="47"/>
      <c r="BC330" s="81"/>
      <c r="BD330" s="59"/>
      <c r="BE330" s="81"/>
      <c r="BF330" s="47"/>
      <c r="BG330" s="81"/>
      <c r="BH330" s="59"/>
    </row>
    <row r="331" spans="4:60" ht="15.75" outlineLevel="1" thickBot="1" x14ac:dyDescent="0.25">
      <c r="D331" s="88">
        <f t="shared" si="60"/>
        <v>0</v>
      </c>
      <c r="F331" s="105">
        <v>11</v>
      </c>
      <c r="G331" s="81"/>
      <c r="H331" s="47"/>
      <c r="I331" s="81"/>
      <c r="J331" s="47"/>
      <c r="K331" s="81"/>
      <c r="L331" s="47"/>
      <c r="M331" s="81"/>
      <c r="N331" s="47"/>
      <c r="O331" s="81"/>
      <c r="P331" s="59"/>
      <c r="Q331" s="81"/>
      <c r="R331" s="47"/>
      <c r="S331" s="81"/>
      <c r="T331" s="59"/>
      <c r="X331" s="88">
        <f t="shared" si="61"/>
        <v>0</v>
      </c>
      <c r="Z331" s="105">
        <v>11</v>
      </c>
      <c r="AA331" s="81"/>
      <c r="AB331" s="47"/>
      <c r="AC331" s="81"/>
      <c r="AD331" s="47"/>
      <c r="AE331" s="81"/>
      <c r="AF331" s="47"/>
      <c r="AG331" s="81"/>
      <c r="AH331" s="47"/>
      <c r="AI331" s="81"/>
      <c r="AJ331" s="59"/>
      <c r="AK331" s="81"/>
      <c r="AL331" s="47"/>
      <c r="AM331" s="81"/>
      <c r="AN331" s="59"/>
      <c r="AR331" s="88">
        <f t="shared" si="62"/>
        <v>0</v>
      </c>
      <c r="AT331" s="105">
        <v>11</v>
      </c>
      <c r="AU331" s="81"/>
      <c r="AV331" s="47"/>
      <c r="AW331" s="81"/>
      <c r="AX331" s="47"/>
      <c r="AY331" s="81"/>
      <c r="AZ331" s="47"/>
      <c r="BA331" s="81"/>
      <c r="BB331" s="47"/>
      <c r="BC331" s="81"/>
      <c r="BD331" s="59"/>
      <c r="BE331" s="81"/>
      <c r="BF331" s="47"/>
      <c r="BG331" s="81"/>
      <c r="BH331" s="59"/>
    </row>
    <row r="332" spans="4:60" ht="15.75" outlineLevel="1" thickBot="1" x14ac:dyDescent="0.25">
      <c r="D332" s="88">
        <f t="shared" si="60"/>
        <v>0</v>
      </c>
      <c r="F332" s="105">
        <v>12</v>
      </c>
      <c r="G332" s="81"/>
      <c r="H332" s="47"/>
      <c r="I332" s="81"/>
      <c r="J332" s="47"/>
      <c r="K332" s="81"/>
      <c r="L332" s="47"/>
      <c r="M332" s="81"/>
      <c r="N332" s="47"/>
      <c r="O332" s="81"/>
      <c r="P332" s="59"/>
      <c r="Q332" s="81"/>
      <c r="R332" s="47"/>
      <c r="S332" s="81"/>
      <c r="T332" s="59"/>
      <c r="X332" s="88">
        <f t="shared" si="61"/>
        <v>0</v>
      </c>
      <c r="Z332" s="105">
        <v>12</v>
      </c>
      <c r="AA332" s="81"/>
      <c r="AB332" s="47"/>
      <c r="AC332" s="81"/>
      <c r="AD332" s="47"/>
      <c r="AE332" s="81"/>
      <c r="AF332" s="47"/>
      <c r="AG332" s="81"/>
      <c r="AH332" s="47"/>
      <c r="AI332" s="81"/>
      <c r="AJ332" s="59"/>
      <c r="AK332" s="81"/>
      <c r="AL332" s="47"/>
      <c r="AM332" s="81"/>
      <c r="AN332" s="59"/>
      <c r="AR332" s="88">
        <f t="shared" si="62"/>
        <v>0</v>
      </c>
      <c r="AT332" s="105">
        <v>12</v>
      </c>
      <c r="AU332" s="81"/>
      <c r="AV332" s="47"/>
      <c r="AW332" s="81"/>
      <c r="AX332" s="47"/>
      <c r="AY332" s="81"/>
      <c r="AZ332" s="47"/>
      <c r="BA332" s="81"/>
      <c r="BB332" s="47"/>
      <c r="BC332" s="81"/>
      <c r="BD332" s="59"/>
      <c r="BE332" s="81"/>
      <c r="BF332" s="47"/>
      <c r="BG332" s="81"/>
      <c r="BH332" s="59"/>
    </row>
    <row r="333" spans="4:60" ht="15.75" outlineLevel="1" thickBot="1" x14ac:dyDescent="0.25">
      <c r="D333" s="88">
        <f t="shared" si="60"/>
        <v>0</v>
      </c>
      <c r="F333" s="105">
        <v>13</v>
      </c>
      <c r="G333" s="81"/>
      <c r="H333" s="47"/>
      <c r="I333" s="81"/>
      <c r="J333" s="47"/>
      <c r="K333" s="81"/>
      <c r="L333" s="47"/>
      <c r="M333" s="81"/>
      <c r="N333" s="47"/>
      <c r="O333" s="81"/>
      <c r="P333" s="59"/>
      <c r="Q333" s="81"/>
      <c r="R333" s="47"/>
      <c r="S333" s="81"/>
      <c r="T333" s="59"/>
      <c r="X333" s="88">
        <f t="shared" si="61"/>
        <v>0</v>
      </c>
      <c r="Z333" s="105">
        <v>13</v>
      </c>
      <c r="AA333" s="81"/>
      <c r="AB333" s="47"/>
      <c r="AC333" s="81"/>
      <c r="AD333" s="47"/>
      <c r="AE333" s="81"/>
      <c r="AF333" s="47"/>
      <c r="AG333" s="81"/>
      <c r="AH333" s="47"/>
      <c r="AI333" s="81"/>
      <c r="AJ333" s="59"/>
      <c r="AK333" s="81"/>
      <c r="AL333" s="47"/>
      <c r="AM333" s="81"/>
      <c r="AN333" s="59"/>
      <c r="AR333" s="88">
        <f t="shared" si="62"/>
        <v>0</v>
      </c>
      <c r="AT333" s="105">
        <v>13</v>
      </c>
      <c r="AU333" s="81"/>
      <c r="AV333" s="47"/>
      <c r="AW333" s="81"/>
      <c r="AX333" s="47"/>
      <c r="AY333" s="81"/>
      <c r="AZ333" s="47"/>
      <c r="BA333" s="81"/>
      <c r="BB333" s="47"/>
      <c r="BC333" s="81"/>
      <c r="BD333" s="59"/>
      <c r="BE333" s="81"/>
      <c r="BF333" s="47"/>
      <c r="BG333" s="81"/>
      <c r="BH333" s="59"/>
    </row>
    <row r="334" spans="4:60" ht="15.75" outlineLevel="1" thickBot="1" x14ac:dyDescent="0.25">
      <c r="D334" s="88">
        <f t="shared" si="60"/>
        <v>0</v>
      </c>
      <c r="F334" s="105">
        <v>14</v>
      </c>
      <c r="G334" s="81"/>
      <c r="H334" s="78"/>
      <c r="I334" s="81"/>
      <c r="J334" s="47"/>
      <c r="K334" s="81"/>
      <c r="L334" s="47"/>
      <c r="M334" s="81"/>
      <c r="N334" s="47"/>
      <c r="O334" s="81"/>
      <c r="P334" s="59"/>
      <c r="Q334" s="81"/>
      <c r="R334" s="47"/>
      <c r="S334" s="81"/>
      <c r="T334" s="59"/>
      <c r="X334" s="88">
        <f t="shared" si="61"/>
        <v>0</v>
      </c>
      <c r="Z334" s="105">
        <v>14</v>
      </c>
      <c r="AA334" s="81"/>
      <c r="AB334" s="78"/>
      <c r="AC334" s="81"/>
      <c r="AD334" s="47"/>
      <c r="AE334" s="81"/>
      <c r="AF334" s="47"/>
      <c r="AG334" s="81"/>
      <c r="AH334" s="47"/>
      <c r="AI334" s="81"/>
      <c r="AJ334" s="59"/>
      <c r="AK334" s="81"/>
      <c r="AL334" s="47"/>
      <c r="AM334" s="81"/>
      <c r="AN334" s="59"/>
      <c r="AR334" s="88">
        <f t="shared" si="62"/>
        <v>0</v>
      </c>
      <c r="AT334" s="105">
        <v>14</v>
      </c>
      <c r="AU334" s="81"/>
      <c r="AV334" s="78"/>
      <c r="AW334" s="81"/>
      <c r="AX334" s="47"/>
      <c r="AY334" s="81"/>
      <c r="AZ334" s="47"/>
      <c r="BA334" s="81"/>
      <c r="BB334" s="47"/>
      <c r="BC334" s="81"/>
      <c r="BD334" s="59"/>
      <c r="BE334" s="81"/>
      <c r="BF334" s="47"/>
      <c r="BG334" s="81"/>
      <c r="BH334" s="59"/>
    </row>
    <row r="335" spans="4:60" ht="15.75" outlineLevel="1" thickBot="1" x14ac:dyDescent="0.25">
      <c r="D335" s="89">
        <f t="shared" si="60"/>
        <v>0</v>
      </c>
      <c r="F335" s="105">
        <v>15</v>
      </c>
      <c r="G335" s="82"/>
      <c r="H335" s="60"/>
      <c r="I335" s="82"/>
      <c r="J335" s="60"/>
      <c r="K335" s="82"/>
      <c r="L335" s="60"/>
      <c r="M335" s="82"/>
      <c r="N335" s="60"/>
      <c r="O335" s="82"/>
      <c r="P335" s="61"/>
      <c r="Q335" s="82"/>
      <c r="R335" s="60"/>
      <c r="S335" s="82"/>
      <c r="T335" s="61"/>
      <c r="X335" s="89">
        <f t="shared" si="61"/>
        <v>0</v>
      </c>
      <c r="Z335" s="105">
        <v>15</v>
      </c>
      <c r="AA335" s="82"/>
      <c r="AB335" s="60"/>
      <c r="AC335" s="82"/>
      <c r="AD335" s="60"/>
      <c r="AE335" s="82"/>
      <c r="AF335" s="60"/>
      <c r="AG335" s="82"/>
      <c r="AH335" s="60"/>
      <c r="AI335" s="82"/>
      <c r="AJ335" s="61"/>
      <c r="AK335" s="82"/>
      <c r="AL335" s="60"/>
      <c r="AM335" s="82"/>
      <c r="AN335" s="61"/>
      <c r="AR335" s="89">
        <f t="shared" si="62"/>
        <v>0</v>
      </c>
      <c r="AT335" s="105">
        <v>15</v>
      </c>
      <c r="AU335" s="82"/>
      <c r="AV335" s="60"/>
      <c r="AW335" s="82"/>
      <c r="AX335" s="60"/>
      <c r="AY335" s="82"/>
      <c r="AZ335" s="60"/>
      <c r="BA335" s="82"/>
      <c r="BB335" s="60"/>
      <c r="BC335" s="82"/>
      <c r="BD335" s="61"/>
      <c r="BE335" s="82"/>
      <c r="BF335" s="60"/>
      <c r="BG335" s="82"/>
      <c r="BH335" s="61"/>
    </row>
    <row r="336" spans="4:60" ht="15.75" outlineLevel="1" thickTop="1" x14ac:dyDescent="0.2">
      <c r="F336" s="106"/>
      <c r="G336" s="49" t="s">
        <v>27</v>
      </c>
      <c r="H336" s="49">
        <f>SUM(H321:H335)</f>
        <v>0</v>
      </c>
      <c r="I336" s="49"/>
      <c r="J336" s="49">
        <f>SUM(J321:J335)</f>
        <v>0</v>
      </c>
      <c r="K336" s="49"/>
      <c r="L336" s="49">
        <f>SUM(L321:L335)</f>
        <v>0</v>
      </c>
      <c r="M336" s="49"/>
      <c r="N336" s="49">
        <f>SUM(N321:N335)</f>
        <v>0</v>
      </c>
      <c r="O336" s="49"/>
      <c r="P336" s="49">
        <f>SUM(P321:P335)</f>
        <v>0</v>
      </c>
      <c r="Q336" s="49"/>
      <c r="R336" s="49">
        <f>SUM(R321:R335)</f>
        <v>0</v>
      </c>
      <c r="S336" s="49"/>
      <c r="T336" s="49">
        <f>SUM(T321:T335)</f>
        <v>0</v>
      </c>
      <c r="Z336" s="106"/>
      <c r="AA336" s="49" t="s">
        <v>27</v>
      </c>
      <c r="AB336" s="49">
        <f>SUM(AB321:AB335)</f>
        <v>0</v>
      </c>
      <c r="AC336" s="49"/>
      <c r="AD336" s="49">
        <f>SUM(AD321:AD335)</f>
        <v>0</v>
      </c>
      <c r="AE336" s="49"/>
      <c r="AF336" s="49">
        <f>SUM(AF321:AF335)</f>
        <v>0</v>
      </c>
      <c r="AG336" s="49"/>
      <c r="AH336" s="49">
        <f>SUM(AH321:AH335)</f>
        <v>0</v>
      </c>
      <c r="AI336" s="49"/>
      <c r="AJ336" s="49">
        <f>SUM(AJ321:AJ335)</f>
        <v>0</v>
      </c>
      <c r="AK336" s="49"/>
      <c r="AL336" s="49">
        <f>SUM(AL321:AL335)</f>
        <v>0</v>
      </c>
      <c r="AM336" s="49"/>
      <c r="AN336" s="49">
        <f>SUM(AN321:AN335)</f>
        <v>0</v>
      </c>
      <c r="AT336" s="106"/>
      <c r="AU336" s="49" t="s">
        <v>27</v>
      </c>
      <c r="AV336" s="49">
        <f>SUM(AV321:AV335)</f>
        <v>0</v>
      </c>
      <c r="AW336" s="49"/>
      <c r="AX336" s="49">
        <f>SUM(AX321:AX335)</f>
        <v>0</v>
      </c>
      <c r="AY336" s="49"/>
      <c r="AZ336" s="49">
        <f>SUM(AZ321:AZ335)</f>
        <v>0</v>
      </c>
      <c r="BA336" s="49"/>
      <c r="BB336" s="49">
        <f>SUM(BB321:BB335)</f>
        <v>0</v>
      </c>
      <c r="BC336" s="49"/>
      <c r="BD336" s="49">
        <f>SUM(BD321:BD335)</f>
        <v>0</v>
      </c>
      <c r="BE336" s="49"/>
      <c r="BF336" s="49">
        <f>SUM(BF321:BF335)</f>
        <v>0</v>
      </c>
      <c r="BG336" s="49"/>
      <c r="BH336" s="49">
        <f>SUM(BH321:BH335)</f>
        <v>0</v>
      </c>
    </row>
    <row r="337" spans="2:60" ht="12" customHeight="1" x14ac:dyDescent="0.2"/>
    <row r="338" spans="2:60" ht="36.950000000000003" customHeight="1" x14ac:dyDescent="0.2">
      <c r="F338" s="217">
        <f>EDATE(DATE(An_ref,1,1),9)</f>
        <v>43739</v>
      </c>
      <c r="G338" s="217"/>
      <c r="H338" s="217"/>
      <c r="I338" s="217"/>
      <c r="J338" s="217"/>
      <c r="K338" s="84"/>
      <c r="L338" s="84"/>
      <c r="M338" s="90">
        <f>SUM(B342:B356)</f>
        <v>0</v>
      </c>
      <c r="N338" s="84"/>
      <c r="O338" s="84"/>
      <c r="P338" s="84"/>
      <c r="Q338" s="83"/>
      <c r="R338" s="83"/>
      <c r="S338" s="83"/>
      <c r="T338" s="83"/>
      <c r="Z338" s="217">
        <f>EDATE(DATE(An_ref,1,1),10)</f>
        <v>43770</v>
      </c>
      <c r="AA338" s="217"/>
      <c r="AB338" s="217"/>
      <c r="AC338" s="217"/>
      <c r="AD338" s="217"/>
      <c r="AE338" s="84"/>
      <c r="AF338" s="84"/>
      <c r="AG338" s="90">
        <f>SUM(V342:V356)</f>
        <v>0</v>
      </c>
      <c r="AH338" s="84"/>
      <c r="AI338" s="84"/>
      <c r="AJ338" s="84"/>
      <c r="AK338" s="83"/>
      <c r="AL338" s="83"/>
      <c r="AM338" s="83"/>
      <c r="AN338" s="83"/>
      <c r="AT338" s="217">
        <f>EDATE(DATE(An_ref,1,1),11)</f>
        <v>43800</v>
      </c>
      <c r="AU338" s="217"/>
      <c r="AV338" s="217"/>
      <c r="AW338" s="217"/>
      <c r="AX338" s="217"/>
      <c r="AY338" s="84"/>
      <c r="AZ338" s="84"/>
      <c r="BA338" s="90">
        <f>SUM(AP342:AP356)</f>
        <v>0</v>
      </c>
      <c r="BB338" s="84"/>
      <c r="BC338" s="84"/>
      <c r="BD338" s="84"/>
      <c r="BE338" s="83"/>
      <c r="BF338" s="83"/>
      <c r="BG338" s="83"/>
      <c r="BH338" s="83"/>
    </row>
    <row r="339" spans="2:60" s="17" customFormat="1" ht="22.5" customHeight="1" thickBot="1" x14ac:dyDescent="0.25">
      <c r="F339" s="7"/>
      <c r="G339" s="220" t="str">
        <f>UPPER(TEXT(H359,"jjjj"))</f>
        <v>LUNDI</v>
      </c>
      <c r="H339" s="220"/>
      <c r="I339" s="220" t="str">
        <f>UPPER(TEXT(J359,"jjjj"))</f>
        <v>MARDI</v>
      </c>
      <c r="J339" s="220"/>
      <c r="K339" s="220" t="str">
        <f>UPPER(TEXT(L359,"jjjj"))</f>
        <v>MERCREDI</v>
      </c>
      <c r="L339" s="220"/>
      <c r="M339" s="220" t="str">
        <f>UPPER(TEXT(N359,"jjjj"))</f>
        <v>JEUDI</v>
      </c>
      <c r="N339" s="220"/>
      <c r="O339" s="220" t="str">
        <f>UPPER(TEXT(P359,"jjjj"))</f>
        <v>VENDREDI</v>
      </c>
      <c r="P339" s="220"/>
      <c r="Q339" s="221" t="str">
        <f>UPPER(TEXT(R359,"jjjj"))</f>
        <v>SAMEDI</v>
      </c>
      <c r="R339" s="221"/>
      <c r="S339" s="221" t="str">
        <f>UPPER(TEXT(T359,"jjjj"))</f>
        <v>DIMANCHE</v>
      </c>
      <c r="T339" s="221"/>
      <c r="Z339" s="7"/>
      <c r="AA339" s="220" t="str">
        <f>UPPER(TEXT(AB359,"jjjj"))</f>
        <v>LUNDI</v>
      </c>
      <c r="AB339" s="220"/>
      <c r="AC339" s="220" t="str">
        <f>UPPER(TEXT(AD359,"jjjj"))</f>
        <v>MARDI</v>
      </c>
      <c r="AD339" s="220"/>
      <c r="AE339" s="220" t="str">
        <f>UPPER(TEXT(AF359,"jjjj"))</f>
        <v>MERCREDI</v>
      </c>
      <c r="AF339" s="220"/>
      <c r="AG339" s="220" t="str">
        <f>UPPER(TEXT(AH359,"jjjj"))</f>
        <v>JEUDI</v>
      </c>
      <c r="AH339" s="220"/>
      <c r="AI339" s="220" t="str">
        <f>UPPER(TEXT(AJ359,"jjjj"))</f>
        <v>VENDREDI</v>
      </c>
      <c r="AJ339" s="220"/>
      <c r="AK339" s="221" t="str">
        <f>UPPER(TEXT(AL359,"jjjj"))</f>
        <v>SAMEDI</v>
      </c>
      <c r="AL339" s="221"/>
      <c r="AM339" s="221" t="str">
        <f>UPPER(TEXT(AN359,"jjjj"))</f>
        <v>DIMANCHE</v>
      </c>
      <c r="AN339" s="221"/>
      <c r="AT339" s="7"/>
      <c r="AU339" s="220" t="str">
        <f>UPPER(TEXT(AV359,"jjjj"))</f>
        <v>LUNDI</v>
      </c>
      <c r="AV339" s="220"/>
      <c r="AW339" s="220" t="str">
        <f>UPPER(TEXT(AX359,"jjjj"))</f>
        <v>MARDI</v>
      </c>
      <c r="AX339" s="220"/>
      <c r="AY339" s="220" t="str">
        <f>UPPER(TEXT(AZ359,"jjjj"))</f>
        <v>MERCREDI</v>
      </c>
      <c r="AZ339" s="220"/>
      <c r="BA339" s="220" t="str">
        <f>UPPER(TEXT(BB359,"jjjj"))</f>
        <v>JEUDI</v>
      </c>
      <c r="BB339" s="220"/>
      <c r="BC339" s="220" t="str">
        <f>UPPER(TEXT(BD359,"jjjj"))</f>
        <v>VENDREDI</v>
      </c>
      <c r="BD339" s="220"/>
      <c r="BE339" s="221" t="str">
        <f>UPPER(TEXT(BF359,"jjjj"))</f>
        <v>SAMEDI</v>
      </c>
      <c r="BF339" s="221"/>
      <c r="BG339" s="221" t="str">
        <f>UPPER(TEXT(BH359,"jjjj"))</f>
        <v>DIMANCHE</v>
      </c>
      <c r="BH339" s="221"/>
    </row>
    <row r="340" spans="2:60" ht="15" hidden="1" customHeight="1" x14ac:dyDescent="0.2">
      <c r="F340" s="48">
        <f>INT((N341-LOOKUP(N341,DATE(YEAR(N341)+{-1;0;1},1,3)-WEEKDAY(DATE(YEAR(N341)+{-1;0;1},1,3))+2))/7)+1</f>
        <v>40</v>
      </c>
      <c r="G340" s="50"/>
      <c r="H340" s="50"/>
      <c r="I340" s="50"/>
      <c r="J340" s="50"/>
      <c r="K340" s="50"/>
      <c r="L340" s="50"/>
      <c r="M340" s="50"/>
      <c r="N340" s="50"/>
      <c r="O340" s="50"/>
      <c r="P340" s="50"/>
      <c r="Q340" s="50"/>
      <c r="R340" s="50"/>
      <c r="S340" s="50"/>
      <c r="T340" s="50"/>
      <c r="Z340" s="48" t="e">
        <f>INT((AH341-LOOKUP(AH341,DATE(YEAR(AH341)+{-1;0;1},1,3)-WEEKDAY(DATE(YEAR(AH341)+{-1;0;1},1,3))+2))/7)+1</f>
        <v>#VALUE!</v>
      </c>
      <c r="AA340" s="50"/>
      <c r="AB340" s="50"/>
      <c r="AC340" s="50"/>
      <c r="AD340" s="50"/>
      <c r="AE340" s="50"/>
      <c r="AF340" s="50"/>
      <c r="AG340" s="50"/>
      <c r="AH340" s="50"/>
      <c r="AI340" s="50"/>
      <c r="AJ340" s="50"/>
      <c r="AK340" s="50"/>
      <c r="AL340" s="50"/>
      <c r="AM340" s="50"/>
      <c r="AN340" s="50"/>
      <c r="AT340" s="48" t="e">
        <f>INT((BB341-LOOKUP(BB341,DATE(YEAR(BB341)+{-1;0;1},1,3)-WEEKDAY(DATE(YEAR(BB341)+{-1;0;1},1,3))+2))/7)+1</f>
        <v>#VALUE!</v>
      </c>
      <c r="AU340" s="50"/>
      <c r="AV340" s="50"/>
      <c r="AW340" s="50"/>
      <c r="AX340" s="50"/>
      <c r="AY340" s="50"/>
      <c r="AZ340" s="50"/>
      <c r="BA340" s="50"/>
      <c r="BB340" s="50"/>
      <c r="BC340" s="50"/>
      <c r="BD340" s="50"/>
      <c r="BE340" s="50"/>
      <c r="BF340" s="50"/>
      <c r="BG340" s="50"/>
      <c r="BH340" s="50"/>
    </row>
    <row r="341" spans="2:60" ht="39.950000000000003" customHeight="1" thickBot="1" x14ac:dyDescent="0.25">
      <c r="F341" s="71">
        <f>F340</f>
        <v>40</v>
      </c>
      <c r="G341" s="51" t="str">
        <f>IF(ISNA(VLOOKUP(H341,Tab_feri,2,FALSE)),"",VLOOKUP(H341,Tab_feri,2,FALSE))</f>
        <v/>
      </c>
      <c r="H341" s="52" t="str">
        <f>IF(WEEKDAY(F338)=2,F338,"")</f>
        <v/>
      </c>
      <c r="I341" s="51" t="str">
        <f>IF(ISNA(VLOOKUP(J341,Tab_feri,2,FALSE)),"",VLOOKUP(J341,Tab_feri,2,FALSE))</f>
        <v/>
      </c>
      <c r="J341" s="52">
        <f>IF(H341&lt;&gt;"",H341+1,IF(WEEKDAY(F338)=3,F338,""))</f>
        <v>43739</v>
      </c>
      <c r="K341" s="51" t="str">
        <f>IF(ISNA(VLOOKUP(L341,Tab_feri,2,FALSE)),"",VLOOKUP(L341,Tab_feri,2,FALSE))</f>
        <v/>
      </c>
      <c r="L341" s="52">
        <f>IF(J341&lt;&gt;"",J341+1,IF(WEEKDAY(F338)=4,F338,""))</f>
        <v>43740</v>
      </c>
      <c r="M341" s="51" t="str">
        <f>IF(ISNA(VLOOKUP(N341,Tab_feri,2,FALSE)),"",VLOOKUP(N341,Tab_feri,2,FALSE))</f>
        <v/>
      </c>
      <c r="N341" s="52">
        <f>IF(L341&lt;&gt;"",L341+1,IF(WEEKDAY(F338)=5,F338,""))</f>
        <v>43741</v>
      </c>
      <c r="O341" s="51" t="str">
        <f>IF(ISNA(VLOOKUP(P341,Tab_feri,2,FALSE)),"",VLOOKUP(P341,Tab_feri,2,FALSE))</f>
        <v/>
      </c>
      <c r="P341" s="52">
        <f>IF(N341&lt;&gt;"",N341+1,IF(WEEKDAY(F338)=6,F338,""))</f>
        <v>43742</v>
      </c>
      <c r="Q341" s="53" t="str">
        <f>IF(ISNA(VLOOKUP(R341,Tab_feri,2,FALSE)),"",VLOOKUP(R341,Tab_feri,2,FALSE))</f>
        <v/>
      </c>
      <c r="R341" s="54">
        <f>IF(P341&lt;&gt;"",P341+1,IF(WEEKDAY(F338)=7,F338,""))</f>
        <v>43743</v>
      </c>
      <c r="S341" s="53" t="str">
        <f>IF(ISNA(VLOOKUP(T341,Tab_feri,2,FALSE)),"",VLOOKUP(T341,Tab_feri,2,FALSE))</f>
        <v/>
      </c>
      <c r="T341" s="55">
        <f>IF(R341&lt;&gt;"",R341+1,IF(WEEKDAY(F338)=1,F338,""))</f>
        <v>43744</v>
      </c>
      <c r="Z341" s="71" t="e">
        <f>Z340</f>
        <v>#VALUE!</v>
      </c>
      <c r="AA341" s="51" t="str">
        <f>IF(ISNA(VLOOKUP(AB341,Tab_feri,2,FALSE)),"",VLOOKUP(AB341,Tab_feri,2,FALSE))</f>
        <v/>
      </c>
      <c r="AB341" s="52" t="str">
        <f>IF(WEEKDAY(Z338)=2,Z338,"")</f>
        <v/>
      </c>
      <c r="AC341" s="51" t="str">
        <f>IF(ISNA(VLOOKUP(AD341,Tab_feri,2,FALSE)),"",VLOOKUP(AD341,Tab_feri,2,FALSE))</f>
        <v/>
      </c>
      <c r="AD341" s="52" t="str">
        <f>IF(AB341&lt;&gt;"",AB341+1,IF(WEEKDAY(Z338)=3,Z338,""))</f>
        <v/>
      </c>
      <c r="AE341" s="51" t="str">
        <f>IF(ISNA(VLOOKUP(AF341,Tab_feri,2,FALSE)),"",VLOOKUP(AF341,Tab_feri,2,FALSE))</f>
        <v/>
      </c>
      <c r="AF341" s="52" t="str">
        <f>IF(AD341&lt;&gt;"",AD341+1,IF(WEEKDAY(Z338)=4,Z338,""))</f>
        <v/>
      </c>
      <c r="AG341" s="51" t="str">
        <f>IF(ISNA(VLOOKUP(AH341,Tab_feri,2,FALSE)),"",VLOOKUP(AH341,Tab_feri,2,FALSE))</f>
        <v/>
      </c>
      <c r="AH341" s="52" t="str">
        <f>IF(AF341&lt;&gt;"",AF341+1,IF(WEEKDAY(Z338)=5,Z338,""))</f>
        <v/>
      </c>
      <c r="AI341" s="101" t="str">
        <f>IF(ISNA(VLOOKUP(AJ341,Tab_feri,2,FALSE)),"",VLOOKUP(AJ341,Tab_feri,2,FALSE))</f>
        <v/>
      </c>
      <c r="AJ341" s="52">
        <f>IF(AH341&lt;&gt;"",AH341+1,IF(WEEKDAY(Z338)=6,Z338,""))</f>
        <v>43770</v>
      </c>
      <c r="AK341" s="53" t="str">
        <f>IF(ISNA(VLOOKUP(AL341,Tab_feri,2,FALSE)),"",VLOOKUP(AL341,Tab_feri,2,FALSE))</f>
        <v/>
      </c>
      <c r="AL341" s="54">
        <f>IF(AJ341&lt;&gt;"",AJ341+1,IF(WEEKDAY(Z338)=7,Z338,""))</f>
        <v>43771</v>
      </c>
      <c r="AM341" s="53" t="str">
        <f>IF(ISNA(VLOOKUP(AN341,Tab_feri,2,FALSE)),"",VLOOKUP(AN341,Tab_feri,2,FALSE))</f>
        <v/>
      </c>
      <c r="AN341" s="55">
        <f>IF(AL341&lt;&gt;"",AL341+1,IF(WEEKDAY(Z338)=1,Z338,""))</f>
        <v>43772</v>
      </c>
      <c r="AT341" s="125" t="e">
        <f>AT340</f>
        <v>#VALUE!</v>
      </c>
      <c r="AU341" s="112" t="str">
        <f>IF(ISNA(VLOOKUP(AV341,Tab_feri,2,FALSE)),"",VLOOKUP(AV341,Tab_feri,2,FALSE))</f>
        <v/>
      </c>
      <c r="AV341" s="113" t="str">
        <f>IF(WEEKDAY(AT338)=2,AT338,"")</f>
        <v/>
      </c>
      <c r="AW341" s="112" t="str">
        <f>IF(ISNA(VLOOKUP(AX341,Tab_feri,2,FALSE)),"",VLOOKUP(AX341,Tab_feri,2,FALSE))</f>
        <v/>
      </c>
      <c r="AX341" s="113" t="str">
        <f>IF(AV341&lt;&gt;"",AV341+1,IF(WEEKDAY(AT338)=3,AT338,""))</f>
        <v/>
      </c>
      <c r="AY341" s="112" t="str">
        <f>IF(ISNA(VLOOKUP(AZ341,Tab_feri,2,FALSE)),"",VLOOKUP(AZ341,Tab_feri,2,FALSE))</f>
        <v/>
      </c>
      <c r="AZ341" s="113" t="str">
        <f>IF(AX341&lt;&gt;"",AX341+1,IF(WEEKDAY(AT338)=4,AT338,""))</f>
        <v/>
      </c>
      <c r="BA341" s="112" t="str">
        <f>IF(ISNA(VLOOKUP(BB341,Tab_feri,2,FALSE)),"",VLOOKUP(BB341,Tab_feri,2,FALSE))</f>
        <v/>
      </c>
      <c r="BB341" s="113" t="str">
        <f>IF(AZ341&lt;&gt;"",AZ341+1,IF(WEEKDAY(AT338)=5,AT338,""))</f>
        <v/>
      </c>
      <c r="BC341" s="112" t="str">
        <f>IF(ISNA(VLOOKUP(BD341,Tab_feri,2,FALSE)),"",VLOOKUP(BD341,Tab_feri,2,FALSE))</f>
        <v/>
      </c>
      <c r="BD341" s="113" t="str">
        <f>IF(BB341&lt;&gt;"",BB341+1,IF(WEEKDAY(AT338)=6,AT338,""))</f>
        <v/>
      </c>
      <c r="BE341" s="114" t="str">
        <f>IF(ISNA(VLOOKUP(BF341,Tab_feri,2,FALSE)),"",VLOOKUP(BF341,Tab_feri,2,FALSE))</f>
        <v/>
      </c>
      <c r="BF341" s="115" t="str">
        <f>IF(BD341&lt;&gt;"",BD341+1,IF(WEEKDAY(AT338)=7,AT338,""))</f>
        <v/>
      </c>
      <c r="BG341" s="114" t="str">
        <f>IF(ISNA(VLOOKUP(BH341,Tab_feri,2,FALSE)),"",VLOOKUP(BH341,Tab_feri,2,FALSE))</f>
        <v/>
      </c>
      <c r="BH341" s="116">
        <f>IF(BF341&lt;&gt;"",BF341+1,IF(WEEKDAY(AT338)=1,AT338,""))</f>
        <v>43800</v>
      </c>
    </row>
    <row r="342" spans="2:60" ht="15" customHeight="1" outlineLevel="1" thickTop="1" thickBot="1" x14ac:dyDescent="0.25">
      <c r="B342" s="73">
        <f>SUM(D342,D360,D378,D396,D414,D432)</f>
        <v>0</v>
      </c>
      <c r="D342" s="87">
        <f>SUM(H342,J342,L342,N342,P342,R342,T342)</f>
        <v>0</v>
      </c>
      <c r="F342" s="105">
        <v>1</v>
      </c>
      <c r="G342" s="80"/>
      <c r="H342" s="57"/>
      <c r="I342" s="80"/>
      <c r="J342" s="57"/>
      <c r="K342" s="80"/>
      <c r="L342" s="57"/>
      <c r="M342" s="80"/>
      <c r="N342" s="57"/>
      <c r="O342" s="80"/>
      <c r="P342" s="58"/>
      <c r="Q342" s="80"/>
      <c r="R342" s="57"/>
      <c r="S342" s="80"/>
      <c r="T342" s="58"/>
      <c r="V342" s="73">
        <f>SUM(X342,X360,X378,X396,X414,X432)</f>
        <v>0</v>
      </c>
      <c r="X342" s="87">
        <f>SUM(AB342,AD342,AF342,AH342,AJ342,AL342,AN342)</f>
        <v>0</v>
      </c>
      <c r="Z342" s="105">
        <v>1</v>
      </c>
      <c r="AA342" s="80"/>
      <c r="AB342" s="57"/>
      <c r="AC342" s="80"/>
      <c r="AD342" s="57"/>
      <c r="AE342" s="80"/>
      <c r="AF342" s="57"/>
      <c r="AG342" s="80"/>
      <c r="AH342" s="57"/>
      <c r="AI342" s="80"/>
      <c r="AJ342" s="58"/>
      <c r="AK342" s="80"/>
      <c r="AL342" s="57"/>
      <c r="AM342" s="80"/>
      <c r="AN342" s="58"/>
      <c r="AP342" s="73">
        <f>SUM(AR342,AR360,AR378,AR396,AR414,AR432)</f>
        <v>0</v>
      </c>
      <c r="AR342" s="87">
        <f>SUM(AV342,AX342,AZ342,BB342,BD342,BF342,BH342)</f>
        <v>0</v>
      </c>
      <c r="AT342" s="105">
        <v>1</v>
      </c>
      <c r="AU342" s="80"/>
      <c r="AV342" s="57"/>
      <c r="AW342" s="80"/>
      <c r="AX342" s="57"/>
      <c r="AY342" s="80"/>
      <c r="AZ342" s="57"/>
      <c r="BA342" s="80"/>
      <c r="BB342" s="57"/>
      <c r="BC342" s="80"/>
      <c r="BD342" s="58"/>
      <c r="BE342" s="80"/>
      <c r="BF342" s="57"/>
      <c r="BG342" s="80"/>
      <c r="BH342" s="58"/>
    </row>
    <row r="343" spans="2:60" ht="15" customHeight="1" outlineLevel="1" thickBot="1" x14ac:dyDescent="0.25">
      <c r="B343" s="74">
        <f t="shared" ref="B343:B356" si="63">SUM(D343,D361,D379,D397,D415,D433)</f>
        <v>0</v>
      </c>
      <c r="D343" s="88">
        <f t="shared" ref="D343:D356" si="64">SUM(H343,J343,L343,N343,P343,R343,T343)</f>
        <v>0</v>
      </c>
      <c r="F343" s="105">
        <v>2</v>
      </c>
      <c r="G343" s="81"/>
      <c r="H343" s="47"/>
      <c r="I343" s="81"/>
      <c r="J343" s="47"/>
      <c r="K343" s="81"/>
      <c r="L343" s="47"/>
      <c r="M343" s="81"/>
      <c r="N343" s="47"/>
      <c r="O343" s="81"/>
      <c r="P343" s="59"/>
      <c r="Q343" s="81"/>
      <c r="R343" s="47"/>
      <c r="S343" s="81"/>
      <c r="T343" s="59"/>
      <c r="V343" s="74">
        <f t="shared" ref="V343:V356" si="65">SUM(X343,X361,X379,X397,X415,X433)</f>
        <v>0</v>
      </c>
      <c r="X343" s="88">
        <f t="shared" ref="X343:X356" si="66">SUM(AB343,AD343,AF343,AH343,AJ343,AL343,AN343)</f>
        <v>0</v>
      </c>
      <c r="Z343" s="105">
        <v>2</v>
      </c>
      <c r="AA343" s="81"/>
      <c r="AB343" s="47"/>
      <c r="AC343" s="81"/>
      <c r="AD343" s="47"/>
      <c r="AE343" s="81"/>
      <c r="AF343" s="47"/>
      <c r="AG343" s="81"/>
      <c r="AH343" s="47"/>
      <c r="AI343" s="81"/>
      <c r="AJ343" s="59"/>
      <c r="AK343" s="81"/>
      <c r="AL343" s="47"/>
      <c r="AM343" s="81"/>
      <c r="AN343" s="59"/>
      <c r="AP343" s="74">
        <f t="shared" ref="AP343:AP356" si="67">SUM(AR343,AR361,AR379,AR397,AR415,AR433)</f>
        <v>0</v>
      </c>
      <c r="AR343" s="88">
        <f t="shared" ref="AR343:AR356" si="68">SUM(AV343,AX343,AZ343,BB343,BD343,BF343,BH343)</f>
        <v>0</v>
      </c>
      <c r="AT343" s="105">
        <v>2</v>
      </c>
      <c r="AU343" s="81"/>
      <c r="AV343" s="47"/>
      <c r="AW343" s="81"/>
      <c r="AX343" s="47"/>
      <c r="AY343" s="81"/>
      <c r="AZ343" s="47"/>
      <c r="BA343" s="81"/>
      <c r="BB343" s="47"/>
      <c r="BC343" s="81"/>
      <c r="BD343" s="59"/>
      <c r="BE343" s="81"/>
      <c r="BF343" s="47"/>
      <c r="BG343" s="81"/>
      <c r="BH343" s="59"/>
    </row>
    <row r="344" spans="2:60" ht="15" customHeight="1" outlineLevel="1" thickBot="1" x14ac:dyDescent="0.25">
      <c r="B344" s="74">
        <f t="shared" si="63"/>
        <v>0</v>
      </c>
      <c r="D344" s="88">
        <f t="shared" si="64"/>
        <v>0</v>
      </c>
      <c r="F344" s="105">
        <v>3</v>
      </c>
      <c r="G344" s="81"/>
      <c r="H344" s="47"/>
      <c r="I344" s="81"/>
      <c r="J344" s="47"/>
      <c r="K344" s="81"/>
      <c r="L344" s="47"/>
      <c r="M344" s="81"/>
      <c r="N344" s="47"/>
      <c r="O344" s="81"/>
      <c r="P344" s="59"/>
      <c r="Q344" s="81"/>
      <c r="R344" s="47"/>
      <c r="S344" s="81"/>
      <c r="T344" s="59"/>
      <c r="V344" s="74">
        <f t="shared" si="65"/>
        <v>0</v>
      </c>
      <c r="X344" s="88">
        <f t="shared" si="66"/>
        <v>0</v>
      </c>
      <c r="Z344" s="105">
        <v>3</v>
      </c>
      <c r="AA344" s="81"/>
      <c r="AB344" s="47"/>
      <c r="AC344" s="81"/>
      <c r="AD344" s="47"/>
      <c r="AE344" s="81"/>
      <c r="AF344" s="47"/>
      <c r="AG344" s="81"/>
      <c r="AH344" s="47"/>
      <c r="AI344" s="81"/>
      <c r="AJ344" s="59"/>
      <c r="AK344" s="81"/>
      <c r="AL344" s="47"/>
      <c r="AM344" s="81"/>
      <c r="AN344" s="59"/>
      <c r="AP344" s="74">
        <f t="shared" si="67"/>
        <v>0</v>
      </c>
      <c r="AR344" s="88">
        <f t="shared" si="68"/>
        <v>0</v>
      </c>
      <c r="AT344" s="105">
        <v>3</v>
      </c>
      <c r="AU344" s="81"/>
      <c r="AV344" s="47"/>
      <c r="AW344" s="81"/>
      <c r="AX344" s="47"/>
      <c r="AY344" s="81"/>
      <c r="AZ344" s="47"/>
      <c r="BA344" s="81"/>
      <c r="BB344" s="47"/>
      <c r="BC344" s="81"/>
      <c r="BD344" s="59"/>
      <c r="BE344" s="81"/>
      <c r="BF344" s="47"/>
      <c r="BG344" s="81"/>
      <c r="BH344" s="59"/>
    </row>
    <row r="345" spans="2:60" ht="15" customHeight="1" outlineLevel="1" thickBot="1" x14ac:dyDescent="0.25">
      <c r="B345" s="74">
        <f t="shared" si="63"/>
        <v>0</v>
      </c>
      <c r="D345" s="88">
        <f t="shared" si="64"/>
        <v>0</v>
      </c>
      <c r="F345" s="105">
        <v>4</v>
      </c>
      <c r="G345" s="81"/>
      <c r="H345" s="47"/>
      <c r="I345" s="81"/>
      <c r="J345" s="47"/>
      <c r="K345" s="81"/>
      <c r="L345" s="47"/>
      <c r="M345" s="81"/>
      <c r="N345" s="47"/>
      <c r="O345" s="81"/>
      <c r="P345" s="59"/>
      <c r="Q345" s="81"/>
      <c r="R345" s="47"/>
      <c r="S345" s="81"/>
      <c r="T345" s="59"/>
      <c r="V345" s="74">
        <f t="shared" si="65"/>
        <v>0</v>
      </c>
      <c r="X345" s="88">
        <f t="shared" si="66"/>
        <v>0</v>
      </c>
      <c r="Z345" s="105">
        <v>4</v>
      </c>
      <c r="AA345" s="81"/>
      <c r="AB345" s="47"/>
      <c r="AC345" s="81"/>
      <c r="AD345" s="47"/>
      <c r="AE345" s="81"/>
      <c r="AF345" s="47"/>
      <c r="AG345" s="81"/>
      <c r="AH345" s="47"/>
      <c r="AI345" s="81"/>
      <c r="AJ345" s="59"/>
      <c r="AK345" s="81"/>
      <c r="AL345" s="47"/>
      <c r="AM345" s="81"/>
      <c r="AN345" s="59"/>
      <c r="AP345" s="74">
        <f t="shared" si="67"/>
        <v>0</v>
      </c>
      <c r="AR345" s="88">
        <f t="shared" si="68"/>
        <v>0</v>
      </c>
      <c r="AT345" s="105">
        <v>4</v>
      </c>
      <c r="AU345" s="81"/>
      <c r="AV345" s="47"/>
      <c r="AW345" s="81"/>
      <c r="AX345" s="47"/>
      <c r="AY345" s="81"/>
      <c r="AZ345" s="47"/>
      <c r="BA345" s="81"/>
      <c r="BB345" s="47"/>
      <c r="BC345" s="81"/>
      <c r="BD345" s="59"/>
      <c r="BE345" s="81"/>
      <c r="BF345" s="47"/>
      <c r="BG345" s="81"/>
      <c r="BH345" s="59"/>
    </row>
    <row r="346" spans="2:60" ht="15" customHeight="1" outlineLevel="1" thickBot="1" x14ac:dyDescent="0.25">
      <c r="B346" s="74">
        <f t="shared" si="63"/>
        <v>0</v>
      </c>
      <c r="D346" s="88">
        <f t="shared" si="64"/>
        <v>0</v>
      </c>
      <c r="F346" s="105">
        <v>5</v>
      </c>
      <c r="G346" s="81"/>
      <c r="H346" s="47"/>
      <c r="I346" s="81"/>
      <c r="J346" s="47"/>
      <c r="K346" s="81"/>
      <c r="L346" s="47"/>
      <c r="M346" s="81"/>
      <c r="N346" s="47"/>
      <c r="O346" s="81"/>
      <c r="P346" s="59"/>
      <c r="Q346" s="81"/>
      <c r="R346" s="47"/>
      <c r="S346" s="81"/>
      <c r="T346" s="59"/>
      <c r="V346" s="74">
        <f t="shared" si="65"/>
        <v>0</v>
      </c>
      <c r="X346" s="88">
        <f t="shared" si="66"/>
        <v>0</v>
      </c>
      <c r="Z346" s="105">
        <v>5</v>
      </c>
      <c r="AA346" s="81"/>
      <c r="AB346" s="47"/>
      <c r="AC346" s="81"/>
      <c r="AD346" s="47"/>
      <c r="AE346" s="81"/>
      <c r="AF346" s="47"/>
      <c r="AG346" s="81"/>
      <c r="AH346" s="47"/>
      <c r="AI346" s="81"/>
      <c r="AJ346" s="59"/>
      <c r="AK346" s="81"/>
      <c r="AL346" s="47"/>
      <c r="AM346" s="81"/>
      <c r="AN346" s="59"/>
      <c r="AP346" s="74">
        <f t="shared" si="67"/>
        <v>0</v>
      </c>
      <c r="AR346" s="88">
        <f t="shared" si="68"/>
        <v>0</v>
      </c>
      <c r="AT346" s="105">
        <v>5</v>
      </c>
      <c r="AU346" s="81"/>
      <c r="AV346" s="47"/>
      <c r="AW346" s="81"/>
      <c r="AX346" s="47"/>
      <c r="AY346" s="81"/>
      <c r="AZ346" s="47"/>
      <c r="BA346" s="81"/>
      <c r="BB346" s="47"/>
      <c r="BC346" s="81"/>
      <c r="BD346" s="59"/>
      <c r="BE346" s="81"/>
      <c r="BF346" s="47"/>
      <c r="BG346" s="81"/>
      <c r="BH346" s="59"/>
    </row>
    <row r="347" spans="2:60" ht="15" customHeight="1" outlineLevel="1" thickBot="1" x14ac:dyDescent="0.25">
      <c r="B347" s="74">
        <f t="shared" si="63"/>
        <v>0</v>
      </c>
      <c r="D347" s="88">
        <f t="shared" si="64"/>
        <v>0</v>
      </c>
      <c r="F347" s="105">
        <v>6</v>
      </c>
      <c r="G347" s="81"/>
      <c r="H347" s="47"/>
      <c r="I347" s="81"/>
      <c r="J347" s="47"/>
      <c r="K347" s="81"/>
      <c r="L347" s="47"/>
      <c r="M347" s="81"/>
      <c r="N347" s="47"/>
      <c r="O347" s="81"/>
      <c r="P347" s="59"/>
      <c r="Q347" s="81"/>
      <c r="R347" s="47"/>
      <c r="S347" s="81"/>
      <c r="T347" s="59"/>
      <c r="V347" s="74">
        <f t="shared" si="65"/>
        <v>0</v>
      </c>
      <c r="X347" s="88">
        <f t="shared" si="66"/>
        <v>0</v>
      </c>
      <c r="Z347" s="105">
        <v>6</v>
      </c>
      <c r="AA347" s="81"/>
      <c r="AB347" s="47"/>
      <c r="AC347" s="81"/>
      <c r="AD347" s="47"/>
      <c r="AE347" s="81"/>
      <c r="AF347" s="47"/>
      <c r="AG347" s="81"/>
      <c r="AH347" s="47"/>
      <c r="AI347" s="81"/>
      <c r="AJ347" s="59"/>
      <c r="AK347" s="81"/>
      <c r="AL347" s="47"/>
      <c r="AM347" s="81"/>
      <c r="AN347" s="59"/>
      <c r="AP347" s="74">
        <f t="shared" si="67"/>
        <v>0</v>
      </c>
      <c r="AR347" s="88">
        <f t="shared" si="68"/>
        <v>0</v>
      </c>
      <c r="AT347" s="105">
        <v>6</v>
      </c>
      <c r="AU347" s="81"/>
      <c r="AV347" s="47"/>
      <c r="AW347" s="81"/>
      <c r="AX347" s="47"/>
      <c r="AY347" s="81"/>
      <c r="AZ347" s="47"/>
      <c r="BA347" s="81"/>
      <c r="BB347" s="47"/>
      <c r="BC347" s="81"/>
      <c r="BD347" s="59"/>
      <c r="BE347" s="81"/>
      <c r="BF347" s="47"/>
      <c r="BG347" s="81"/>
      <c r="BH347" s="59"/>
    </row>
    <row r="348" spans="2:60" ht="15" customHeight="1" outlineLevel="1" thickBot="1" x14ac:dyDescent="0.25">
      <c r="B348" s="74">
        <f t="shared" si="63"/>
        <v>0</v>
      </c>
      <c r="D348" s="88">
        <f t="shared" si="64"/>
        <v>0</v>
      </c>
      <c r="F348" s="105">
        <v>7</v>
      </c>
      <c r="G348" s="81"/>
      <c r="H348" s="47"/>
      <c r="I348" s="81"/>
      <c r="J348" s="47"/>
      <c r="K348" s="81"/>
      <c r="L348" s="47"/>
      <c r="M348" s="81"/>
      <c r="N348" s="47"/>
      <c r="O348" s="81"/>
      <c r="P348" s="59"/>
      <c r="Q348" s="81"/>
      <c r="R348" s="47"/>
      <c r="S348" s="81"/>
      <c r="T348" s="59"/>
      <c r="V348" s="74">
        <f t="shared" si="65"/>
        <v>0</v>
      </c>
      <c r="X348" s="88">
        <f t="shared" si="66"/>
        <v>0</v>
      </c>
      <c r="Z348" s="105">
        <v>7</v>
      </c>
      <c r="AA348" s="81"/>
      <c r="AB348" s="47"/>
      <c r="AC348" s="81"/>
      <c r="AD348" s="47"/>
      <c r="AE348" s="81"/>
      <c r="AF348" s="47"/>
      <c r="AG348" s="81"/>
      <c r="AH348" s="47"/>
      <c r="AI348" s="81"/>
      <c r="AJ348" s="59"/>
      <c r="AK348" s="81"/>
      <c r="AL348" s="47"/>
      <c r="AM348" s="81"/>
      <c r="AN348" s="59"/>
      <c r="AP348" s="74">
        <f t="shared" si="67"/>
        <v>0</v>
      </c>
      <c r="AR348" s="88">
        <f t="shared" si="68"/>
        <v>0</v>
      </c>
      <c r="AT348" s="105">
        <v>7</v>
      </c>
      <c r="AU348" s="81"/>
      <c r="AV348" s="47"/>
      <c r="AW348" s="81"/>
      <c r="AX348" s="47"/>
      <c r="AY348" s="81"/>
      <c r="AZ348" s="47"/>
      <c r="BA348" s="81"/>
      <c r="BB348" s="47"/>
      <c r="BC348" s="81"/>
      <c r="BD348" s="59"/>
      <c r="BE348" s="81"/>
      <c r="BF348" s="47"/>
      <c r="BG348" s="81"/>
      <c r="BH348" s="59"/>
    </row>
    <row r="349" spans="2:60" ht="15" customHeight="1" outlineLevel="1" thickBot="1" x14ac:dyDescent="0.25">
      <c r="B349" s="74">
        <f t="shared" si="63"/>
        <v>0</v>
      </c>
      <c r="D349" s="88">
        <f t="shared" si="64"/>
        <v>0</v>
      </c>
      <c r="F349" s="105">
        <v>8</v>
      </c>
      <c r="G349" s="81"/>
      <c r="H349" s="47"/>
      <c r="I349" s="81"/>
      <c r="J349" s="47"/>
      <c r="K349" s="81"/>
      <c r="L349" s="47"/>
      <c r="M349" s="81"/>
      <c r="N349" s="47"/>
      <c r="O349" s="81"/>
      <c r="P349" s="59"/>
      <c r="Q349" s="81"/>
      <c r="R349" s="47"/>
      <c r="S349" s="81"/>
      <c r="T349" s="59"/>
      <c r="V349" s="74">
        <f t="shared" si="65"/>
        <v>0</v>
      </c>
      <c r="X349" s="88">
        <f t="shared" si="66"/>
        <v>0</v>
      </c>
      <c r="Z349" s="105">
        <v>8</v>
      </c>
      <c r="AA349" s="81"/>
      <c r="AB349" s="47"/>
      <c r="AC349" s="81"/>
      <c r="AD349" s="47"/>
      <c r="AE349" s="81"/>
      <c r="AF349" s="47"/>
      <c r="AG349" s="81"/>
      <c r="AH349" s="47"/>
      <c r="AI349" s="81"/>
      <c r="AJ349" s="59"/>
      <c r="AK349" s="81"/>
      <c r="AL349" s="47"/>
      <c r="AM349" s="81"/>
      <c r="AN349" s="59"/>
      <c r="AP349" s="74">
        <f t="shared" si="67"/>
        <v>0</v>
      </c>
      <c r="AR349" s="88">
        <f t="shared" si="68"/>
        <v>0</v>
      </c>
      <c r="AT349" s="105">
        <v>8</v>
      </c>
      <c r="AU349" s="81"/>
      <c r="AV349" s="47"/>
      <c r="AW349" s="81"/>
      <c r="AX349" s="47"/>
      <c r="AY349" s="81"/>
      <c r="AZ349" s="47"/>
      <c r="BA349" s="81"/>
      <c r="BB349" s="47"/>
      <c r="BC349" s="81"/>
      <c r="BD349" s="59"/>
      <c r="BE349" s="81"/>
      <c r="BF349" s="47"/>
      <c r="BG349" s="81"/>
      <c r="BH349" s="59"/>
    </row>
    <row r="350" spans="2:60" ht="15" customHeight="1" outlineLevel="1" thickBot="1" x14ac:dyDescent="0.25">
      <c r="B350" s="74">
        <f t="shared" si="63"/>
        <v>0</v>
      </c>
      <c r="D350" s="88">
        <f t="shared" si="64"/>
        <v>0</v>
      </c>
      <c r="F350" s="105">
        <v>9</v>
      </c>
      <c r="G350" s="81"/>
      <c r="H350" s="47"/>
      <c r="I350" s="81"/>
      <c r="J350" s="47"/>
      <c r="K350" s="81"/>
      <c r="L350" s="47"/>
      <c r="M350" s="81"/>
      <c r="N350" s="47"/>
      <c r="O350" s="81"/>
      <c r="P350" s="59"/>
      <c r="Q350" s="81"/>
      <c r="R350" s="47"/>
      <c r="S350" s="81"/>
      <c r="T350" s="59"/>
      <c r="V350" s="74">
        <f t="shared" si="65"/>
        <v>0</v>
      </c>
      <c r="X350" s="88">
        <f t="shared" si="66"/>
        <v>0</v>
      </c>
      <c r="Z350" s="105">
        <v>9</v>
      </c>
      <c r="AA350" s="81"/>
      <c r="AB350" s="47"/>
      <c r="AC350" s="81"/>
      <c r="AD350" s="47"/>
      <c r="AE350" s="81"/>
      <c r="AF350" s="47"/>
      <c r="AG350" s="81"/>
      <c r="AH350" s="47"/>
      <c r="AI350" s="81"/>
      <c r="AJ350" s="59"/>
      <c r="AK350" s="81"/>
      <c r="AL350" s="47"/>
      <c r="AM350" s="81"/>
      <c r="AN350" s="59"/>
      <c r="AP350" s="74">
        <f t="shared" si="67"/>
        <v>0</v>
      </c>
      <c r="AR350" s="88">
        <f t="shared" si="68"/>
        <v>0</v>
      </c>
      <c r="AT350" s="105">
        <v>9</v>
      </c>
      <c r="AU350" s="81"/>
      <c r="AV350" s="47"/>
      <c r="AW350" s="81"/>
      <c r="AX350" s="47"/>
      <c r="AY350" s="81"/>
      <c r="AZ350" s="47"/>
      <c r="BA350" s="81"/>
      <c r="BB350" s="47"/>
      <c r="BC350" s="81"/>
      <c r="BD350" s="59"/>
      <c r="BE350" s="81"/>
      <c r="BF350" s="47"/>
      <c r="BG350" s="81"/>
      <c r="BH350" s="59"/>
    </row>
    <row r="351" spans="2:60" ht="15" customHeight="1" outlineLevel="1" thickBot="1" x14ac:dyDescent="0.25">
      <c r="B351" s="74">
        <f t="shared" si="63"/>
        <v>0</v>
      </c>
      <c r="D351" s="88">
        <f t="shared" si="64"/>
        <v>0</v>
      </c>
      <c r="F351" s="105">
        <v>10</v>
      </c>
      <c r="G351" s="81"/>
      <c r="H351" s="47"/>
      <c r="I351" s="81"/>
      <c r="J351" s="47"/>
      <c r="K351" s="81"/>
      <c r="L351" s="47"/>
      <c r="M351" s="81"/>
      <c r="N351" s="47"/>
      <c r="O351" s="81"/>
      <c r="P351" s="59"/>
      <c r="Q351" s="81"/>
      <c r="R351" s="47"/>
      <c r="S351" s="81"/>
      <c r="T351" s="59"/>
      <c r="V351" s="74">
        <f t="shared" si="65"/>
        <v>0</v>
      </c>
      <c r="X351" s="88">
        <f t="shared" si="66"/>
        <v>0</v>
      </c>
      <c r="Z351" s="105">
        <v>10</v>
      </c>
      <c r="AA351" s="81"/>
      <c r="AB351" s="47"/>
      <c r="AC351" s="81"/>
      <c r="AD351" s="47"/>
      <c r="AE351" s="81"/>
      <c r="AF351" s="47"/>
      <c r="AG351" s="81"/>
      <c r="AH351" s="47"/>
      <c r="AI351" s="81"/>
      <c r="AJ351" s="59"/>
      <c r="AK351" s="81"/>
      <c r="AL351" s="47"/>
      <c r="AM351" s="81"/>
      <c r="AN351" s="59"/>
      <c r="AP351" s="74">
        <f t="shared" si="67"/>
        <v>0</v>
      </c>
      <c r="AR351" s="88">
        <f t="shared" si="68"/>
        <v>0</v>
      </c>
      <c r="AT351" s="105">
        <v>10</v>
      </c>
      <c r="AU351" s="81"/>
      <c r="AV351" s="47"/>
      <c r="AW351" s="81"/>
      <c r="AX351" s="47"/>
      <c r="AY351" s="81"/>
      <c r="AZ351" s="47"/>
      <c r="BA351" s="81"/>
      <c r="BB351" s="47"/>
      <c r="BC351" s="81"/>
      <c r="BD351" s="59"/>
      <c r="BE351" s="81"/>
      <c r="BF351" s="47"/>
      <c r="BG351" s="81"/>
      <c r="BH351" s="59"/>
    </row>
    <row r="352" spans="2:60" ht="15" customHeight="1" outlineLevel="1" thickBot="1" x14ac:dyDescent="0.25">
      <c r="B352" s="74">
        <f t="shared" si="63"/>
        <v>0</v>
      </c>
      <c r="D352" s="88">
        <f t="shared" si="64"/>
        <v>0</v>
      </c>
      <c r="F352" s="105">
        <v>11</v>
      </c>
      <c r="G352" s="81"/>
      <c r="H352" s="47"/>
      <c r="I352" s="81"/>
      <c r="J352" s="47"/>
      <c r="K352" s="81"/>
      <c r="L352" s="47"/>
      <c r="M352" s="81"/>
      <c r="N352" s="47"/>
      <c r="O352" s="81"/>
      <c r="P352" s="59"/>
      <c r="Q352" s="81"/>
      <c r="R352" s="47"/>
      <c r="S352" s="81"/>
      <c r="T352" s="59"/>
      <c r="V352" s="74">
        <f t="shared" si="65"/>
        <v>0</v>
      </c>
      <c r="X352" s="88">
        <f t="shared" si="66"/>
        <v>0</v>
      </c>
      <c r="Z352" s="105">
        <v>11</v>
      </c>
      <c r="AA352" s="81"/>
      <c r="AB352" s="47"/>
      <c r="AC352" s="81"/>
      <c r="AD352" s="47"/>
      <c r="AE352" s="81"/>
      <c r="AF352" s="47"/>
      <c r="AG352" s="81"/>
      <c r="AH352" s="47"/>
      <c r="AI352" s="81"/>
      <c r="AJ352" s="59"/>
      <c r="AK352" s="81"/>
      <c r="AL352" s="47"/>
      <c r="AM352" s="81"/>
      <c r="AN352" s="59"/>
      <c r="AP352" s="74">
        <f t="shared" si="67"/>
        <v>0</v>
      </c>
      <c r="AR352" s="88">
        <f t="shared" si="68"/>
        <v>0</v>
      </c>
      <c r="AT352" s="105">
        <v>11</v>
      </c>
      <c r="AU352" s="81"/>
      <c r="AV352" s="47"/>
      <c r="AW352" s="81"/>
      <c r="AX352" s="47"/>
      <c r="AY352" s="81"/>
      <c r="AZ352" s="47"/>
      <c r="BA352" s="81"/>
      <c r="BB352" s="47"/>
      <c r="BC352" s="81"/>
      <c r="BD352" s="59"/>
      <c r="BE352" s="81"/>
      <c r="BF352" s="47"/>
      <c r="BG352" s="81"/>
      <c r="BH352" s="59"/>
    </row>
    <row r="353" spans="2:60" ht="15" customHeight="1" outlineLevel="1" thickBot="1" x14ac:dyDescent="0.25">
      <c r="B353" s="74">
        <f t="shared" si="63"/>
        <v>0</v>
      </c>
      <c r="D353" s="88">
        <f t="shared" si="64"/>
        <v>0</v>
      </c>
      <c r="F353" s="105">
        <v>12</v>
      </c>
      <c r="G353" s="81"/>
      <c r="H353" s="47"/>
      <c r="I353" s="81"/>
      <c r="J353" s="47"/>
      <c r="K353" s="81"/>
      <c r="L353" s="47"/>
      <c r="M353" s="81"/>
      <c r="N353" s="47"/>
      <c r="O353" s="81"/>
      <c r="P353" s="59"/>
      <c r="Q353" s="81"/>
      <c r="R353" s="47"/>
      <c r="S353" s="81"/>
      <c r="T353" s="59"/>
      <c r="V353" s="74">
        <f t="shared" si="65"/>
        <v>0</v>
      </c>
      <c r="X353" s="88">
        <f t="shared" si="66"/>
        <v>0</v>
      </c>
      <c r="Z353" s="105">
        <v>12</v>
      </c>
      <c r="AA353" s="81"/>
      <c r="AB353" s="47"/>
      <c r="AC353" s="81"/>
      <c r="AD353" s="47"/>
      <c r="AE353" s="81"/>
      <c r="AF353" s="47"/>
      <c r="AG353" s="81"/>
      <c r="AH353" s="47"/>
      <c r="AI353" s="81"/>
      <c r="AJ353" s="59"/>
      <c r="AK353" s="81"/>
      <c r="AL353" s="47"/>
      <c r="AM353" s="81"/>
      <c r="AN353" s="59"/>
      <c r="AP353" s="74">
        <f t="shared" si="67"/>
        <v>0</v>
      </c>
      <c r="AR353" s="88">
        <f t="shared" si="68"/>
        <v>0</v>
      </c>
      <c r="AT353" s="105">
        <v>12</v>
      </c>
      <c r="AU353" s="81"/>
      <c r="AV353" s="47"/>
      <c r="AW353" s="81"/>
      <c r="AX353" s="47"/>
      <c r="AY353" s="81"/>
      <c r="AZ353" s="47"/>
      <c r="BA353" s="81"/>
      <c r="BB353" s="47"/>
      <c r="BC353" s="81"/>
      <c r="BD353" s="59"/>
      <c r="BE353" s="81"/>
      <c r="BF353" s="47"/>
      <c r="BG353" s="81"/>
      <c r="BH353" s="59"/>
    </row>
    <row r="354" spans="2:60" ht="15" customHeight="1" outlineLevel="1" thickBot="1" x14ac:dyDescent="0.25">
      <c r="B354" s="74">
        <f t="shared" si="63"/>
        <v>0</v>
      </c>
      <c r="D354" s="88">
        <f t="shared" si="64"/>
        <v>0</v>
      </c>
      <c r="F354" s="105">
        <v>13</v>
      </c>
      <c r="G354" s="81"/>
      <c r="H354" s="47"/>
      <c r="I354" s="81"/>
      <c r="J354" s="47"/>
      <c r="K354" s="81"/>
      <c r="L354" s="47"/>
      <c r="M354" s="81"/>
      <c r="N354" s="47"/>
      <c r="O354" s="81"/>
      <c r="P354" s="59"/>
      <c r="Q354" s="81"/>
      <c r="R354" s="47"/>
      <c r="S354" s="81"/>
      <c r="T354" s="59"/>
      <c r="V354" s="74">
        <f t="shared" si="65"/>
        <v>0</v>
      </c>
      <c r="X354" s="88">
        <f t="shared" si="66"/>
        <v>0</v>
      </c>
      <c r="Z354" s="105">
        <v>13</v>
      </c>
      <c r="AA354" s="81"/>
      <c r="AB354" s="47"/>
      <c r="AC354" s="81"/>
      <c r="AD354" s="47"/>
      <c r="AE354" s="81"/>
      <c r="AF354" s="47"/>
      <c r="AG354" s="81"/>
      <c r="AH354" s="47"/>
      <c r="AI354" s="81"/>
      <c r="AJ354" s="59"/>
      <c r="AK354" s="81"/>
      <c r="AL354" s="47"/>
      <c r="AM354" s="81"/>
      <c r="AN354" s="59"/>
      <c r="AP354" s="74">
        <f t="shared" si="67"/>
        <v>0</v>
      </c>
      <c r="AR354" s="88">
        <f t="shared" si="68"/>
        <v>0</v>
      </c>
      <c r="AT354" s="105">
        <v>13</v>
      </c>
      <c r="AU354" s="81"/>
      <c r="AV354" s="47"/>
      <c r="AW354" s="81"/>
      <c r="AX354" s="47"/>
      <c r="AY354" s="81"/>
      <c r="AZ354" s="47"/>
      <c r="BA354" s="81"/>
      <c r="BB354" s="47"/>
      <c r="BC354" s="81"/>
      <c r="BD354" s="59"/>
      <c r="BE354" s="81"/>
      <c r="BF354" s="47"/>
      <c r="BG354" s="81"/>
      <c r="BH354" s="59"/>
    </row>
    <row r="355" spans="2:60" ht="15" customHeight="1" outlineLevel="1" thickBot="1" x14ac:dyDescent="0.25">
      <c r="B355" s="74">
        <f t="shared" si="63"/>
        <v>0</v>
      </c>
      <c r="D355" s="88">
        <f t="shared" si="64"/>
        <v>0</v>
      </c>
      <c r="F355" s="105">
        <v>14</v>
      </c>
      <c r="G355" s="81"/>
      <c r="H355" s="78"/>
      <c r="I355" s="81"/>
      <c r="J355" s="47"/>
      <c r="K355" s="81"/>
      <c r="L355" s="47"/>
      <c r="M355" s="81"/>
      <c r="N355" s="47"/>
      <c r="O355" s="81"/>
      <c r="P355" s="59"/>
      <c r="Q355" s="81"/>
      <c r="R355" s="47"/>
      <c r="S355" s="81"/>
      <c r="T355" s="59"/>
      <c r="V355" s="74">
        <f t="shared" si="65"/>
        <v>0</v>
      </c>
      <c r="X355" s="88">
        <f t="shared" si="66"/>
        <v>0</v>
      </c>
      <c r="Z355" s="105">
        <v>14</v>
      </c>
      <c r="AA355" s="81"/>
      <c r="AB355" s="78"/>
      <c r="AC355" s="81"/>
      <c r="AD355" s="47"/>
      <c r="AE355" s="81"/>
      <c r="AF355" s="47"/>
      <c r="AG355" s="81"/>
      <c r="AH355" s="47"/>
      <c r="AI355" s="81"/>
      <c r="AJ355" s="59"/>
      <c r="AK355" s="81"/>
      <c r="AL355" s="47"/>
      <c r="AM355" s="81"/>
      <c r="AN355" s="59"/>
      <c r="AP355" s="74">
        <f t="shared" si="67"/>
        <v>0</v>
      </c>
      <c r="AR355" s="88">
        <f t="shared" si="68"/>
        <v>0</v>
      </c>
      <c r="AT355" s="105">
        <v>14</v>
      </c>
      <c r="AU355" s="81"/>
      <c r="AV355" s="78"/>
      <c r="AW355" s="81"/>
      <c r="AX355" s="47"/>
      <c r="AY355" s="81"/>
      <c r="AZ355" s="47"/>
      <c r="BA355" s="81"/>
      <c r="BB355" s="47"/>
      <c r="BC355" s="81"/>
      <c r="BD355" s="59"/>
      <c r="BE355" s="81"/>
      <c r="BF355" s="47"/>
      <c r="BG355" s="81"/>
      <c r="BH355" s="59"/>
    </row>
    <row r="356" spans="2:60" ht="15" customHeight="1" outlineLevel="1" thickBot="1" x14ac:dyDescent="0.25">
      <c r="B356" s="75">
        <f t="shared" si="63"/>
        <v>0</v>
      </c>
      <c r="D356" s="89">
        <f t="shared" si="64"/>
        <v>0</v>
      </c>
      <c r="F356" s="105">
        <v>15</v>
      </c>
      <c r="G356" s="82"/>
      <c r="H356" s="60"/>
      <c r="I356" s="82"/>
      <c r="J356" s="60"/>
      <c r="K356" s="82"/>
      <c r="L356" s="60"/>
      <c r="M356" s="82"/>
      <c r="N356" s="60"/>
      <c r="O356" s="82"/>
      <c r="P356" s="61"/>
      <c r="Q356" s="82"/>
      <c r="R356" s="60"/>
      <c r="S356" s="82"/>
      <c r="T356" s="61"/>
      <c r="V356" s="75">
        <f t="shared" si="65"/>
        <v>0</v>
      </c>
      <c r="X356" s="89">
        <f t="shared" si="66"/>
        <v>0</v>
      </c>
      <c r="Z356" s="105">
        <v>15</v>
      </c>
      <c r="AA356" s="82"/>
      <c r="AB356" s="60"/>
      <c r="AC356" s="82"/>
      <c r="AD356" s="60"/>
      <c r="AE356" s="82"/>
      <c r="AF356" s="60"/>
      <c r="AG356" s="82"/>
      <c r="AH356" s="60"/>
      <c r="AI356" s="82"/>
      <c r="AJ356" s="61"/>
      <c r="AK356" s="82"/>
      <c r="AL356" s="60"/>
      <c r="AM356" s="82"/>
      <c r="AN356" s="61"/>
      <c r="AP356" s="75">
        <f t="shared" si="67"/>
        <v>0</v>
      </c>
      <c r="AR356" s="89">
        <f t="shared" si="68"/>
        <v>0</v>
      </c>
      <c r="AT356" s="105">
        <v>15</v>
      </c>
      <c r="AU356" s="82"/>
      <c r="AV356" s="60"/>
      <c r="AW356" s="82"/>
      <c r="AX356" s="60"/>
      <c r="AY356" s="82"/>
      <c r="AZ356" s="60"/>
      <c r="BA356" s="82"/>
      <c r="BB356" s="60"/>
      <c r="BC356" s="82"/>
      <c r="BD356" s="61"/>
      <c r="BE356" s="82"/>
      <c r="BF356" s="60"/>
      <c r="BG356" s="82"/>
      <c r="BH356" s="61"/>
    </row>
    <row r="357" spans="2:60" ht="14.25" customHeight="1" outlineLevel="1" thickTop="1" x14ac:dyDescent="0.2">
      <c r="F357" s="106"/>
      <c r="G357" s="49" t="s">
        <v>27</v>
      </c>
      <c r="H357" s="49">
        <f>SUM(H342:H356)</f>
        <v>0</v>
      </c>
      <c r="I357" s="49"/>
      <c r="J357" s="49">
        <f>SUM(J342:J356)</f>
        <v>0</v>
      </c>
      <c r="K357" s="49"/>
      <c r="L357" s="49">
        <f>SUM(L342:L356)</f>
        <v>0</v>
      </c>
      <c r="M357" s="49"/>
      <c r="N357" s="49">
        <f>SUM(N342:N356)</f>
        <v>0</v>
      </c>
      <c r="O357" s="49"/>
      <c r="P357" s="49">
        <f>SUM(P342:P356)</f>
        <v>0</v>
      </c>
      <c r="Q357" s="49"/>
      <c r="R357" s="49">
        <f>SUM(R342:R356)</f>
        <v>0</v>
      </c>
      <c r="S357" s="49"/>
      <c r="T357" s="49">
        <f>SUM(T342:T356)</f>
        <v>0</v>
      </c>
      <c r="Z357" s="106"/>
      <c r="AA357" s="49" t="s">
        <v>27</v>
      </c>
      <c r="AB357" s="49">
        <f>SUM(AB342:AB356)</f>
        <v>0</v>
      </c>
      <c r="AC357" s="49"/>
      <c r="AD357" s="49">
        <f>SUM(AD342:AD356)</f>
        <v>0</v>
      </c>
      <c r="AE357" s="49"/>
      <c r="AF357" s="49">
        <f>SUM(AF342:AF356)</f>
        <v>0</v>
      </c>
      <c r="AG357" s="49"/>
      <c r="AH357" s="49">
        <f>SUM(AH342:AH356)</f>
        <v>0</v>
      </c>
      <c r="AI357" s="49"/>
      <c r="AJ357" s="49">
        <f>SUM(AJ342:AJ356)</f>
        <v>0</v>
      </c>
      <c r="AK357" s="49"/>
      <c r="AL357" s="49">
        <f>SUM(AL342:AL356)</f>
        <v>0</v>
      </c>
      <c r="AM357" s="49"/>
      <c r="AN357" s="49">
        <f>SUM(AN342:AN356)</f>
        <v>0</v>
      </c>
      <c r="AT357" s="106"/>
      <c r="AU357" s="49" t="s">
        <v>27</v>
      </c>
      <c r="AV357" s="49">
        <f>SUM(AV342:AV356)</f>
        <v>0</v>
      </c>
      <c r="AW357" s="49"/>
      <c r="AX357" s="49">
        <f>SUM(AX342:AX356)</f>
        <v>0</v>
      </c>
      <c r="AY357" s="49"/>
      <c r="AZ357" s="49">
        <f>SUM(AZ342:AZ356)</f>
        <v>0</v>
      </c>
      <c r="BA357" s="49"/>
      <c r="BB357" s="49">
        <f>SUM(BB342:BB356)</f>
        <v>0</v>
      </c>
      <c r="BC357" s="49"/>
      <c r="BD357" s="49">
        <f>SUM(BD342:BD356)</f>
        <v>0</v>
      </c>
      <c r="BE357" s="49"/>
      <c r="BF357" s="49">
        <f>SUM(BF342:BF356)</f>
        <v>0</v>
      </c>
      <c r="BG357" s="49"/>
      <c r="BH357" s="49">
        <f>SUM(BH342:BH356)</f>
        <v>0</v>
      </c>
    </row>
    <row r="358" spans="2:60" ht="1.5" customHeight="1" outlineLevel="1" thickBot="1" x14ac:dyDescent="0.25">
      <c r="F358" s="108">
        <f>INT((N359-LOOKUP(N359,DATE(YEAR(N359)+{-1;0;1},1,3)-WEEKDAY(DATE(YEAR(N359)+{-1;0;1},1,3))+2))/7)+1</f>
        <v>41</v>
      </c>
      <c r="G358" s="50"/>
      <c r="H358" s="50"/>
      <c r="I358" s="50"/>
      <c r="J358" s="50"/>
      <c r="K358" s="50"/>
      <c r="L358" s="50"/>
      <c r="M358" s="50"/>
      <c r="N358" s="50"/>
      <c r="O358" s="50"/>
      <c r="P358" s="50"/>
      <c r="Q358" s="50"/>
      <c r="R358" s="50"/>
      <c r="S358" s="50"/>
      <c r="T358" s="50"/>
      <c r="Z358" s="108">
        <f>INT((AH359-LOOKUP(AH359,DATE(YEAR(AH359)+{-1;0;1},1,3)-WEEKDAY(DATE(YEAR(AH359)+{-1;0;1},1,3))+2))/7)+1</f>
        <v>45</v>
      </c>
      <c r="AA358" s="50"/>
      <c r="AB358" s="50"/>
      <c r="AC358" s="50"/>
      <c r="AD358" s="50"/>
      <c r="AE358" s="50"/>
      <c r="AF358" s="50"/>
      <c r="AG358" s="50"/>
      <c r="AH358" s="50"/>
      <c r="AI358" s="50"/>
      <c r="AJ358" s="50"/>
      <c r="AK358" s="50"/>
      <c r="AL358" s="50"/>
      <c r="AM358" s="50"/>
      <c r="AN358" s="50"/>
      <c r="AT358" s="108">
        <f>INT((BB359-LOOKUP(BB359,DATE(YEAR(BB359)+{-1;0;1},1,3)-WEEKDAY(DATE(YEAR(BB359)+{-1;0;1},1,3))+2))/7)+1</f>
        <v>49</v>
      </c>
      <c r="AU358" s="50"/>
      <c r="AV358" s="50"/>
      <c r="AW358" s="50"/>
      <c r="AX358" s="50"/>
      <c r="AY358" s="50"/>
      <c r="AZ358" s="50"/>
      <c r="BA358" s="50"/>
      <c r="BB358" s="50"/>
      <c r="BC358" s="50"/>
      <c r="BD358" s="50"/>
      <c r="BE358" s="50"/>
      <c r="BF358" s="50"/>
      <c r="BG358" s="50"/>
      <c r="BH358" s="50"/>
    </row>
    <row r="359" spans="2:60" ht="39.950000000000003" customHeight="1" thickBot="1" x14ac:dyDescent="0.25">
      <c r="F359" s="71">
        <f>F358</f>
        <v>41</v>
      </c>
      <c r="G359" s="51" t="str">
        <f>IF(ISNA(VLOOKUP(H359,Tab_feri,2,FALSE)),"",VLOOKUP(H359,Tab_feri,2,FALSE))</f>
        <v/>
      </c>
      <c r="H359" s="52">
        <f>T341+1</f>
        <v>43745</v>
      </c>
      <c r="I359" s="51" t="str">
        <f>IF(ISNA(VLOOKUP(J359,Tab_feri,2,FALSE)),"",VLOOKUP(J359,Tab_feri,2,FALSE))</f>
        <v/>
      </c>
      <c r="J359" s="52">
        <f>H359+1</f>
        <v>43746</v>
      </c>
      <c r="K359" s="51" t="str">
        <f>IF(ISNA(VLOOKUP(L359,Tab_feri,2,FALSE)),"",VLOOKUP(L359,Tab_feri,2,FALSE))</f>
        <v/>
      </c>
      <c r="L359" s="52">
        <f>J359+1</f>
        <v>43747</v>
      </c>
      <c r="M359" s="51" t="str">
        <f>IF(ISNA(VLOOKUP(N359,Tab_feri,2,FALSE)),"",VLOOKUP(N359,Tab_feri,2,FALSE))</f>
        <v/>
      </c>
      <c r="N359" s="52">
        <f>L359+1</f>
        <v>43748</v>
      </c>
      <c r="O359" s="51" t="str">
        <f>IF(ISNA(VLOOKUP(P359,Tab_feri,2,FALSE)),"",VLOOKUP(P359,Tab_feri,2,FALSE))</f>
        <v/>
      </c>
      <c r="P359" s="52">
        <f>N359+1</f>
        <v>43749</v>
      </c>
      <c r="Q359" s="53" t="str">
        <f>IF(ISNA(VLOOKUP(R359,Tab_feri,2,FALSE)),"",VLOOKUP(R359,Tab_feri,2,FALSE))</f>
        <v/>
      </c>
      <c r="R359" s="54">
        <f>P359+1</f>
        <v>43750</v>
      </c>
      <c r="S359" s="53" t="str">
        <f>IF(ISNA(VLOOKUP(T359,Tab_feri,2,FALSE)),"",VLOOKUP(T359,Tab_feri,2,FALSE))</f>
        <v/>
      </c>
      <c r="T359" s="55">
        <f>R359+1</f>
        <v>43751</v>
      </c>
      <c r="Z359" s="71">
        <f>Z358</f>
        <v>45</v>
      </c>
      <c r="AA359" s="51" t="str">
        <f>IF(ISNA(VLOOKUP(AB359,Tab_feri,2,FALSE)),"",VLOOKUP(AB359,Tab_feri,2,FALSE))</f>
        <v/>
      </c>
      <c r="AB359" s="52">
        <f>AN341+1</f>
        <v>43773</v>
      </c>
      <c r="AC359" s="51" t="str">
        <f>IF(ISNA(VLOOKUP(AD359,Tab_feri,2,FALSE)),"",VLOOKUP(AD359,Tab_feri,2,FALSE))</f>
        <v/>
      </c>
      <c r="AD359" s="52">
        <f>AB359+1</f>
        <v>43774</v>
      </c>
      <c r="AE359" s="51" t="str">
        <f>IF(ISNA(VLOOKUP(AF359,Tab_feri,2,FALSE)),"",VLOOKUP(AF359,Tab_feri,2,FALSE))</f>
        <v/>
      </c>
      <c r="AF359" s="52">
        <f>AD359+1</f>
        <v>43775</v>
      </c>
      <c r="AG359" s="51" t="str">
        <f>IF(ISNA(VLOOKUP(AH359,Tab_feri,2,FALSE)),"",VLOOKUP(AH359,Tab_feri,2,FALSE))</f>
        <v/>
      </c>
      <c r="AH359" s="52">
        <f>AF359+1</f>
        <v>43776</v>
      </c>
      <c r="AI359" s="51" t="str">
        <f>IF(ISNA(VLOOKUP(AJ359,Tab_feri,2,FALSE)),"",VLOOKUP(AJ359,Tab_feri,2,FALSE))</f>
        <v/>
      </c>
      <c r="AJ359" s="52">
        <f>AH359+1</f>
        <v>43777</v>
      </c>
      <c r="AK359" s="53" t="str">
        <f>IF(ISNA(VLOOKUP(AL359,Tab_feri,2,FALSE)),"",VLOOKUP(AL359,Tab_feri,2,FALSE))</f>
        <v/>
      </c>
      <c r="AL359" s="54">
        <f>AJ359+1</f>
        <v>43778</v>
      </c>
      <c r="AM359" s="53" t="str">
        <f>IF(ISNA(VLOOKUP(AN359,Tab_feri,2,FALSE)),"",VLOOKUP(AN359,Tab_feri,2,FALSE))</f>
        <v/>
      </c>
      <c r="AN359" s="55">
        <f>AL359+1</f>
        <v>43779</v>
      </c>
      <c r="AT359" s="71">
        <f>AT358</f>
        <v>49</v>
      </c>
      <c r="AU359" s="51" t="str">
        <f>IF(ISNA(VLOOKUP(AV359,Tab_feri,2,FALSE)),"",VLOOKUP(AV359,Tab_feri,2,FALSE))</f>
        <v/>
      </c>
      <c r="AV359" s="52">
        <f>BH341+1</f>
        <v>43801</v>
      </c>
      <c r="AW359" s="51" t="str">
        <f>IF(ISNA(VLOOKUP(AX359,Tab_feri,2,FALSE)),"",VLOOKUP(AX359,Tab_feri,2,FALSE))</f>
        <v/>
      </c>
      <c r="AX359" s="52">
        <f>AV359+1</f>
        <v>43802</v>
      </c>
      <c r="AY359" s="51" t="str">
        <f>IF(ISNA(VLOOKUP(AZ359,Tab_feri,2,FALSE)),"",VLOOKUP(AZ359,Tab_feri,2,FALSE))</f>
        <v/>
      </c>
      <c r="AZ359" s="52">
        <f>AX359+1</f>
        <v>43803</v>
      </c>
      <c r="BA359" s="51" t="str">
        <f>IF(ISNA(VLOOKUP(BB359,Tab_feri,2,FALSE)),"",VLOOKUP(BB359,Tab_feri,2,FALSE))</f>
        <v/>
      </c>
      <c r="BB359" s="52">
        <f>AZ359+1</f>
        <v>43804</v>
      </c>
      <c r="BC359" s="51" t="str">
        <f>IF(ISNA(VLOOKUP(BD359,Tab_feri,2,FALSE)),"",VLOOKUP(BD359,Tab_feri,2,FALSE))</f>
        <v/>
      </c>
      <c r="BD359" s="52">
        <f>BB359+1</f>
        <v>43805</v>
      </c>
      <c r="BE359" s="53" t="str">
        <f>IF(ISNA(VLOOKUP(BF359,Tab_feri,2,FALSE)),"",VLOOKUP(BF359,Tab_feri,2,FALSE))</f>
        <v/>
      </c>
      <c r="BF359" s="54">
        <f>BD359+1</f>
        <v>43806</v>
      </c>
      <c r="BG359" s="53" t="str">
        <f>IF(ISNA(VLOOKUP(BH359,Tab_feri,2,FALSE)),"",VLOOKUP(BH359,Tab_feri,2,FALSE))</f>
        <v/>
      </c>
      <c r="BH359" s="55">
        <f>BF359+1</f>
        <v>43807</v>
      </c>
    </row>
    <row r="360" spans="2:60" ht="15" customHeight="1" outlineLevel="1" thickTop="1" thickBot="1" x14ac:dyDescent="0.25">
      <c r="D360" s="87">
        <f>SUM(H360,J360,L360,N360,P360,R360,T360)</f>
        <v>0</v>
      </c>
      <c r="F360" s="105">
        <v>1</v>
      </c>
      <c r="G360" s="80"/>
      <c r="H360" s="57"/>
      <c r="I360" s="80"/>
      <c r="J360" s="57"/>
      <c r="K360" s="80"/>
      <c r="L360" s="57"/>
      <c r="M360" s="80"/>
      <c r="N360" s="57"/>
      <c r="O360" s="80"/>
      <c r="P360" s="58"/>
      <c r="Q360" s="80"/>
      <c r="R360" s="57"/>
      <c r="S360" s="80"/>
      <c r="T360" s="58"/>
      <c r="X360" s="87">
        <f>SUM(AB360,AD360,AF360,AH360,AJ360,AL360,AN360)</f>
        <v>0</v>
      </c>
      <c r="Z360" s="105">
        <v>1</v>
      </c>
      <c r="AA360" s="80"/>
      <c r="AB360" s="57"/>
      <c r="AC360" s="80"/>
      <c r="AD360" s="57"/>
      <c r="AE360" s="80"/>
      <c r="AF360" s="57"/>
      <c r="AG360" s="80"/>
      <c r="AH360" s="57"/>
      <c r="AI360" s="80"/>
      <c r="AJ360" s="58"/>
      <c r="AK360" s="80"/>
      <c r="AL360" s="57"/>
      <c r="AM360" s="80"/>
      <c r="AN360" s="58"/>
      <c r="AR360" s="87">
        <f>SUM(AV360,AX360,AZ360,BB360,BD360,BF360,BH360)</f>
        <v>0</v>
      </c>
      <c r="AT360" s="105">
        <v>1</v>
      </c>
      <c r="AU360" s="80"/>
      <c r="AV360" s="57"/>
      <c r="AW360" s="80"/>
      <c r="AX360" s="57"/>
      <c r="AY360" s="80"/>
      <c r="AZ360" s="57"/>
      <c r="BA360" s="80"/>
      <c r="BB360" s="57"/>
      <c r="BC360" s="80"/>
      <c r="BD360" s="58"/>
      <c r="BE360" s="80"/>
      <c r="BF360" s="57"/>
      <c r="BG360" s="80"/>
      <c r="BH360" s="58"/>
    </row>
    <row r="361" spans="2:60" ht="15" customHeight="1" outlineLevel="1" thickBot="1" x14ac:dyDescent="0.25">
      <c r="D361" s="88">
        <f t="shared" ref="D361:D374" si="69">SUM(H361,J361,L361,N361,P361,R361,T361)</f>
        <v>0</v>
      </c>
      <c r="F361" s="105">
        <v>2</v>
      </c>
      <c r="G361" s="81"/>
      <c r="H361" s="47"/>
      <c r="I361" s="81"/>
      <c r="J361" s="47"/>
      <c r="K361" s="81"/>
      <c r="L361" s="47"/>
      <c r="M361" s="81"/>
      <c r="N361" s="47"/>
      <c r="O361" s="81"/>
      <c r="P361" s="59"/>
      <c r="Q361" s="81"/>
      <c r="R361" s="47"/>
      <c r="S361" s="81"/>
      <c r="T361" s="59"/>
      <c r="X361" s="88">
        <f t="shared" ref="X361:X374" si="70">SUM(AB361,AD361,AF361,AH361,AJ361,AL361,AN361)</f>
        <v>0</v>
      </c>
      <c r="Z361" s="105">
        <v>2</v>
      </c>
      <c r="AA361" s="81"/>
      <c r="AB361" s="47"/>
      <c r="AC361" s="81"/>
      <c r="AD361" s="47"/>
      <c r="AE361" s="81"/>
      <c r="AF361" s="47"/>
      <c r="AG361" s="81"/>
      <c r="AH361" s="47"/>
      <c r="AI361" s="81"/>
      <c r="AJ361" s="59"/>
      <c r="AK361" s="81"/>
      <c r="AL361" s="47"/>
      <c r="AM361" s="81"/>
      <c r="AN361" s="59"/>
      <c r="AR361" s="88">
        <f t="shared" ref="AR361:AR374" si="71">SUM(AV361,AX361,AZ361,BB361,BD361,BF361,BH361)</f>
        <v>0</v>
      </c>
      <c r="AT361" s="105">
        <v>2</v>
      </c>
      <c r="AU361" s="81"/>
      <c r="AV361" s="47"/>
      <c r="AW361" s="81"/>
      <c r="AX361" s="47"/>
      <c r="AY361" s="81"/>
      <c r="AZ361" s="47"/>
      <c r="BA361" s="81"/>
      <c r="BB361" s="47"/>
      <c r="BC361" s="81"/>
      <c r="BD361" s="59"/>
      <c r="BE361" s="81"/>
      <c r="BF361" s="47"/>
      <c r="BG361" s="81"/>
      <c r="BH361" s="59"/>
    </row>
    <row r="362" spans="2:60" ht="15" customHeight="1" outlineLevel="1" thickBot="1" x14ac:dyDescent="0.25">
      <c r="D362" s="88">
        <f t="shared" si="69"/>
        <v>0</v>
      </c>
      <c r="F362" s="105">
        <v>3</v>
      </c>
      <c r="G362" s="81"/>
      <c r="H362" s="47"/>
      <c r="I362" s="81"/>
      <c r="J362" s="47"/>
      <c r="K362" s="81"/>
      <c r="L362" s="47"/>
      <c r="M362" s="81"/>
      <c r="N362" s="47"/>
      <c r="O362" s="81"/>
      <c r="P362" s="59"/>
      <c r="Q362" s="81"/>
      <c r="R362" s="47"/>
      <c r="S362" s="81"/>
      <c r="T362" s="59"/>
      <c r="X362" s="88">
        <f t="shared" si="70"/>
        <v>0</v>
      </c>
      <c r="Z362" s="105">
        <v>3</v>
      </c>
      <c r="AA362" s="81"/>
      <c r="AB362" s="47"/>
      <c r="AC362" s="81"/>
      <c r="AD362" s="47"/>
      <c r="AE362" s="81"/>
      <c r="AF362" s="47"/>
      <c r="AG362" s="81"/>
      <c r="AH362" s="47"/>
      <c r="AI362" s="81"/>
      <c r="AJ362" s="59"/>
      <c r="AK362" s="81"/>
      <c r="AL362" s="47"/>
      <c r="AM362" s="81"/>
      <c r="AN362" s="59"/>
      <c r="AR362" s="88">
        <f t="shared" si="71"/>
        <v>0</v>
      </c>
      <c r="AT362" s="105">
        <v>3</v>
      </c>
      <c r="AU362" s="81"/>
      <c r="AV362" s="47"/>
      <c r="AW362" s="81"/>
      <c r="AX362" s="47"/>
      <c r="AY362" s="81"/>
      <c r="AZ362" s="47"/>
      <c r="BA362" s="81"/>
      <c r="BB362" s="47"/>
      <c r="BC362" s="81"/>
      <c r="BD362" s="59"/>
      <c r="BE362" s="81"/>
      <c r="BF362" s="47"/>
      <c r="BG362" s="81"/>
      <c r="BH362" s="59"/>
    </row>
    <row r="363" spans="2:60" ht="15" customHeight="1" outlineLevel="1" thickBot="1" x14ac:dyDescent="0.25">
      <c r="D363" s="88">
        <f t="shared" si="69"/>
        <v>0</v>
      </c>
      <c r="F363" s="105">
        <v>4</v>
      </c>
      <c r="G363" s="81"/>
      <c r="H363" s="47"/>
      <c r="I363" s="81"/>
      <c r="J363" s="47"/>
      <c r="K363" s="81"/>
      <c r="L363" s="47"/>
      <c r="M363" s="81"/>
      <c r="N363" s="47"/>
      <c r="O363" s="81"/>
      <c r="P363" s="59"/>
      <c r="Q363" s="81"/>
      <c r="R363" s="47"/>
      <c r="S363" s="81"/>
      <c r="T363" s="59"/>
      <c r="X363" s="88">
        <f t="shared" si="70"/>
        <v>0</v>
      </c>
      <c r="Z363" s="105">
        <v>4</v>
      </c>
      <c r="AA363" s="81"/>
      <c r="AB363" s="47"/>
      <c r="AC363" s="81"/>
      <c r="AD363" s="47"/>
      <c r="AE363" s="81"/>
      <c r="AF363" s="47"/>
      <c r="AG363" s="81"/>
      <c r="AH363" s="47"/>
      <c r="AI363" s="81"/>
      <c r="AJ363" s="59"/>
      <c r="AK363" s="81"/>
      <c r="AL363" s="47"/>
      <c r="AM363" s="81"/>
      <c r="AN363" s="59"/>
      <c r="AR363" s="88">
        <f t="shared" si="71"/>
        <v>0</v>
      </c>
      <c r="AT363" s="105">
        <v>4</v>
      </c>
      <c r="AU363" s="81"/>
      <c r="AV363" s="47"/>
      <c r="AW363" s="81"/>
      <c r="AX363" s="47"/>
      <c r="AY363" s="81"/>
      <c r="AZ363" s="47"/>
      <c r="BA363" s="81"/>
      <c r="BB363" s="47"/>
      <c r="BC363" s="81"/>
      <c r="BD363" s="59"/>
      <c r="BE363" s="81"/>
      <c r="BF363" s="47"/>
      <c r="BG363" s="81"/>
      <c r="BH363" s="59"/>
    </row>
    <row r="364" spans="2:60" ht="15" customHeight="1" outlineLevel="1" thickBot="1" x14ac:dyDescent="0.25">
      <c r="D364" s="88">
        <f t="shared" si="69"/>
        <v>0</v>
      </c>
      <c r="F364" s="105">
        <v>5</v>
      </c>
      <c r="G364" s="81"/>
      <c r="H364" s="47"/>
      <c r="I364" s="81"/>
      <c r="J364" s="47"/>
      <c r="K364" s="81"/>
      <c r="L364" s="47"/>
      <c r="M364" s="81"/>
      <c r="N364" s="47"/>
      <c r="O364" s="81"/>
      <c r="P364" s="59"/>
      <c r="Q364" s="81"/>
      <c r="R364" s="47"/>
      <c r="S364" s="81"/>
      <c r="T364" s="59"/>
      <c r="X364" s="88">
        <f t="shared" si="70"/>
        <v>0</v>
      </c>
      <c r="Z364" s="105">
        <v>5</v>
      </c>
      <c r="AA364" s="81"/>
      <c r="AB364" s="47"/>
      <c r="AC364" s="81"/>
      <c r="AD364" s="47"/>
      <c r="AE364" s="81"/>
      <c r="AF364" s="47"/>
      <c r="AG364" s="81"/>
      <c r="AH364" s="47"/>
      <c r="AI364" s="81"/>
      <c r="AJ364" s="59"/>
      <c r="AK364" s="81"/>
      <c r="AL364" s="47"/>
      <c r="AM364" s="81"/>
      <c r="AN364" s="59"/>
      <c r="AR364" s="88">
        <f t="shared" si="71"/>
        <v>0</v>
      </c>
      <c r="AT364" s="105">
        <v>5</v>
      </c>
      <c r="AU364" s="81"/>
      <c r="AV364" s="47"/>
      <c r="AW364" s="81"/>
      <c r="AX364" s="47"/>
      <c r="AY364" s="81"/>
      <c r="AZ364" s="47"/>
      <c r="BA364" s="81"/>
      <c r="BB364" s="47"/>
      <c r="BC364" s="81"/>
      <c r="BD364" s="59"/>
      <c r="BE364" s="81"/>
      <c r="BF364" s="47"/>
      <c r="BG364" s="81"/>
      <c r="BH364" s="59"/>
    </row>
    <row r="365" spans="2:60" ht="15" customHeight="1" outlineLevel="1" thickBot="1" x14ac:dyDescent="0.25">
      <c r="D365" s="88">
        <f t="shared" si="69"/>
        <v>0</v>
      </c>
      <c r="F365" s="105">
        <v>6</v>
      </c>
      <c r="G365" s="81"/>
      <c r="H365" s="47"/>
      <c r="I365" s="81"/>
      <c r="J365" s="47"/>
      <c r="K365" s="81"/>
      <c r="L365" s="47"/>
      <c r="M365" s="81"/>
      <c r="N365" s="47"/>
      <c r="O365" s="81"/>
      <c r="P365" s="59"/>
      <c r="Q365" s="81"/>
      <c r="R365" s="47"/>
      <c r="S365" s="81"/>
      <c r="T365" s="59"/>
      <c r="X365" s="88">
        <f t="shared" si="70"/>
        <v>0</v>
      </c>
      <c r="Z365" s="105">
        <v>6</v>
      </c>
      <c r="AA365" s="81"/>
      <c r="AB365" s="47"/>
      <c r="AC365" s="81"/>
      <c r="AD365" s="47"/>
      <c r="AE365" s="81"/>
      <c r="AF365" s="47"/>
      <c r="AG365" s="81"/>
      <c r="AH365" s="47"/>
      <c r="AI365" s="81"/>
      <c r="AJ365" s="59"/>
      <c r="AK365" s="81"/>
      <c r="AL365" s="47"/>
      <c r="AM365" s="81"/>
      <c r="AN365" s="59"/>
      <c r="AR365" s="88">
        <f t="shared" si="71"/>
        <v>0</v>
      </c>
      <c r="AT365" s="105">
        <v>6</v>
      </c>
      <c r="AU365" s="81"/>
      <c r="AV365" s="47"/>
      <c r="AW365" s="81"/>
      <c r="AX365" s="47"/>
      <c r="AY365" s="81"/>
      <c r="AZ365" s="47"/>
      <c r="BA365" s="81"/>
      <c r="BB365" s="47"/>
      <c r="BC365" s="81"/>
      <c r="BD365" s="59"/>
      <c r="BE365" s="81"/>
      <c r="BF365" s="47"/>
      <c r="BG365" s="81"/>
      <c r="BH365" s="59"/>
    </row>
    <row r="366" spans="2:60" ht="15" customHeight="1" outlineLevel="1" thickBot="1" x14ac:dyDescent="0.25">
      <c r="D366" s="88">
        <f t="shared" si="69"/>
        <v>0</v>
      </c>
      <c r="F366" s="105">
        <v>7</v>
      </c>
      <c r="G366" s="81"/>
      <c r="H366" s="47"/>
      <c r="I366" s="81"/>
      <c r="J366" s="47"/>
      <c r="K366" s="81"/>
      <c r="L366" s="47"/>
      <c r="M366" s="81"/>
      <c r="N366" s="47"/>
      <c r="O366" s="81"/>
      <c r="P366" s="59"/>
      <c r="Q366" s="81"/>
      <c r="R366" s="47"/>
      <c r="S366" s="81"/>
      <c r="T366" s="59"/>
      <c r="X366" s="88">
        <f t="shared" si="70"/>
        <v>0</v>
      </c>
      <c r="Z366" s="105">
        <v>7</v>
      </c>
      <c r="AA366" s="81"/>
      <c r="AB366" s="47"/>
      <c r="AC366" s="81"/>
      <c r="AD366" s="47"/>
      <c r="AE366" s="81"/>
      <c r="AF366" s="47"/>
      <c r="AG366" s="81"/>
      <c r="AH366" s="47"/>
      <c r="AI366" s="81"/>
      <c r="AJ366" s="59"/>
      <c r="AK366" s="81"/>
      <c r="AL366" s="47"/>
      <c r="AM366" s="81"/>
      <c r="AN366" s="59"/>
      <c r="AR366" s="88">
        <f t="shared" si="71"/>
        <v>0</v>
      </c>
      <c r="AT366" s="105">
        <v>7</v>
      </c>
      <c r="AU366" s="81"/>
      <c r="AV366" s="47"/>
      <c r="AW366" s="81"/>
      <c r="AX366" s="47"/>
      <c r="AY366" s="81"/>
      <c r="AZ366" s="47"/>
      <c r="BA366" s="81"/>
      <c r="BB366" s="47"/>
      <c r="BC366" s="81"/>
      <c r="BD366" s="59"/>
      <c r="BE366" s="81"/>
      <c r="BF366" s="47"/>
      <c r="BG366" s="81"/>
      <c r="BH366" s="59"/>
    </row>
    <row r="367" spans="2:60" ht="15" customHeight="1" outlineLevel="1" thickBot="1" x14ac:dyDescent="0.25">
      <c r="D367" s="88">
        <f t="shared" si="69"/>
        <v>0</v>
      </c>
      <c r="F367" s="105">
        <v>8</v>
      </c>
      <c r="G367" s="81"/>
      <c r="H367" s="47"/>
      <c r="I367" s="81"/>
      <c r="J367" s="47"/>
      <c r="K367" s="81"/>
      <c r="L367" s="47"/>
      <c r="M367" s="81"/>
      <c r="N367" s="47"/>
      <c r="O367" s="81"/>
      <c r="P367" s="59"/>
      <c r="Q367" s="81"/>
      <c r="R367" s="47"/>
      <c r="S367" s="81"/>
      <c r="T367" s="59"/>
      <c r="X367" s="88">
        <f t="shared" si="70"/>
        <v>0</v>
      </c>
      <c r="Z367" s="105">
        <v>8</v>
      </c>
      <c r="AA367" s="81"/>
      <c r="AB367" s="47"/>
      <c r="AC367" s="81"/>
      <c r="AD367" s="47"/>
      <c r="AE367" s="81"/>
      <c r="AF367" s="47"/>
      <c r="AG367" s="81"/>
      <c r="AH367" s="47"/>
      <c r="AI367" s="81"/>
      <c r="AJ367" s="59"/>
      <c r="AK367" s="81"/>
      <c r="AL367" s="47"/>
      <c r="AM367" s="81"/>
      <c r="AN367" s="59"/>
      <c r="AR367" s="88">
        <f t="shared" si="71"/>
        <v>0</v>
      </c>
      <c r="AT367" s="105">
        <v>8</v>
      </c>
      <c r="AU367" s="81"/>
      <c r="AV367" s="47"/>
      <c r="AW367" s="81"/>
      <c r="AX367" s="47"/>
      <c r="AY367" s="81"/>
      <c r="AZ367" s="47"/>
      <c r="BA367" s="81"/>
      <c r="BB367" s="47"/>
      <c r="BC367" s="81"/>
      <c r="BD367" s="59"/>
      <c r="BE367" s="81"/>
      <c r="BF367" s="47"/>
      <c r="BG367" s="81"/>
      <c r="BH367" s="59"/>
    </row>
    <row r="368" spans="2:60" ht="15" customHeight="1" outlineLevel="1" thickBot="1" x14ac:dyDescent="0.25">
      <c r="D368" s="88">
        <f t="shared" si="69"/>
        <v>0</v>
      </c>
      <c r="F368" s="105">
        <v>9</v>
      </c>
      <c r="G368" s="81"/>
      <c r="H368" s="47"/>
      <c r="I368" s="81"/>
      <c r="J368" s="47"/>
      <c r="K368" s="81"/>
      <c r="L368" s="47"/>
      <c r="M368" s="81"/>
      <c r="N368" s="47"/>
      <c r="O368" s="81"/>
      <c r="P368" s="59"/>
      <c r="Q368" s="81"/>
      <c r="R368" s="47"/>
      <c r="S368" s="81"/>
      <c r="T368" s="59"/>
      <c r="X368" s="88">
        <f t="shared" si="70"/>
        <v>0</v>
      </c>
      <c r="Z368" s="105">
        <v>9</v>
      </c>
      <c r="AA368" s="81"/>
      <c r="AB368" s="47"/>
      <c r="AC368" s="81"/>
      <c r="AD368" s="47"/>
      <c r="AE368" s="81"/>
      <c r="AF368" s="47"/>
      <c r="AG368" s="81"/>
      <c r="AH368" s="47"/>
      <c r="AI368" s="81"/>
      <c r="AJ368" s="59"/>
      <c r="AK368" s="81"/>
      <c r="AL368" s="47"/>
      <c r="AM368" s="81"/>
      <c r="AN368" s="59"/>
      <c r="AR368" s="88">
        <f t="shared" si="71"/>
        <v>0</v>
      </c>
      <c r="AT368" s="105">
        <v>9</v>
      </c>
      <c r="AU368" s="81"/>
      <c r="AV368" s="47"/>
      <c r="AW368" s="81"/>
      <c r="AX368" s="47"/>
      <c r="AY368" s="81"/>
      <c r="AZ368" s="47"/>
      <c r="BA368" s="81"/>
      <c r="BB368" s="47"/>
      <c r="BC368" s="81"/>
      <c r="BD368" s="59"/>
      <c r="BE368" s="81"/>
      <c r="BF368" s="47"/>
      <c r="BG368" s="81"/>
      <c r="BH368" s="59"/>
    </row>
    <row r="369" spans="4:60" ht="15" customHeight="1" outlineLevel="1" thickBot="1" x14ac:dyDescent="0.25">
      <c r="D369" s="88">
        <f t="shared" si="69"/>
        <v>0</v>
      </c>
      <c r="F369" s="105">
        <v>10</v>
      </c>
      <c r="G369" s="81"/>
      <c r="H369" s="47"/>
      <c r="I369" s="81"/>
      <c r="J369" s="47"/>
      <c r="K369" s="81"/>
      <c r="L369" s="47"/>
      <c r="M369" s="81"/>
      <c r="N369" s="47"/>
      <c r="O369" s="81"/>
      <c r="P369" s="59"/>
      <c r="Q369" s="81"/>
      <c r="R369" s="47"/>
      <c r="S369" s="81"/>
      <c r="T369" s="59"/>
      <c r="X369" s="88">
        <f t="shared" si="70"/>
        <v>0</v>
      </c>
      <c r="Z369" s="105">
        <v>10</v>
      </c>
      <c r="AA369" s="81"/>
      <c r="AB369" s="47"/>
      <c r="AC369" s="81"/>
      <c r="AD369" s="47"/>
      <c r="AE369" s="81"/>
      <c r="AF369" s="47"/>
      <c r="AG369" s="81"/>
      <c r="AH369" s="47"/>
      <c r="AI369" s="81"/>
      <c r="AJ369" s="59"/>
      <c r="AK369" s="81"/>
      <c r="AL369" s="47"/>
      <c r="AM369" s="81"/>
      <c r="AN369" s="59"/>
      <c r="AR369" s="88">
        <f t="shared" si="71"/>
        <v>0</v>
      </c>
      <c r="AT369" s="105">
        <v>10</v>
      </c>
      <c r="AU369" s="81"/>
      <c r="AV369" s="47"/>
      <c r="AW369" s="81"/>
      <c r="AX369" s="47"/>
      <c r="AY369" s="81"/>
      <c r="AZ369" s="47"/>
      <c r="BA369" s="81"/>
      <c r="BB369" s="47"/>
      <c r="BC369" s="81"/>
      <c r="BD369" s="59"/>
      <c r="BE369" s="81"/>
      <c r="BF369" s="47"/>
      <c r="BG369" s="81"/>
      <c r="BH369" s="59"/>
    </row>
    <row r="370" spans="4:60" ht="15" customHeight="1" outlineLevel="1" thickBot="1" x14ac:dyDescent="0.25">
      <c r="D370" s="88">
        <f t="shared" si="69"/>
        <v>0</v>
      </c>
      <c r="F370" s="105">
        <v>11</v>
      </c>
      <c r="G370" s="81"/>
      <c r="H370" s="47"/>
      <c r="I370" s="81"/>
      <c r="J370" s="47"/>
      <c r="K370" s="81"/>
      <c r="L370" s="47"/>
      <c r="M370" s="81"/>
      <c r="N370" s="47"/>
      <c r="O370" s="81"/>
      <c r="P370" s="59"/>
      <c r="Q370" s="81"/>
      <c r="R370" s="47"/>
      <c r="S370" s="81"/>
      <c r="T370" s="59"/>
      <c r="X370" s="88">
        <f t="shared" si="70"/>
        <v>0</v>
      </c>
      <c r="Z370" s="105">
        <v>11</v>
      </c>
      <c r="AA370" s="81"/>
      <c r="AB370" s="47"/>
      <c r="AC370" s="81"/>
      <c r="AD370" s="47"/>
      <c r="AE370" s="81"/>
      <c r="AF370" s="47"/>
      <c r="AG370" s="81"/>
      <c r="AH370" s="47"/>
      <c r="AI370" s="81"/>
      <c r="AJ370" s="59"/>
      <c r="AK370" s="81"/>
      <c r="AL370" s="47"/>
      <c r="AM370" s="81"/>
      <c r="AN370" s="59"/>
      <c r="AR370" s="88">
        <f t="shared" si="71"/>
        <v>0</v>
      </c>
      <c r="AT370" s="105">
        <v>11</v>
      </c>
      <c r="AU370" s="81"/>
      <c r="AV370" s="47"/>
      <c r="AW370" s="81"/>
      <c r="AX370" s="47"/>
      <c r="AY370" s="81"/>
      <c r="AZ370" s="47"/>
      <c r="BA370" s="81"/>
      <c r="BB370" s="47"/>
      <c r="BC370" s="81"/>
      <c r="BD370" s="59"/>
      <c r="BE370" s="81"/>
      <c r="BF370" s="47"/>
      <c r="BG370" s="81"/>
      <c r="BH370" s="59"/>
    </row>
    <row r="371" spans="4:60" ht="15" customHeight="1" outlineLevel="1" thickBot="1" x14ac:dyDescent="0.25">
      <c r="D371" s="88">
        <f t="shared" si="69"/>
        <v>0</v>
      </c>
      <c r="F371" s="105">
        <v>12</v>
      </c>
      <c r="G371" s="81"/>
      <c r="H371" s="47"/>
      <c r="I371" s="81"/>
      <c r="J371" s="47"/>
      <c r="K371" s="81"/>
      <c r="L371" s="47"/>
      <c r="M371" s="81"/>
      <c r="N371" s="47"/>
      <c r="O371" s="81"/>
      <c r="P371" s="59"/>
      <c r="Q371" s="81"/>
      <c r="R371" s="47"/>
      <c r="S371" s="81"/>
      <c r="T371" s="59"/>
      <c r="X371" s="88">
        <f t="shared" si="70"/>
        <v>0</v>
      </c>
      <c r="Z371" s="105">
        <v>12</v>
      </c>
      <c r="AA371" s="81"/>
      <c r="AB371" s="47"/>
      <c r="AC371" s="81"/>
      <c r="AD371" s="47"/>
      <c r="AE371" s="81"/>
      <c r="AF371" s="47"/>
      <c r="AG371" s="81"/>
      <c r="AH371" s="47"/>
      <c r="AI371" s="81"/>
      <c r="AJ371" s="59"/>
      <c r="AK371" s="81"/>
      <c r="AL371" s="47"/>
      <c r="AM371" s="81"/>
      <c r="AN371" s="59"/>
      <c r="AR371" s="88">
        <f t="shared" si="71"/>
        <v>0</v>
      </c>
      <c r="AT371" s="105">
        <v>12</v>
      </c>
      <c r="AU371" s="81"/>
      <c r="AV371" s="47"/>
      <c r="AW371" s="81"/>
      <c r="AX371" s="47"/>
      <c r="AY371" s="81"/>
      <c r="AZ371" s="47"/>
      <c r="BA371" s="81"/>
      <c r="BB371" s="47"/>
      <c r="BC371" s="81"/>
      <c r="BD371" s="59"/>
      <c r="BE371" s="81"/>
      <c r="BF371" s="47"/>
      <c r="BG371" s="81"/>
      <c r="BH371" s="59"/>
    </row>
    <row r="372" spans="4:60" ht="15" customHeight="1" outlineLevel="1" thickBot="1" x14ac:dyDescent="0.25">
      <c r="D372" s="88">
        <f t="shared" si="69"/>
        <v>0</v>
      </c>
      <c r="F372" s="105">
        <v>13</v>
      </c>
      <c r="G372" s="81"/>
      <c r="H372" s="47"/>
      <c r="I372" s="81"/>
      <c r="J372" s="47"/>
      <c r="K372" s="81"/>
      <c r="L372" s="47"/>
      <c r="M372" s="81"/>
      <c r="N372" s="47"/>
      <c r="O372" s="81"/>
      <c r="P372" s="59"/>
      <c r="Q372" s="81"/>
      <c r="R372" s="47"/>
      <c r="S372" s="81"/>
      <c r="T372" s="59"/>
      <c r="X372" s="88">
        <f t="shared" si="70"/>
        <v>0</v>
      </c>
      <c r="Z372" s="105">
        <v>13</v>
      </c>
      <c r="AA372" s="81"/>
      <c r="AB372" s="47"/>
      <c r="AC372" s="81"/>
      <c r="AD372" s="47"/>
      <c r="AE372" s="81"/>
      <c r="AF372" s="47"/>
      <c r="AG372" s="81"/>
      <c r="AH372" s="47"/>
      <c r="AI372" s="81"/>
      <c r="AJ372" s="59"/>
      <c r="AK372" s="81"/>
      <c r="AL372" s="47"/>
      <c r="AM372" s="81"/>
      <c r="AN372" s="59"/>
      <c r="AR372" s="88">
        <f t="shared" si="71"/>
        <v>0</v>
      </c>
      <c r="AT372" s="105">
        <v>13</v>
      </c>
      <c r="AU372" s="81"/>
      <c r="AV372" s="47"/>
      <c r="AW372" s="81"/>
      <c r="AX372" s="47"/>
      <c r="AY372" s="81"/>
      <c r="AZ372" s="47"/>
      <c r="BA372" s="81"/>
      <c r="BB372" s="47"/>
      <c r="BC372" s="81"/>
      <c r="BD372" s="59"/>
      <c r="BE372" s="81"/>
      <c r="BF372" s="47"/>
      <c r="BG372" s="81"/>
      <c r="BH372" s="59"/>
    </row>
    <row r="373" spans="4:60" ht="15" customHeight="1" outlineLevel="1" thickBot="1" x14ac:dyDescent="0.25">
      <c r="D373" s="88">
        <f t="shared" si="69"/>
        <v>0</v>
      </c>
      <c r="F373" s="105">
        <v>14</v>
      </c>
      <c r="G373" s="81"/>
      <c r="H373" s="78"/>
      <c r="I373" s="81"/>
      <c r="J373" s="47"/>
      <c r="K373" s="81"/>
      <c r="L373" s="47"/>
      <c r="M373" s="81"/>
      <c r="N373" s="47"/>
      <c r="O373" s="81"/>
      <c r="P373" s="59"/>
      <c r="Q373" s="81"/>
      <c r="R373" s="47"/>
      <c r="S373" s="81"/>
      <c r="T373" s="59"/>
      <c r="X373" s="88">
        <f t="shared" si="70"/>
        <v>0</v>
      </c>
      <c r="Z373" s="105">
        <v>14</v>
      </c>
      <c r="AA373" s="81"/>
      <c r="AB373" s="78"/>
      <c r="AC373" s="81"/>
      <c r="AD373" s="47"/>
      <c r="AE373" s="81"/>
      <c r="AF373" s="47"/>
      <c r="AG373" s="81"/>
      <c r="AH373" s="47"/>
      <c r="AI373" s="81"/>
      <c r="AJ373" s="59"/>
      <c r="AK373" s="81"/>
      <c r="AL373" s="47"/>
      <c r="AM373" s="81"/>
      <c r="AN373" s="59"/>
      <c r="AR373" s="88">
        <f t="shared" si="71"/>
        <v>0</v>
      </c>
      <c r="AT373" s="105">
        <v>14</v>
      </c>
      <c r="AU373" s="81"/>
      <c r="AV373" s="78"/>
      <c r="AW373" s="81"/>
      <c r="AX373" s="47"/>
      <c r="AY373" s="81"/>
      <c r="AZ373" s="47"/>
      <c r="BA373" s="81"/>
      <c r="BB373" s="47"/>
      <c r="BC373" s="81"/>
      <c r="BD373" s="59"/>
      <c r="BE373" s="81"/>
      <c r="BF373" s="47"/>
      <c r="BG373" s="81"/>
      <c r="BH373" s="59"/>
    </row>
    <row r="374" spans="4:60" ht="15" customHeight="1" outlineLevel="1" thickBot="1" x14ac:dyDescent="0.25">
      <c r="D374" s="89">
        <f t="shared" si="69"/>
        <v>0</v>
      </c>
      <c r="F374" s="105">
        <v>15</v>
      </c>
      <c r="G374" s="82"/>
      <c r="H374" s="60"/>
      <c r="I374" s="82"/>
      <c r="J374" s="60"/>
      <c r="K374" s="82"/>
      <c r="L374" s="60"/>
      <c r="M374" s="82"/>
      <c r="N374" s="60"/>
      <c r="O374" s="82"/>
      <c r="P374" s="61"/>
      <c r="Q374" s="82"/>
      <c r="R374" s="60"/>
      <c r="S374" s="82"/>
      <c r="T374" s="61"/>
      <c r="X374" s="89">
        <f t="shared" si="70"/>
        <v>0</v>
      </c>
      <c r="Z374" s="105">
        <v>15</v>
      </c>
      <c r="AA374" s="82"/>
      <c r="AB374" s="60"/>
      <c r="AC374" s="82"/>
      <c r="AD374" s="60"/>
      <c r="AE374" s="82"/>
      <c r="AF374" s="60"/>
      <c r="AG374" s="82"/>
      <c r="AH374" s="60"/>
      <c r="AI374" s="82"/>
      <c r="AJ374" s="61"/>
      <c r="AK374" s="82"/>
      <c r="AL374" s="60"/>
      <c r="AM374" s="82"/>
      <c r="AN374" s="61"/>
      <c r="AR374" s="89">
        <f t="shared" si="71"/>
        <v>0</v>
      </c>
      <c r="AT374" s="105">
        <v>15</v>
      </c>
      <c r="AU374" s="82"/>
      <c r="AV374" s="60"/>
      <c r="AW374" s="82"/>
      <c r="AX374" s="60"/>
      <c r="AY374" s="82"/>
      <c r="AZ374" s="60"/>
      <c r="BA374" s="82"/>
      <c r="BB374" s="60"/>
      <c r="BC374" s="82"/>
      <c r="BD374" s="61"/>
      <c r="BE374" s="82"/>
      <c r="BF374" s="60"/>
      <c r="BG374" s="82"/>
      <c r="BH374" s="61"/>
    </row>
    <row r="375" spans="4:60" ht="15" customHeight="1" outlineLevel="1" thickTop="1" thickBot="1" x14ac:dyDescent="0.25">
      <c r="F375" s="106"/>
      <c r="G375" s="49" t="s">
        <v>27</v>
      </c>
      <c r="H375" s="49">
        <f>SUM(H360:H374)</f>
        <v>0</v>
      </c>
      <c r="I375" s="49"/>
      <c r="J375" s="49">
        <f>SUM(J360:J374)</f>
        <v>0</v>
      </c>
      <c r="K375" s="49"/>
      <c r="L375" s="49">
        <f>SUM(L360:L374)</f>
        <v>0</v>
      </c>
      <c r="M375" s="49"/>
      <c r="N375" s="49">
        <f>SUM(N360:N374)</f>
        <v>0</v>
      </c>
      <c r="O375" s="49"/>
      <c r="P375" s="49">
        <f>SUM(P360:P374)</f>
        <v>0</v>
      </c>
      <c r="Q375" s="49"/>
      <c r="R375" s="49">
        <f>SUM(R360:R374)</f>
        <v>0</v>
      </c>
      <c r="S375" s="49"/>
      <c r="T375" s="49">
        <f>SUM(T360:T374)</f>
        <v>0</v>
      </c>
      <c r="Z375" s="106"/>
      <c r="AA375" s="49" t="s">
        <v>27</v>
      </c>
      <c r="AB375" s="49">
        <f>SUM(AB360:AB374)</f>
        <v>0</v>
      </c>
      <c r="AC375" s="49"/>
      <c r="AD375" s="49">
        <f>SUM(AD360:AD374)</f>
        <v>0</v>
      </c>
      <c r="AE375" s="49"/>
      <c r="AF375" s="49">
        <f>SUM(AF360:AF374)</f>
        <v>0</v>
      </c>
      <c r="AG375" s="49"/>
      <c r="AH375" s="49">
        <f>SUM(AH360:AH374)</f>
        <v>0</v>
      </c>
      <c r="AI375" s="49"/>
      <c r="AJ375" s="49">
        <f>SUM(AJ360:AJ374)</f>
        <v>0</v>
      </c>
      <c r="AK375" s="49"/>
      <c r="AL375" s="49">
        <f>SUM(AL360:AL374)</f>
        <v>0</v>
      </c>
      <c r="AM375" s="49"/>
      <c r="AN375" s="49">
        <f>SUM(AN360:AN374)</f>
        <v>0</v>
      </c>
      <c r="AT375" s="106"/>
      <c r="AU375" s="49" t="s">
        <v>27</v>
      </c>
      <c r="AV375" s="49">
        <f>SUM(AV360:AV374)</f>
        <v>0</v>
      </c>
      <c r="AW375" s="49"/>
      <c r="AX375" s="49">
        <f>SUM(AX360:AX374)</f>
        <v>0</v>
      </c>
      <c r="AY375" s="49"/>
      <c r="AZ375" s="49">
        <f>SUM(AZ360:AZ374)</f>
        <v>0</v>
      </c>
      <c r="BA375" s="49"/>
      <c r="BB375" s="49">
        <f>SUM(BB360:BB374)</f>
        <v>0</v>
      </c>
      <c r="BC375" s="49"/>
      <c r="BD375" s="49">
        <f>SUM(BD360:BD374)</f>
        <v>0</v>
      </c>
      <c r="BE375" s="49"/>
      <c r="BF375" s="49">
        <f>SUM(BF360:BF374)</f>
        <v>0</v>
      </c>
      <c r="BG375" s="49"/>
      <c r="BH375" s="49">
        <f>SUM(BH360:BH374)</f>
        <v>0</v>
      </c>
    </row>
    <row r="376" spans="4:60" ht="15" hidden="1" customHeight="1" outlineLevel="1" thickBot="1" x14ac:dyDescent="0.25">
      <c r="F376" s="108">
        <f>INT((N377-LOOKUP(N377,DATE(YEAR(N377)+{-1;0;1},1,3)-WEEKDAY(DATE(YEAR(N377)+{-1;0;1},1,3))+2))/7)+1</f>
        <v>42</v>
      </c>
      <c r="G376" s="50"/>
      <c r="H376" s="50"/>
      <c r="I376" s="50"/>
      <c r="J376" s="50"/>
      <c r="K376" s="50"/>
      <c r="L376" s="50"/>
      <c r="M376" s="50"/>
      <c r="N376" s="50"/>
      <c r="O376" s="50"/>
      <c r="P376" s="50"/>
      <c r="Q376" s="50"/>
      <c r="R376" s="50"/>
      <c r="S376" s="50"/>
      <c r="T376" s="50"/>
      <c r="Z376" s="108">
        <f>INT((AH377-LOOKUP(AH377,DATE(YEAR(AH377)+{-1;0;1},1,3)-WEEKDAY(DATE(YEAR(AH377)+{-1;0;1},1,3))+2))/7)+1</f>
        <v>46</v>
      </c>
      <c r="AA376" s="50"/>
      <c r="AB376" s="50"/>
      <c r="AC376" s="50"/>
      <c r="AD376" s="50"/>
      <c r="AE376" s="50"/>
      <c r="AF376" s="50"/>
      <c r="AG376" s="50"/>
      <c r="AH376" s="50"/>
      <c r="AI376" s="50"/>
      <c r="AJ376" s="50"/>
      <c r="AK376" s="50"/>
      <c r="AL376" s="50"/>
      <c r="AM376" s="50"/>
      <c r="AN376" s="50"/>
      <c r="AT376" s="108">
        <f>INT((BB377-LOOKUP(BB377,DATE(YEAR(BB377)+{-1;0;1},1,3)-WEEKDAY(DATE(YEAR(BB377)+{-1;0;1},1,3))+2))/7)+1</f>
        <v>50</v>
      </c>
      <c r="AU376" s="50"/>
      <c r="AV376" s="50"/>
      <c r="AW376" s="50"/>
      <c r="AX376" s="50"/>
      <c r="AY376" s="50"/>
      <c r="AZ376" s="50"/>
      <c r="BA376" s="50"/>
      <c r="BB376" s="50"/>
      <c r="BC376" s="50"/>
      <c r="BD376" s="50"/>
      <c r="BE376" s="50"/>
      <c r="BF376" s="50"/>
      <c r="BG376" s="50"/>
      <c r="BH376" s="50"/>
    </row>
    <row r="377" spans="4:60" ht="39.950000000000003" customHeight="1" thickBot="1" x14ac:dyDescent="0.25">
      <c r="F377" s="71">
        <f>F376</f>
        <v>42</v>
      </c>
      <c r="G377" s="51" t="str">
        <f>IF(ISNA(VLOOKUP(H377,Tab_feri,2,FALSE)),"",VLOOKUP(H377,Tab_feri,2,FALSE))</f>
        <v/>
      </c>
      <c r="H377" s="52">
        <f>T359+1</f>
        <v>43752</v>
      </c>
      <c r="I377" s="51" t="str">
        <f>IF(ISNA(VLOOKUP(J377,Tab_feri,2,FALSE)),"",VLOOKUP(J377,Tab_feri,2,FALSE))</f>
        <v/>
      </c>
      <c r="J377" s="52">
        <f>H377+1</f>
        <v>43753</v>
      </c>
      <c r="K377" s="51" t="str">
        <f>IF(ISNA(VLOOKUP(L377,Tab_feri,2,FALSE)),"",VLOOKUP(L377,Tab_feri,2,FALSE))</f>
        <v/>
      </c>
      <c r="L377" s="52">
        <f>J377+1</f>
        <v>43754</v>
      </c>
      <c r="M377" s="51" t="str">
        <f>IF(ISNA(VLOOKUP(N377,Tab_feri,2,FALSE)),"",VLOOKUP(N377,Tab_feri,2,FALSE))</f>
        <v/>
      </c>
      <c r="N377" s="52">
        <f>L377+1</f>
        <v>43755</v>
      </c>
      <c r="O377" s="51" t="str">
        <f>IF(ISNA(VLOOKUP(P377,Tab_feri,2,FALSE)),"",VLOOKUP(P377,Tab_feri,2,FALSE))</f>
        <v/>
      </c>
      <c r="P377" s="52">
        <f>N377+1</f>
        <v>43756</v>
      </c>
      <c r="Q377" s="53" t="str">
        <f>IF(ISNA(VLOOKUP(R377,Tab_feri,2,FALSE)),"",VLOOKUP(R377,Tab_feri,2,FALSE))</f>
        <v/>
      </c>
      <c r="R377" s="54">
        <f>P377+1</f>
        <v>43757</v>
      </c>
      <c r="S377" s="53" t="str">
        <f>IF(ISNA(VLOOKUP(T377,Tab_feri,2,FALSE)),"",VLOOKUP(T377,Tab_feri,2,FALSE))</f>
        <v/>
      </c>
      <c r="T377" s="55">
        <f>R377+1</f>
        <v>43758</v>
      </c>
      <c r="Z377" s="71">
        <f>Z376</f>
        <v>46</v>
      </c>
      <c r="AA377" s="101" t="str">
        <f>IF(ISNA(VLOOKUP(AB377,Tab_feri,2,FALSE)),"",VLOOKUP(AB377,Tab_feri,2,FALSE))</f>
        <v/>
      </c>
      <c r="AB377" s="52">
        <f>AN359+1</f>
        <v>43780</v>
      </c>
      <c r="AC377" s="51" t="str">
        <f>IF(ISNA(VLOOKUP(AD377,Tab_feri,2,FALSE)),"",VLOOKUP(AD377,Tab_feri,2,FALSE))</f>
        <v/>
      </c>
      <c r="AD377" s="52">
        <f>AB377+1</f>
        <v>43781</v>
      </c>
      <c r="AE377" s="51" t="str">
        <f>IF(ISNA(VLOOKUP(AF377,Tab_feri,2,FALSE)),"",VLOOKUP(AF377,Tab_feri,2,FALSE))</f>
        <v/>
      </c>
      <c r="AF377" s="52">
        <f>AD377+1</f>
        <v>43782</v>
      </c>
      <c r="AG377" s="51" t="str">
        <f>IF(ISNA(VLOOKUP(AH377,Tab_feri,2,FALSE)),"",VLOOKUP(AH377,Tab_feri,2,FALSE))</f>
        <v/>
      </c>
      <c r="AH377" s="52">
        <f>AF377+1</f>
        <v>43783</v>
      </c>
      <c r="AI377" s="51" t="str">
        <f>IF(ISNA(VLOOKUP(AJ377,Tab_feri,2,FALSE)),"",VLOOKUP(AJ377,Tab_feri,2,FALSE))</f>
        <v/>
      </c>
      <c r="AJ377" s="52">
        <f>AH377+1</f>
        <v>43784</v>
      </c>
      <c r="AK377" s="53" t="str">
        <f>IF(ISNA(VLOOKUP(AL377,Tab_feri,2,FALSE)),"",VLOOKUP(AL377,Tab_feri,2,FALSE))</f>
        <v/>
      </c>
      <c r="AL377" s="54">
        <f>AJ377+1</f>
        <v>43785</v>
      </c>
      <c r="AM377" s="53" t="str">
        <f>IF(ISNA(VLOOKUP(AN377,Tab_feri,2,FALSE)),"",VLOOKUP(AN377,Tab_feri,2,FALSE))</f>
        <v/>
      </c>
      <c r="AN377" s="55">
        <f>AL377+1</f>
        <v>43786</v>
      </c>
      <c r="AT377" s="71">
        <f>AT376</f>
        <v>50</v>
      </c>
      <c r="AU377" s="51" t="str">
        <f>IF(ISNA(VLOOKUP(AV377,Tab_feri,2,FALSE)),"",VLOOKUP(AV377,Tab_feri,2,FALSE))</f>
        <v/>
      </c>
      <c r="AV377" s="52">
        <f>BH359+1</f>
        <v>43808</v>
      </c>
      <c r="AW377" s="51" t="str">
        <f>IF(ISNA(VLOOKUP(AX377,Tab_feri,2,FALSE)),"",VLOOKUP(AX377,Tab_feri,2,FALSE))</f>
        <v/>
      </c>
      <c r="AX377" s="52">
        <f>AV377+1</f>
        <v>43809</v>
      </c>
      <c r="AY377" s="51" t="str">
        <f>IF(ISNA(VLOOKUP(AZ377,Tab_feri,2,FALSE)),"",VLOOKUP(AZ377,Tab_feri,2,FALSE))</f>
        <v/>
      </c>
      <c r="AZ377" s="52">
        <f>AX377+1</f>
        <v>43810</v>
      </c>
      <c r="BA377" s="51" t="str">
        <f>IF(ISNA(VLOOKUP(BB377,Tab_feri,2,FALSE)),"",VLOOKUP(BB377,Tab_feri,2,FALSE))</f>
        <v/>
      </c>
      <c r="BB377" s="52">
        <f>AZ377+1</f>
        <v>43811</v>
      </c>
      <c r="BC377" s="51" t="str">
        <f>IF(ISNA(VLOOKUP(BD377,Tab_feri,2,FALSE)),"",VLOOKUP(BD377,Tab_feri,2,FALSE))</f>
        <v/>
      </c>
      <c r="BD377" s="52">
        <f>BB377+1</f>
        <v>43812</v>
      </c>
      <c r="BE377" s="53" t="str">
        <f>IF(ISNA(VLOOKUP(BF377,Tab_feri,2,FALSE)),"",VLOOKUP(BF377,Tab_feri,2,FALSE))</f>
        <v/>
      </c>
      <c r="BF377" s="54">
        <f>BD377+1</f>
        <v>43813</v>
      </c>
      <c r="BG377" s="53" t="str">
        <f>IF(ISNA(VLOOKUP(BH377,Tab_feri,2,FALSE)),"",VLOOKUP(BH377,Tab_feri,2,FALSE))</f>
        <v/>
      </c>
      <c r="BH377" s="55">
        <f>BF377+1</f>
        <v>43814</v>
      </c>
    </row>
    <row r="378" spans="4:60" ht="15" customHeight="1" outlineLevel="1" thickTop="1" thickBot="1" x14ac:dyDescent="0.25">
      <c r="D378" s="87">
        <f>SUM(H378,J378,L378,N378,P378,R378,T378)</f>
        <v>0</v>
      </c>
      <c r="F378" s="105">
        <v>1</v>
      </c>
      <c r="G378" s="80"/>
      <c r="H378" s="57"/>
      <c r="I378" s="80"/>
      <c r="J378" s="57"/>
      <c r="K378" s="80"/>
      <c r="L378" s="57"/>
      <c r="M378" s="80"/>
      <c r="N378" s="57"/>
      <c r="O378" s="80"/>
      <c r="P378" s="58"/>
      <c r="Q378" s="80"/>
      <c r="R378" s="57"/>
      <c r="S378" s="80"/>
      <c r="T378" s="58"/>
      <c r="X378" s="87">
        <f>SUM(AB378,AD378,AF378,AH378,AJ378,AL378,AN378)</f>
        <v>0</v>
      </c>
      <c r="Z378" s="105">
        <v>1</v>
      </c>
      <c r="AA378" s="80"/>
      <c r="AB378" s="57"/>
      <c r="AC378" s="80"/>
      <c r="AD378" s="57"/>
      <c r="AE378" s="80"/>
      <c r="AF378" s="57"/>
      <c r="AG378" s="80"/>
      <c r="AH378" s="57"/>
      <c r="AI378" s="80"/>
      <c r="AJ378" s="58"/>
      <c r="AK378" s="80"/>
      <c r="AL378" s="57"/>
      <c r="AM378" s="80"/>
      <c r="AN378" s="58"/>
      <c r="AR378" s="87">
        <f>SUM(AV378,AX378,AZ378,BB378,BD378,BF378,BH378)</f>
        <v>0</v>
      </c>
      <c r="AT378" s="105">
        <v>1</v>
      </c>
      <c r="AU378" s="80"/>
      <c r="AV378" s="57"/>
      <c r="AW378" s="80"/>
      <c r="AX378" s="57"/>
      <c r="AY378" s="80"/>
      <c r="AZ378" s="57"/>
      <c r="BA378" s="80"/>
      <c r="BB378" s="57"/>
      <c r="BC378" s="80"/>
      <c r="BD378" s="58"/>
      <c r="BE378" s="80"/>
      <c r="BF378" s="57"/>
      <c r="BG378" s="80"/>
      <c r="BH378" s="58"/>
    </row>
    <row r="379" spans="4:60" ht="15" customHeight="1" outlineLevel="1" thickBot="1" x14ac:dyDescent="0.25">
      <c r="D379" s="88">
        <f t="shared" ref="D379:D392" si="72">SUM(H379,J379,L379,N379,P379,R379,T379)</f>
        <v>0</v>
      </c>
      <c r="F379" s="105">
        <v>2</v>
      </c>
      <c r="G379" s="81"/>
      <c r="H379" s="47"/>
      <c r="I379" s="81"/>
      <c r="J379" s="47"/>
      <c r="K379" s="81"/>
      <c r="L379" s="47"/>
      <c r="M379" s="81"/>
      <c r="N379" s="47"/>
      <c r="O379" s="81"/>
      <c r="P379" s="59"/>
      <c r="Q379" s="81"/>
      <c r="R379" s="47"/>
      <c r="S379" s="81"/>
      <c r="T379" s="59"/>
      <c r="X379" s="88">
        <f t="shared" ref="X379:X392" si="73">SUM(AB379,AD379,AF379,AH379,AJ379,AL379,AN379)</f>
        <v>0</v>
      </c>
      <c r="Z379" s="105">
        <v>2</v>
      </c>
      <c r="AA379" s="81"/>
      <c r="AB379" s="47"/>
      <c r="AC379" s="81"/>
      <c r="AD379" s="47"/>
      <c r="AE379" s="81"/>
      <c r="AF379" s="47"/>
      <c r="AG379" s="81"/>
      <c r="AH379" s="47"/>
      <c r="AI379" s="81"/>
      <c r="AJ379" s="59"/>
      <c r="AK379" s="81"/>
      <c r="AL379" s="47"/>
      <c r="AM379" s="81"/>
      <c r="AN379" s="59"/>
      <c r="AR379" s="88">
        <f t="shared" ref="AR379:AR392" si="74">SUM(AV379,AX379,AZ379,BB379,BD379,BF379,BH379)</f>
        <v>0</v>
      </c>
      <c r="AT379" s="105">
        <v>2</v>
      </c>
      <c r="AU379" s="81"/>
      <c r="AV379" s="47"/>
      <c r="AW379" s="81"/>
      <c r="AX379" s="47"/>
      <c r="AY379" s="81"/>
      <c r="AZ379" s="47"/>
      <c r="BA379" s="81"/>
      <c r="BB379" s="47"/>
      <c r="BC379" s="81"/>
      <c r="BD379" s="59"/>
      <c r="BE379" s="81"/>
      <c r="BF379" s="47"/>
      <c r="BG379" s="81"/>
      <c r="BH379" s="59"/>
    </row>
    <row r="380" spans="4:60" ht="15" customHeight="1" outlineLevel="1" thickBot="1" x14ac:dyDescent="0.25">
      <c r="D380" s="88">
        <f t="shared" si="72"/>
        <v>0</v>
      </c>
      <c r="F380" s="105">
        <v>3</v>
      </c>
      <c r="G380" s="81"/>
      <c r="H380" s="47"/>
      <c r="I380" s="81"/>
      <c r="J380" s="47"/>
      <c r="K380" s="81"/>
      <c r="L380" s="47"/>
      <c r="M380" s="81"/>
      <c r="N380" s="47"/>
      <c r="O380" s="81"/>
      <c r="P380" s="59"/>
      <c r="Q380" s="81"/>
      <c r="R380" s="47"/>
      <c r="S380" s="81"/>
      <c r="T380" s="59"/>
      <c r="X380" s="88">
        <f t="shared" si="73"/>
        <v>0</v>
      </c>
      <c r="Z380" s="105">
        <v>3</v>
      </c>
      <c r="AA380" s="81"/>
      <c r="AB380" s="47"/>
      <c r="AC380" s="81"/>
      <c r="AD380" s="47"/>
      <c r="AE380" s="81"/>
      <c r="AF380" s="47"/>
      <c r="AG380" s="81"/>
      <c r="AH380" s="47"/>
      <c r="AI380" s="81"/>
      <c r="AJ380" s="59"/>
      <c r="AK380" s="81"/>
      <c r="AL380" s="47"/>
      <c r="AM380" s="81"/>
      <c r="AN380" s="59"/>
      <c r="AR380" s="88">
        <f t="shared" si="74"/>
        <v>0</v>
      </c>
      <c r="AT380" s="105">
        <v>3</v>
      </c>
      <c r="AU380" s="81"/>
      <c r="AV380" s="47"/>
      <c r="AW380" s="81"/>
      <c r="AX380" s="47"/>
      <c r="AY380" s="81"/>
      <c r="AZ380" s="47"/>
      <c r="BA380" s="81"/>
      <c r="BB380" s="47"/>
      <c r="BC380" s="81"/>
      <c r="BD380" s="59"/>
      <c r="BE380" s="81"/>
      <c r="BF380" s="47"/>
      <c r="BG380" s="81"/>
      <c r="BH380" s="59"/>
    </row>
    <row r="381" spans="4:60" ht="15" customHeight="1" outlineLevel="1" thickBot="1" x14ac:dyDescent="0.25">
      <c r="D381" s="88">
        <f t="shared" si="72"/>
        <v>0</v>
      </c>
      <c r="F381" s="105">
        <v>4</v>
      </c>
      <c r="G381" s="81"/>
      <c r="H381" s="47"/>
      <c r="I381" s="81"/>
      <c r="J381" s="47"/>
      <c r="K381" s="81"/>
      <c r="L381" s="47"/>
      <c r="M381" s="81"/>
      <c r="N381" s="47"/>
      <c r="O381" s="81"/>
      <c r="P381" s="59"/>
      <c r="Q381" s="81"/>
      <c r="R381" s="47"/>
      <c r="S381" s="81"/>
      <c r="T381" s="59"/>
      <c r="X381" s="88">
        <f t="shared" si="73"/>
        <v>0</v>
      </c>
      <c r="Z381" s="105">
        <v>4</v>
      </c>
      <c r="AA381" s="81"/>
      <c r="AB381" s="47"/>
      <c r="AC381" s="81"/>
      <c r="AD381" s="47"/>
      <c r="AE381" s="81"/>
      <c r="AF381" s="47"/>
      <c r="AG381" s="81"/>
      <c r="AH381" s="47"/>
      <c r="AI381" s="81"/>
      <c r="AJ381" s="59"/>
      <c r="AK381" s="81"/>
      <c r="AL381" s="47"/>
      <c r="AM381" s="81"/>
      <c r="AN381" s="59"/>
      <c r="AR381" s="88">
        <f t="shared" si="74"/>
        <v>0</v>
      </c>
      <c r="AT381" s="105">
        <v>4</v>
      </c>
      <c r="AU381" s="81"/>
      <c r="AV381" s="47"/>
      <c r="AW381" s="81"/>
      <c r="AX381" s="47"/>
      <c r="AY381" s="81"/>
      <c r="AZ381" s="47"/>
      <c r="BA381" s="81"/>
      <c r="BB381" s="47"/>
      <c r="BC381" s="81"/>
      <c r="BD381" s="59"/>
      <c r="BE381" s="81"/>
      <c r="BF381" s="47"/>
      <c r="BG381" s="81"/>
      <c r="BH381" s="59"/>
    </row>
    <row r="382" spans="4:60" ht="15" customHeight="1" outlineLevel="1" thickBot="1" x14ac:dyDescent="0.25">
      <c r="D382" s="88">
        <f t="shared" si="72"/>
        <v>0</v>
      </c>
      <c r="F382" s="105">
        <v>5</v>
      </c>
      <c r="G382" s="81"/>
      <c r="H382" s="47"/>
      <c r="I382" s="81"/>
      <c r="J382" s="47"/>
      <c r="K382" s="81"/>
      <c r="L382" s="47"/>
      <c r="M382" s="81"/>
      <c r="N382" s="47"/>
      <c r="O382" s="81"/>
      <c r="P382" s="59"/>
      <c r="Q382" s="81"/>
      <c r="R382" s="47"/>
      <c r="S382" s="81"/>
      <c r="T382" s="59"/>
      <c r="X382" s="88">
        <f t="shared" si="73"/>
        <v>0</v>
      </c>
      <c r="Z382" s="105">
        <v>5</v>
      </c>
      <c r="AA382" s="81"/>
      <c r="AB382" s="47"/>
      <c r="AC382" s="81"/>
      <c r="AD382" s="47"/>
      <c r="AE382" s="81"/>
      <c r="AF382" s="47"/>
      <c r="AG382" s="81"/>
      <c r="AH382" s="47"/>
      <c r="AI382" s="81"/>
      <c r="AJ382" s="59"/>
      <c r="AK382" s="81"/>
      <c r="AL382" s="47"/>
      <c r="AM382" s="81"/>
      <c r="AN382" s="59"/>
      <c r="AR382" s="88">
        <f t="shared" si="74"/>
        <v>0</v>
      </c>
      <c r="AT382" s="105">
        <v>5</v>
      </c>
      <c r="AU382" s="81"/>
      <c r="AV382" s="47"/>
      <c r="AW382" s="81"/>
      <c r="AX382" s="47"/>
      <c r="AY382" s="81"/>
      <c r="AZ382" s="47"/>
      <c r="BA382" s="81"/>
      <c r="BB382" s="47"/>
      <c r="BC382" s="81"/>
      <c r="BD382" s="59"/>
      <c r="BE382" s="81"/>
      <c r="BF382" s="47"/>
      <c r="BG382" s="81"/>
      <c r="BH382" s="59"/>
    </row>
    <row r="383" spans="4:60" ht="15" customHeight="1" outlineLevel="1" thickBot="1" x14ac:dyDescent="0.25">
      <c r="D383" s="88">
        <f t="shared" si="72"/>
        <v>0</v>
      </c>
      <c r="F383" s="105">
        <v>6</v>
      </c>
      <c r="G383" s="81"/>
      <c r="H383" s="47"/>
      <c r="I383" s="81"/>
      <c r="J383" s="47"/>
      <c r="K383" s="81"/>
      <c r="L383" s="47"/>
      <c r="M383" s="81"/>
      <c r="N383" s="47"/>
      <c r="O383" s="81"/>
      <c r="P383" s="59"/>
      <c r="Q383" s="81"/>
      <c r="R383" s="47"/>
      <c r="S383" s="81"/>
      <c r="T383" s="59"/>
      <c r="X383" s="88">
        <f t="shared" si="73"/>
        <v>0</v>
      </c>
      <c r="Z383" s="105">
        <v>6</v>
      </c>
      <c r="AA383" s="81"/>
      <c r="AB383" s="47"/>
      <c r="AC383" s="81"/>
      <c r="AD383" s="47"/>
      <c r="AE383" s="81"/>
      <c r="AF383" s="47"/>
      <c r="AG383" s="81"/>
      <c r="AH383" s="47"/>
      <c r="AI383" s="81"/>
      <c r="AJ383" s="59"/>
      <c r="AK383" s="81"/>
      <c r="AL383" s="47"/>
      <c r="AM383" s="81"/>
      <c r="AN383" s="59"/>
      <c r="AR383" s="88">
        <f t="shared" si="74"/>
        <v>0</v>
      </c>
      <c r="AT383" s="105">
        <v>6</v>
      </c>
      <c r="AU383" s="81"/>
      <c r="AV383" s="47"/>
      <c r="AW383" s="81"/>
      <c r="AX383" s="47"/>
      <c r="AY383" s="81"/>
      <c r="AZ383" s="47"/>
      <c r="BA383" s="81"/>
      <c r="BB383" s="47"/>
      <c r="BC383" s="81"/>
      <c r="BD383" s="59"/>
      <c r="BE383" s="81"/>
      <c r="BF383" s="47"/>
      <c r="BG383" s="81"/>
      <c r="BH383" s="59"/>
    </row>
    <row r="384" spans="4:60" ht="15" customHeight="1" outlineLevel="1" thickBot="1" x14ac:dyDescent="0.25">
      <c r="D384" s="88">
        <f t="shared" si="72"/>
        <v>0</v>
      </c>
      <c r="F384" s="105">
        <v>7</v>
      </c>
      <c r="G384" s="81"/>
      <c r="H384" s="47"/>
      <c r="I384" s="81"/>
      <c r="J384" s="47"/>
      <c r="K384" s="81"/>
      <c r="L384" s="47"/>
      <c r="M384" s="81"/>
      <c r="N384" s="47"/>
      <c r="O384" s="81"/>
      <c r="P384" s="59"/>
      <c r="Q384" s="81"/>
      <c r="R384" s="47"/>
      <c r="S384" s="81"/>
      <c r="T384" s="59"/>
      <c r="X384" s="88">
        <f t="shared" si="73"/>
        <v>0</v>
      </c>
      <c r="Z384" s="105">
        <v>7</v>
      </c>
      <c r="AA384" s="81"/>
      <c r="AB384" s="47"/>
      <c r="AC384" s="81"/>
      <c r="AD384" s="47"/>
      <c r="AE384" s="81"/>
      <c r="AF384" s="47"/>
      <c r="AG384" s="81"/>
      <c r="AH384" s="47"/>
      <c r="AI384" s="81"/>
      <c r="AJ384" s="59"/>
      <c r="AK384" s="81"/>
      <c r="AL384" s="47"/>
      <c r="AM384" s="81"/>
      <c r="AN384" s="59"/>
      <c r="AR384" s="88">
        <f t="shared" si="74"/>
        <v>0</v>
      </c>
      <c r="AT384" s="105">
        <v>7</v>
      </c>
      <c r="AU384" s="81"/>
      <c r="AV384" s="47"/>
      <c r="AW384" s="81"/>
      <c r="AX384" s="47"/>
      <c r="AY384" s="81"/>
      <c r="AZ384" s="47"/>
      <c r="BA384" s="81"/>
      <c r="BB384" s="47"/>
      <c r="BC384" s="81"/>
      <c r="BD384" s="59"/>
      <c r="BE384" s="81"/>
      <c r="BF384" s="47"/>
      <c r="BG384" s="81"/>
      <c r="BH384" s="59"/>
    </row>
    <row r="385" spans="4:60" ht="15" customHeight="1" outlineLevel="1" thickBot="1" x14ac:dyDescent="0.25">
      <c r="D385" s="88">
        <f t="shared" si="72"/>
        <v>0</v>
      </c>
      <c r="F385" s="105">
        <v>8</v>
      </c>
      <c r="G385" s="81"/>
      <c r="H385" s="47"/>
      <c r="I385" s="81"/>
      <c r="J385" s="47"/>
      <c r="K385" s="81"/>
      <c r="L385" s="47"/>
      <c r="M385" s="81"/>
      <c r="N385" s="47"/>
      <c r="O385" s="81"/>
      <c r="P385" s="59"/>
      <c r="Q385" s="81"/>
      <c r="R385" s="47"/>
      <c r="S385" s="81"/>
      <c r="T385" s="59"/>
      <c r="X385" s="88">
        <f t="shared" si="73"/>
        <v>0</v>
      </c>
      <c r="Z385" s="105">
        <v>8</v>
      </c>
      <c r="AA385" s="81"/>
      <c r="AB385" s="47"/>
      <c r="AC385" s="81"/>
      <c r="AD385" s="47"/>
      <c r="AE385" s="81"/>
      <c r="AF385" s="47"/>
      <c r="AG385" s="81"/>
      <c r="AH385" s="47"/>
      <c r="AI385" s="81"/>
      <c r="AJ385" s="59"/>
      <c r="AK385" s="81"/>
      <c r="AL385" s="47"/>
      <c r="AM385" s="81"/>
      <c r="AN385" s="59"/>
      <c r="AR385" s="88">
        <f t="shared" si="74"/>
        <v>0</v>
      </c>
      <c r="AT385" s="105">
        <v>8</v>
      </c>
      <c r="AU385" s="81"/>
      <c r="AV385" s="47"/>
      <c r="AW385" s="81"/>
      <c r="AX385" s="47"/>
      <c r="AY385" s="81"/>
      <c r="AZ385" s="47"/>
      <c r="BA385" s="81"/>
      <c r="BB385" s="47"/>
      <c r="BC385" s="81"/>
      <c r="BD385" s="59"/>
      <c r="BE385" s="81"/>
      <c r="BF385" s="47"/>
      <c r="BG385" s="81"/>
      <c r="BH385" s="59"/>
    </row>
    <row r="386" spans="4:60" ht="15" customHeight="1" outlineLevel="1" thickBot="1" x14ac:dyDescent="0.25">
      <c r="D386" s="88">
        <f t="shared" si="72"/>
        <v>0</v>
      </c>
      <c r="F386" s="105">
        <v>9</v>
      </c>
      <c r="G386" s="81"/>
      <c r="H386" s="47"/>
      <c r="I386" s="81"/>
      <c r="J386" s="47"/>
      <c r="K386" s="81"/>
      <c r="L386" s="47"/>
      <c r="M386" s="81"/>
      <c r="N386" s="47"/>
      <c r="O386" s="81"/>
      <c r="P386" s="59"/>
      <c r="Q386" s="81"/>
      <c r="R386" s="47"/>
      <c r="S386" s="81"/>
      <c r="T386" s="59"/>
      <c r="X386" s="88">
        <f t="shared" si="73"/>
        <v>0</v>
      </c>
      <c r="Z386" s="105">
        <v>9</v>
      </c>
      <c r="AA386" s="81"/>
      <c r="AB386" s="47"/>
      <c r="AC386" s="81"/>
      <c r="AD386" s="47"/>
      <c r="AE386" s="81"/>
      <c r="AF386" s="47"/>
      <c r="AG386" s="81"/>
      <c r="AH386" s="47"/>
      <c r="AI386" s="81"/>
      <c r="AJ386" s="59"/>
      <c r="AK386" s="81"/>
      <c r="AL386" s="47"/>
      <c r="AM386" s="81"/>
      <c r="AN386" s="59"/>
      <c r="AR386" s="88">
        <f t="shared" si="74"/>
        <v>0</v>
      </c>
      <c r="AT386" s="105">
        <v>9</v>
      </c>
      <c r="AU386" s="81"/>
      <c r="AV386" s="47"/>
      <c r="AW386" s="81"/>
      <c r="AX386" s="47"/>
      <c r="AY386" s="81"/>
      <c r="AZ386" s="47"/>
      <c r="BA386" s="81"/>
      <c r="BB386" s="47"/>
      <c r="BC386" s="81"/>
      <c r="BD386" s="59"/>
      <c r="BE386" s="81"/>
      <c r="BF386" s="47"/>
      <c r="BG386" s="81"/>
      <c r="BH386" s="59"/>
    </row>
    <row r="387" spans="4:60" ht="15" customHeight="1" outlineLevel="1" thickBot="1" x14ac:dyDescent="0.25">
      <c r="D387" s="88">
        <f t="shared" si="72"/>
        <v>0</v>
      </c>
      <c r="F387" s="105">
        <v>10</v>
      </c>
      <c r="G387" s="81"/>
      <c r="H387" s="47"/>
      <c r="I387" s="81"/>
      <c r="J387" s="47"/>
      <c r="K387" s="81"/>
      <c r="L387" s="47"/>
      <c r="M387" s="81"/>
      <c r="N387" s="47"/>
      <c r="O387" s="81"/>
      <c r="P387" s="59"/>
      <c r="Q387" s="81"/>
      <c r="R387" s="47"/>
      <c r="S387" s="81"/>
      <c r="T387" s="59"/>
      <c r="X387" s="88">
        <f t="shared" si="73"/>
        <v>0</v>
      </c>
      <c r="Z387" s="105">
        <v>10</v>
      </c>
      <c r="AA387" s="81"/>
      <c r="AB387" s="47"/>
      <c r="AC387" s="81"/>
      <c r="AD387" s="47"/>
      <c r="AE387" s="81"/>
      <c r="AF387" s="47"/>
      <c r="AG387" s="81"/>
      <c r="AH387" s="47"/>
      <c r="AI387" s="81"/>
      <c r="AJ387" s="59"/>
      <c r="AK387" s="81"/>
      <c r="AL387" s="47"/>
      <c r="AM387" s="81"/>
      <c r="AN387" s="59"/>
      <c r="AR387" s="88">
        <f t="shared" si="74"/>
        <v>0</v>
      </c>
      <c r="AT387" s="105">
        <v>10</v>
      </c>
      <c r="AU387" s="81"/>
      <c r="AV387" s="47"/>
      <c r="AW387" s="81"/>
      <c r="AX387" s="47"/>
      <c r="AY387" s="81"/>
      <c r="AZ387" s="47"/>
      <c r="BA387" s="81"/>
      <c r="BB387" s="47"/>
      <c r="BC387" s="81"/>
      <c r="BD387" s="59"/>
      <c r="BE387" s="81"/>
      <c r="BF387" s="47"/>
      <c r="BG387" s="81"/>
      <c r="BH387" s="59"/>
    </row>
    <row r="388" spans="4:60" ht="15" customHeight="1" outlineLevel="1" thickBot="1" x14ac:dyDescent="0.25">
      <c r="D388" s="88">
        <f t="shared" si="72"/>
        <v>0</v>
      </c>
      <c r="F388" s="105">
        <v>11</v>
      </c>
      <c r="G388" s="81"/>
      <c r="H388" s="47"/>
      <c r="I388" s="81"/>
      <c r="J388" s="47"/>
      <c r="K388" s="81"/>
      <c r="L388" s="47"/>
      <c r="M388" s="81"/>
      <c r="N388" s="47"/>
      <c r="O388" s="81"/>
      <c r="P388" s="59"/>
      <c r="Q388" s="81"/>
      <c r="R388" s="47"/>
      <c r="S388" s="81"/>
      <c r="T388" s="59"/>
      <c r="X388" s="88">
        <f t="shared" si="73"/>
        <v>0</v>
      </c>
      <c r="Z388" s="105">
        <v>11</v>
      </c>
      <c r="AA388" s="81"/>
      <c r="AB388" s="47"/>
      <c r="AC388" s="81"/>
      <c r="AD388" s="47"/>
      <c r="AE388" s="81"/>
      <c r="AF388" s="47"/>
      <c r="AG388" s="81"/>
      <c r="AH388" s="47"/>
      <c r="AI388" s="81"/>
      <c r="AJ388" s="59"/>
      <c r="AK388" s="81"/>
      <c r="AL388" s="47"/>
      <c r="AM388" s="81"/>
      <c r="AN388" s="59"/>
      <c r="AR388" s="88">
        <f t="shared" si="74"/>
        <v>0</v>
      </c>
      <c r="AT388" s="105">
        <v>11</v>
      </c>
      <c r="AU388" s="81"/>
      <c r="AV388" s="47"/>
      <c r="AW388" s="81"/>
      <c r="AX388" s="47"/>
      <c r="AY388" s="81"/>
      <c r="AZ388" s="47"/>
      <c r="BA388" s="81"/>
      <c r="BB388" s="47"/>
      <c r="BC388" s="81"/>
      <c r="BD388" s="59"/>
      <c r="BE388" s="81"/>
      <c r="BF388" s="47"/>
      <c r="BG388" s="81"/>
      <c r="BH388" s="59"/>
    </row>
    <row r="389" spans="4:60" ht="15" customHeight="1" outlineLevel="1" thickBot="1" x14ac:dyDescent="0.25">
      <c r="D389" s="88">
        <f t="shared" si="72"/>
        <v>0</v>
      </c>
      <c r="F389" s="105">
        <v>12</v>
      </c>
      <c r="G389" s="81"/>
      <c r="H389" s="47"/>
      <c r="I389" s="81"/>
      <c r="J389" s="47"/>
      <c r="K389" s="81"/>
      <c r="L389" s="47"/>
      <c r="M389" s="81"/>
      <c r="N389" s="47"/>
      <c r="O389" s="81"/>
      <c r="P389" s="59"/>
      <c r="Q389" s="81"/>
      <c r="R389" s="47"/>
      <c r="S389" s="81"/>
      <c r="T389" s="59"/>
      <c r="X389" s="88">
        <f t="shared" si="73"/>
        <v>0</v>
      </c>
      <c r="Z389" s="105">
        <v>12</v>
      </c>
      <c r="AA389" s="81"/>
      <c r="AB389" s="47"/>
      <c r="AC389" s="81"/>
      <c r="AD389" s="47"/>
      <c r="AE389" s="81"/>
      <c r="AF389" s="47"/>
      <c r="AG389" s="81"/>
      <c r="AH389" s="47"/>
      <c r="AI389" s="81"/>
      <c r="AJ389" s="59"/>
      <c r="AK389" s="81"/>
      <c r="AL389" s="47"/>
      <c r="AM389" s="81"/>
      <c r="AN389" s="59"/>
      <c r="AR389" s="88">
        <f t="shared" si="74"/>
        <v>0</v>
      </c>
      <c r="AT389" s="105">
        <v>12</v>
      </c>
      <c r="AU389" s="81"/>
      <c r="AV389" s="47"/>
      <c r="AW389" s="81"/>
      <c r="AX389" s="47"/>
      <c r="AY389" s="81"/>
      <c r="AZ389" s="47"/>
      <c r="BA389" s="81"/>
      <c r="BB389" s="47"/>
      <c r="BC389" s="81"/>
      <c r="BD389" s="59"/>
      <c r="BE389" s="81"/>
      <c r="BF389" s="47"/>
      <c r="BG389" s="81"/>
      <c r="BH389" s="59"/>
    </row>
    <row r="390" spans="4:60" ht="15" customHeight="1" outlineLevel="1" thickBot="1" x14ac:dyDescent="0.25">
      <c r="D390" s="88">
        <f t="shared" si="72"/>
        <v>0</v>
      </c>
      <c r="F390" s="105">
        <v>13</v>
      </c>
      <c r="G390" s="81"/>
      <c r="H390" s="47"/>
      <c r="I390" s="81"/>
      <c r="J390" s="47"/>
      <c r="K390" s="81"/>
      <c r="L390" s="47"/>
      <c r="M390" s="81"/>
      <c r="N390" s="47"/>
      <c r="O390" s="81"/>
      <c r="P390" s="59"/>
      <c r="Q390" s="81"/>
      <c r="R390" s="47"/>
      <c r="S390" s="81"/>
      <c r="T390" s="59"/>
      <c r="X390" s="88">
        <f t="shared" si="73"/>
        <v>0</v>
      </c>
      <c r="Z390" s="105">
        <v>13</v>
      </c>
      <c r="AA390" s="81"/>
      <c r="AB390" s="47"/>
      <c r="AC390" s="81"/>
      <c r="AD390" s="47"/>
      <c r="AE390" s="81"/>
      <c r="AF390" s="47"/>
      <c r="AG390" s="81"/>
      <c r="AH390" s="47"/>
      <c r="AI390" s="81"/>
      <c r="AJ390" s="59"/>
      <c r="AK390" s="81"/>
      <c r="AL390" s="47"/>
      <c r="AM390" s="81"/>
      <c r="AN390" s="59"/>
      <c r="AR390" s="88">
        <f t="shared" si="74"/>
        <v>0</v>
      </c>
      <c r="AT390" s="105">
        <v>13</v>
      </c>
      <c r="AU390" s="81"/>
      <c r="AV390" s="47"/>
      <c r="AW390" s="81"/>
      <c r="AX390" s="47"/>
      <c r="AY390" s="81"/>
      <c r="AZ390" s="47"/>
      <c r="BA390" s="81"/>
      <c r="BB390" s="47"/>
      <c r="BC390" s="81"/>
      <c r="BD390" s="59"/>
      <c r="BE390" s="81"/>
      <c r="BF390" s="47"/>
      <c r="BG390" s="81"/>
      <c r="BH390" s="59"/>
    </row>
    <row r="391" spans="4:60" ht="15" customHeight="1" outlineLevel="1" thickBot="1" x14ac:dyDescent="0.25">
      <c r="D391" s="88">
        <f t="shared" si="72"/>
        <v>0</v>
      </c>
      <c r="F391" s="105">
        <v>14</v>
      </c>
      <c r="G391" s="81"/>
      <c r="H391" s="78"/>
      <c r="I391" s="81"/>
      <c r="J391" s="47"/>
      <c r="K391" s="81"/>
      <c r="L391" s="47"/>
      <c r="M391" s="81"/>
      <c r="N391" s="47"/>
      <c r="O391" s="81"/>
      <c r="P391" s="59"/>
      <c r="Q391" s="81"/>
      <c r="R391" s="47"/>
      <c r="S391" s="81"/>
      <c r="T391" s="59"/>
      <c r="X391" s="88">
        <f t="shared" si="73"/>
        <v>0</v>
      </c>
      <c r="Z391" s="105">
        <v>14</v>
      </c>
      <c r="AA391" s="81"/>
      <c r="AB391" s="78"/>
      <c r="AC391" s="81"/>
      <c r="AD391" s="47"/>
      <c r="AE391" s="81"/>
      <c r="AF391" s="47"/>
      <c r="AG391" s="81"/>
      <c r="AH391" s="47"/>
      <c r="AI391" s="81"/>
      <c r="AJ391" s="59"/>
      <c r="AK391" s="81"/>
      <c r="AL391" s="47"/>
      <c r="AM391" s="81"/>
      <c r="AN391" s="59"/>
      <c r="AR391" s="88">
        <f t="shared" si="74"/>
        <v>0</v>
      </c>
      <c r="AT391" s="105">
        <v>14</v>
      </c>
      <c r="AU391" s="81"/>
      <c r="AV391" s="78"/>
      <c r="AW391" s="81"/>
      <c r="AX391" s="47"/>
      <c r="AY391" s="81"/>
      <c r="AZ391" s="47"/>
      <c r="BA391" s="81"/>
      <c r="BB391" s="47"/>
      <c r="BC391" s="81"/>
      <c r="BD391" s="59"/>
      <c r="BE391" s="81"/>
      <c r="BF391" s="47"/>
      <c r="BG391" s="81"/>
      <c r="BH391" s="59"/>
    </row>
    <row r="392" spans="4:60" ht="15" customHeight="1" outlineLevel="1" thickBot="1" x14ac:dyDescent="0.25">
      <c r="D392" s="89">
        <f t="shared" si="72"/>
        <v>0</v>
      </c>
      <c r="F392" s="105">
        <v>15</v>
      </c>
      <c r="G392" s="82"/>
      <c r="H392" s="60"/>
      <c r="I392" s="82"/>
      <c r="J392" s="60"/>
      <c r="K392" s="82"/>
      <c r="L392" s="60"/>
      <c r="M392" s="82"/>
      <c r="N392" s="60"/>
      <c r="O392" s="82"/>
      <c r="P392" s="61"/>
      <c r="Q392" s="82"/>
      <c r="R392" s="60"/>
      <c r="S392" s="82"/>
      <c r="T392" s="61"/>
      <c r="X392" s="89">
        <f t="shared" si="73"/>
        <v>0</v>
      </c>
      <c r="Z392" s="105">
        <v>15</v>
      </c>
      <c r="AA392" s="82"/>
      <c r="AB392" s="60"/>
      <c r="AC392" s="82"/>
      <c r="AD392" s="60"/>
      <c r="AE392" s="82"/>
      <c r="AF392" s="60"/>
      <c r="AG392" s="82"/>
      <c r="AH392" s="60"/>
      <c r="AI392" s="82"/>
      <c r="AJ392" s="61"/>
      <c r="AK392" s="82"/>
      <c r="AL392" s="60"/>
      <c r="AM392" s="82"/>
      <c r="AN392" s="61"/>
      <c r="AR392" s="89">
        <f t="shared" si="74"/>
        <v>0</v>
      </c>
      <c r="AT392" s="105">
        <v>15</v>
      </c>
      <c r="AU392" s="82"/>
      <c r="AV392" s="60"/>
      <c r="AW392" s="82"/>
      <c r="AX392" s="60"/>
      <c r="AY392" s="82"/>
      <c r="AZ392" s="60"/>
      <c r="BA392" s="82"/>
      <c r="BB392" s="60"/>
      <c r="BC392" s="82"/>
      <c r="BD392" s="61"/>
      <c r="BE392" s="82"/>
      <c r="BF392" s="60"/>
      <c r="BG392" s="82"/>
      <c r="BH392" s="61"/>
    </row>
    <row r="393" spans="4:60" ht="15" customHeight="1" outlineLevel="1" thickTop="1" x14ac:dyDescent="0.2">
      <c r="F393" s="106"/>
      <c r="G393" s="49" t="s">
        <v>27</v>
      </c>
      <c r="H393" s="49">
        <f>SUM(H378:H392)</f>
        <v>0</v>
      </c>
      <c r="I393" s="49"/>
      <c r="J393" s="49">
        <f>SUM(J378:J392)</f>
        <v>0</v>
      </c>
      <c r="K393" s="49"/>
      <c r="L393" s="49">
        <f>SUM(L378:L392)</f>
        <v>0</v>
      </c>
      <c r="M393" s="49"/>
      <c r="N393" s="49">
        <f>SUM(N378:N392)</f>
        <v>0</v>
      </c>
      <c r="O393" s="49"/>
      <c r="P393" s="49">
        <f>SUM(P378:P392)</f>
        <v>0</v>
      </c>
      <c r="Q393" s="49"/>
      <c r="R393" s="49">
        <f>SUM(R378:R392)</f>
        <v>0</v>
      </c>
      <c r="S393" s="49"/>
      <c r="T393" s="49">
        <f>SUM(T378:T392)</f>
        <v>0</v>
      </c>
      <c r="Z393" s="106"/>
      <c r="AA393" s="49" t="s">
        <v>27</v>
      </c>
      <c r="AB393" s="49">
        <f>SUM(AB378:AB392)</f>
        <v>0</v>
      </c>
      <c r="AC393" s="49"/>
      <c r="AD393" s="49">
        <f>SUM(AD378:AD392)</f>
        <v>0</v>
      </c>
      <c r="AE393" s="49"/>
      <c r="AF393" s="49">
        <f>SUM(AF378:AF392)</f>
        <v>0</v>
      </c>
      <c r="AG393" s="49"/>
      <c r="AH393" s="49">
        <f>SUM(AH378:AH392)</f>
        <v>0</v>
      </c>
      <c r="AI393" s="49"/>
      <c r="AJ393" s="49">
        <f>SUM(AJ378:AJ392)</f>
        <v>0</v>
      </c>
      <c r="AK393" s="49"/>
      <c r="AL393" s="49">
        <f>SUM(AL378:AL392)</f>
        <v>0</v>
      </c>
      <c r="AM393" s="49"/>
      <c r="AN393" s="49">
        <f>SUM(AN378:AN392)</f>
        <v>0</v>
      </c>
      <c r="AT393" s="106"/>
      <c r="AU393" s="49" t="s">
        <v>27</v>
      </c>
      <c r="AV393" s="49">
        <f>SUM(AV378:AV392)</f>
        <v>0</v>
      </c>
      <c r="AW393" s="49"/>
      <c r="AX393" s="49">
        <f>SUM(AX378:AX392)</f>
        <v>0</v>
      </c>
      <c r="AY393" s="49"/>
      <c r="AZ393" s="49">
        <f>SUM(AZ378:AZ392)</f>
        <v>0</v>
      </c>
      <c r="BA393" s="49"/>
      <c r="BB393" s="49">
        <f>SUM(BB378:BB392)</f>
        <v>0</v>
      </c>
      <c r="BC393" s="49"/>
      <c r="BD393" s="49">
        <f>SUM(BD378:BD392)</f>
        <v>0</v>
      </c>
      <c r="BE393" s="49"/>
      <c r="BF393" s="49">
        <f>SUM(BF378:BF392)</f>
        <v>0</v>
      </c>
      <c r="BG393" s="49"/>
      <c r="BH393" s="49">
        <f>SUM(BH378:BH392)</f>
        <v>0</v>
      </c>
    </row>
    <row r="394" spans="4:60" ht="1.5" customHeight="1" outlineLevel="1" thickBot="1" x14ac:dyDescent="0.25">
      <c r="F394" s="108">
        <f>INT((N395-LOOKUP(N395,DATE(YEAR(N395)+{-1;0;1},1,3)-WEEKDAY(DATE(YEAR(N395)+{-1;0;1},1,3))+2))/7)+1</f>
        <v>43</v>
      </c>
      <c r="G394" s="50"/>
      <c r="H394" s="50"/>
      <c r="I394" s="50"/>
      <c r="J394" s="50"/>
      <c r="K394" s="50"/>
      <c r="L394" s="50"/>
      <c r="M394" s="50"/>
      <c r="N394" s="50"/>
      <c r="O394" s="50"/>
      <c r="P394" s="50"/>
      <c r="Q394" s="50"/>
      <c r="R394" s="50"/>
      <c r="S394" s="50"/>
      <c r="T394" s="50"/>
      <c r="Z394" s="108">
        <f>INT((AH395-LOOKUP(AH395,DATE(YEAR(AH395)+{-1;0;1},1,3)-WEEKDAY(DATE(YEAR(AH395)+{-1;0;1},1,3))+2))/7)+1</f>
        <v>47</v>
      </c>
      <c r="AA394" s="50"/>
      <c r="AB394" s="50"/>
      <c r="AC394" s="50"/>
      <c r="AD394" s="50"/>
      <c r="AE394" s="50"/>
      <c r="AF394" s="50"/>
      <c r="AG394" s="50"/>
      <c r="AH394" s="50"/>
      <c r="AI394" s="50"/>
      <c r="AJ394" s="50"/>
      <c r="AK394" s="50"/>
      <c r="AL394" s="50"/>
      <c r="AM394" s="50"/>
      <c r="AN394" s="50"/>
      <c r="AT394" s="108">
        <f>INT((BB395-LOOKUP(BB395,DATE(YEAR(BB395)+{-1;0;1},1,3)-WEEKDAY(DATE(YEAR(BB395)+{-1;0;1},1,3))+2))/7)+1</f>
        <v>51</v>
      </c>
      <c r="AU394" s="50"/>
      <c r="AV394" s="50"/>
      <c r="AW394" s="50"/>
      <c r="AX394" s="50"/>
      <c r="AY394" s="50"/>
      <c r="AZ394" s="50"/>
      <c r="BA394" s="50"/>
      <c r="BB394" s="50"/>
      <c r="BC394" s="50"/>
      <c r="BD394" s="50"/>
      <c r="BE394" s="50"/>
      <c r="BF394" s="50"/>
      <c r="BG394" s="50"/>
      <c r="BH394" s="50"/>
    </row>
    <row r="395" spans="4:60" ht="39.950000000000003" customHeight="1" thickBot="1" x14ac:dyDescent="0.25">
      <c r="F395" s="71">
        <f>F394</f>
        <v>43</v>
      </c>
      <c r="G395" s="51" t="str">
        <f>IF(ISNA(VLOOKUP(H395,Tab_feri,2,FALSE)),"",VLOOKUP(H395,Tab_feri,2,FALSE))</f>
        <v/>
      </c>
      <c r="H395" s="52">
        <f>T377+1</f>
        <v>43759</v>
      </c>
      <c r="I395" s="51" t="str">
        <f>IF(ISNA(VLOOKUP(J395,Tab_feri,2,FALSE)),"",VLOOKUP(J395,Tab_feri,2,FALSE))</f>
        <v/>
      </c>
      <c r="J395" s="52">
        <f>H395+1</f>
        <v>43760</v>
      </c>
      <c r="K395" s="51" t="str">
        <f>IF(ISNA(VLOOKUP(L395,Tab_feri,2,FALSE)),"",VLOOKUP(L395,Tab_feri,2,FALSE))</f>
        <v/>
      </c>
      <c r="L395" s="52">
        <f>J395+1</f>
        <v>43761</v>
      </c>
      <c r="M395" s="51" t="str">
        <f>IF(ISNA(VLOOKUP(N395,Tab_feri,2,FALSE)),"",VLOOKUP(N395,Tab_feri,2,FALSE))</f>
        <v/>
      </c>
      <c r="N395" s="52">
        <f>L395+1</f>
        <v>43762</v>
      </c>
      <c r="O395" s="51" t="str">
        <f>IF(ISNA(VLOOKUP(P395,Tab_feri,2,FALSE)),"",VLOOKUP(P395,Tab_feri,2,FALSE))</f>
        <v/>
      </c>
      <c r="P395" s="52">
        <f>N395+1</f>
        <v>43763</v>
      </c>
      <c r="Q395" s="53" t="str">
        <f>IF(ISNA(VLOOKUP(R395,Tab_feri,2,FALSE)),"",VLOOKUP(R395,Tab_feri,2,FALSE))</f>
        <v/>
      </c>
      <c r="R395" s="54">
        <f>P395+1</f>
        <v>43764</v>
      </c>
      <c r="S395" s="53" t="str">
        <f>IF(ISNA(VLOOKUP(T395,Tab_feri,2,FALSE)),"",VLOOKUP(T395,Tab_feri,2,FALSE))</f>
        <v/>
      </c>
      <c r="T395" s="55">
        <f>R395+1</f>
        <v>43765</v>
      </c>
      <c r="Z395" s="71">
        <f>Z394</f>
        <v>47</v>
      </c>
      <c r="AA395" s="51" t="str">
        <f>IF(ISNA(VLOOKUP(AB395,Tab_feri,2,FALSE)),"",VLOOKUP(AB395,Tab_feri,2,FALSE))</f>
        <v/>
      </c>
      <c r="AB395" s="52">
        <f>AN377+1</f>
        <v>43787</v>
      </c>
      <c r="AC395" s="51" t="str">
        <f>IF(ISNA(VLOOKUP(AD395,Tab_feri,2,FALSE)),"",VLOOKUP(AD395,Tab_feri,2,FALSE))</f>
        <v/>
      </c>
      <c r="AD395" s="52">
        <f>AB395+1</f>
        <v>43788</v>
      </c>
      <c r="AE395" s="51" t="str">
        <f>IF(ISNA(VLOOKUP(AF395,Tab_feri,2,FALSE)),"",VLOOKUP(AF395,Tab_feri,2,FALSE))</f>
        <v/>
      </c>
      <c r="AF395" s="52">
        <f>AD395+1</f>
        <v>43789</v>
      </c>
      <c r="AG395" s="51" t="str">
        <f>IF(ISNA(VLOOKUP(AH395,Tab_feri,2,FALSE)),"",VLOOKUP(AH395,Tab_feri,2,FALSE))</f>
        <v/>
      </c>
      <c r="AH395" s="52">
        <f>AF395+1</f>
        <v>43790</v>
      </c>
      <c r="AI395" s="51" t="str">
        <f>IF(ISNA(VLOOKUP(AJ395,Tab_feri,2,FALSE)),"",VLOOKUP(AJ395,Tab_feri,2,FALSE))</f>
        <v/>
      </c>
      <c r="AJ395" s="52">
        <f>AH395+1</f>
        <v>43791</v>
      </c>
      <c r="AK395" s="53" t="str">
        <f>IF(ISNA(VLOOKUP(AL395,Tab_feri,2,FALSE)),"",VLOOKUP(AL395,Tab_feri,2,FALSE))</f>
        <v/>
      </c>
      <c r="AL395" s="54">
        <f>AJ395+1</f>
        <v>43792</v>
      </c>
      <c r="AM395" s="53" t="str">
        <f>IF(ISNA(VLOOKUP(AN395,Tab_feri,2,FALSE)),"",VLOOKUP(AN395,Tab_feri,2,FALSE))</f>
        <v/>
      </c>
      <c r="AN395" s="55">
        <f>AL395+1</f>
        <v>43793</v>
      </c>
      <c r="AT395" s="71">
        <f>AT394</f>
        <v>51</v>
      </c>
      <c r="AU395" s="51" t="str">
        <f>IF(ISNA(VLOOKUP(AV395,Tab_feri,2,FALSE)),"",VLOOKUP(AV395,Tab_feri,2,FALSE))</f>
        <v/>
      </c>
      <c r="AV395" s="52">
        <f>BH377+1</f>
        <v>43815</v>
      </c>
      <c r="AW395" s="51" t="str">
        <f>IF(ISNA(VLOOKUP(AX395,Tab_feri,2,FALSE)),"",VLOOKUP(AX395,Tab_feri,2,FALSE))</f>
        <v/>
      </c>
      <c r="AX395" s="52">
        <f>AV395+1</f>
        <v>43816</v>
      </c>
      <c r="AY395" s="51" t="str">
        <f>IF(ISNA(VLOOKUP(AZ395,Tab_feri,2,FALSE)),"",VLOOKUP(AZ395,Tab_feri,2,FALSE))</f>
        <v/>
      </c>
      <c r="AZ395" s="52">
        <f>AX395+1</f>
        <v>43817</v>
      </c>
      <c r="BA395" s="51" t="str">
        <f>IF(ISNA(VLOOKUP(BB395,Tab_feri,2,FALSE)),"",VLOOKUP(BB395,Tab_feri,2,FALSE))</f>
        <v/>
      </c>
      <c r="BB395" s="52">
        <f>AZ395+1</f>
        <v>43818</v>
      </c>
      <c r="BC395" s="51" t="str">
        <f>IF(ISNA(VLOOKUP(BD395,Tab_feri,2,FALSE)),"",VLOOKUP(BD395,Tab_feri,2,FALSE))</f>
        <v/>
      </c>
      <c r="BD395" s="52">
        <f>BB395+1</f>
        <v>43819</v>
      </c>
      <c r="BE395" s="53" t="str">
        <f>IF(ISNA(VLOOKUP(BF395,Tab_feri,2,FALSE)),"",VLOOKUP(BF395,Tab_feri,2,FALSE))</f>
        <v/>
      </c>
      <c r="BF395" s="54">
        <f>BD395+1</f>
        <v>43820</v>
      </c>
      <c r="BG395" s="53" t="str">
        <f>IF(ISNA(VLOOKUP(BH395,Tab_feri,2,FALSE)),"",VLOOKUP(BH395,Tab_feri,2,FALSE))</f>
        <v/>
      </c>
      <c r="BH395" s="55">
        <f>BF395+1</f>
        <v>43821</v>
      </c>
    </row>
    <row r="396" spans="4:60" ht="15" customHeight="1" outlineLevel="1" thickTop="1" thickBot="1" x14ac:dyDescent="0.25">
      <c r="D396" s="87">
        <f>SUM(H396,J396,L396,N396,P396,R396,T396)</f>
        <v>0</v>
      </c>
      <c r="F396" s="105">
        <v>1</v>
      </c>
      <c r="G396" s="80"/>
      <c r="H396" s="57"/>
      <c r="I396" s="80"/>
      <c r="J396" s="57"/>
      <c r="K396" s="80"/>
      <c r="L396" s="57"/>
      <c r="M396" s="80"/>
      <c r="N396" s="57"/>
      <c r="O396" s="80"/>
      <c r="P396" s="58"/>
      <c r="Q396" s="80"/>
      <c r="R396" s="57"/>
      <c r="S396" s="80"/>
      <c r="T396" s="58"/>
      <c r="X396" s="87">
        <f>SUM(AB396,AD396,AF396,AH396,AJ396,AL396,AN396)</f>
        <v>0</v>
      </c>
      <c r="Z396" s="105">
        <v>1</v>
      </c>
      <c r="AA396" s="80"/>
      <c r="AB396" s="57"/>
      <c r="AC396" s="80"/>
      <c r="AD396" s="57"/>
      <c r="AE396" s="80"/>
      <c r="AF396" s="57"/>
      <c r="AG396" s="80"/>
      <c r="AH396" s="57"/>
      <c r="AI396" s="80"/>
      <c r="AJ396" s="58"/>
      <c r="AK396" s="80"/>
      <c r="AL396" s="57"/>
      <c r="AM396" s="80"/>
      <c r="AN396" s="58"/>
      <c r="AR396" s="87">
        <f>SUM(AV396,AX396,AZ396,BB396,BD396,BF396,BH396)</f>
        <v>0</v>
      </c>
      <c r="AT396" s="105">
        <v>1</v>
      </c>
      <c r="AU396" s="80"/>
      <c r="AV396" s="57"/>
      <c r="AW396" s="80"/>
      <c r="AX396" s="57"/>
      <c r="AY396" s="80"/>
      <c r="AZ396" s="57"/>
      <c r="BA396" s="80"/>
      <c r="BB396" s="57"/>
      <c r="BC396" s="80"/>
      <c r="BD396" s="58"/>
      <c r="BE396" s="80"/>
      <c r="BF396" s="57"/>
      <c r="BG396" s="80"/>
      <c r="BH396" s="58"/>
    </row>
    <row r="397" spans="4:60" ht="15" customHeight="1" outlineLevel="1" thickBot="1" x14ac:dyDescent="0.25">
      <c r="D397" s="88">
        <f t="shared" ref="D397:D410" si="75">SUM(H397,J397,L397,N397,P397,R397,T397)</f>
        <v>0</v>
      </c>
      <c r="F397" s="105">
        <v>2</v>
      </c>
      <c r="G397" s="81"/>
      <c r="H397" s="47"/>
      <c r="I397" s="81"/>
      <c r="J397" s="47"/>
      <c r="K397" s="81"/>
      <c r="L397" s="47"/>
      <c r="M397" s="81"/>
      <c r="N397" s="47"/>
      <c r="O397" s="81"/>
      <c r="P397" s="59"/>
      <c r="Q397" s="81"/>
      <c r="R397" s="47"/>
      <c r="S397" s="81"/>
      <c r="T397" s="59"/>
      <c r="X397" s="88">
        <f t="shared" ref="X397:X410" si="76">SUM(AB397,AD397,AF397,AH397,AJ397,AL397,AN397)</f>
        <v>0</v>
      </c>
      <c r="Z397" s="105">
        <v>2</v>
      </c>
      <c r="AA397" s="81"/>
      <c r="AB397" s="47"/>
      <c r="AC397" s="81"/>
      <c r="AD397" s="47"/>
      <c r="AE397" s="81"/>
      <c r="AF397" s="47"/>
      <c r="AG397" s="81"/>
      <c r="AH397" s="47"/>
      <c r="AI397" s="81"/>
      <c r="AJ397" s="59"/>
      <c r="AK397" s="81"/>
      <c r="AL397" s="47"/>
      <c r="AM397" s="81"/>
      <c r="AN397" s="59"/>
      <c r="AR397" s="88">
        <f t="shared" ref="AR397:AR410" si="77">SUM(AV397,AX397,AZ397,BB397,BD397,BF397,BH397)</f>
        <v>0</v>
      </c>
      <c r="AT397" s="105">
        <v>2</v>
      </c>
      <c r="AU397" s="81"/>
      <c r="AV397" s="47"/>
      <c r="AW397" s="81"/>
      <c r="AX397" s="47"/>
      <c r="AY397" s="81"/>
      <c r="AZ397" s="47"/>
      <c r="BA397" s="81"/>
      <c r="BB397" s="47"/>
      <c r="BC397" s="81"/>
      <c r="BD397" s="59"/>
      <c r="BE397" s="81"/>
      <c r="BF397" s="47"/>
      <c r="BG397" s="81"/>
      <c r="BH397" s="59"/>
    </row>
    <row r="398" spans="4:60" ht="15" customHeight="1" outlineLevel="1" thickBot="1" x14ac:dyDescent="0.25">
      <c r="D398" s="88">
        <f t="shared" si="75"/>
        <v>0</v>
      </c>
      <c r="F398" s="105">
        <v>3</v>
      </c>
      <c r="G398" s="81"/>
      <c r="H398" s="47"/>
      <c r="I398" s="81"/>
      <c r="J398" s="47"/>
      <c r="K398" s="81"/>
      <c r="L398" s="47"/>
      <c r="M398" s="81"/>
      <c r="N398" s="47"/>
      <c r="O398" s="81"/>
      <c r="P398" s="59"/>
      <c r="Q398" s="81"/>
      <c r="R398" s="47"/>
      <c r="S398" s="81"/>
      <c r="T398" s="59"/>
      <c r="X398" s="88">
        <f t="shared" si="76"/>
        <v>0</v>
      </c>
      <c r="Z398" s="105">
        <v>3</v>
      </c>
      <c r="AA398" s="81"/>
      <c r="AB398" s="47"/>
      <c r="AC398" s="81"/>
      <c r="AD398" s="47"/>
      <c r="AE398" s="81"/>
      <c r="AF398" s="47"/>
      <c r="AG398" s="81"/>
      <c r="AH398" s="47"/>
      <c r="AI398" s="81"/>
      <c r="AJ398" s="59"/>
      <c r="AK398" s="81"/>
      <c r="AL398" s="47"/>
      <c r="AM398" s="81"/>
      <c r="AN398" s="59"/>
      <c r="AR398" s="88">
        <f t="shared" si="77"/>
        <v>0</v>
      </c>
      <c r="AT398" s="105">
        <v>3</v>
      </c>
      <c r="AU398" s="81"/>
      <c r="AV398" s="47"/>
      <c r="AW398" s="81"/>
      <c r="AX398" s="47"/>
      <c r="AY398" s="81"/>
      <c r="AZ398" s="47"/>
      <c r="BA398" s="81"/>
      <c r="BB398" s="47"/>
      <c r="BC398" s="81"/>
      <c r="BD398" s="59"/>
      <c r="BE398" s="81"/>
      <c r="BF398" s="47"/>
      <c r="BG398" s="81"/>
      <c r="BH398" s="59"/>
    </row>
    <row r="399" spans="4:60" ht="15" customHeight="1" outlineLevel="1" thickBot="1" x14ac:dyDescent="0.25">
      <c r="D399" s="88">
        <f t="shared" si="75"/>
        <v>0</v>
      </c>
      <c r="F399" s="105">
        <v>4</v>
      </c>
      <c r="G399" s="81"/>
      <c r="H399" s="47"/>
      <c r="I399" s="81"/>
      <c r="J399" s="47"/>
      <c r="K399" s="81"/>
      <c r="L399" s="47"/>
      <c r="M399" s="81"/>
      <c r="N399" s="47"/>
      <c r="O399" s="81"/>
      <c r="P399" s="59"/>
      <c r="Q399" s="81"/>
      <c r="R399" s="47"/>
      <c r="S399" s="81"/>
      <c r="T399" s="59"/>
      <c r="X399" s="88">
        <f t="shared" si="76"/>
        <v>0</v>
      </c>
      <c r="Z399" s="105">
        <v>4</v>
      </c>
      <c r="AA399" s="81"/>
      <c r="AB399" s="47"/>
      <c r="AC399" s="81"/>
      <c r="AD399" s="47"/>
      <c r="AE399" s="81"/>
      <c r="AF399" s="47"/>
      <c r="AG399" s="81"/>
      <c r="AH399" s="47"/>
      <c r="AI399" s="81"/>
      <c r="AJ399" s="59"/>
      <c r="AK399" s="81"/>
      <c r="AL399" s="47"/>
      <c r="AM399" s="81"/>
      <c r="AN399" s="59"/>
      <c r="AR399" s="88">
        <f t="shared" si="77"/>
        <v>0</v>
      </c>
      <c r="AT399" s="105">
        <v>4</v>
      </c>
      <c r="AU399" s="81"/>
      <c r="AV399" s="47"/>
      <c r="AW399" s="81"/>
      <c r="AX399" s="47"/>
      <c r="AY399" s="81"/>
      <c r="AZ399" s="47"/>
      <c r="BA399" s="81"/>
      <c r="BB399" s="47"/>
      <c r="BC399" s="81"/>
      <c r="BD399" s="59"/>
      <c r="BE399" s="81"/>
      <c r="BF399" s="47"/>
      <c r="BG399" s="81"/>
      <c r="BH399" s="59"/>
    </row>
    <row r="400" spans="4:60" ht="15" customHeight="1" outlineLevel="1" thickBot="1" x14ac:dyDescent="0.25">
      <c r="D400" s="88">
        <f t="shared" si="75"/>
        <v>0</v>
      </c>
      <c r="F400" s="105">
        <v>5</v>
      </c>
      <c r="G400" s="81"/>
      <c r="H400" s="47"/>
      <c r="I400" s="81"/>
      <c r="J400" s="47"/>
      <c r="K400" s="81"/>
      <c r="L400" s="47"/>
      <c r="M400" s="81"/>
      <c r="N400" s="47"/>
      <c r="O400" s="81"/>
      <c r="P400" s="59"/>
      <c r="Q400" s="81"/>
      <c r="R400" s="47"/>
      <c r="S400" s="81"/>
      <c r="T400" s="59"/>
      <c r="X400" s="88">
        <f t="shared" si="76"/>
        <v>0</v>
      </c>
      <c r="Z400" s="105">
        <v>5</v>
      </c>
      <c r="AA400" s="81"/>
      <c r="AB400" s="47"/>
      <c r="AC400" s="81"/>
      <c r="AD400" s="47"/>
      <c r="AE400" s="81"/>
      <c r="AF400" s="47"/>
      <c r="AG400" s="81"/>
      <c r="AH400" s="47"/>
      <c r="AI400" s="81"/>
      <c r="AJ400" s="59"/>
      <c r="AK400" s="81"/>
      <c r="AL400" s="47"/>
      <c r="AM400" s="81"/>
      <c r="AN400" s="59"/>
      <c r="AR400" s="88">
        <f t="shared" si="77"/>
        <v>0</v>
      </c>
      <c r="AT400" s="105">
        <v>5</v>
      </c>
      <c r="AU400" s="81"/>
      <c r="AV400" s="47"/>
      <c r="AW400" s="81"/>
      <c r="AX400" s="47"/>
      <c r="AY400" s="81"/>
      <c r="AZ400" s="47"/>
      <c r="BA400" s="81"/>
      <c r="BB400" s="47"/>
      <c r="BC400" s="81"/>
      <c r="BD400" s="59"/>
      <c r="BE400" s="81"/>
      <c r="BF400" s="47"/>
      <c r="BG400" s="81"/>
      <c r="BH400" s="59"/>
    </row>
    <row r="401" spans="4:60" ht="15" customHeight="1" outlineLevel="1" thickBot="1" x14ac:dyDescent="0.25">
      <c r="D401" s="88">
        <f t="shared" si="75"/>
        <v>0</v>
      </c>
      <c r="F401" s="105">
        <v>6</v>
      </c>
      <c r="G401" s="81"/>
      <c r="H401" s="47"/>
      <c r="I401" s="81"/>
      <c r="J401" s="47"/>
      <c r="K401" s="81"/>
      <c r="L401" s="47"/>
      <c r="M401" s="81"/>
      <c r="N401" s="47"/>
      <c r="O401" s="81"/>
      <c r="P401" s="59"/>
      <c r="Q401" s="81"/>
      <c r="R401" s="47"/>
      <c r="S401" s="81"/>
      <c r="T401" s="59"/>
      <c r="X401" s="88">
        <f t="shared" si="76"/>
        <v>0</v>
      </c>
      <c r="Z401" s="105">
        <v>6</v>
      </c>
      <c r="AA401" s="81"/>
      <c r="AB401" s="47"/>
      <c r="AC401" s="81"/>
      <c r="AD401" s="47"/>
      <c r="AE401" s="81"/>
      <c r="AF401" s="47"/>
      <c r="AG401" s="81"/>
      <c r="AH401" s="47"/>
      <c r="AI401" s="81"/>
      <c r="AJ401" s="59"/>
      <c r="AK401" s="81"/>
      <c r="AL401" s="47"/>
      <c r="AM401" s="81"/>
      <c r="AN401" s="59"/>
      <c r="AR401" s="88">
        <f t="shared" si="77"/>
        <v>0</v>
      </c>
      <c r="AT401" s="105">
        <v>6</v>
      </c>
      <c r="AU401" s="81"/>
      <c r="AV401" s="47"/>
      <c r="AW401" s="81"/>
      <c r="AX401" s="47"/>
      <c r="AY401" s="81"/>
      <c r="AZ401" s="47"/>
      <c r="BA401" s="81"/>
      <c r="BB401" s="47"/>
      <c r="BC401" s="81"/>
      <c r="BD401" s="59"/>
      <c r="BE401" s="81"/>
      <c r="BF401" s="47"/>
      <c r="BG401" s="81"/>
      <c r="BH401" s="59"/>
    </row>
    <row r="402" spans="4:60" ht="15" customHeight="1" outlineLevel="1" thickBot="1" x14ac:dyDescent="0.25">
      <c r="D402" s="88">
        <f t="shared" si="75"/>
        <v>0</v>
      </c>
      <c r="F402" s="105">
        <v>7</v>
      </c>
      <c r="G402" s="81"/>
      <c r="H402" s="47"/>
      <c r="I402" s="81"/>
      <c r="J402" s="47"/>
      <c r="K402" s="81"/>
      <c r="L402" s="47"/>
      <c r="M402" s="81"/>
      <c r="N402" s="47"/>
      <c r="O402" s="81"/>
      <c r="P402" s="59"/>
      <c r="Q402" s="81"/>
      <c r="R402" s="47"/>
      <c r="S402" s="81"/>
      <c r="T402" s="59"/>
      <c r="X402" s="88">
        <f t="shared" si="76"/>
        <v>0</v>
      </c>
      <c r="Z402" s="105">
        <v>7</v>
      </c>
      <c r="AA402" s="81"/>
      <c r="AB402" s="47"/>
      <c r="AC402" s="81"/>
      <c r="AD402" s="47"/>
      <c r="AE402" s="81"/>
      <c r="AF402" s="47"/>
      <c r="AG402" s="81"/>
      <c r="AH402" s="47"/>
      <c r="AI402" s="81"/>
      <c r="AJ402" s="59"/>
      <c r="AK402" s="81"/>
      <c r="AL402" s="47"/>
      <c r="AM402" s="81"/>
      <c r="AN402" s="59"/>
      <c r="AR402" s="88">
        <f t="shared" si="77"/>
        <v>0</v>
      </c>
      <c r="AT402" s="105">
        <v>7</v>
      </c>
      <c r="AU402" s="81"/>
      <c r="AV402" s="47"/>
      <c r="AW402" s="81"/>
      <c r="AX402" s="47"/>
      <c r="AY402" s="81"/>
      <c r="AZ402" s="47"/>
      <c r="BA402" s="81"/>
      <c r="BB402" s="47"/>
      <c r="BC402" s="81"/>
      <c r="BD402" s="59"/>
      <c r="BE402" s="81"/>
      <c r="BF402" s="47"/>
      <c r="BG402" s="81"/>
      <c r="BH402" s="59"/>
    </row>
    <row r="403" spans="4:60" ht="15" customHeight="1" outlineLevel="1" thickBot="1" x14ac:dyDescent="0.25">
      <c r="D403" s="88">
        <f t="shared" si="75"/>
        <v>0</v>
      </c>
      <c r="F403" s="105">
        <v>8</v>
      </c>
      <c r="G403" s="81"/>
      <c r="H403" s="47"/>
      <c r="I403" s="81"/>
      <c r="J403" s="47"/>
      <c r="K403" s="81"/>
      <c r="L403" s="47"/>
      <c r="M403" s="81"/>
      <c r="N403" s="47"/>
      <c r="O403" s="81"/>
      <c r="P403" s="59"/>
      <c r="Q403" s="81"/>
      <c r="R403" s="47"/>
      <c r="S403" s="81"/>
      <c r="T403" s="59"/>
      <c r="X403" s="88">
        <f t="shared" si="76"/>
        <v>0</v>
      </c>
      <c r="Z403" s="105">
        <v>8</v>
      </c>
      <c r="AA403" s="81"/>
      <c r="AB403" s="47"/>
      <c r="AC403" s="81"/>
      <c r="AD403" s="47"/>
      <c r="AE403" s="81"/>
      <c r="AF403" s="47"/>
      <c r="AG403" s="81"/>
      <c r="AH403" s="47"/>
      <c r="AI403" s="81"/>
      <c r="AJ403" s="59"/>
      <c r="AK403" s="81"/>
      <c r="AL403" s="47"/>
      <c r="AM403" s="81"/>
      <c r="AN403" s="59"/>
      <c r="AR403" s="88">
        <f t="shared" si="77"/>
        <v>0</v>
      </c>
      <c r="AT403" s="105">
        <v>8</v>
      </c>
      <c r="AU403" s="81"/>
      <c r="AV403" s="47"/>
      <c r="AW403" s="81"/>
      <c r="AX403" s="47"/>
      <c r="AY403" s="81"/>
      <c r="AZ403" s="47"/>
      <c r="BA403" s="81"/>
      <c r="BB403" s="47"/>
      <c r="BC403" s="81"/>
      <c r="BD403" s="59"/>
      <c r="BE403" s="81"/>
      <c r="BF403" s="47"/>
      <c r="BG403" s="81"/>
      <c r="BH403" s="59"/>
    </row>
    <row r="404" spans="4:60" ht="15" customHeight="1" outlineLevel="1" thickBot="1" x14ac:dyDescent="0.25">
      <c r="D404" s="88">
        <f t="shared" si="75"/>
        <v>0</v>
      </c>
      <c r="F404" s="105">
        <v>9</v>
      </c>
      <c r="G404" s="81"/>
      <c r="H404" s="47"/>
      <c r="I404" s="81"/>
      <c r="J404" s="47"/>
      <c r="K404" s="81"/>
      <c r="L404" s="47"/>
      <c r="M404" s="81"/>
      <c r="N404" s="47"/>
      <c r="O404" s="81"/>
      <c r="P404" s="59"/>
      <c r="Q404" s="81"/>
      <c r="R404" s="47"/>
      <c r="S404" s="81"/>
      <c r="T404" s="59"/>
      <c r="X404" s="88">
        <f t="shared" si="76"/>
        <v>0</v>
      </c>
      <c r="Z404" s="105">
        <v>9</v>
      </c>
      <c r="AA404" s="81"/>
      <c r="AB404" s="47"/>
      <c r="AC404" s="81"/>
      <c r="AD404" s="47"/>
      <c r="AE404" s="81"/>
      <c r="AF404" s="47"/>
      <c r="AG404" s="81"/>
      <c r="AH404" s="47"/>
      <c r="AI404" s="81"/>
      <c r="AJ404" s="59"/>
      <c r="AK404" s="81"/>
      <c r="AL404" s="47"/>
      <c r="AM404" s="81"/>
      <c r="AN404" s="59"/>
      <c r="AR404" s="88">
        <f t="shared" si="77"/>
        <v>0</v>
      </c>
      <c r="AT404" s="105">
        <v>9</v>
      </c>
      <c r="AU404" s="81"/>
      <c r="AV404" s="47"/>
      <c r="AW404" s="81"/>
      <c r="AX404" s="47"/>
      <c r="AY404" s="81"/>
      <c r="AZ404" s="47"/>
      <c r="BA404" s="81"/>
      <c r="BB404" s="47"/>
      <c r="BC404" s="81"/>
      <c r="BD404" s="59"/>
      <c r="BE404" s="81"/>
      <c r="BF404" s="47"/>
      <c r="BG404" s="81"/>
      <c r="BH404" s="59"/>
    </row>
    <row r="405" spans="4:60" ht="15" customHeight="1" outlineLevel="1" thickBot="1" x14ac:dyDescent="0.25">
      <c r="D405" s="88">
        <f t="shared" si="75"/>
        <v>0</v>
      </c>
      <c r="F405" s="105">
        <v>10</v>
      </c>
      <c r="G405" s="81"/>
      <c r="H405" s="47"/>
      <c r="I405" s="81"/>
      <c r="J405" s="47"/>
      <c r="K405" s="81"/>
      <c r="L405" s="47"/>
      <c r="M405" s="81"/>
      <c r="N405" s="47"/>
      <c r="O405" s="81"/>
      <c r="P405" s="59"/>
      <c r="Q405" s="81"/>
      <c r="R405" s="47"/>
      <c r="S405" s="81"/>
      <c r="T405" s="59"/>
      <c r="X405" s="88">
        <f t="shared" si="76"/>
        <v>0</v>
      </c>
      <c r="Z405" s="105">
        <v>10</v>
      </c>
      <c r="AA405" s="81"/>
      <c r="AB405" s="47"/>
      <c r="AC405" s="81"/>
      <c r="AD405" s="47"/>
      <c r="AE405" s="81"/>
      <c r="AF405" s="47"/>
      <c r="AG405" s="81"/>
      <c r="AH405" s="47"/>
      <c r="AI405" s="81"/>
      <c r="AJ405" s="59"/>
      <c r="AK405" s="81"/>
      <c r="AL405" s="47"/>
      <c r="AM405" s="81"/>
      <c r="AN405" s="59"/>
      <c r="AR405" s="88">
        <f t="shared" si="77"/>
        <v>0</v>
      </c>
      <c r="AT405" s="105">
        <v>10</v>
      </c>
      <c r="AU405" s="81"/>
      <c r="AV405" s="47"/>
      <c r="AW405" s="81"/>
      <c r="AX405" s="47"/>
      <c r="AY405" s="81"/>
      <c r="AZ405" s="47"/>
      <c r="BA405" s="81"/>
      <c r="BB405" s="47"/>
      <c r="BC405" s="81"/>
      <c r="BD405" s="59"/>
      <c r="BE405" s="81"/>
      <c r="BF405" s="47"/>
      <c r="BG405" s="81"/>
      <c r="BH405" s="59"/>
    </row>
    <row r="406" spans="4:60" ht="15" customHeight="1" outlineLevel="1" thickBot="1" x14ac:dyDescent="0.25">
      <c r="D406" s="88">
        <f t="shared" si="75"/>
        <v>0</v>
      </c>
      <c r="F406" s="105">
        <v>11</v>
      </c>
      <c r="G406" s="81"/>
      <c r="H406" s="47"/>
      <c r="I406" s="81"/>
      <c r="J406" s="47"/>
      <c r="K406" s="81"/>
      <c r="L406" s="47"/>
      <c r="M406" s="81"/>
      <c r="N406" s="47"/>
      <c r="O406" s="81"/>
      <c r="P406" s="59"/>
      <c r="Q406" s="81"/>
      <c r="R406" s="47"/>
      <c r="S406" s="81"/>
      <c r="T406" s="59"/>
      <c r="X406" s="88">
        <f t="shared" si="76"/>
        <v>0</v>
      </c>
      <c r="Z406" s="105">
        <v>11</v>
      </c>
      <c r="AA406" s="81"/>
      <c r="AB406" s="47"/>
      <c r="AC406" s="81"/>
      <c r="AD406" s="47"/>
      <c r="AE406" s="81"/>
      <c r="AF406" s="47"/>
      <c r="AG406" s="81"/>
      <c r="AH406" s="47"/>
      <c r="AI406" s="81"/>
      <c r="AJ406" s="59"/>
      <c r="AK406" s="81"/>
      <c r="AL406" s="47"/>
      <c r="AM406" s="81"/>
      <c r="AN406" s="59"/>
      <c r="AR406" s="88">
        <f t="shared" si="77"/>
        <v>0</v>
      </c>
      <c r="AT406" s="105">
        <v>11</v>
      </c>
      <c r="AU406" s="81"/>
      <c r="AV406" s="47"/>
      <c r="AW406" s="81"/>
      <c r="AX406" s="47"/>
      <c r="AY406" s="81"/>
      <c r="AZ406" s="47"/>
      <c r="BA406" s="81"/>
      <c r="BB406" s="47"/>
      <c r="BC406" s="81"/>
      <c r="BD406" s="59"/>
      <c r="BE406" s="81"/>
      <c r="BF406" s="47"/>
      <c r="BG406" s="81"/>
      <c r="BH406" s="59"/>
    </row>
    <row r="407" spans="4:60" ht="15" customHeight="1" outlineLevel="1" thickBot="1" x14ac:dyDescent="0.25">
      <c r="D407" s="88">
        <f t="shared" si="75"/>
        <v>0</v>
      </c>
      <c r="F407" s="105">
        <v>12</v>
      </c>
      <c r="G407" s="81"/>
      <c r="H407" s="47"/>
      <c r="I407" s="81"/>
      <c r="J407" s="47"/>
      <c r="K407" s="81"/>
      <c r="L407" s="47"/>
      <c r="M407" s="81"/>
      <c r="N407" s="47"/>
      <c r="O407" s="81"/>
      <c r="P407" s="59"/>
      <c r="Q407" s="81"/>
      <c r="R407" s="47"/>
      <c r="S407" s="81"/>
      <c r="T407" s="59"/>
      <c r="X407" s="88">
        <f t="shared" si="76"/>
        <v>0</v>
      </c>
      <c r="Z407" s="105">
        <v>12</v>
      </c>
      <c r="AA407" s="81"/>
      <c r="AB407" s="47"/>
      <c r="AC407" s="81"/>
      <c r="AD407" s="47"/>
      <c r="AE407" s="81"/>
      <c r="AF407" s="47"/>
      <c r="AG407" s="81"/>
      <c r="AH407" s="47"/>
      <c r="AI407" s="81"/>
      <c r="AJ407" s="59"/>
      <c r="AK407" s="81"/>
      <c r="AL407" s="47"/>
      <c r="AM407" s="81"/>
      <c r="AN407" s="59"/>
      <c r="AR407" s="88">
        <f t="shared" si="77"/>
        <v>0</v>
      </c>
      <c r="AT407" s="105">
        <v>12</v>
      </c>
      <c r="AU407" s="81"/>
      <c r="AV407" s="47"/>
      <c r="AW407" s="81"/>
      <c r="AX407" s="47"/>
      <c r="AY407" s="81"/>
      <c r="AZ407" s="47"/>
      <c r="BA407" s="81"/>
      <c r="BB407" s="47"/>
      <c r="BC407" s="81"/>
      <c r="BD407" s="59"/>
      <c r="BE407" s="81"/>
      <c r="BF407" s="47"/>
      <c r="BG407" s="81"/>
      <c r="BH407" s="59"/>
    </row>
    <row r="408" spans="4:60" ht="15" customHeight="1" outlineLevel="1" thickBot="1" x14ac:dyDescent="0.25">
      <c r="D408" s="88">
        <f t="shared" si="75"/>
        <v>0</v>
      </c>
      <c r="F408" s="105">
        <v>13</v>
      </c>
      <c r="G408" s="81"/>
      <c r="H408" s="47"/>
      <c r="I408" s="81"/>
      <c r="J408" s="47"/>
      <c r="K408" s="81"/>
      <c r="L408" s="47"/>
      <c r="M408" s="81"/>
      <c r="N408" s="47"/>
      <c r="O408" s="81"/>
      <c r="P408" s="59"/>
      <c r="Q408" s="81"/>
      <c r="R408" s="47"/>
      <c r="S408" s="81"/>
      <c r="T408" s="59"/>
      <c r="X408" s="88">
        <f t="shared" si="76"/>
        <v>0</v>
      </c>
      <c r="Z408" s="105">
        <v>13</v>
      </c>
      <c r="AA408" s="81"/>
      <c r="AB408" s="47"/>
      <c r="AC408" s="81"/>
      <c r="AD408" s="47"/>
      <c r="AE408" s="81"/>
      <c r="AF408" s="47"/>
      <c r="AG408" s="81"/>
      <c r="AH408" s="47"/>
      <c r="AI408" s="81"/>
      <c r="AJ408" s="59"/>
      <c r="AK408" s="81"/>
      <c r="AL408" s="47"/>
      <c r="AM408" s="81"/>
      <c r="AN408" s="59"/>
      <c r="AR408" s="88">
        <f t="shared" si="77"/>
        <v>0</v>
      </c>
      <c r="AT408" s="105">
        <v>13</v>
      </c>
      <c r="AU408" s="81"/>
      <c r="AV408" s="47"/>
      <c r="AW408" s="81"/>
      <c r="AX408" s="47"/>
      <c r="AY408" s="81"/>
      <c r="AZ408" s="47"/>
      <c r="BA408" s="81"/>
      <c r="BB408" s="47"/>
      <c r="BC408" s="81"/>
      <c r="BD408" s="59"/>
      <c r="BE408" s="81"/>
      <c r="BF408" s="47"/>
      <c r="BG408" s="81"/>
      <c r="BH408" s="59"/>
    </row>
    <row r="409" spans="4:60" ht="15" customHeight="1" outlineLevel="1" thickBot="1" x14ac:dyDescent="0.25">
      <c r="D409" s="88">
        <f t="shared" si="75"/>
        <v>0</v>
      </c>
      <c r="F409" s="105">
        <v>14</v>
      </c>
      <c r="G409" s="81"/>
      <c r="H409" s="78"/>
      <c r="I409" s="81"/>
      <c r="J409" s="47"/>
      <c r="K409" s="81"/>
      <c r="L409" s="47"/>
      <c r="M409" s="81"/>
      <c r="N409" s="47"/>
      <c r="O409" s="81"/>
      <c r="P409" s="59"/>
      <c r="Q409" s="81"/>
      <c r="R409" s="47"/>
      <c r="S409" s="81"/>
      <c r="T409" s="59"/>
      <c r="X409" s="88">
        <f t="shared" si="76"/>
        <v>0</v>
      </c>
      <c r="Z409" s="105">
        <v>14</v>
      </c>
      <c r="AA409" s="81"/>
      <c r="AB409" s="78"/>
      <c r="AC409" s="81"/>
      <c r="AD409" s="47"/>
      <c r="AE409" s="81"/>
      <c r="AF409" s="47"/>
      <c r="AG409" s="81"/>
      <c r="AH409" s="47"/>
      <c r="AI409" s="81"/>
      <c r="AJ409" s="59"/>
      <c r="AK409" s="81"/>
      <c r="AL409" s="47"/>
      <c r="AM409" s="81"/>
      <c r="AN409" s="59"/>
      <c r="AR409" s="88">
        <f t="shared" si="77"/>
        <v>0</v>
      </c>
      <c r="AT409" s="105">
        <v>14</v>
      </c>
      <c r="AU409" s="81"/>
      <c r="AV409" s="78"/>
      <c r="AW409" s="81"/>
      <c r="AX409" s="47"/>
      <c r="AY409" s="81"/>
      <c r="AZ409" s="47"/>
      <c r="BA409" s="81"/>
      <c r="BB409" s="47"/>
      <c r="BC409" s="81"/>
      <c r="BD409" s="59"/>
      <c r="BE409" s="81"/>
      <c r="BF409" s="47"/>
      <c r="BG409" s="81"/>
      <c r="BH409" s="59"/>
    </row>
    <row r="410" spans="4:60" ht="15" customHeight="1" outlineLevel="1" thickBot="1" x14ac:dyDescent="0.25">
      <c r="D410" s="89">
        <f t="shared" si="75"/>
        <v>0</v>
      </c>
      <c r="F410" s="105">
        <v>15</v>
      </c>
      <c r="G410" s="82"/>
      <c r="H410" s="60"/>
      <c r="I410" s="82"/>
      <c r="J410" s="60"/>
      <c r="K410" s="82"/>
      <c r="L410" s="60"/>
      <c r="M410" s="82"/>
      <c r="N410" s="60"/>
      <c r="O410" s="82"/>
      <c r="P410" s="61"/>
      <c r="Q410" s="82"/>
      <c r="R410" s="60"/>
      <c r="S410" s="82"/>
      <c r="T410" s="61"/>
      <c r="X410" s="89">
        <f t="shared" si="76"/>
        <v>0</v>
      </c>
      <c r="Z410" s="105">
        <v>15</v>
      </c>
      <c r="AA410" s="82"/>
      <c r="AB410" s="60"/>
      <c r="AC410" s="82"/>
      <c r="AD410" s="60"/>
      <c r="AE410" s="82"/>
      <c r="AF410" s="60"/>
      <c r="AG410" s="82"/>
      <c r="AH410" s="60"/>
      <c r="AI410" s="82"/>
      <c r="AJ410" s="61"/>
      <c r="AK410" s="82"/>
      <c r="AL410" s="60"/>
      <c r="AM410" s="82"/>
      <c r="AN410" s="61"/>
      <c r="AR410" s="89">
        <f t="shared" si="77"/>
        <v>0</v>
      </c>
      <c r="AT410" s="105">
        <v>15</v>
      </c>
      <c r="AU410" s="82"/>
      <c r="AV410" s="60"/>
      <c r="AW410" s="82"/>
      <c r="AX410" s="60"/>
      <c r="AY410" s="82"/>
      <c r="AZ410" s="60"/>
      <c r="BA410" s="82"/>
      <c r="BB410" s="60"/>
      <c r="BC410" s="82"/>
      <c r="BD410" s="61"/>
      <c r="BE410" s="82"/>
      <c r="BF410" s="60"/>
      <c r="BG410" s="82"/>
      <c r="BH410" s="61"/>
    </row>
    <row r="411" spans="4:60" ht="14.25" customHeight="1" outlineLevel="1" thickTop="1" x14ac:dyDescent="0.2">
      <c r="F411" s="117"/>
      <c r="G411" s="49" t="s">
        <v>27</v>
      </c>
      <c r="H411" s="49">
        <f>SUM(H396:H410)</f>
        <v>0</v>
      </c>
      <c r="I411" s="49"/>
      <c r="J411" s="49">
        <f>SUM(J396:J410)</f>
        <v>0</v>
      </c>
      <c r="K411" s="49"/>
      <c r="L411" s="49">
        <f>SUM(L396:L410)</f>
        <v>0</v>
      </c>
      <c r="M411" s="49"/>
      <c r="N411" s="49">
        <f>SUM(N396:N410)</f>
        <v>0</v>
      </c>
      <c r="O411" s="49"/>
      <c r="P411" s="49">
        <f>SUM(P396:P410)</f>
        <v>0</v>
      </c>
      <c r="Q411" s="49"/>
      <c r="R411" s="49">
        <f>SUM(R396:R410)</f>
        <v>0</v>
      </c>
      <c r="S411" s="49"/>
      <c r="T411" s="49">
        <f>SUM(T396:T410)</f>
        <v>0</v>
      </c>
      <c r="Z411" s="106"/>
      <c r="AA411" s="49" t="s">
        <v>27</v>
      </c>
      <c r="AB411" s="49">
        <f>SUM(AB396:AB410)</f>
        <v>0</v>
      </c>
      <c r="AC411" s="49"/>
      <c r="AD411" s="49">
        <f>SUM(AD396:AD410)</f>
        <v>0</v>
      </c>
      <c r="AE411" s="49"/>
      <c r="AF411" s="49">
        <f>SUM(AF396:AF410)</f>
        <v>0</v>
      </c>
      <c r="AG411" s="49"/>
      <c r="AH411" s="49">
        <f>SUM(AH396:AH410)</f>
        <v>0</v>
      </c>
      <c r="AI411" s="49"/>
      <c r="AJ411" s="49">
        <f>SUM(AJ396:AJ410)</f>
        <v>0</v>
      </c>
      <c r="AK411" s="49"/>
      <c r="AL411" s="49">
        <f>SUM(AL396:AL410)</f>
        <v>0</v>
      </c>
      <c r="AM411" s="49"/>
      <c r="AN411" s="49">
        <f>SUM(AN396:AN410)</f>
        <v>0</v>
      </c>
      <c r="AT411" s="106"/>
      <c r="AU411" s="49" t="s">
        <v>27</v>
      </c>
      <c r="AV411" s="49">
        <f>SUM(AV396:AV410)</f>
        <v>0</v>
      </c>
      <c r="AW411" s="49"/>
      <c r="AX411" s="49">
        <f>SUM(AX396:AX410)</f>
        <v>0</v>
      </c>
      <c r="AY411" s="49"/>
      <c r="AZ411" s="49">
        <f>SUM(AZ396:AZ410)</f>
        <v>0</v>
      </c>
      <c r="BA411" s="49"/>
      <c r="BB411" s="49">
        <f>SUM(BB396:BB410)</f>
        <v>0</v>
      </c>
      <c r="BC411" s="49"/>
      <c r="BD411" s="49">
        <f>SUM(BD396:BD410)</f>
        <v>0</v>
      </c>
      <c r="BE411" s="49"/>
      <c r="BF411" s="49">
        <f>SUM(BF396:BF410)</f>
        <v>0</v>
      </c>
      <c r="BG411" s="49"/>
      <c r="BH411" s="49">
        <f>SUM(BH396:BH410)</f>
        <v>0</v>
      </c>
    </row>
    <row r="412" spans="4:60" ht="1.5" customHeight="1" outlineLevel="1" thickBot="1" x14ac:dyDescent="0.25">
      <c r="F412" s="123">
        <f>IF(H413&lt;=EOMONTH(H377,0),INT((N413-LOOKUP(N413,DATE(YEAR(N413)+{-1;0;1},1,3)-WEEKDAY(DATE(YEAR(N413)+{-1;0;1},1,3))+2))/7)+1,"")</f>
        <v>44</v>
      </c>
      <c r="G412" s="47"/>
      <c r="H412" s="47"/>
      <c r="I412" s="47"/>
      <c r="J412" s="47"/>
      <c r="K412" s="47"/>
      <c r="L412" s="47"/>
      <c r="M412" s="47"/>
      <c r="N412" s="47"/>
      <c r="O412" s="47"/>
      <c r="P412" s="47"/>
      <c r="Q412" s="47"/>
      <c r="R412" s="47"/>
      <c r="S412" s="47"/>
      <c r="T412" s="59"/>
      <c r="Z412" s="108">
        <f>IF(AB413&lt;=EOMONTH(AB377,0),INT((AH413-LOOKUP(AH413,DATE(YEAR(AH413)+{-1;0;1},1,3)-WEEKDAY(DATE(YEAR(AH413)+{-1;0;1},1,3))+2))/7)+1,"")</f>
        <v>48</v>
      </c>
      <c r="AA412" s="50"/>
      <c r="AB412" s="50"/>
      <c r="AC412" s="50"/>
      <c r="AD412" s="50"/>
      <c r="AE412" s="50"/>
      <c r="AF412" s="50"/>
      <c r="AG412" s="50"/>
      <c r="AH412" s="50"/>
      <c r="AI412" s="50"/>
      <c r="AJ412" s="50"/>
      <c r="AK412" s="50"/>
      <c r="AL412" s="50"/>
      <c r="AM412" s="50"/>
      <c r="AN412" s="50"/>
      <c r="AT412" s="108">
        <f>IF(AV413&lt;=EOMONTH(AV377,0),INT((BB413-LOOKUP(BB413,DATE(YEAR(BB413)+{-1;0;1},1,3)-WEEKDAY(DATE(YEAR(BB413)+{-1;0;1},1,3))+2))/7)+1,"")</f>
        <v>52</v>
      </c>
      <c r="AU412" s="50"/>
      <c r="AV412" s="50"/>
      <c r="AW412" s="50"/>
      <c r="AX412" s="50"/>
      <c r="AY412" s="50"/>
      <c r="AZ412" s="50"/>
      <c r="BA412" s="50"/>
      <c r="BB412" s="50"/>
      <c r="BC412" s="50"/>
      <c r="BD412" s="50"/>
      <c r="BE412" s="50"/>
      <c r="BF412" s="50"/>
      <c r="BG412" s="50"/>
      <c r="BH412" s="50"/>
    </row>
    <row r="413" spans="4:60" ht="39.950000000000003" customHeight="1" thickBot="1" x14ac:dyDescent="0.25">
      <c r="F413" s="124">
        <f>F412</f>
        <v>44</v>
      </c>
      <c r="G413" s="118" t="str">
        <f>IF(ISNA(VLOOKUP(H413,Tab_feri,2,FALSE)),"",VLOOKUP(H413,Tab_feri,2,FALSE))</f>
        <v/>
      </c>
      <c r="H413" s="119">
        <f>IF(T395&lt;EOMONTH(F338,0),T395+1,"")</f>
        <v>43766</v>
      </c>
      <c r="I413" s="118" t="str">
        <f>IF(ISNA(VLOOKUP(J413,Tab_feri,2,FALSE)),"",VLOOKUP(J413,Tab_feri,2,FALSE))</f>
        <v/>
      </c>
      <c r="J413" s="119">
        <f>IF(H413&lt;EOMONTH(F338,0),H413+1,"")</f>
        <v>43767</v>
      </c>
      <c r="K413" s="118" t="str">
        <f>IF(ISNA(VLOOKUP(L413,Tab_feri,2,FALSE)),"",VLOOKUP(L413,Tab_feri,2,FALSE))</f>
        <v/>
      </c>
      <c r="L413" s="119">
        <f>IF(J413&lt;EOMONTH(F338,0),J413+1,"")</f>
        <v>43768</v>
      </c>
      <c r="M413" s="118" t="str">
        <f>IF(ISNA(VLOOKUP(N413,Tab_feri,2,FALSE)),"",VLOOKUP(N413,Tab_feri,2,FALSE))</f>
        <v/>
      </c>
      <c r="N413" s="119">
        <f>IF(L413&lt;EOMONTH(F338,0),L413+1,"")</f>
        <v>43769</v>
      </c>
      <c r="O413" s="118" t="str">
        <f>IF(ISNA(VLOOKUP(P413,Tab_feri,2,FALSE)),"",VLOOKUP(P413,Tab_feri,2,FALSE))</f>
        <v/>
      </c>
      <c r="P413" s="119" t="str">
        <f>IF(N413&lt;EOMONTH(F338,0),N413+1,"")</f>
        <v/>
      </c>
      <c r="Q413" s="120" t="str">
        <f>IF(ISNA(VLOOKUP(R413,Tab_feri,2,FALSE)),"",VLOOKUP(R413,Tab_feri,2,FALSE))</f>
        <v/>
      </c>
      <c r="R413" s="121" t="str">
        <f>IF(P413&lt;EOMONTH(F338,0),P413+1,"")</f>
        <v/>
      </c>
      <c r="S413" s="120" t="str">
        <f>IF(ISNA(VLOOKUP(T413,Tab_feri,2,FALSE)),"",VLOOKUP(T413,Tab_feri,2,FALSE))</f>
        <v/>
      </c>
      <c r="T413" s="122" t="str">
        <f>IF(R413&lt;EOMONTH(F338,0),R413+1,"")</f>
        <v/>
      </c>
      <c r="Z413" s="71">
        <f>Z412</f>
        <v>48</v>
      </c>
      <c r="AA413" s="51" t="str">
        <f>IF(ISNA(VLOOKUP(AB413,Tab_feri,2,FALSE)),"",VLOOKUP(AB413,Tab_feri,2,FALSE))</f>
        <v/>
      </c>
      <c r="AB413" s="52">
        <f>IF(AN395&lt;EOMONTH(Z338,0),AN395+1,"")</f>
        <v>43794</v>
      </c>
      <c r="AC413" s="51" t="str">
        <f>IF(ISNA(VLOOKUP(AD413,Tab_feri,2,FALSE)),"",VLOOKUP(AD413,Tab_feri,2,FALSE))</f>
        <v/>
      </c>
      <c r="AD413" s="52">
        <f>IF(AB413&lt;EOMONTH(Z338,0),AB413+1,"")</f>
        <v>43795</v>
      </c>
      <c r="AE413" s="51" t="str">
        <f>IF(ISNA(VLOOKUP(AF413,Tab_feri,2,FALSE)),"",VLOOKUP(AF413,Tab_feri,2,FALSE))</f>
        <v/>
      </c>
      <c r="AF413" s="52">
        <f>IF(AD413&lt;EOMONTH(Z338,0),AD413+1,"")</f>
        <v>43796</v>
      </c>
      <c r="AG413" s="51" t="str">
        <f>IF(ISNA(VLOOKUP(AH413,Tab_feri,2,FALSE)),"",VLOOKUP(AH413,Tab_feri,2,FALSE))</f>
        <v/>
      </c>
      <c r="AH413" s="52">
        <f>IF(AF413&lt;EOMONTH(Z338,0),AF413+1,"")</f>
        <v>43797</v>
      </c>
      <c r="AI413" s="51" t="str">
        <f>IF(ISNA(VLOOKUP(AJ413,Tab_feri,2,FALSE)),"",VLOOKUP(AJ413,Tab_feri,2,FALSE))</f>
        <v/>
      </c>
      <c r="AJ413" s="52">
        <f>IF(AH413&lt;EOMONTH(Z338,0),AH413+1,"")</f>
        <v>43798</v>
      </c>
      <c r="AK413" s="53" t="str">
        <f>IF(ISNA(VLOOKUP(AL413,Tab_feri,2,FALSE)),"",VLOOKUP(AL413,Tab_feri,2,FALSE))</f>
        <v/>
      </c>
      <c r="AL413" s="54">
        <f>IF(AJ413&lt;EOMONTH(Z338,0),AJ413+1,"")</f>
        <v>43799</v>
      </c>
      <c r="AM413" s="53" t="str">
        <f>IF(ISNA(VLOOKUP(AN413,Tab_feri,2,FALSE)),"",VLOOKUP(AN413,Tab_feri,2,FALSE))</f>
        <v/>
      </c>
      <c r="AN413" s="55" t="str">
        <f>IF(AL413&lt;EOMONTH(Z338,0),AL413+1,"")</f>
        <v/>
      </c>
      <c r="AT413" s="71">
        <f>AT412</f>
        <v>52</v>
      </c>
      <c r="AU413" s="101" t="str">
        <f>IF(ISNA(VLOOKUP(AV413,Tab_feri,2,FALSE)),"",VLOOKUP(AV413,Tab_feri,2,FALSE))</f>
        <v/>
      </c>
      <c r="AV413" s="52">
        <f>IF(BH395&lt;EOMONTH(AT338,0),BH395+1,"")</f>
        <v>43822</v>
      </c>
      <c r="AW413" s="51" t="str">
        <f>IF(ISNA(VLOOKUP(AX413,Tab_feri,2,FALSE)),"",VLOOKUP(AX413,Tab_feri,2,FALSE))</f>
        <v/>
      </c>
      <c r="AX413" s="52">
        <f>IF(AV413&lt;EOMONTH(AT338,0),AV413+1,"")</f>
        <v>43823</v>
      </c>
      <c r="AY413" s="101" t="str">
        <f>IF(ISNA(VLOOKUP(AZ413,Tab_feri,2,FALSE)),"",VLOOKUP(AZ413,Tab_feri,2,FALSE))</f>
        <v/>
      </c>
      <c r="AZ413" s="52">
        <f>IF(AX413&lt;EOMONTH(AT338,0),AX413+1,"")</f>
        <v>43824</v>
      </c>
      <c r="BA413" s="51" t="str">
        <f>IF(ISNA(VLOOKUP(BB413,Tab_feri,2,FALSE)),"",VLOOKUP(BB413,Tab_feri,2,FALSE))</f>
        <v/>
      </c>
      <c r="BB413" s="52">
        <f>IF(AZ413&lt;EOMONTH(AT338,0),AZ413+1,"")</f>
        <v>43825</v>
      </c>
      <c r="BC413" s="51" t="str">
        <f>IF(ISNA(VLOOKUP(BD413,Tab_feri,2,FALSE)),"",VLOOKUP(BD413,Tab_feri,2,FALSE))</f>
        <v/>
      </c>
      <c r="BD413" s="52">
        <f>IF(BB413&lt;EOMONTH(AT338,0),BB413+1,"")</f>
        <v>43826</v>
      </c>
      <c r="BE413" s="53" t="str">
        <f>IF(ISNA(VLOOKUP(BF413,Tab_feri,2,FALSE)),"",VLOOKUP(BF413,Tab_feri,2,FALSE))</f>
        <v/>
      </c>
      <c r="BF413" s="54">
        <f>IF(BD413&lt;EOMONTH(AT338,0),BD413+1,"")</f>
        <v>43827</v>
      </c>
      <c r="BG413" s="53" t="str">
        <f>IF(ISNA(VLOOKUP(BH413,Tab_feri,2,FALSE)),"",VLOOKUP(BH413,Tab_feri,2,FALSE))</f>
        <v/>
      </c>
      <c r="BH413" s="55">
        <f>IF(BF413&lt;EOMONTH(AT338,0),BF413+1,"")</f>
        <v>43828</v>
      </c>
    </row>
    <row r="414" spans="4:60" ht="15" customHeight="1" outlineLevel="1" thickTop="1" thickBot="1" x14ac:dyDescent="0.25">
      <c r="D414" s="87">
        <f>SUM(H414,J414,L414,N414,P414,R414,T414)</f>
        <v>0</v>
      </c>
      <c r="F414" s="105">
        <v>1</v>
      </c>
      <c r="G414" s="80"/>
      <c r="H414" s="57"/>
      <c r="I414" s="80"/>
      <c r="J414" s="57"/>
      <c r="K414" s="80"/>
      <c r="L414" s="57"/>
      <c r="M414" s="80"/>
      <c r="N414" s="57"/>
      <c r="O414" s="80"/>
      <c r="P414" s="58"/>
      <c r="Q414" s="80"/>
      <c r="R414" s="57"/>
      <c r="S414" s="80"/>
      <c r="T414" s="58"/>
      <c r="X414" s="87">
        <f>SUM(AB414,AD414,AF414,AH414,AJ414,AL414,AN414)</f>
        <v>0</v>
      </c>
      <c r="Z414" s="105">
        <v>1</v>
      </c>
      <c r="AA414" s="80"/>
      <c r="AB414" s="57"/>
      <c r="AC414" s="80"/>
      <c r="AD414" s="57"/>
      <c r="AE414" s="80"/>
      <c r="AF414" s="57"/>
      <c r="AG414" s="80"/>
      <c r="AH414" s="57"/>
      <c r="AI414" s="80"/>
      <c r="AJ414" s="58"/>
      <c r="AK414" s="80"/>
      <c r="AL414" s="57"/>
      <c r="AM414" s="80"/>
      <c r="AN414" s="58"/>
      <c r="AR414" s="87">
        <f>SUM(AV414,AX414,AZ414,BB414,BD414,BF414,BH414)</f>
        <v>0</v>
      </c>
      <c r="AT414" s="105">
        <v>1</v>
      </c>
      <c r="AU414" s="80"/>
      <c r="AV414" s="57"/>
      <c r="AW414" s="80"/>
      <c r="AX414" s="57"/>
      <c r="AY414" s="80"/>
      <c r="AZ414" s="57"/>
      <c r="BA414" s="80"/>
      <c r="BB414" s="57"/>
      <c r="BC414" s="80"/>
      <c r="BD414" s="58"/>
      <c r="BE414" s="80"/>
      <c r="BF414" s="57"/>
      <c r="BG414" s="80"/>
      <c r="BH414" s="58"/>
    </row>
    <row r="415" spans="4:60" ht="15" customHeight="1" outlineLevel="1" thickBot="1" x14ac:dyDescent="0.25">
      <c r="D415" s="88">
        <f t="shared" ref="D415:D428" si="78">SUM(H415,J415,L415,N415,P415,R415,T415)</f>
        <v>0</v>
      </c>
      <c r="F415" s="105">
        <v>2</v>
      </c>
      <c r="G415" s="81"/>
      <c r="H415" s="47"/>
      <c r="I415" s="81"/>
      <c r="J415" s="47"/>
      <c r="K415" s="81"/>
      <c r="L415" s="47"/>
      <c r="M415" s="81"/>
      <c r="N415" s="47"/>
      <c r="O415" s="81"/>
      <c r="P415" s="59"/>
      <c r="Q415" s="81"/>
      <c r="R415" s="47"/>
      <c r="S415" s="81"/>
      <c r="T415" s="59"/>
      <c r="X415" s="88">
        <f t="shared" ref="X415:X428" si="79">SUM(AB415,AD415,AF415,AH415,AJ415,AL415,AN415)</f>
        <v>0</v>
      </c>
      <c r="Z415" s="105">
        <v>2</v>
      </c>
      <c r="AA415" s="81"/>
      <c r="AB415" s="47"/>
      <c r="AC415" s="81"/>
      <c r="AD415" s="47"/>
      <c r="AE415" s="81"/>
      <c r="AF415" s="47"/>
      <c r="AG415" s="81"/>
      <c r="AH415" s="47"/>
      <c r="AI415" s="81"/>
      <c r="AJ415" s="59"/>
      <c r="AK415" s="81"/>
      <c r="AL415" s="47"/>
      <c r="AM415" s="81"/>
      <c r="AN415" s="59"/>
      <c r="AR415" s="88">
        <f t="shared" ref="AR415:AR428" si="80">SUM(AV415,AX415,AZ415,BB415,BD415,BF415,BH415)</f>
        <v>0</v>
      </c>
      <c r="AT415" s="105">
        <v>2</v>
      </c>
      <c r="AU415" s="81"/>
      <c r="AV415" s="47"/>
      <c r="AW415" s="81"/>
      <c r="AX415" s="47"/>
      <c r="AY415" s="81"/>
      <c r="AZ415" s="47"/>
      <c r="BA415" s="81"/>
      <c r="BB415" s="47"/>
      <c r="BC415" s="81"/>
      <c r="BD415" s="59"/>
      <c r="BE415" s="81"/>
      <c r="BF415" s="47"/>
      <c r="BG415" s="81"/>
      <c r="BH415" s="59"/>
    </row>
    <row r="416" spans="4:60" ht="15" customHeight="1" outlineLevel="1" thickBot="1" x14ac:dyDescent="0.25">
      <c r="D416" s="88">
        <f t="shared" si="78"/>
        <v>0</v>
      </c>
      <c r="F416" s="105">
        <v>3</v>
      </c>
      <c r="G416" s="81"/>
      <c r="H416" s="47"/>
      <c r="I416" s="81"/>
      <c r="J416" s="47"/>
      <c r="K416" s="81"/>
      <c r="L416" s="47"/>
      <c r="M416" s="81"/>
      <c r="N416" s="47"/>
      <c r="O416" s="81"/>
      <c r="P416" s="59"/>
      <c r="Q416" s="81"/>
      <c r="R416" s="47"/>
      <c r="S416" s="81"/>
      <c r="T416" s="59"/>
      <c r="X416" s="88">
        <f t="shared" si="79"/>
        <v>0</v>
      </c>
      <c r="Z416" s="105">
        <v>3</v>
      </c>
      <c r="AA416" s="81"/>
      <c r="AB416" s="47"/>
      <c r="AC416" s="81"/>
      <c r="AD416" s="47"/>
      <c r="AE416" s="81"/>
      <c r="AF416" s="47"/>
      <c r="AG416" s="81"/>
      <c r="AH416" s="47"/>
      <c r="AI416" s="81"/>
      <c r="AJ416" s="59"/>
      <c r="AK416" s="81"/>
      <c r="AL416" s="47"/>
      <c r="AM416" s="81"/>
      <c r="AN416" s="59"/>
      <c r="AR416" s="88">
        <f t="shared" si="80"/>
        <v>0</v>
      </c>
      <c r="AT416" s="105">
        <v>3</v>
      </c>
      <c r="AU416" s="81"/>
      <c r="AV416" s="47"/>
      <c r="AW416" s="81"/>
      <c r="AX416" s="47"/>
      <c r="AY416" s="81"/>
      <c r="AZ416" s="47"/>
      <c r="BA416" s="81"/>
      <c r="BB416" s="47"/>
      <c r="BC416" s="81"/>
      <c r="BD416" s="59"/>
      <c r="BE416" s="81"/>
      <c r="BF416" s="47"/>
      <c r="BG416" s="81"/>
      <c r="BH416" s="59"/>
    </row>
    <row r="417" spans="4:60" ht="15" customHeight="1" outlineLevel="1" thickBot="1" x14ac:dyDescent="0.25">
      <c r="D417" s="88">
        <f t="shared" si="78"/>
        <v>0</v>
      </c>
      <c r="F417" s="105">
        <v>4</v>
      </c>
      <c r="G417" s="81"/>
      <c r="H417" s="47"/>
      <c r="I417" s="81"/>
      <c r="J417" s="47"/>
      <c r="K417" s="81"/>
      <c r="L417" s="47"/>
      <c r="M417" s="81"/>
      <c r="N417" s="47"/>
      <c r="O417" s="81"/>
      <c r="P417" s="59"/>
      <c r="Q417" s="81"/>
      <c r="R417" s="47"/>
      <c r="S417" s="81"/>
      <c r="T417" s="59"/>
      <c r="X417" s="88">
        <f t="shared" si="79"/>
        <v>0</v>
      </c>
      <c r="Z417" s="105">
        <v>4</v>
      </c>
      <c r="AA417" s="81"/>
      <c r="AB417" s="47"/>
      <c r="AC417" s="81"/>
      <c r="AD417" s="47"/>
      <c r="AE417" s="81"/>
      <c r="AF417" s="47"/>
      <c r="AG417" s="81"/>
      <c r="AH417" s="47"/>
      <c r="AI417" s="81"/>
      <c r="AJ417" s="59"/>
      <c r="AK417" s="81"/>
      <c r="AL417" s="47"/>
      <c r="AM417" s="81"/>
      <c r="AN417" s="59"/>
      <c r="AR417" s="88">
        <f t="shared" si="80"/>
        <v>0</v>
      </c>
      <c r="AT417" s="105">
        <v>4</v>
      </c>
      <c r="AU417" s="81"/>
      <c r="AV417" s="47"/>
      <c r="AW417" s="81"/>
      <c r="AX417" s="47"/>
      <c r="AY417" s="81"/>
      <c r="AZ417" s="47"/>
      <c r="BA417" s="81"/>
      <c r="BB417" s="47"/>
      <c r="BC417" s="81"/>
      <c r="BD417" s="59"/>
      <c r="BE417" s="81"/>
      <c r="BF417" s="47"/>
      <c r="BG417" s="81"/>
      <c r="BH417" s="59"/>
    </row>
    <row r="418" spans="4:60" ht="15" customHeight="1" outlineLevel="1" thickBot="1" x14ac:dyDescent="0.25">
      <c r="D418" s="88">
        <f t="shared" si="78"/>
        <v>0</v>
      </c>
      <c r="F418" s="105">
        <v>5</v>
      </c>
      <c r="G418" s="81"/>
      <c r="H418" s="47"/>
      <c r="I418" s="81"/>
      <c r="J418" s="47"/>
      <c r="K418" s="81"/>
      <c r="L418" s="47"/>
      <c r="M418" s="81"/>
      <c r="N418" s="47"/>
      <c r="O418" s="81"/>
      <c r="P418" s="59"/>
      <c r="Q418" s="81"/>
      <c r="R418" s="47"/>
      <c r="S418" s="81"/>
      <c r="T418" s="59"/>
      <c r="X418" s="88">
        <f t="shared" si="79"/>
        <v>0</v>
      </c>
      <c r="Z418" s="105">
        <v>5</v>
      </c>
      <c r="AA418" s="81"/>
      <c r="AB418" s="47"/>
      <c r="AC418" s="81"/>
      <c r="AD418" s="47"/>
      <c r="AE418" s="81"/>
      <c r="AF418" s="47"/>
      <c r="AG418" s="81"/>
      <c r="AH418" s="47"/>
      <c r="AI418" s="81"/>
      <c r="AJ418" s="59"/>
      <c r="AK418" s="81"/>
      <c r="AL418" s="47"/>
      <c r="AM418" s="81"/>
      <c r="AN418" s="59"/>
      <c r="AR418" s="88">
        <f t="shared" si="80"/>
        <v>0</v>
      </c>
      <c r="AT418" s="105">
        <v>5</v>
      </c>
      <c r="AU418" s="81"/>
      <c r="AV418" s="47"/>
      <c r="AW418" s="81"/>
      <c r="AX418" s="47"/>
      <c r="AY418" s="81"/>
      <c r="AZ418" s="47"/>
      <c r="BA418" s="81"/>
      <c r="BB418" s="47"/>
      <c r="BC418" s="81"/>
      <c r="BD418" s="59"/>
      <c r="BE418" s="81"/>
      <c r="BF418" s="47"/>
      <c r="BG418" s="81"/>
      <c r="BH418" s="59"/>
    </row>
    <row r="419" spans="4:60" ht="15" customHeight="1" outlineLevel="1" thickBot="1" x14ac:dyDescent="0.25">
      <c r="D419" s="88">
        <f t="shared" si="78"/>
        <v>0</v>
      </c>
      <c r="F419" s="105">
        <v>6</v>
      </c>
      <c r="G419" s="81"/>
      <c r="H419" s="47"/>
      <c r="I419" s="81"/>
      <c r="J419" s="47"/>
      <c r="K419" s="81"/>
      <c r="L419" s="47"/>
      <c r="M419" s="81"/>
      <c r="N419" s="47"/>
      <c r="O419" s="81"/>
      <c r="P419" s="59"/>
      <c r="Q419" s="81"/>
      <c r="R419" s="47"/>
      <c r="S419" s="81"/>
      <c r="T419" s="59"/>
      <c r="X419" s="88">
        <f t="shared" si="79"/>
        <v>0</v>
      </c>
      <c r="Z419" s="105">
        <v>6</v>
      </c>
      <c r="AA419" s="81"/>
      <c r="AB419" s="47"/>
      <c r="AC419" s="81"/>
      <c r="AD419" s="47"/>
      <c r="AE419" s="81"/>
      <c r="AF419" s="47"/>
      <c r="AG419" s="81"/>
      <c r="AH419" s="47"/>
      <c r="AI419" s="81"/>
      <c r="AJ419" s="59"/>
      <c r="AK419" s="81"/>
      <c r="AL419" s="47"/>
      <c r="AM419" s="81"/>
      <c r="AN419" s="59"/>
      <c r="AR419" s="88">
        <f t="shared" si="80"/>
        <v>0</v>
      </c>
      <c r="AT419" s="105">
        <v>6</v>
      </c>
      <c r="AU419" s="81"/>
      <c r="AV419" s="47"/>
      <c r="AW419" s="81"/>
      <c r="AX419" s="47"/>
      <c r="AY419" s="81"/>
      <c r="AZ419" s="47"/>
      <c r="BA419" s="81"/>
      <c r="BB419" s="47"/>
      <c r="BC419" s="81"/>
      <c r="BD419" s="59"/>
      <c r="BE419" s="81"/>
      <c r="BF419" s="47"/>
      <c r="BG419" s="81"/>
      <c r="BH419" s="59"/>
    </row>
    <row r="420" spans="4:60" ht="15" customHeight="1" outlineLevel="1" thickBot="1" x14ac:dyDescent="0.25">
      <c r="D420" s="88">
        <f t="shared" si="78"/>
        <v>0</v>
      </c>
      <c r="F420" s="105">
        <v>7</v>
      </c>
      <c r="G420" s="81"/>
      <c r="H420" s="47"/>
      <c r="I420" s="81"/>
      <c r="J420" s="47"/>
      <c r="K420" s="81"/>
      <c r="L420" s="47"/>
      <c r="M420" s="81"/>
      <c r="N420" s="47"/>
      <c r="O420" s="81"/>
      <c r="P420" s="59"/>
      <c r="Q420" s="81"/>
      <c r="R420" s="47"/>
      <c r="S420" s="81"/>
      <c r="T420" s="59"/>
      <c r="X420" s="88">
        <f t="shared" si="79"/>
        <v>0</v>
      </c>
      <c r="Z420" s="105">
        <v>7</v>
      </c>
      <c r="AA420" s="81"/>
      <c r="AB420" s="47"/>
      <c r="AC420" s="81"/>
      <c r="AD420" s="47"/>
      <c r="AE420" s="81"/>
      <c r="AF420" s="47"/>
      <c r="AG420" s="81"/>
      <c r="AH420" s="47"/>
      <c r="AI420" s="81"/>
      <c r="AJ420" s="59"/>
      <c r="AK420" s="81"/>
      <c r="AL420" s="47"/>
      <c r="AM420" s="81"/>
      <c r="AN420" s="59"/>
      <c r="AR420" s="88">
        <f t="shared" si="80"/>
        <v>0</v>
      </c>
      <c r="AT420" s="105">
        <v>7</v>
      </c>
      <c r="AU420" s="81"/>
      <c r="AV420" s="47"/>
      <c r="AW420" s="81"/>
      <c r="AX420" s="47"/>
      <c r="AY420" s="81"/>
      <c r="AZ420" s="47"/>
      <c r="BA420" s="81"/>
      <c r="BB420" s="47"/>
      <c r="BC420" s="81"/>
      <c r="BD420" s="59"/>
      <c r="BE420" s="81"/>
      <c r="BF420" s="47"/>
      <c r="BG420" s="81"/>
      <c r="BH420" s="59"/>
    </row>
    <row r="421" spans="4:60" ht="15" customHeight="1" outlineLevel="1" thickBot="1" x14ac:dyDescent="0.25">
      <c r="D421" s="88">
        <f t="shared" si="78"/>
        <v>0</v>
      </c>
      <c r="F421" s="105">
        <v>8</v>
      </c>
      <c r="G421" s="81"/>
      <c r="H421" s="47"/>
      <c r="I421" s="81"/>
      <c r="J421" s="47"/>
      <c r="K421" s="81"/>
      <c r="L421" s="47"/>
      <c r="M421" s="81"/>
      <c r="N421" s="47"/>
      <c r="O421" s="81"/>
      <c r="P421" s="59"/>
      <c r="Q421" s="81"/>
      <c r="R421" s="47"/>
      <c r="S421" s="81"/>
      <c r="T421" s="59"/>
      <c r="X421" s="88">
        <f t="shared" si="79"/>
        <v>0</v>
      </c>
      <c r="Z421" s="105">
        <v>8</v>
      </c>
      <c r="AA421" s="81"/>
      <c r="AB421" s="47"/>
      <c r="AC421" s="81"/>
      <c r="AD421" s="47"/>
      <c r="AE421" s="81"/>
      <c r="AF421" s="47"/>
      <c r="AG421" s="81"/>
      <c r="AH421" s="47"/>
      <c r="AI421" s="81"/>
      <c r="AJ421" s="59"/>
      <c r="AK421" s="81"/>
      <c r="AL421" s="47"/>
      <c r="AM421" s="81"/>
      <c r="AN421" s="59"/>
      <c r="AR421" s="88">
        <f t="shared" si="80"/>
        <v>0</v>
      </c>
      <c r="AT421" s="105">
        <v>8</v>
      </c>
      <c r="AU421" s="81"/>
      <c r="AV421" s="47"/>
      <c r="AW421" s="81"/>
      <c r="AX421" s="47"/>
      <c r="AY421" s="81"/>
      <c r="AZ421" s="47"/>
      <c r="BA421" s="81"/>
      <c r="BB421" s="47"/>
      <c r="BC421" s="81"/>
      <c r="BD421" s="59"/>
      <c r="BE421" s="81"/>
      <c r="BF421" s="47"/>
      <c r="BG421" s="81"/>
      <c r="BH421" s="59"/>
    </row>
    <row r="422" spans="4:60" ht="15" customHeight="1" outlineLevel="1" thickBot="1" x14ac:dyDescent="0.25">
      <c r="D422" s="88">
        <f t="shared" si="78"/>
        <v>0</v>
      </c>
      <c r="F422" s="105">
        <v>9</v>
      </c>
      <c r="G422" s="81"/>
      <c r="H422" s="47"/>
      <c r="I422" s="81"/>
      <c r="J422" s="47"/>
      <c r="K422" s="81"/>
      <c r="L422" s="47"/>
      <c r="M422" s="81"/>
      <c r="N422" s="47"/>
      <c r="O422" s="81"/>
      <c r="P422" s="59"/>
      <c r="Q422" s="81"/>
      <c r="R422" s="47"/>
      <c r="S422" s="81"/>
      <c r="T422" s="59"/>
      <c r="X422" s="88">
        <f t="shared" si="79"/>
        <v>0</v>
      </c>
      <c r="Z422" s="105">
        <v>9</v>
      </c>
      <c r="AA422" s="81"/>
      <c r="AB422" s="47"/>
      <c r="AC422" s="81"/>
      <c r="AD422" s="47"/>
      <c r="AE422" s="81"/>
      <c r="AF422" s="47"/>
      <c r="AG422" s="81"/>
      <c r="AH422" s="47"/>
      <c r="AI422" s="81"/>
      <c r="AJ422" s="59"/>
      <c r="AK422" s="81"/>
      <c r="AL422" s="47"/>
      <c r="AM422" s="81"/>
      <c r="AN422" s="59"/>
      <c r="AR422" s="88">
        <f t="shared" si="80"/>
        <v>0</v>
      </c>
      <c r="AT422" s="105">
        <v>9</v>
      </c>
      <c r="AU422" s="81"/>
      <c r="AV422" s="47"/>
      <c r="AW422" s="81"/>
      <c r="AX422" s="47"/>
      <c r="AY422" s="81"/>
      <c r="AZ422" s="47"/>
      <c r="BA422" s="81"/>
      <c r="BB422" s="47"/>
      <c r="BC422" s="81"/>
      <c r="BD422" s="59"/>
      <c r="BE422" s="81"/>
      <c r="BF422" s="47"/>
      <c r="BG422" s="81"/>
      <c r="BH422" s="59"/>
    </row>
    <row r="423" spans="4:60" ht="15" customHeight="1" outlineLevel="1" thickBot="1" x14ac:dyDescent="0.25">
      <c r="D423" s="88">
        <f t="shared" si="78"/>
        <v>0</v>
      </c>
      <c r="F423" s="105">
        <v>10</v>
      </c>
      <c r="G423" s="81"/>
      <c r="H423" s="47"/>
      <c r="I423" s="81"/>
      <c r="J423" s="47"/>
      <c r="K423" s="81"/>
      <c r="L423" s="47"/>
      <c r="M423" s="81"/>
      <c r="N423" s="47"/>
      <c r="O423" s="81"/>
      <c r="P423" s="59"/>
      <c r="Q423" s="81"/>
      <c r="R423" s="47"/>
      <c r="S423" s="81"/>
      <c r="T423" s="59"/>
      <c r="X423" s="88">
        <f t="shared" si="79"/>
        <v>0</v>
      </c>
      <c r="Z423" s="105">
        <v>10</v>
      </c>
      <c r="AA423" s="81"/>
      <c r="AB423" s="47"/>
      <c r="AC423" s="81"/>
      <c r="AD423" s="47"/>
      <c r="AE423" s="81"/>
      <c r="AF423" s="47"/>
      <c r="AG423" s="81"/>
      <c r="AH423" s="47"/>
      <c r="AI423" s="81"/>
      <c r="AJ423" s="59"/>
      <c r="AK423" s="81"/>
      <c r="AL423" s="47"/>
      <c r="AM423" s="81"/>
      <c r="AN423" s="59"/>
      <c r="AR423" s="88">
        <f t="shared" si="80"/>
        <v>0</v>
      </c>
      <c r="AT423" s="105">
        <v>10</v>
      </c>
      <c r="AU423" s="81"/>
      <c r="AV423" s="47"/>
      <c r="AW423" s="81"/>
      <c r="AX423" s="47"/>
      <c r="AY423" s="81"/>
      <c r="AZ423" s="47"/>
      <c r="BA423" s="81"/>
      <c r="BB423" s="47"/>
      <c r="BC423" s="81"/>
      <c r="BD423" s="59"/>
      <c r="BE423" s="81"/>
      <c r="BF423" s="47"/>
      <c r="BG423" s="81"/>
      <c r="BH423" s="59"/>
    </row>
    <row r="424" spans="4:60" ht="15" customHeight="1" outlineLevel="1" thickBot="1" x14ac:dyDescent="0.25">
      <c r="D424" s="88">
        <f t="shared" si="78"/>
        <v>0</v>
      </c>
      <c r="F424" s="105">
        <v>11</v>
      </c>
      <c r="G424" s="81"/>
      <c r="H424" s="47"/>
      <c r="I424" s="81"/>
      <c r="J424" s="47"/>
      <c r="K424" s="81"/>
      <c r="L424" s="47"/>
      <c r="M424" s="81"/>
      <c r="N424" s="47"/>
      <c r="O424" s="81"/>
      <c r="P424" s="59"/>
      <c r="Q424" s="81"/>
      <c r="R424" s="47"/>
      <c r="S424" s="81"/>
      <c r="T424" s="59"/>
      <c r="X424" s="88">
        <f t="shared" si="79"/>
        <v>0</v>
      </c>
      <c r="Z424" s="105">
        <v>11</v>
      </c>
      <c r="AA424" s="81"/>
      <c r="AB424" s="47"/>
      <c r="AC424" s="81"/>
      <c r="AD424" s="47"/>
      <c r="AE424" s="81"/>
      <c r="AF424" s="47"/>
      <c r="AG424" s="81"/>
      <c r="AH424" s="47"/>
      <c r="AI424" s="81"/>
      <c r="AJ424" s="59"/>
      <c r="AK424" s="81"/>
      <c r="AL424" s="47"/>
      <c r="AM424" s="81"/>
      <c r="AN424" s="59"/>
      <c r="AR424" s="88">
        <f t="shared" si="80"/>
        <v>0</v>
      </c>
      <c r="AT424" s="105">
        <v>11</v>
      </c>
      <c r="AU424" s="81"/>
      <c r="AV424" s="47"/>
      <c r="AW424" s="81"/>
      <c r="AX424" s="47"/>
      <c r="AY424" s="81"/>
      <c r="AZ424" s="47"/>
      <c r="BA424" s="81"/>
      <c r="BB424" s="47"/>
      <c r="BC424" s="81"/>
      <c r="BD424" s="59"/>
      <c r="BE424" s="81"/>
      <c r="BF424" s="47"/>
      <c r="BG424" s="81"/>
      <c r="BH424" s="59"/>
    </row>
    <row r="425" spans="4:60" ht="15" customHeight="1" outlineLevel="1" thickBot="1" x14ac:dyDescent="0.25">
      <c r="D425" s="88">
        <f t="shared" si="78"/>
        <v>0</v>
      </c>
      <c r="F425" s="105">
        <v>12</v>
      </c>
      <c r="G425" s="81"/>
      <c r="H425" s="47"/>
      <c r="I425" s="81"/>
      <c r="J425" s="47"/>
      <c r="K425" s="81"/>
      <c r="L425" s="47"/>
      <c r="M425" s="81"/>
      <c r="N425" s="47"/>
      <c r="O425" s="81"/>
      <c r="P425" s="59"/>
      <c r="Q425" s="81"/>
      <c r="R425" s="47"/>
      <c r="S425" s="81"/>
      <c r="T425" s="59"/>
      <c r="X425" s="88">
        <f t="shared" si="79"/>
        <v>0</v>
      </c>
      <c r="Z425" s="105">
        <v>12</v>
      </c>
      <c r="AA425" s="81"/>
      <c r="AB425" s="47"/>
      <c r="AC425" s="81"/>
      <c r="AD425" s="47"/>
      <c r="AE425" s="81"/>
      <c r="AF425" s="47"/>
      <c r="AG425" s="81"/>
      <c r="AH425" s="47"/>
      <c r="AI425" s="81"/>
      <c r="AJ425" s="59"/>
      <c r="AK425" s="81"/>
      <c r="AL425" s="47"/>
      <c r="AM425" s="81"/>
      <c r="AN425" s="59"/>
      <c r="AR425" s="88">
        <f t="shared" si="80"/>
        <v>0</v>
      </c>
      <c r="AT425" s="105">
        <v>12</v>
      </c>
      <c r="AU425" s="81"/>
      <c r="AV425" s="47"/>
      <c r="AW425" s="81"/>
      <c r="AX425" s="47"/>
      <c r="AY425" s="81"/>
      <c r="AZ425" s="47"/>
      <c r="BA425" s="81"/>
      <c r="BB425" s="47"/>
      <c r="BC425" s="81"/>
      <c r="BD425" s="59"/>
      <c r="BE425" s="81"/>
      <c r="BF425" s="47"/>
      <c r="BG425" s="81"/>
      <c r="BH425" s="59"/>
    </row>
    <row r="426" spans="4:60" ht="15" customHeight="1" outlineLevel="1" thickBot="1" x14ac:dyDescent="0.25">
      <c r="D426" s="88">
        <f t="shared" si="78"/>
        <v>0</v>
      </c>
      <c r="F426" s="105">
        <v>13</v>
      </c>
      <c r="G426" s="81"/>
      <c r="H426" s="47"/>
      <c r="I426" s="81"/>
      <c r="J426" s="47"/>
      <c r="K426" s="81"/>
      <c r="L426" s="47"/>
      <c r="M426" s="81"/>
      <c r="N426" s="47"/>
      <c r="O426" s="81"/>
      <c r="P426" s="59"/>
      <c r="Q426" s="81"/>
      <c r="R426" s="47"/>
      <c r="S426" s="81"/>
      <c r="T426" s="59"/>
      <c r="X426" s="88">
        <f t="shared" si="79"/>
        <v>0</v>
      </c>
      <c r="Z426" s="105">
        <v>13</v>
      </c>
      <c r="AA426" s="81"/>
      <c r="AB426" s="47"/>
      <c r="AC426" s="81"/>
      <c r="AD426" s="47"/>
      <c r="AE426" s="81"/>
      <c r="AF426" s="47"/>
      <c r="AG426" s="81"/>
      <c r="AH426" s="47"/>
      <c r="AI426" s="81"/>
      <c r="AJ426" s="59"/>
      <c r="AK426" s="81"/>
      <c r="AL426" s="47"/>
      <c r="AM426" s="81"/>
      <c r="AN426" s="59"/>
      <c r="AR426" s="88">
        <f t="shared" si="80"/>
        <v>0</v>
      </c>
      <c r="AT426" s="105">
        <v>13</v>
      </c>
      <c r="AU426" s="81"/>
      <c r="AV426" s="47"/>
      <c r="AW426" s="81"/>
      <c r="AX426" s="47"/>
      <c r="AY426" s="81"/>
      <c r="AZ426" s="47"/>
      <c r="BA426" s="81"/>
      <c r="BB426" s="47"/>
      <c r="BC426" s="81"/>
      <c r="BD426" s="59"/>
      <c r="BE426" s="81"/>
      <c r="BF426" s="47"/>
      <c r="BG426" s="81"/>
      <c r="BH426" s="59"/>
    </row>
    <row r="427" spans="4:60" ht="15" customHeight="1" outlineLevel="1" thickBot="1" x14ac:dyDescent="0.25">
      <c r="D427" s="88">
        <f t="shared" si="78"/>
        <v>0</v>
      </c>
      <c r="F427" s="105">
        <v>14</v>
      </c>
      <c r="G427" s="81"/>
      <c r="H427" s="78"/>
      <c r="I427" s="81"/>
      <c r="J427" s="47"/>
      <c r="K427" s="81"/>
      <c r="L427" s="47"/>
      <c r="M427" s="81"/>
      <c r="N427" s="47"/>
      <c r="O427" s="81"/>
      <c r="P427" s="59"/>
      <c r="Q427" s="81"/>
      <c r="R427" s="47"/>
      <c r="S427" s="81"/>
      <c r="T427" s="59"/>
      <c r="X427" s="88">
        <f t="shared" si="79"/>
        <v>0</v>
      </c>
      <c r="Z427" s="105">
        <v>14</v>
      </c>
      <c r="AA427" s="81"/>
      <c r="AB427" s="78"/>
      <c r="AC427" s="81"/>
      <c r="AD427" s="47"/>
      <c r="AE427" s="81"/>
      <c r="AF427" s="47"/>
      <c r="AG427" s="81"/>
      <c r="AH427" s="47"/>
      <c r="AI427" s="81"/>
      <c r="AJ427" s="59"/>
      <c r="AK427" s="81"/>
      <c r="AL427" s="47"/>
      <c r="AM427" s="81"/>
      <c r="AN427" s="59"/>
      <c r="AR427" s="88">
        <f t="shared" si="80"/>
        <v>0</v>
      </c>
      <c r="AT427" s="105">
        <v>14</v>
      </c>
      <c r="AU427" s="81"/>
      <c r="AV427" s="78"/>
      <c r="AW427" s="81"/>
      <c r="AX427" s="47"/>
      <c r="AY427" s="81"/>
      <c r="AZ427" s="47"/>
      <c r="BA427" s="81"/>
      <c r="BB427" s="47"/>
      <c r="BC427" s="81"/>
      <c r="BD427" s="59"/>
      <c r="BE427" s="81"/>
      <c r="BF427" s="47"/>
      <c r="BG427" s="81"/>
      <c r="BH427" s="59"/>
    </row>
    <row r="428" spans="4:60" ht="15" customHeight="1" outlineLevel="1" thickBot="1" x14ac:dyDescent="0.25">
      <c r="D428" s="89">
        <f t="shared" si="78"/>
        <v>0</v>
      </c>
      <c r="F428" s="105">
        <v>15</v>
      </c>
      <c r="G428" s="82"/>
      <c r="H428" s="60"/>
      <c r="I428" s="82"/>
      <c r="J428" s="60"/>
      <c r="K428" s="82"/>
      <c r="L428" s="60"/>
      <c r="M428" s="82"/>
      <c r="N428" s="60"/>
      <c r="O428" s="82"/>
      <c r="P428" s="61"/>
      <c r="Q428" s="82"/>
      <c r="R428" s="60"/>
      <c r="S428" s="82"/>
      <c r="T428" s="61"/>
      <c r="X428" s="89">
        <f t="shared" si="79"/>
        <v>0</v>
      </c>
      <c r="Z428" s="105">
        <v>15</v>
      </c>
      <c r="AA428" s="82"/>
      <c r="AB428" s="60"/>
      <c r="AC428" s="82"/>
      <c r="AD428" s="60"/>
      <c r="AE428" s="82"/>
      <c r="AF428" s="60"/>
      <c r="AG428" s="82"/>
      <c r="AH428" s="60"/>
      <c r="AI428" s="82"/>
      <c r="AJ428" s="61"/>
      <c r="AK428" s="82"/>
      <c r="AL428" s="60"/>
      <c r="AM428" s="82"/>
      <c r="AN428" s="61"/>
      <c r="AR428" s="89">
        <f t="shared" si="80"/>
        <v>0</v>
      </c>
      <c r="AT428" s="105">
        <v>15</v>
      </c>
      <c r="AU428" s="82"/>
      <c r="AV428" s="60"/>
      <c r="AW428" s="82"/>
      <c r="AX428" s="60"/>
      <c r="AY428" s="82"/>
      <c r="AZ428" s="60"/>
      <c r="BA428" s="82"/>
      <c r="BB428" s="60"/>
      <c r="BC428" s="82"/>
      <c r="BD428" s="61"/>
      <c r="BE428" s="82"/>
      <c r="BF428" s="60"/>
      <c r="BG428" s="82"/>
      <c r="BH428" s="61"/>
    </row>
    <row r="429" spans="4:60" ht="15" customHeight="1" outlineLevel="1" thickTop="1" x14ac:dyDescent="0.2">
      <c r="F429" s="106"/>
      <c r="G429" s="49" t="s">
        <v>27</v>
      </c>
      <c r="H429" s="49">
        <f>SUM(H414:H428)</f>
        <v>0</v>
      </c>
      <c r="I429" s="49"/>
      <c r="J429" s="49">
        <f>SUM(J414:J428)</f>
        <v>0</v>
      </c>
      <c r="K429" s="49"/>
      <c r="L429" s="49">
        <f>SUM(L414:L428)</f>
        <v>0</v>
      </c>
      <c r="M429" s="49"/>
      <c r="N429" s="49">
        <f>SUM(N414:N428)</f>
        <v>0</v>
      </c>
      <c r="O429" s="49"/>
      <c r="P429" s="49">
        <f>SUM(P414:P428)</f>
        <v>0</v>
      </c>
      <c r="Q429" s="49"/>
      <c r="R429" s="49">
        <f>SUM(R414:R428)</f>
        <v>0</v>
      </c>
      <c r="S429" s="49"/>
      <c r="T429" s="49">
        <f>SUM(T414:T428)</f>
        <v>0</v>
      </c>
      <c r="Z429" s="106"/>
      <c r="AA429" s="49" t="s">
        <v>27</v>
      </c>
      <c r="AB429" s="49">
        <f>SUM(AB414:AB428)</f>
        <v>0</v>
      </c>
      <c r="AC429" s="49"/>
      <c r="AD429" s="49">
        <f>SUM(AD414:AD428)</f>
        <v>0</v>
      </c>
      <c r="AE429" s="49"/>
      <c r="AF429" s="49">
        <f>SUM(AF414:AF428)</f>
        <v>0</v>
      </c>
      <c r="AG429" s="49"/>
      <c r="AH429" s="49">
        <f>SUM(AH414:AH428)</f>
        <v>0</v>
      </c>
      <c r="AI429" s="49"/>
      <c r="AJ429" s="49">
        <f>SUM(AJ414:AJ428)</f>
        <v>0</v>
      </c>
      <c r="AK429" s="49"/>
      <c r="AL429" s="49">
        <f>SUM(AL414:AL428)</f>
        <v>0</v>
      </c>
      <c r="AM429" s="49"/>
      <c r="AN429" s="49">
        <f>SUM(AN414:AN428)</f>
        <v>0</v>
      </c>
      <c r="AT429" s="106"/>
      <c r="AU429" s="49" t="s">
        <v>27</v>
      </c>
      <c r="AV429" s="49">
        <f>SUM(AV414:AV428)</f>
        <v>0</v>
      </c>
      <c r="AW429" s="49"/>
      <c r="AX429" s="49">
        <f>SUM(AX414:AX428)</f>
        <v>0</v>
      </c>
      <c r="AY429" s="49"/>
      <c r="AZ429" s="49">
        <f>SUM(AZ414:AZ428)</f>
        <v>0</v>
      </c>
      <c r="BA429" s="49"/>
      <c r="BB429" s="49">
        <f>SUM(BB414:BB428)</f>
        <v>0</v>
      </c>
      <c r="BC429" s="49"/>
      <c r="BD429" s="49">
        <f>SUM(BD414:BD428)</f>
        <v>0</v>
      </c>
      <c r="BE429" s="49"/>
      <c r="BF429" s="49">
        <f>SUM(BF414:BF428)</f>
        <v>0</v>
      </c>
      <c r="BG429" s="49"/>
      <c r="BH429" s="49">
        <f>SUM(BH414:BH428)</f>
        <v>0</v>
      </c>
    </row>
    <row r="430" spans="4:60" ht="0.75" customHeight="1" outlineLevel="1" thickBot="1" x14ac:dyDescent="0.25">
      <c r="F430" s="108" t="str">
        <f>IF(H431&lt;=EOMONTH(H395,0),INT((N431-LOOKUP(N431,DATE(YEAR(N431)+{-1;0;1},1,3)-WEEKDAY(DATE(YEAR(N431)+{-1;0;1},1,3))+2))/7)+1,"")</f>
        <v/>
      </c>
      <c r="G430" s="50"/>
      <c r="H430" s="50"/>
      <c r="I430" s="50"/>
      <c r="J430" s="50"/>
      <c r="K430" s="50"/>
      <c r="L430" s="50"/>
      <c r="M430" s="50"/>
      <c r="N430" s="50"/>
      <c r="O430" s="50"/>
      <c r="P430" s="50"/>
      <c r="Q430" s="50"/>
      <c r="R430" s="50"/>
      <c r="S430" s="50"/>
      <c r="T430" s="50"/>
      <c r="Z430" s="108" t="str">
        <f>IF(AB431&lt;=EOMONTH(AB395,0),INT((AH431-LOOKUP(AH431,DATE(YEAR(AH431)+{-1;0;1},1,3)-WEEKDAY(DATE(YEAR(AH431)+{-1;0;1},1,3))+2))/7)+1,"")</f>
        <v/>
      </c>
      <c r="AA430" s="50"/>
      <c r="AB430" s="50"/>
      <c r="AC430" s="50"/>
      <c r="AD430" s="50"/>
      <c r="AE430" s="50"/>
      <c r="AF430" s="50"/>
      <c r="AG430" s="50"/>
      <c r="AH430" s="50"/>
      <c r="AI430" s="50"/>
      <c r="AJ430" s="50"/>
      <c r="AK430" s="50"/>
      <c r="AL430" s="50"/>
      <c r="AM430" s="50"/>
      <c r="AN430" s="50"/>
      <c r="AT430" s="108" t="e">
        <f>IF(AV431&lt;=EOMONTH(AV395,0),INT((BB431-LOOKUP(BB431,DATE(YEAR(BB431)+{-1;0;1},1,3)-WEEKDAY(DATE(YEAR(BB431)+{-1;0;1},1,3))+2))/7)+1,"")</f>
        <v>#VALUE!</v>
      </c>
      <c r="AU430" s="50"/>
      <c r="AV430" s="50"/>
      <c r="AW430" s="50"/>
      <c r="AX430" s="50"/>
      <c r="AY430" s="50"/>
      <c r="AZ430" s="50"/>
      <c r="BA430" s="50"/>
      <c r="BB430" s="50"/>
      <c r="BC430" s="50"/>
      <c r="BD430" s="50"/>
      <c r="BE430" s="50"/>
      <c r="BF430" s="50"/>
      <c r="BG430" s="50"/>
      <c r="BH430" s="50"/>
    </row>
    <row r="431" spans="4:60" ht="39.950000000000003" customHeight="1" thickBot="1" x14ac:dyDescent="0.25">
      <c r="F431" s="71" t="str">
        <f>F430</f>
        <v/>
      </c>
      <c r="G431" s="51" t="str">
        <f>IF(ISNA(VLOOKUP(H431,Tab_feri,2,FALSE)),"",VLOOKUP(H431,Tab_feri,2,FALSE))</f>
        <v/>
      </c>
      <c r="H431" s="52" t="str">
        <f>IF(T413&lt;EOMONTH(F338,0),T413+1,"")</f>
        <v/>
      </c>
      <c r="I431" s="51" t="str">
        <f>IF(ISNA(VLOOKUP(J431,Tab_feri,2,FALSE)),"",VLOOKUP(J431,Tab_feri,2,FALSE))</f>
        <v/>
      </c>
      <c r="J431" s="52" t="str">
        <f>IF(H431&lt;EOMONTH(F338,0),H431+1,"")</f>
        <v/>
      </c>
      <c r="K431" s="51" t="str">
        <f>IF(ISNA(VLOOKUP(L431,Tab_feri,2,FALSE)),"",VLOOKUP(L431,Tab_feri,2,FALSE))</f>
        <v/>
      </c>
      <c r="L431" s="52" t="str">
        <f>IF(J431&lt;EOMONTH(F338,0),J431+1,"")</f>
        <v/>
      </c>
      <c r="M431" s="51" t="str">
        <f>IF(ISNA(VLOOKUP(N431,Tab_feri,2,FALSE)),"",VLOOKUP(N431,Tab_feri,2,FALSE))</f>
        <v/>
      </c>
      <c r="N431" s="52" t="str">
        <f>IF(L431&lt;EOMONTH(F338,0),L431+1,"")</f>
        <v/>
      </c>
      <c r="O431" s="51" t="str">
        <f>IF(ISNA(VLOOKUP(P431,Tab_feri,2,FALSE)),"",VLOOKUP(P431,Tab_feri,2,FALSE))</f>
        <v/>
      </c>
      <c r="P431" s="52" t="str">
        <f>IF(N431&lt;EOMONTH(F338,0),N431+1,"")</f>
        <v/>
      </c>
      <c r="Q431" s="53" t="str">
        <f>IF(ISNA(VLOOKUP(R431,Tab_feri,2,FALSE)),"",VLOOKUP(R431,Tab_feri,2,FALSE))</f>
        <v/>
      </c>
      <c r="R431" s="54" t="str">
        <f>IF(P431&lt;EOMONTH(F338,0),P431+1,"")</f>
        <v/>
      </c>
      <c r="S431" s="53" t="str">
        <f>IF(ISNA(VLOOKUP(T431,Tab_feri,2,FALSE)),"",VLOOKUP(T431,Tab_feri,2,FALSE))</f>
        <v/>
      </c>
      <c r="T431" s="55" t="str">
        <f>IF(R431&lt;EOMONTH(F338,0),R431+1,"")</f>
        <v/>
      </c>
      <c r="Z431" s="71" t="str">
        <f>Z430</f>
        <v/>
      </c>
      <c r="AA431" s="51" t="str">
        <f>IF(ISNA(VLOOKUP(AB431,Tab_feri,2,FALSE)),"",VLOOKUP(AB431,Tab_feri,2,FALSE))</f>
        <v/>
      </c>
      <c r="AB431" s="52" t="str">
        <f>IF(AN413&lt;EOMONTH(Z338,0),AN413+1,"")</f>
        <v/>
      </c>
      <c r="AC431" s="51" t="str">
        <f>IF(ISNA(VLOOKUP(AD431,Tab_feri,2,FALSE)),"",VLOOKUP(AD431,Tab_feri,2,FALSE))</f>
        <v/>
      </c>
      <c r="AD431" s="52" t="str">
        <f>IF(AB431&lt;EOMONTH(Z338,0),AB431+1,"")</f>
        <v/>
      </c>
      <c r="AE431" s="51" t="str">
        <f>IF(ISNA(VLOOKUP(AF431,Tab_feri,2,FALSE)),"",VLOOKUP(AF431,Tab_feri,2,FALSE))</f>
        <v/>
      </c>
      <c r="AF431" s="52" t="str">
        <f>IF(AD431&lt;EOMONTH(Z338,0),AD431+1,"")</f>
        <v/>
      </c>
      <c r="AG431" s="51" t="str">
        <f>IF(ISNA(VLOOKUP(AH431,Tab_feri,2,FALSE)),"",VLOOKUP(AH431,Tab_feri,2,FALSE))</f>
        <v/>
      </c>
      <c r="AH431" s="52" t="str">
        <f>IF(AF431&lt;EOMONTH(Z338,0),AF431+1,"")</f>
        <v/>
      </c>
      <c r="AI431" s="51" t="str">
        <f>IF(ISNA(VLOOKUP(AJ431,Tab_feri,2,FALSE)),"",VLOOKUP(AJ431,Tab_feri,2,FALSE))</f>
        <v/>
      </c>
      <c r="AJ431" s="52" t="str">
        <f>IF(AH431&lt;EOMONTH(Z338,0),AH431+1,"")</f>
        <v/>
      </c>
      <c r="AK431" s="53" t="str">
        <f>IF(ISNA(VLOOKUP(AL431,Tab_feri,2,FALSE)),"",VLOOKUP(AL431,Tab_feri,2,FALSE))</f>
        <v/>
      </c>
      <c r="AL431" s="54" t="str">
        <f>IF(AJ431&lt;EOMONTH(Z338,0),AJ431+1,"")</f>
        <v/>
      </c>
      <c r="AM431" s="53" t="str">
        <f>IF(ISNA(VLOOKUP(AN431,Tab_feri,2,FALSE)),"",VLOOKUP(AN431,Tab_feri,2,FALSE))</f>
        <v/>
      </c>
      <c r="AN431" s="55" t="str">
        <f>IF(AL431&lt;EOMONTH(Z338,0),AL431+1,"")</f>
        <v/>
      </c>
      <c r="AT431" s="71" t="e">
        <f>AT430</f>
        <v>#VALUE!</v>
      </c>
      <c r="AU431" s="51" t="str">
        <f>IF(ISNA(VLOOKUP(AV431,Tab_feri,2,FALSE)),"",VLOOKUP(AV431,Tab_feri,2,FALSE))</f>
        <v/>
      </c>
      <c r="AV431" s="52">
        <f>IF(BH413&lt;EOMONTH(AT338,0),BH413+1,"")</f>
        <v>43829</v>
      </c>
      <c r="AW431" s="51" t="str">
        <f>IF(ISNA(VLOOKUP(AX431,Tab_feri,2,FALSE)),"",VLOOKUP(AX431,Tab_feri,2,FALSE))</f>
        <v/>
      </c>
      <c r="AX431" s="52">
        <f>IF(AV431&lt;EOMONTH(AT338,0),AV431+1,"")</f>
        <v>43830</v>
      </c>
      <c r="AY431" s="51" t="str">
        <f>IF(ISNA(VLOOKUP(AZ431,Tab_feri,2,FALSE)),"",VLOOKUP(AZ431,Tab_feri,2,FALSE))</f>
        <v/>
      </c>
      <c r="AZ431" s="52" t="str">
        <f>IF(AX431&lt;EOMONTH(AT338,0),AX431+1,"")</f>
        <v/>
      </c>
      <c r="BA431" s="51" t="str">
        <f>IF(ISNA(VLOOKUP(BB431,Tab_feri,2,FALSE)),"",VLOOKUP(BB431,Tab_feri,2,FALSE))</f>
        <v/>
      </c>
      <c r="BB431" s="52" t="str">
        <f>IF(AZ431&lt;EOMONTH(AT338,0),AZ431+1,"")</f>
        <v/>
      </c>
      <c r="BC431" s="51" t="str">
        <f>IF(ISNA(VLOOKUP(BD431,Tab_feri,2,FALSE)),"",VLOOKUP(BD431,Tab_feri,2,FALSE))</f>
        <v/>
      </c>
      <c r="BD431" s="52" t="str">
        <f>IF(BB431&lt;EOMONTH(AT338,0),BB431+1,"")</f>
        <v/>
      </c>
      <c r="BE431" s="53" t="str">
        <f>IF(ISNA(VLOOKUP(BF431,Tab_feri,2,FALSE)),"",VLOOKUP(BF431,Tab_feri,2,FALSE))</f>
        <v/>
      </c>
      <c r="BF431" s="54" t="str">
        <f>IF(BD431&lt;EOMONTH(AT338,0),BD431+1,"")</f>
        <v/>
      </c>
      <c r="BG431" s="53" t="str">
        <f>IF(ISNA(VLOOKUP(BH431,Tab_feri,2,FALSE)),"",VLOOKUP(BH431,Tab_feri,2,FALSE))</f>
        <v/>
      </c>
      <c r="BH431" s="55" t="str">
        <f>IF(BF431&lt;EOMONTH(AT338,0),BF431+1,"")</f>
        <v/>
      </c>
    </row>
    <row r="432" spans="4:60" ht="15" customHeight="1" outlineLevel="1" thickTop="1" thickBot="1" x14ac:dyDescent="0.25">
      <c r="D432" s="87">
        <f>SUM(H432,J432,L432,N432,P432,R432,T432)</f>
        <v>0</v>
      </c>
      <c r="F432" s="105">
        <v>1</v>
      </c>
      <c r="G432" s="80"/>
      <c r="H432" s="57"/>
      <c r="I432" s="80"/>
      <c r="J432" s="57"/>
      <c r="K432" s="80"/>
      <c r="L432" s="57"/>
      <c r="M432" s="80"/>
      <c r="N432" s="57"/>
      <c r="O432" s="80"/>
      <c r="P432" s="58"/>
      <c r="Q432" s="80"/>
      <c r="R432" s="57"/>
      <c r="S432" s="80"/>
      <c r="T432" s="58"/>
      <c r="X432" s="87">
        <f>SUM(AB432,AD432,AF432,AH432,AJ432,AL432,AN432)</f>
        <v>0</v>
      </c>
      <c r="Z432" s="105">
        <v>1</v>
      </c>
      <c r="AA432" s="80"/>
      <c r="AB432" s="57"/>
      <c r="AC432" s="80"/>
      <c r="AD432" s="57"/>
      <c r="AE432" s="80"/>
      <c r="AF432" s="57"/>
      <c r="AG432" s="80"/>
      <c r="AH432" s="57"/>
      <c r="AI432" s="80"/>
      <c r="AJ432" s="58"/>
      <c r="AK432" s="80"/>
      <c r="AL432" s="57"/>
      <c r="AM432" s="80"/>
      <c r="AN432" s="58"/>
      <c r="AR432" s="87">
        <f>SUM(AV432,AX432,AZ432,BB432,BD432,BF432,BH432)</f>
        <v>0</v>
      </c>
      <c r="AT432" s="105">
        <v>1</v>
      </c>
      <c r="AU432" s="80"/>
      <c r="AV432" s="57"/>
      <c r="AW432" s="80"/>
      <c r="AX432" s="57"/>
      <c r="AY432" s="80"/>
      <c r="AZ432" s="57"/>
      <c r="BA432" s="80"/>
      <c r="BB432" s="57"/>
      <c r="BC432" s="80"/>
      <c r="BD432" s="58"/>
      <c r="BE432" s="80"/>
      <c r="BF432" s="57"/>
      <c r="BG432" s="80"/>
      <c r="BH432" s="58"/>
    </row>
    <row r="433" spans="4:60" ht="15" customHeight="1" outlineLevel="1" thickBot="1" x14ac:dyDescent="0.25">
      <c r="D433" s="88">
        <f t="shared" ref="D433:D446" si="81">SUM(H433,J433,L433,N433,P433,R433,T433)</f>
        <v>0</v>
      </c>
      <c r="F433" s="105">
        <v>2</v>
      </c>
      <c r="G433" s="81"/>
      <c r="H433" s="47"/>
      <c r="I433" s="81"/>
      <c r="J433" s="47"/>
      <c r="K433" s="81"/>
      <c r="L433" s="47"/>
      <c r="M433" s="81"/>
      <c r="N433" s="47"/>
      <c r="O433" s="81"/>
      <c r="P433" s="59"/>
      <c r="Q433" s="81"/>
      <c r="R433" s="47"/>
      <c r="S433" s="81"/>
      <c r="T433" s="59"/>
      <c r="X433" s="88">
        <f t="shared" ref="X433:X446" si="82">SUM(AB433,AD433,AF433,AH433,AJ433,AL433,AN433)</f>
        <v>0</v>
      </c>
      <c r="Z433" s="105">
        <v>2</v>
      </c>
      <c r="AA433" s="81"/>
      <c r="AB433" s="47"/>
      <c r="AC433" s="81"/>
      <c r="AD433" s="47"/>
      <c r="AE433" s="81"/>
      <c r="AF433" s="47"/>
      <c r="AG433" s="81"/>
      <c r="AH433" s="47"/>
      <c r="AI433" s="81"/>
      <c r="AJ433" s="59"/>
      <c r="AK433" s="81"/>
      <c r="AL433" s="47"/>
      <c r="AM433" s="81"/>
      <c r="AN433" s="59"/>
      <c r="AR433" s="88">
        <f t="shared" ref="AR433:AR446" si="83">SUM(AV433,AX433,AZ433,BB433,BD433,BF433,BH433)</f>
        <v>0</v>
      </c>
      <c r="AT433" s="105">
        <v>2</v>
      </c>
      <c r="AU433" s="81"/>
      <c r="AV433" s="47"/>
      <c r="AW433" s="81"/>
      <c r="AX433" s="47"/>
      <c r="AY433" s="81"/>
      <c r="AZ433" s="47"/>
      <c r="BA433" s="81"/>
      <c r="BB433" s="47"/>
      <c r="BC433" s="81"/>
      <c r="BD433" s="59"/>
      <c r="BE433" s="81"/>
      <c r="BF433" s="47"/>
      <c r="BG433" s="81"/>
      <c r="BH433" s="59"/>
    </row>
    <row r="434" spans="4:60" ht="15" customHeight="1" outlineLevel="1" thickBot="1" x14ac:dyDescent="0.25">
      <c r="D434" s="88">
        <f t="shared" si="81"/>
        <v>0</v>
      </c>
      <c r="F434" s="105">
        <v>3</v>
      </c>
      <c r="G434" s="81"/>
      <c r="H434" s="47"/>
      <c r="I434" s="81"/>
      <c r="J434" s="47"/>
      <c r="K434" s="81"/>
      <c r="L434" s="47"/>
      <c r="M434" s="81"/>
      <c r="N434" s="47"/>
      <c r="O434" s="81"/>
      <c r="P434" s="59"/>
      <c r="Q434" s="81"/>
      <c r="R434" s="47"/>
      <c r="S434" s="81"/>
      <c r="T434" s="59"/>
      <c r="X434" s="88">
        <f t="shared" si="82"/>
        <v>0</v>
      </c>
      <c r="Z434" s="105">
        <v>3</v>
      </c>
      <c r="AA434" s="81"/>
      <c r="AB434" s="47"/>
      <c r="AC434" s="81"/>
      <c r="AD434" s="47"/>
      <c r="AE434" s="81"/>
      <c r="AF434" s="47"/>
      <c r="AG434" s="81"/>
      <c r="AH434" s="47"/>
      <c r="AI434" s="81"/>
      <c r="AJ434" s="59"/>
      <c r="AK434" s="81"/>
      <c r="AL434" s="47"/>
      <c r="AM434" s="81"/>
      <c r="AN434" s="59"/>
      <c r="AR434" s="88">
        <f t="shared" si="83"/>
        <v>0</v>
      </c>
      <c r="AT434" s="105">
        <v>3</v>
      </c>
      <c r="AU434" s="81"/>
      <c r="AV434" s="47"/>
      <c r="AW434" s="81"/>
      <c r="AX434" s="47"/>
      <c r="AY434" s="81"/>
      <c r="AZ434" s="47"/>
      <c r="BA434" s="81"/>
      <c r="BB434" s="47"/>
      <c r="BC434" s="81"/>
      <c r="BD434" s="59"/>
      <c r="BE434" s="81"/>
      <c r="BF434" s="47"/>
      <c r="BG434" s="81"/>
      <c r="BH434" s="59"/>
    </row>
    <row r="435" spans="4:60" ht="15" customHeight="1" outlineLevel="1" thickBot="1" x14ac:dyDescent="0.25">
      <c r="D435" s="88">
        <f t="shared" si="81"/>
        <v>0</v>
      </c>
      <c r="F435" s="105">
        <v>4</v>
      </c>
      <c r="G435" s="81"/>
      <c r="H435" s="47"/>
      <c r="I435" s="81"/>
      <c r="J435" s="47"/>
      <c r="K435" s="81"/>
      <c r="L435" s="47"/>
      <c r="M435" s="81"/>
      <c r="N435" s="47"/>
      <c r="O435" s="81"/>
      <c r="P435" s="59"/>
      <c r="Q435" s="81"/>
      <c r="R435" s="47"/>
      <c r="S435" s="81"/>
      <c r="T435" s="59"/>
      <c r="X435" s="88">
        <f t="shared" si="82"/>
        <v>0</v>
      </c>
      <c r="Z435" s="105">
        <v>4</v>
      </c>
      <c r="AA435" s="81"/>
      <c r="AB435" s="47"/>
      <c r="AC435" s="81"/>
      <c r="AD435" s="47"/>
      <c r="AE435" s="81"/>
      <c r="AF435" s="47"/>
      <c r="AG435" s="81"/>
      <c r="AH435" s="47"/>
      <c r="AI435" s="81"/>
      <c r="AJ435" s="59"/>
      <c r="AK435" s="81"/>
      <c r="AL435" s="47"/>
      <c r="AM435" s="81"/>
      <c r="AN435" s="59"/>
      <c r="AR435" s="88">
        <f t="shared" si="83"/>
        <v>0</v>
      </c>
      <c r="AT435" s="105">
        <v>4</v>
      </c>
      <c r="AU435" s="81"/>
      <c r="AV435" s="47"/>
      <c r="AW435" s="81"/>
      <c r="AX435" s="47"/>
      <c r="AY435" s="81"/>
      <c r="AZ435" s="47"/>
      <c r="BA435" s="81"/>
      <c r="BB435" s="47"/>
      <c r="BC435" s="81"/>
      <c r="BD435" s="59"/>
      <c r="BE435" s="81"/>
      <c r="BF435" s="47"/>
      <c r="BG435" s="81"/>
      <c r="BH435" s="59"/>
    </row>
    <row r="436" spans="4:60" ht="15" customHeight="1" outlineLevel="1" thickBot="1" x14ac:dyDescent="0.25">
      <c r="D436" s="88">
        <f t="shared" si="81"/>
        <v>0</v>
      </c>
      <c r="F436" s="105">
        <v>5</v>
      </c>
      <c r="G436" s="81"/>
      <c r="H436" s="47"/>
      <c r="I436" s="81"/>
      <c r="J436" s="47"/>
      <c r="K436" s="81"/>
      <c r="L436" s="47"/>
      <c r="M436" s="81"/>
      <c r="N436" s="47"/>
      <c r="O436" s="81"/>
      <c r="P436" s="59"/>
      <c r="Q436" s="81"/>
      <c r="R436" s="47"/>
      <c r="S436" s="81"/>
      <c r="T436" s="59"/>
      <c r="X436" s="88">
        <f t="shared" si="82"/>
        <v>0</v>
      </c>
      <c r="Z436" s="105">
        <v>5</v>
      </c>
      <c r="AA436" s="81"/>
      <c r="AB436" s="47"/>
      <c r="AC436" s="81"/>
      <c r="AD436" s="47"/>
      <c r="AE436" s="81"/>
      <c r="AF436" s="47"/>
      <c r="AG436" s="81"/>
      <c r="AH436" s="47"/>
      <c r="AI436" s="81"/>
      <c r="AJ436" s="59"/>
      <c r="AK436" s="81"/>
      <c r="AL436" s="47"/>
      <c r="AM436" s="81"/>
      <c r="AN436" s="59"/>
      <c r="AR436" s="88">
        <f t="shared" si="83"/>
        <v>0</v>
      </c>
      <c r="AT436" s="105">
        <v>5</v>
      </c>
      <c r="AU436" s="81"/>
      <c r="AV436" s="47"/>
      <c r="AW436" s="81"/>
      <c r="AX436" s="47"/>
      <c r="AY436" s="81"/>
      <c r="AZ436" s="47"/>
      <c r="BA436" s="81"/>
      <c r="BB436" s="47"/>
      <c r="BC436" s="81"/>
      <c r="BD436" s="59"/>
      <c r="BE436" s="81"/>
      <c r="BF436" s="47"/>
      <c r="BG436" s="81"/>
      <c r="BH436" s="59"/>
    </row>
    <row r="437" spans="4:60" ht="15" customHeight="1" outlineLevel="1" thickBot="1" x14ac:dyDescent="0.25">
      <c r="D437" s="88">
        <f t="shared" si="81"/>
        <v>0</v>
      </c>
      <c r="F437" s="105">
        <v>6</v>
      </c>
      <c r="G437" s="81"/>
      <c r="H437" s="47"/>
      <c r="I437" s="81"/>
      <c r="J437" s="47"/>
      <c r="K437" s="81"/>
      <c r="L437" s="47"/>
      <c r="M437" s="81"/>
      <c r="N437" s="47"/>
      <c r="O437" s="81"/>
      <c r="P437" s="59"/>
      <c r="Q437" s="81"/>
      <c r="R437" s="47"/>
      <c r="S437" s="81"/>
      <c r="T437" s="59"/>
      <c r="X437" s="88">
        <f t="shared" si="82"/>
        <v>0</v>
      </c>
      <c r="Z437" s="105">
        <v>6</v>
      </c>
      <c r="AA437" s="81"/>
      <c r="AB437" s="47"/>
      <c r="AC437" s="81"/>
      <c r="AD437" s="47"/>
      <c r="AE437" s="81"/>
      <c r="AF437" s="47"/>
      <c r="AG437" s="81"/>
      <c r="AH437" s="47"/>
      <c r="AI437" s="81"/>
      <c r="AJ437" s="59"/>
      <c r="AK437" s="81"/>
      <c r="AL437" s="47"/>
      <c r="AM437" s="81"/>
      <c r="AN437" s="59"/>
      <c r="AR437" s="88">
        <f t="shared" si="83"/>
        <v>0</v>
      </c>
      <c r="AT437" s="105">
        <v>6</v>
      </c>
      <c r="AU437" s="81"/>
      <c r="AV437" s="47"/>
      <c r="AW437" s="81"/>
      <c r="AX437" s="47"/>
      <c r="AY437" s="81"/>
      <c r="AZ437" s="47"/>
      <c r="BA437" s="81"/>
      <c r="BB437" s="47"/>
      <c r="BC437" s="81"/>
      <c r="BD437" s="59"/>
      <c r="BE437" s="81"/>
      <c r="BF437" s="47"/>
      <c r="BG437" s="81"/>
      <c r="BH437" s="59"/>
    </row>
    <row r="438" spans="4:60" ht="15" customHeight="1" outlineLevel="1" thickBot="1" x14ac:dyDescent="0.25">
      <c r="D438" s="88">
        <f t="shared" si="81"/>
        <v>0</v>
      </c>
      <c r="F438" s="105">
        <v>7</v>
      </c>
      <c r="G438" s="81"/>
      <c r="H438" s="47"/>
      <c r="I438" s="81"/>
      <c r="J438" s="47"/>
      <c r="K438" s="81"/>
      <c r="L438" s="47"/>
      <c r="M438" s="81"/>
      <c r="N438" s="47"/>
      <c r="O438" s="81"/>
      <c r="P438" s="59"/>
      <c r="Q438" s="81"/>
      <c r="R438" s="47"/>
      <c r="S438" s="81"/>
      <c r="T438" s="59"/>
      <c r="X438" s="88">
        <f t="shared" si="82"/>
        <v>0</v>
      </c>
      <c r="Z438" s="105">
        <v>7</v>
      </c>
      <c r="AA438" s="81"/>
      <c r="AB438" s="47"/>
      <c r="AC438" s="81"/>
      <c r="AD438" s="47"/>
      <c r="AE438" s="81"/>
      <c r="AF438" s="47"/>
      <c r="AG438" s="81"/>
      <c r="AH438" s="47"/>
      <c r="AI438" s="81"/>
      <c r="AJ438" s="59"/>
      <c r="AK438" s="81"/>
      <c r="AL438" s="47"/>
      <c r="AM438" s="81"/>
      <c r="AN438" s="59"/>
      <c r="AR438" s="88">
        <f t="shared" si="83"/>
        <v>0</v>
      </c>
      <c r="AT438" s="105">
        <v>7</v>
      </c>
      <c r="AU438" s="81"/>
      <c r="AV438" s="47"/>
      <c r="AW438" s="81"/>
      <c r="AX438" s="47"/>
      <c r="AY438" s="81"/>
      <c r="AZ438" s="47"/>
      <c r="BA438" s="81"/>
      <c r="BB438" s="47"/>
      <c r="BC438" s="81"/>
      <c r="BD438" s="59"/>
      <c r="BE438" s="81"/>
      <c r="BF438" s="47"/>
      <c r="BG438" s="81"/>
      <c r="BH438" s="59"/>
    </row>
    <row r="439" spans="4:60" ht="15" customHeight="1" outlineLevel="1" thickBot="1" x14ac:dyDescent="0.25">
      <c r="D439" s="88">
        <f t="shared" si="81"/>
        <v>0</v>
      </c>
      <c r="F439" s="105">
        <v>8</v>
      </c>
      <c r="G439" s="81"/>
      <c r="H439" s="47"/>
      <c r="I439" s="81"/>
      <c r="J439" s="47"/>
      <c r="K439" s="81"/>
      <c r="L439" s="47"/>
      <c r="M439" s="81"/>
      <c r="N439" s="47"/>
      <c r="O439" s="81"/>
      <c r="P439" s="59"/>
      <c r="Q439" s="81"/>
      <c r="R439" s="47"/>
      <c r="S439" s="81"/>
      <c r="T439" s="59"/>
      <c r="X439" s="88">
        <f t="shared" si="82"/>
        <v>0</v>
      </c>
      <c r="Z439" s="105">
        <v>8</v>
      </c>
      <c r="AA439" s="81"/>
      <c r="AB439" s="47"/>
      <c r="AC439" s="81"/>
      <c r="AD439" s="47"/>
      <c r="AE439" s="81"/>
      <c r="AF439" s="47"/>
      <c r="AG439" s="81"/>
      <c r="AH439" s="47"/>
      <c r="AI439" s="81"/>
      <c r="AJ439" s="59"/>
      <c r="AK439" s="81"/>
      <c r="AL439" s="47"/>
      <c r="AM439" s="81"/>
      <c r="AN439" s="59"/>
      <c r="AR439" s="88">
        <f t="shared" si="83"/>
        <v>0</v>
      </c>
      <c r="AT439" s="105">
        <v>8</v>
      </c>
      <c r="AU439" s="81"/>
      <c r="AV439" s="47"/>
      <c r="AW439" s="81"/>
      <c r="AX439" s="47"/>
      <c r="AY439" s="81"/>
      <c r="AZ439" s="47"/>
      <c r="BA439" s="81"/>
      <c r="BB439" s="47"/>
      <c r="BC439" s="81"/>
      <c r="BD439" s="59"/>
      <c r="BE439" s="81"/>
      <c r="BF439" s="47"/>
      <c r="BG439" s="81"/>
      <c r="BH439" s="59"/>
    </row>
    <row r="440" spans="4:60" ht="15" customHeight="1" outlineLevel="1" thickBot="1" x14ac:dyDescent="0.25">
      <c r="D440" s="88">
        <f t="shared" si="81"/>
        <v>0</v>
      </c>
      <c r="F440" s="105">
        <v>9</v>
      </c>
      <c r="G440" s="81"/>
      <c r="H440" s="47"/>
      <c r="I440" s="81"/>
      <c r="J440" s="47"/>
      <c r="K440" s="81"/>
      <c r="L440" s="47"/>
      <c r="M440" s="81"/>
      <c r="N440" s="47"/>
      <c r="O440" s="81"/>
      <c r="P440" s="59"/>
      <c r="Q440" s="81"/>
      <c r="R440" s="47"/>
      <c r="S440" s="81"/>
      <c r="T440" s="59"/>
      <c r="X440" s="88">
        <f t="shared" si="82"/>
        <v>0</v>
      </c>
      <c r="Z440" s="105">
        <v>9</v>
      </c>
      <c r="AA440" s="81"/>
      <c r="AB440" s="47"/>
      <c r="AC440" s="81"/>
      <c r="AD440" s="47"/>
      <c r="AE440" s="81"/>
      <c r="AF440" s="47"/>
      <c r="AG440" s="81"/>
      <c r="AH440" s="47"/>
      <c r="AI440" s="81"/>
      <c r="AJ440" s="59"/>
      <c r="AK440" s="81"/>
      <c r="AL440" s="47"/>
      <c r="AM440" s="81"/>
      <c r="AN440" s="59"/>
      <c r="AR440" s="88">
        <f t="shared" si="83"/>
        <v>0</v>
      </c>
      <c r="AT440" s="105">
        <v>9</v>
      </c>
      <c r="AU440" s="81"/>
      <c r="AV440" s="47"/>
      <c r="AW440" s="81"/>
      <c r="AX440" s="47"/>
      <c r="AY440" s="81"/>
      <c r="AZ440" s="47"/>
      <c r="BA440" s="81"/>
      <c r="BB440" s="47"/>
      <c r="BC440" s="81"/>
      <c r="BD440" s="59"/>
      <c r="BE440" s="81"/>
      <c r="BF440" s="47"/>
      <c r="BG440" s="81"/>
      <c r="BH440" s="59"/>
    </row>
    <row r="441" spans="4:60" ht="15" customHeight="1" outlineLevel="1" thickBot="1" x14ac:dyDescent="0.25">
      <c r="D441" s="88">
        <f t="shared" si="81"/>
        <v>0</v>
      </c>
      <c r="F441" s="105">
        <v>10</v>
      </c>
      <c r="G441" s="81"/>
      <c r="H441" s="47"/>
      <c r="I441" s="81"/>
      <c r="J441" s="47"/>
      <c r="K441" s="81"/>
      <c r="L441" s="47"/>
      <c r="M441" s="81"/>
      <c r="N441" s="47"/>
      <c r="O441" s="81"/>
      <c r="P441" s="59"/>
      <c r="Q441" s="81"/>
      <c r="R441" s="47"/>
      <c r="S441" s="81"/>
      <c r="T441" s="59"/>
      <c r="X441" s="88">
        <f t="shared" si="82"/>
        <v>0</v>
      </c>
      <c r="Z441" s="105">
        <v>10</v>
      </c>
      <c r="AA441" s="81"/>
      <c r="AB441" s="47"/>
      <c r="AC441" s="81"/>
      <c r="AD441" s="47"/>
      <c r="AE441" s="81"/>
      <c r="AF441" s="47"/>
      <c r="AG441" s="81"/>
      <c r="AH441" s="47"/>
      <c r="AI441" s="81"/>
      <c r="AJ441" s="59"/>
      <c r="AK441" s="81"/>
      <c r="AL441" s="47"/>
      <c r="AM441" s="81"/>
      <c r="AN441" s="59"/>
      <c r="AR441" s="88">
        <f t="shared" si="83"/>
        <v>0</v>
      </c>
      <c r="AT441" s="105">
        <v>10</v>
      </c>
      <c r="AU441" s="81"/>
      <c r="AV441" s="47"/>
      <c r="AW441" s="81"/>
      <c r="AX441" s="47"/>
      <c r="AY441" s="81"/>
      <c r="AZ441" s="47"/>
      <c r="BA441" s="81"/>
      <c r="BB441" s="47"/>
      <c r="BC441" s="81"/>
      <c r="BD441" s="59"/>
      <c r="BE441" s="81"/>
      <c r="BF441" s="47"/>
      <c r="BG441" s="81"/>
      <c r="BH441" s="59"/>
    </row>
    <row r="442" spans="4:60" ht="15" customHeight="1" outlineLevel="1" thickBot="1" x14ac:dyDescent="0.25">
      <c r="D442" s="88">
        <f t="shared" si="81"/>
        <v>0</v>
      </c>
      <c r="F442" s="105">
        <v>11</v>
      </c>
      <c r="G442" s="81"/>
      <c r="H442" s="47"/>
      <c r="I442" s="81"/>
      <c r="J442" s="47"/>
      <c r="K442" s="81"/>
      <c r="L442" s="47"/>
      <c r="M442" s="81"/>
      <c r="N442" s="47"/>
      <c r="O442" s="81"/>
      <c r="P442" s="59"/>
      <c r="Q442" s="81"/>
      <c r="R442" s="47"/>
      <c r="S442" s="81"/>
      <c r="T442" s="59"/>
      <c r="X442" s="88">
        <f t="shared" si="82"/>
        <v>0</v>
      </c>
      <c r="Z442" s="105">
        <v>11</v>
      </c>
      <c r="AA442" s="81"/>
      <c r="AB442" s="47"/>
      <c r="AC442" s="81"/>
      <c r="AD442" s="47"/>
      <c r="AE442" s="81"/>
      <c r="AF442" s="47"/>
      <c r="AG442" s="81"/>
      <c r="AH442" s="47"/>
      <c r="AI442" s="81"/>
      <c r="AJ442" s="59"/>
      <c r="AK442" s="81"/>
      <c r="AL442" s="47"/>
      <c r="AM442" s="81"/>
      <c r="AN442" s="59"/>
      <c r="AR442" s="88">
        <f t="shared" si="83"/>
        <v>0</v>
      </c>
      <c r="AT442" s="105">
        <v>11</v>
      </c>
      <c r="AU442" s="81"/>
      <c r="AV442" s="47"/>
      <c r="AW442" s="81"/>
      <c r="AX442" s="47"/>
      <c r="AY442" s="81"/>
      <c r="AZ442" s="47"/>
      <c r="BA442" s="81"/>
      <c r="BB442" s="47"/>
      <c r="BC442" s="81"/>
      <c r="BD442" s="59"/>
      <c r="BE442" s="81"/>
      <c r="BF442" s="47"/>
      <c r="BG442" s="81"/>
      <c r="BH442" s="59"/>
    </row>
    <row r="443" spans="4:60" ht="15" customHeight="1" outlineLevel="1" thickBot="1" x14ac:dyDescent="0.25">
      <c r="D443" s="88">
        <f t="shared" si="81"/>
        <v>0</v>
      </c>
      <c r="F443" s="105">
        <v>12</v>
      </c>
      <c r="G443" s="81"/>
      <c r="H443" s="47"/>
      <c r="I443" s="81"/>
      <c r="J443" s="47"/>
      <c r="K443" s="81"/>
      <c r="L443" s="47"/>
      <c r="M443" s="81"/>
      <c r="N443" s="47"/>
      <c r="O443" s="81"/>
      <c r="P443" s="59"/>
      <c r="Q443" s="81"/>
      <c r="R443" s="47"/>
      <c r="S443" s="81"/>
      <c r="T443" s="59"/>
      <c r="X443" s="88">
        <f t="shared" si="82"/>
        <v>0</v>
      </c>
      <c r="Z443" s="105">
        <v>12</v>
      </c>
      <c r="AA443" s="81"/>
      <c r="AB443" s="47"/>
      <c r="AC443" s="81"/>
      <c r="AD443" s="47"/>
      <c r="AE443" s="81"/>
      <c r="AF443" s="47"/>
      <c r="AG443" s="81"/>
      <c r="AH443" s="47"/>
      <c r="AI443" s="81"/>
      <c r="AJ443" s="59"/>
      <c r="AK443" s="81"/>
      <c r="AL443" s="47"/>
      <c r="AM443" s="81"/>
      <c r="AN443" s="59"/>
      <c r="AR443" s="88">
        <f t="shared" si="83"/>
        <v>0</v>
      </c>
      <c r="AT443" s="105">
        <v>12</v>
      </c>
      <c r="AU443" s="81"/>
      <c r="AV443" s="47"/>
      <c r="AW443" s="81"/>
      <c r="AX443" s="47"/>
      <c r="AY443" s="81"/>
      <c r="AZ443" s="47"/>
      <c r="BA443" s="81"/>
      <c r="BB443" s="47"/>
      <c r="BC443" s="81"/>
      <c r="BD443" s="59"/>
      <c r="BE443" s="81"/>
      <c r="BF443" s="47"/>
      <c r="BG443" s="81"/>
      <c r="BH443" s="59"/>
    </row>
    <row r="444" spans="4:60" ht="15" customHeight="1" outlineLevel="1" thickBot="1" x14ac:dyDescent="0.25">
      <c r="D444" s="88">
        <f t="shared" si="81"/>
        <v>0</v>
      </c>
      <c r="F444" s="105">
        <v>13</v>
      </c>
      <c r="G444" s="81"/>
      <c r="H444" s="47"/>
      <c r="I444" s="81"/>
      <c r="J444" s="47"/>
      <c r="K444" s="81"/>
      <c r="L444" s="47"/>
      <c r="M444" s="81"/>
      <c r="N444" s="47"/>
      <c r="O444" s="81"/>
      <c r="P444" s="59"/>
      <c r="Q444" s="81"/>
      <c r="R444" s="47"/>
      <c r="S444" s="81"/>
      <c r="T444" s="59"/>
      <c r="X444" s="88">
        <f t="shared" si="82"/>
        <v>0</v>
      </c>
      <c r="Z444" s="105">
        <v>13</v>
      </c>
      <c r="AA444" s="81"/>
      <c r="AB444" s="47"/>
      <c r="AC444" s="81"/>
      <c r="AD444" s="47"/>
      <c r="AE444" s="81"/>
      <c r="AF444" s="47"/>
      <c r="AG444" s="81"/>
      <c r="AH444" s="47"/>
      <c r="AI444" s="81"/>
      <c r="AJ444" s="59"/>
      <c r="AK444" s="81"/>
      <c r="AL444" s="47"/>
      <c r="AM444" s="81"/>
      <c r="AN444" s="59"/>
      <c r="AR444" s="88">
        <f t="shared" si="83"/>
        <v>0</v>
      </c>
      <c r="AT444" s="105">
        <v>13</v>
      </c>
      <c r="AU444" s="81"/>
      <c r="AV444" s="47"/>
      <c r="AW444" s="81"/>
      <c r="AX444" s="47"/>
      <c r="AY444" s="81"/>
      <c r="AZ444" s="47"/>
      <c r="BA444" s="81"/>
      <c r="BB444" s="47"/>
      <c r="BC444" s="81"/>
      <c r="BD444" s="59"/>
      <c r="BE444" s="81"/>
      <c r="BF444" s="47"/>
      <c r="BG444" s="81"/>
      <c r="BH444" s="59"/>
    </row>
    <row r="445" spans="4:60" ht="15" customHeight="1" outlineLevel="1" thickBot="1" x14ac:dyDescent="0.25">
      <c r="D445" s="88">
        <f t="shared" si="81"/>
        <v>0</v>
      </c>
      <c r="F445" s="105">
        <v>14</v>
      </c>
      <c r="G445" s="81"/>
      <c r="H445" s="78"/>
      <c r="I445" s="81"/>
      <c r="J445" s="47"/>
      <c r="K445" s="81"/>
      <c r="L445" s="47"/>
      <c r="M445" s="81"/>
      <c r="N445" s="47"/>
      <c r="O445" s="81"/>
      <c r="P445" s="59"/>
      <c r="Q445" s="81"/>
      <c r="R445" s="47"/>
      <c r="S445" s="81"/>
      <c r="T445" s="59"/>
      <c r="X445" s="88">
        <f t="shared" si="82"/>
        <v>0</v>
      </c>
      <c r="Z445" s="105">
        <v>14</v>
      </c>
      <c r="AA445" s="81"/>
      <c r="AB445" s="78"/>
      <c r="AC445" s="81"/>
      <c r="AD445" s="47"/>
      <c r="AE445" s="81"/>
      <c r="AF445" s="47"/>
      <c r="AG445" s="81"/>
      <c r="AH445" s="47"/>
      <c r="AI445" s="81"/>
      <c r="AJ445" s="59"/>
      <c r="AK445" s="81"/>
      <c r="AL445" s="47"/>
      <c r="AM445" s="81"/>
      <c r="AN445" s="59"/>
      <c r="AR445" s="88">
        <f t="shared" si="83"/>
        <v>0</v>
      </c>
      <c r="AT445" s="105">
        <v>14</v>
      </c>
      <c r="AU445" s="81"/>
      <c r="AV445" s="78"/>
      <c r="AW445" s="81"/>
      <c r="AX445" s="47"/>
      <c r="AY445" s="81"/>
      <c r="AZ445" s="47"/>
      <c r="BA445" s="81"/>
      <c r="BB445" s="47"/>
      <c r="BC445" s="81"/>
      <c r="BD445" s="59"/>
      <c r="BE445" s="81"/>
      <c r="BF445" s="47"/>
      <c r="BG445" s="81"/>
      <c r="BH445" s="59"/>
    </row>
    <row r="446" spans="4:60" ht="15" customHeight="1" outlineLevel="1" thickBot="1" x14ac:dyDescent="0.25">
      <c r="D446" s="89">
        <f t="shared" si="81"/>
        <v>0</v>
      </c>
      <c r="F446" s="105">
        <v>15</v>
      </c>
      <c r="G446" s="82"/>
      <c r="H446" s="60"/>
      <c r="I446" s="82"/>
      <c r="J446" s="60"/>
      <c r="K446" s="82"/>
      <c r="L446" s="60"/>
      <c r="M446" s="82"/>
      <c r="N446" s="60"/>
      <c r="O446" s="82"/>
      <c r="P446" s="61"/>
      <c r="Q446" s="82"/>
      <c r="R446" s="60"/>
      <c r="S446" s="82"/>
      <c r="T446" s="61"/>
      <c r="X446" s="89">
        <f t="shared" si="82"/>
        <v>0</v>
      </c>
      <c r="Z446" s="105">
        <v>15</v>
      </c>
      <c r="AA446" s="82"/>
      <c r="AB446" s="60"/>
      <c r="AC446" s="82"/>
      <c r="AD446" s="60"/>
      <c r="AE446" s="82"/>
      <c r="AF446" s="60"/>
      <c r="AG446" s="82"/>
      <c r="AH446" s="60"/>
      <c r="AI446" s="82"/>
      <c r="AJ446" s="61"/>
      <c r="AK446" s="82"/>
      <c r="AL446" s="60"/>
      <c r="AM446" s="82"/>
      <c r="AN446" s="61"/>
      <c r="AR446" s="89">
        <f t="shared" si="83"/>
        <v>0</v>
      </c>
      <c r="AT446" s="105">
        <v>15</v>
      </c>
      <c r="AU446" s="82"/>
      <c r="AV446" s="60"/>
      <c r="AW446" s="82"/>
      <c r="AX446" s="60"/>
      <c r="AY446" s="82"/>
      <c r="AZ446" s="60"/>
      <c r="BA446" s="82"/>
      <c r="BB446" s="60"/>
      <c r="BC446" s="82"/>
      <c r="BD446" s="61"/>
      <c r="BE446" s="82"/>
      <c r="BF446" s="60"/>
      <c r="BG446" s="82"/>
      <c r="BH446" s="61"/>
    </row>
    <row r="447" spans="4:60" ht="15" customHeight="1" outlineLevel="1" thickTop="1" x14ac:dyDescent="0.2">
      <c r="F447" s="106"/>
      <c r="G447" s="49" t="s">
        <v>27</v>
      </c>
      <c r="H447" s="49">
        <f>SUM(H432:H446)</f>
        <v>0</v>
      </c>
      <c r="I447" s="49"/>
      <c r="J447" s="49">
        <f>SUM(J432:J446)</f>
        <v>0</v>
      </c>
      <c r="K447" s="49"/>
      <c r="L447" s="49">
        <f>SUM(L432:L446)</f>
        <v>0</v>
      </c>
      <c r="M447" s="49"/>
      <c r="N447" s="49">
        <f>SUM(N432:N446)</f>
        <v>0</v>
      </c>
      <c r="O447" s="49"/>
      <c r="P447" s="49">
        <f>SUM(P432:P446)</f>
        <v>0</v>
      </c>
      <c r="Q447" s="49"/>
      <c r="R447" s="49">
        <f>SUM(R432:R446)</f>
        <v>0</v>
      </c>
      <c r="S447" s="49"/>
      <c r="T447" s="49">
        <f>SUM(T432:T446)</f>
        <v>0</v>
      </c>
      <c r="Z447" s="106"/>
      <c r="AA447" s="49" t="s">
        <v>27</v>
      </c>
      <c r="AB447" s="49">
        <f>SUM(AB432:AB446)</f>
        <v>0</v>
      </c>
      <c r="AC447" s="49"/>
      <c r="AD447" s="49">
        <f>SUM(AD432:AD446)</f>
        <v>0</v>
      </c>
      <c r="AE447" s="49"/>
      <c r="AF447" s="49">
        <f>SUM(AF432:AF446)</f>
        <v>0</v>
      </c>
      <c r="AG447" s="49"/>
      <c r="AH447" s="49">
        <f>SUM(AH432:AH446)</f>
        <v>0</v>
      </c>
      <c r="AI447" s="49"/>
      <c r="AJ447" s="49">
        <f>SUM(AJ432:AJ446)</f>
        <v>0</v>
      </c>
      <c r="AK447" s="49"/>
      <c r="AL447" s="49">
        <f>SUM(AL432:AL446)</f>
        <v>0</v>
      </c>
      <c r="AM447" s="49"/>
      <c r="AN447" s="49">
        <f>SUM(AN432:AN446)</f>
        <v>0</v>
      </c>
      <c r="AT447" s="106"/>
      <c r="AU447" s="49" t="s">
        <v>27</v>
      </c>
      <c r="AV447" s="49">
        <f>SUM(AV432:AV446)</f>
        <v>0</v>
      </c>
      <c r="AW447" s="49"/>
      <c r="AX447" s="49">
        <f>SUM(AX432:AX446)</f>
        <v>0</v>
      </c>
      <c r="AY447" s="49"/>
      <c r="AZ447" s="49">
        <f>SUM(AZ432:AZ446)</f>
        <v>0</v>
      </c>
      <c r="BA447" s="49"/>
      <c r="BB447" s="49">
        <f>SUM(BB432:BB446)</f>
        <v>0</v>
      </c>
      <c r="BC447" s="49"/>
      <c r="BD447" s="49">
        <f>SUM(BD432:BD446)</f>
        <v>0</v>
      </c>
      <c r="BE447" s="49"/>
      <c r="BF447" s="49">
        <f>SUM(BF432:BF446)</f>
        <v>0</v>
      </c>
      <c r="BG447" s="49"/>
      <c r="BH447" s="49">
        <f>SUM(BH432:BH446)</f>
        <v>0</v>
      </c>
    </row>
    <row r="448" spans="4:60" ht="15" customHeight="1" x14ac:dyDescent="0.2">
      <c r="D448" s="110"/>
      <c r="E448" s="110"/>
      <c r="F448" s="102"/>
      <c r="G448" s="111"/>
      <c r="H448" s="111"/>
      <c r="I448" s="111"/>
      <c r="J448" s="111"/>
      <c r="K448" s="111"/>
      <c r="L448" s="111"/>
      <c r="M448" s="111"/>
      <c r="N448" s="111"/>
      <c r="O448" s="111"/>
      <c r="P448" s="111"/>
      <c r="Q448" s="111"/>
      <c r="R448" s="111"/>
      <c r="S448" s="111"/>
      <c r="T448" s="111"/>
      <c r="U448" s="110"/>
      <c r="V448" s="110"/>
      <c r="W448" s="110"/>
      <c r="X448" s="110"/>
      <c r="Y448" s="110"/>
      <c r="Z448" s="102"/>
      <c r="AA448" s="111"/>
      <c r="AB448" s="111"/>
      <c r="AC448" s="111"/>
      <c r="AD448" s="111"/>
      <c r="AE448" s="111"/>
      <c r="AF448" s="111"/>
      <c r="AG448" s="111"/>
      <c r="AH448" s="111"/>
      <c r="AI448" s="111"/>
      <c r="AJ448" s="111"/>
      <c r="AK448" s="111"/>
      <c r="AL448" s="111"/>
      <c r="AM448" s="111"/>
      <c r="AN448" s="111"/>
      <c r="AO448" s="110"/>
      <c r="AP448" s="110"/>
      <c r="AQ448" s="110"/>
      <c r="AR448" s="110"/>
      <c r="AS448" s="110"/>
      <c r="AT448" s="102"/>
      <c r="AU448" s="111"/>
      <c r="AV448" s="111"/>
      <c r="AW448" s="111"/>
      <c r="AX448" s="111"/>
      <c r="AY448" s="111"/>
      <c r="AZ448" s="111"/>
      <c r="BA448" s="111"/>
      <c r="BB448" s="111"/>
      <c r="BC448" s="111"/>
      <c r="BD448" s="111"/>
      <c r="BE448" s="49"/>
      <c r="BF448" s="49"/>
      <c r="BG448" s="49"/>
      <c r="BH448" s="49"/>
    </row>
    <row r="449" spans="4:60" ht="15" customHeight="1" x14ac:dyDescent="0.2">
      <c r="D449" s="110"/>
      <c r="E449" s="110"/>
      <c r="F449" s="102"/>
      <c r="G449" s="111"/>
      <c r="H449" s="111"/>
      <c r="I449" s="111"/>
      <c r="J449" s="111"/>
      <c r="K449" s="111"/>
      <c r="L449" s="111"/>
      <c r="M449" s="111"/>
      <c r="N449" s="111"/>
      <c r="O449" s="111"/>
      <c r="P449" s="111"/>
      <c r="Q449" s="111"/>
      <c r="R449" s="111"/>
      <c r="S449" s="111"/>
      <c r="T449" s="111"/>
      <c r="U449" s="110"/>
      <c r="V449" s="110"/>
      <c r="W449" s="110"/>
      <c r="X449" s="110"/>
      <c r="Y449" s="110"/>
      <c r="Z449" s="102"/>
      <c r="AA449" s="111"/>
      <c r="AB449" s="111"/>
      <c r="AC449" s="111"/>
      <c r="AD449" s="111"/>
      <c r="AE449" s="111"/>
      <c r="AF449" s="111"/>
      <c r="AG449" s="111"/>
      <c r="AH449" s="111"/>
      <c r="AI449" s="111"/>
      <c r="AJ449" s="111"/>
      <c r="AK449" s="111"/>
      <c r="AL449" s="111"/>
      <c r="AM449" s="111"/>
      <c r="AN449" s="111"/>
      <c r="AO449" s="110"/>
      <c r="AP449" s="110"/>
      <c r="AQ449" s="110"/>
      <c r="AR449" s="110"/>
      <c r="AS449" s="110"/>
      <c r="AT449" s="102"/>
      <c r="AU449" s="111"/>
      <c r="AV449" s="111"/>
      <c r="AW449" s="111"/>
      <c r="AX449" s="111"/>
      <c r="AY449" s="111"/>
      <c r="AZ449" s="111"/>
      <c r="BA449" s="111"/>
      <c r="BB449" s="111"/>
      <c r="BC449" s="111"/>
      <c r="BD449" s="111"/>
      <c r="BE449" s="49"/>
      <c r="BF449" s="49"/>
      <c r="BG449" s="49"/>
      <c r="BH449" s="49"/>
    </row>
    <row r="450" spans="4:60" ht="15" customHeight="1" x14ac:dyDescent="0.2">
      <c r="D450" s="110"/>
      <c r="E450" s="110"/>
      <c r="F450" s="102"/>
      <c r="G450" s="111"/>
      <c r="H450" s="111"/>
      <c r="I450" s="111"/>
      <c r="J450" s="111"/>
      <c r="K450" s="111"/>
      <c r="L450" s="111"/>
      <c r="M450" s="111"/>
      <c r="N450" s="111"/>
      <c r="O450" s="111"/>
      <c r="P450" s="111"/>
      <c r="Q450" s="111"/>
      <c r="R450" s="111"/>
      <c r="S450" s="111"/>
      <c r="T450" s="111"/>
      <c r="U450" s="110"/>
      <c r="V450" s="110"/>
      <c r="W450" s="110"/>
      <c r="X450" s="110"/>
      <c r="Y450" s="110"/>
      <c r="Z450" s="102"/>
      <c r="AA450" s="111"/>
      <c r="AB450" s="111"/>
      <c r="AC450" s="111"/>
      <c r="AD450" s="111"/>
      <c r="AE450" s="111"/>
      <c r="AF450" s="111"/>
      <c r="AG450" s="111"/>
      <c r="AH450" s="111"/>
      <c r="AI450" s="111"/>
      <c r="AJ450" s="111"/>
      <c r="AK450" s="111"/>
      <c r="AL450" s="111"/>
      <c r="AM450" s="111"/>
      <c r="AN450" s="111"/>
      <c r="AO450" s="110"/>
      <c r="AP450" s="110"/>
      <c r="AQ450" s="110"/>
      <c r="AR450" s="110"/>
      <c r="AS450" s="110"/>
      <c r="AT450" s="102"/>
      <c r="AU450" s="111"/>
      <c r="AV450" s="111"/>
      <c r="AW450" s="111"/>
      <c r="AX450" s="111"/>
      <c r="AY450" s="111"/>
      <c r="AZ450" s="111"/>
      <c r="BA450" s="111"/>
      <c r="BB450" s="111"/>
      <c r="BC450" s="111"/>
      <c r="BD450" s="111"/>
      <c r="BE450" s="49"/>
      <c r="BF450" s="49"/>
      <c r="BG450" s="49"/>
      <c r="BH450" s="49"/>
    </row>
    <row r="451" spans="4:60" ht="15" customHeight="1" x14ac:dyDescent="0.2">
      <c r="D451" s="110"/>
      <c r="E451" s="110"/>
      <c r="F451" s="102"/>
      <c r="G451" s="111"/>
      <c r="H451" s="111"/>
      <c r="I451" s="111"/>
      <c r="J451" s="111"/>
      <c r="K451" s="111"/>
      <c r="L451" s="111"/>
      <c r="M451" s="111"/>
      <c r="N451" s="111"/>
      <c r="O451" s="111"/>
      <c r="P451" s="111"/>
      <c r="Q451" s="111"/>
      <c r="R451" s="111"/>
      <c r="S451" s="111"/>
      <c r="T451" s="111"/>
      <c r="U451" s="110"/>
      <c r="V451" s="110"/>
      <c r="W451" s="110"/>
      <c r="X451" s="110"/>
      <c r="Y451" s="110"/>
      <c r="Z451" s="102"/>
      <c r="AA451" s="111"/>
      <c r="AB451" s="111"/>
      <c r="AC451" s="111"/>
      <c r="AD451" s="111"/>
      <c r="AE451" s="111"/>
      <c r="AF451" s="111"/>
      <c r="AG451" s="111"/>
      <c r="AH451" s="111"/>
      <c r="AI451" s="111"/>
      <c r="AJ451" s="111"/>
      <c r="AK451" s="111"/>
      <c r="AL451" s="111"/>
      <c r="AM451" s="111"/>
      <c r="AN451" s="111"/>
      <c r="AO451" s="110"/>
      <c r="AP451" s="110"/>
      <c r="AQ451" s="110"/>
      <c r="AR451" s="110"/>
      <c r="AS451" s="110"/>
      <c r="AT451" s="102"/>
      <c r="AU451" s="111"/>
      <c r="AV451" s="111"/>
      <c r="AW451" s="111"/>
      <c r="AX451" s="111"/>
      <c r="AY451" s="111"/>
      <c r="AZ451" s="111"/>
      <c r="BA451" s="111"/>
      <c r="BB451" s="111"/>
      <c r="BC451" s="111"/>
      <c r="BD451" s="111"/>
      <c r="BE451" s="49"/>
      <c r="BF451" s="49"/>
      <c r="BG451" s="49"/>
      <c r="BH451" s="49"/>
    </row>
    <row r="452" spans="4:60" x14ac:dyDescent="0.2">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c r="AA452" s="110"/>
      <c r="AB452" s="110"/>
      <c r="AC452" s="110"/>
      <c r="AD452" s="110"/>
      <c r="AE452" s="110"/>
      <c r="AF452" s="110"/>
      <c r="AG452" s="110"/>
      <c r="AH452" s="110"/>
      <c r="AI452" s="110"/>
      <c r="AJ452" s="110"/>
      <c r="AK452" s="110"/>
      <c r="AL452" s="110"/>
      <c r="AM452" s="110"/>
      <c r="AN452" s="110"/>
      <c r="AO452" s="110"/>
      <c r="AP452" s="110"/>
      <c r="AQ452" s="110"/>
      <c r="AR452" s="110"/>
      <c r="AS452" s="110"/>
      <c r="AT452" s="110"/>
      <c r="AU452" s="110"/>
      <c r="AV452" s="110"/>
      <c r="AW452" s="110"/>
      <c r="AX452" s="110"/>
      <c r="AY452" s="110"/>
      <c r="AZ452" s="110"/>
      <c r="BA452" s="110"/>
      <c r="BB452" s="110"/>
      <c r="BC452" s="110"/>
      <c r="BD452" s="110"/>
    </row>
    <row r="453" spans="4:60" x14ac:dyDescent="0.2">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c r="AA453" s="110"/>
      <c r="AB453" s="110"/>
      <c r="AC453" s="110"/>
      <c r="AD453" s="110"/>
      <c r="AE453" s="110"/>
      <c r="AF453" s="110"/>
      <c r="AG453" s="110"/>
      <c r="AH453" s="110"/>
      <c r="AI453" s="110"/>
      <c r="AJ453" s="110"/>
      <c r="AK453" s="110"/>
      <c r="AL453" s="110"/>
      <c r="AM453" s="110"/>
      <c r="AN453" s="110"/>
      <c r="AO453" s="110"/>
      <c r="AP453" s="110"/>
      <c r="AQ453" s="110"/>
      <c r="AR453" s="110"/>
      <c r="AS453" s="110"/>
      <c r="AT453" s="110"/>
      <c r="AU453" s="110"/>
      <c r="AV453" s="110"/>
      <c r="AW453" s="110"/>
      <c r="AX453" s="110"/>
      <c r="AY453" s="110"/>
      <c r="AZ453" s="110"/>
      <c r="BA453" s="110"/>
      <c r="BB453" s="110"/>
      <c r="BC453" s="110"/>
      <c r="BD453" s="110"/>
    </row>
    <row r="454" spans="4:60" x14ac:dyDescent="0.2">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c r="AA454" s="110"/>
      <c r="AB454" s="110"/>
      <c r="AC454" s="110"/>
      <c r="AD454" s="110"/>
      <c r="AE454" s="110"/>
      <c r="AF454" s="110"/>
      <c r="AG454" s="110"/>
      <c r="AH454" s="110"/>
      <c r="AI454" s="110"/>
      <c r="AJ454" s="110"/>
      <c r="AK454" s="110"/>
      <c r="AL454" s="110"/>
      <c r="AM454" s="110"/>
      <c r="AN454" s="110"/>
      <c r="AO454" s="110"/>
      <c r="AP454" s="110"/>
      <c r="AQ454" s="110"/>
      <c r="AR454" s="110"/>
      <c r="AS454" s="110"/>
      <c r="AT454" s="110"/>
      <c r="AU454" s="110"/>
      <c r="AV454" s="110"/>
      <c r="AW454" s="110"/>
      <c r="AX454" s="110"/>
      <c r="AY454" s="110"/>
      <c r="AZ454" s="110"/>
      <c r="BA454" s="110"/>
      <c r="BB454" s="110"/>
      <c r="BC454" s="110"/>
      <c r="BD454" s="110"/>
    </row>
    <row r="455" spans="4:60" x14ac:dyDescent="0.2">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c r="AA455" s="110"/>
      <c r="AB455" s="110"/>
      <c r="AC455" s="110"/>
      <c r="AD455" s="110"/>
      <c r="AE455" s="110"/>
      <c r="AF455" s="110"/>
      <c r="AG455" s="110"/>
      <c r="AH455" s="110"/>
      <c r="AI455" s="110"/>
      <c r="AJ455" s="110"/>
      <c r="AK455" s="110"/>
      <c r="AL455" s="110"/>
      <c r="AM455" s="110"/>
      <c r="AN455" s="110"/>
      <c r="AO455" s="110"/>
      <c r="AP455" s="110"/>
      <c r="AQ455" s="110"/>
      <c r="AR455" s="110"/>
      <c r="AS455" s="110"/>
      <c r="AT455" s="110"/>
      <c r="AU455" s="110"/>
      <c r="AV455" s="110"/>
      <c r="AW455" s="110"/>
      <c r="AX455" s="110"/>
      <c r="AY455" s="110"/>
      <c r="AZ455" s="110"/>
      <c r="BA455" s="110"/>
      <c r="BB455" s="110"/>
      <c r="BC455" s="110"/>
      <c r="BD455" s="110"/>
    </row>
    <row r="456" spans="4:60" x14ac:dyDescent="0.2">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c r="AA456" s="110"/>
      <c r="AB456" s="110"/>
      <c r="AC456" s="110"/>
      <c r="AD456" s="110"/>
      <c r="AE456" s="110"/>
      <c r="AF456" s="110"/>
      <c r="AG456" s="110"/>
      <c r="AH456" s="110"/>
      <c r="AI456" s="110"/>
      <c r="AJ456" s="110"/>
      <c r="AK456" s="110"/>
      <c r="AL456" s="110"/>
      <c r="AM456" s="110"/>
      <c r="AN456" s="110"/>
      <c r="AO456" s="110"/>
      <c r="AP456" s="110"/>
      <c r="AQ456" s="110"/>
      <c r="AR456" s="110"/>
      <c r="AS456" s="110"/>
      <c r="AT456" s="110"/>
      <c r="AU456" s="110"/>
      <c r="AV456" s="110"/>
      <c r="AW456" s="110"/>
      <c r="AX456" s="110"/>
      <c r="AY456" s="110"/>
      <c r="AZ456" s="110"/>
      <c r="BA456" s="110"/>
      <c r="BB456" s="110"/>
      <c r="BC456" s="110"/>
      <c r="BD456" s="110"/>
    </row>
    <row r="457" spans="4:60" x14ac:dyDescent="0.2">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c r="AA457" s="110"/>
      <c r="AB457" s="110"/>
      <c r="AC457" s="110"/>
      <c r="AD457" s="110"/>
      <c r="AE457" s="110"/>
      <c r="AF457" s="110"/>
      <c r="AG457" s="110"/>
      <c r="AH457" s="110"/>
      <c r="AI457" s="110"/>
      <c r="AJ457" s="110"/>
      <c r="AK457" s="110"/>
      <c r="AL457" s="110"/>
      <c r="AM457" s="110"/>
      <c r="AN457" s="110"/>
      <c r="AO457" s="110"/>
      <c r="AP457" s="110"/>
      <c r="AQ457" s="110"/>
      <c r="AR457" s="110"/>
      <c r="AS457" s="110"/>
      <c r="AT457" s="110"/>
      <c r="AU457" s="110"/>
      <c r="AV457" s="110"/>
      <c r="AW457" s="110"/>
      <c r="AX457" s="110"/>
      <c r="AY457" s="110"/>
      <c r="AZ457" s="110"/>
      <c r="BA457" s="110"/>
      <c r="BB457" s="110"/>
      <c r="BC457" s="110"/>
      <c r="BD457" s="110"/>
    </row>
    <row r="458" spans="4:60" x14ac:dyDescent="0.2">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c r="AA458" s="110"/>
      <c r="AB458" s="110"/>
      <c r="AC458" s="110"/>
      <c r="AD458" s="110"/>
      <c r="AE458" s="110"/>
      <c r="AF458" s="110"/>
      <c r="AG458" s="110"/>
      <c r="AH458" s="110"/>
      <c r="AI458" s="110"/>
      <c r="AJ458" s="110"/>
      <c r="AK458" s="110"/>
      <c r="AL458" s="110"/>
      <c r="AM458" s="110"/>
      <c r="AN458" s="110"/>
      <c r="AO458" s="110"/>
      <c r="AP458" s="110"/>
      <c r="AQ458" s="110"/>
      <c r="AR458" s="110"/>
      <c r="AS458" s="110"/>
      <c r="AT458" s="110"/>
      <c r="AU458" s="110"/>
      <c r="AV458" s="110"/>
      <c r="AW458" s="110"/>
      <c r="AX458" s="110"/>
      <c r="AY458" s="110"/>
      <c r="AZ458" s="110"/>
      <c r="BA458" s="110"/>
      <c r="BB458" s="110"/>
      <c r="BC458" s="110"/>
      <c r="BD458" s="110"/>
    </row>
  </sheetData>
  <mergeCells count="100">
    <mergeCell ref="B5:D5"/>
    <mergeCell ref="G5:H5"/>
    <mergeCell ref="I5:J5"/>
    <mergeCell ref="K5:L5"/>
    <mergeCell ref="M5:N5"/>
    <mergeCell ref="AE5:AF5"/>
    <mergeCell ref="I2:J2"/>
    <mergeCell ref="F4:J4"/>
    <mergeCell ref="Z4:AD4"/>
    <mergeCell ref="AT4:AX4"/>
    <mergeCell ref="O5:P5"/>
    <mergeCell ref="Q5:R5"/>
    <mergeCell ref="S5:T5"/>
    <mergeCell ref="V5:X5"/>
    <mergeCell ref="AA5:AB5"/>
    <mergeCell ref="AC5:AD5"/>
    <mergeCell ref="BG5:BH5"/>
    <mergeCell ref="AG5:AH5"/>
    <mergeCell ref="AI5:AJ5"/>
    <mergeCell ref="AK5:AL5"/>
    <mergeCell ref="AM5:AN5"/>
    <mergeCell ref="AP5:AR5"/>
    <mergeCell ref="AU5:AV5"/>
    <mergeCell ref="AW5:AX5"/>
    <mergeCell ref="AY5:AZ5"/>
    <mergeCell ref="BA5:BB5"/>
    <mergeCell ref="BC5:BD5"/>
    <mergeCell ref="BE5:BF5"/>
    <mergeCell ref="F116:J116"/>
    <mergeCell ref="Z116:AD116"/>
    <mergeCell ref="AT116:AV116"/>
    <mergeCell ref="G117:H117"/>
    <mergeCell ref="I117:J117"/>
    <mergeCell ref="K117:L117"/>
    <mergeCell ref="M117:N117"/>
    <mergeCell ref="O117:P117"/>
    <mergeCell ref="Q117:R117"/>
    <mergeCell ref="S117:T117"/>
    <mergeCell ref="AA117:AB117"/>
    <mergeCell ref="AC117:AD117"/>
    <mergeCell ref="AE117:AF117"/>
    <mergeCell ref="AG117:AH117"/>
    <mergeCell ref="AI117:AJ117"/>
    <mergeCell ref="F227:J227"/>
    <mergeCell ref="Z227:AD227"/>
    <mergeCell ref="AT227:AX227"/>
    <mergeCell ref="G228:H228"/>
    <mergeCell ref="I228:J228"/>
    <mergeCell ref="K228:L228"/>
    <mergeCell ref="M228:N228"/>
    <mergeCell ref="O228:P228"/>
    <mergeCell ref="AC228:AD228"/>
    <mergeCell ref="AE228:AF228"/>
    <mergeCell ref="AG228:AH228"/>
    <mergeCell ref="BE117:BF117"/>
    <mergeCell ref="BG117:BH117"/>
    <mergeCell ref="AM117:AN117"/>
    <mergeCell ref="AU117:AV117"/>
    <mergeCell ref="AW117:AX117"/>
    <mergeCell ref="AY117:AZ117"/>
    <mergeCell ref="BA117:BB117"/>
    <mergeCell ref="BC117:BD117"/>
    <mergeCell ref="AK117:AL117"/>
    <mergeCell ref="BA228:BB228"/>
    <mergeCell ref="BC228:BD228"/>
    <mergeCell ref="BE228:BF228"/>
    <mergeCell ref="BG228:BH228"/>
    <mergeCell ref="F338:J338"/>
    <mergeCell ref="Z338:AD338"/>
    <mergeCell ref="AT338:AX338"/>
    <mergeCell ref="AI228:AJ228"/>
    <mergeCell ref="AK228:AL228"/>
    <mergeCell ref="AM228:AN228"/>
    <mergeCell ref="AU228:AV228"/>
    <mergeCell ref="AW228:AX228"/>
    <mergeCell ref="AY228:AZ228"/>
    <mergeCell ref="Q228:R228"/>
    <mergeCell ref="S228:T228"/>
    <mergeCell ref="AA228:AB228"/>
    <mergeCell ref="AI339:AJ339"/>
    <mergeCell ref="G339:H339"/>
    <mergeCell ref="I339:J339"/>
    <mergeCell ref="K339:L339"/>
    <mergeCell ref="M339:N339"/>
    <mergeCell ref="O339:P339"/>
    <mergeCell ref="Q339:R339"/>
    <mergeCell ref="S339:T339"/>
    <mergeCell ref="AA339:AB339"/>
    <mergeCell ref="AC339:AD339"/>
    <mergeCell ref="AE339:AF339"/>
    <mergeCell ref="AG339:AH339"/>
    <mergeCell ref="BC339:BD339"/>
    <mergeCell ref="BE339:BF339"/>
    <mergeCell ref="BG339:BH339"/>
    <mergeCell ref="AK339:AL339"/>
    <mergeCell ref="AM339:AN339"/>
    <mergeCell ref="AU339:AV339"/>
    <mergeCell ref="AW339:AX339"/>
    <mergeCell ref="AY339:AZ339"/>
    <mergeCell ref="BA339:BB339"/>
  </mergeCells>
  <conditionalFormatting sqref="J7 L7 N7 P7 R7 T7 H25 J25 L25 N25 P25 R25 T25 H43 J43 L43 N43 P43 R43 T43 H61 J61 L61 N61 P61 R61 T61 H79 J79 L79 N79 P79 R79 T79 H97 J97 L97 N97 P97 R97 T97 AB7 AD7 AF7 AH7 AJ7 AL7 AN7 AB25 AD25 AF25 AH25 AJ25 AL25 AN25 AB43 AD43 AF43 AH43 AJ43 AL43 AN43 AB61 AD61 AF61 AH61 AJ61 AL61 AN61 AB79 AD79 AF79 AH79 AJ79 AL79 AN79 AB97 AD97 AF97 AH97 AJ97 AL97 AN97 AV7 AX7 AZ7 BB7 BD7 BF7 BH7 AV25 AX25 AZ25 BB25 BD25 BF25 BH25 AV43 AX43 AZ43 BB43 BD43 BF43 BH43 AV61 AX61 AZ61 BB61 BD61 BF61 BH61 AV79 AX79 AZ79 BB79 BD79 BF79 BH79 AV97 AX97 AZ97 BB97 BD97 BF97 BH97 H119 J119 L119 N119 P119 R119 T119 H137 J137 L137 N137 P137 R137 T137 H155 J155 L155 N155 P155 R155 T155 H173 J173 L173 N173 P173 R173 T173 H191 J191 L191 N191 P191 R191 T191 H208 J208 L208 N208 P208 R208 T208 AB119 AD119 AF119 AH119 AJ119 AL119 AN119 AB137 AD137 AF137 AH137 AJ137 AL137 AN137 AB155 AD155 AF155 AH155 AJ155 AL155 AN155 AB173 AD173 AF173 AH173 AJ173 AL173 AN173 AB191 AD191 AF191 AH191 AJ191 AL191 AN191 AB208 AD208 AF208 AH208 AJ208 AL208 AN208 AV119 AX119 AZ119 BB119 BD119 BF119 BH119 AV137 AX137 AZ137 BB137 BD137 BF137 BH137 AV155 AX155 AZ155 BB155 BD155 BF155 BH155 AV173 AX173 AZ173 BB173 BD173 BF173 BH173 AV191 AX191 AZ191 BB191 BD191 BF191 BH191 AV208 AX208 AZ208 BB208 BD208 BF208 BH208 H230 J230 L230 N230 P230 R230 T230 H248 J248 L248 N248 P248 R248 T248 H266 J266 L266 N266 P266 R266 T266 H284 J284 L284 N284 P284 R284 T284 H302 J302 L302 N302 P302 R302 T302 H320 J320 L320 N320 P320 R320 T320 AB230 AD230 AF230 AH230 AJ230 AL230 AN230 AB248 AD248 AF248 AH248 AJ248 AL248 AN248 AB266 AD266 AF266 AH266 AJ266 AL266 AN266 AB284 AD284 AF284 AH284 AJ284 AL284 AN284 AB302 AD302 AF302 AH302 AJ302 AL302 AN302 AB320 AD320 AF320 AH320 AJ320 AL320 AN320 AV230 AX230 AZ230 BB230 BD230 BF230 BH230 AV248 AX248 AZ248 BB248 BD248 BF248 BH248 AV266 AX266 AZ266 BB266 BD266 BF266 BH266 AV284 AX284 AZ284 BB284 BD284 BF284 BH284 AV302 AX302 AZ302 BB302 BD302 BF302 BH302 AV320 AX320 AZ320 BB320 BD320 BF320 BH320 H341 J341 L341 N341 P341 R341 T341 H359 J359 L359 N359 P359 R359 T359 H377 J377 L377 N377 P377 R377 T377 H395 J395 L395 N395 P395 R395 T395 H413 J413 L413 N413 P413 R413 T413 H431 J431 L431 N431 P431 R431 T431 AB341 AD341 AF341 AH341 AJ341 AL341 AN341 AB359 AD359 AF359 AH359 AJ359 AL359 AN359 AB377 AD377 AF377 AH377 AJ377 AL377 AN377 AB395 AD395 AF395 AH395 AJ395 AL395 AN395 AB413 AD413 AF413 AH413 AJ413 AL413 AN413 AB431 AD431 AF431 AH431 AJ431 AL431 AN431 AV341 AX341 AZ341 BB341 BD341 BF341 BH341 AV359 AX359 AZ359 BB359 BD359 BF359 BH359 AV377 AX377 AZ377 BB377 BD377 BF377 BH377 AV395 AX395 AZ395 BB395 BD395 BF395 BH395 AV413 AX413 AZ413 BB413 BD413 BF413 BH413 AV431 AX431 AZ431 BB431 BD431 BF431 BH431 H7 Z6:Z7 Z340:Z341 AT6:AT7 F118:F119 Z118:Z119 AT118:AT119 F229:F230 Z229:Z230 Z24:Z25">
    <cfRule type="expression" dxfId="12106" priority="6052" stopIfTrue="1">
      <formula>AND(F6=TODAY())</formula>
    </cfRule>
  </conditionalFormatting>
  <conditionalFormatting sqref="G7 I7 K7 M7 O7 Q7 S7 G25 I25 K25 M25 O25 Q25 S25 G43 I43 K43 M43 O43 Q43 S43 G61 I61 K61 M61 O61 Q61 S61 G79 I79 K79 M79 O79 Q79 S79 G97 I97 K97 M97 O97 Q97 S97 AA7 AC7 AE7 AG7 AI7 AK7 AM7 AA25 AC25 AE25 AG25 AI25 AK25 AM25 AA43 AC43 AE43 AG43 AI43 AK43 AM43 AA61 AC61 AE61 AG61 AI61 AK61 AM61 AA79 AC79 AE79 AG79 AI79 AK79 AM79 AA97 AC97 AE97 AG97 AI97 AK97 AM97 AU7 AW7 AY7 BA7 BC7 BE7 BG7 AU25 AW25 AY25 BA25 BC25 BE25 BG25 AU43 AW43 AY43 BA43 BC43 BE43 BG43 AU61 AW61 AY61 BA61 BC61 BE61 BG61 AU79 AW79 AY79 BA79 BC79 BE79 BG79 AU97 AW97 AY97 BA97 BC97 BE97 BG97 G119 I119 K119 M119 O119 Q119 S119 G137 I137 K137 M137 O137 Q137 S137 G155 I155 K155 M155 O155 Q155 S155 G173 I173 K173 M173 O173 Q173 S173 G191 I191 K191 M191 O191 Q191 S191 G208 I208 K208 M208 O208 Q208 S208 AA119 AC119 AE119 AG119 AI119 AK119 AM119 AA137 AC137 AE137 AG137 AI137 AK137 AM137 AA155 AC155 AE155 AG155 AI155 AK155 AM155 AA173 AC173 AE173 AG173 AI173 AK173 AM173 AA191 AC191 AE191 AG191 AI191 AK191 AM191 AA208 AC208 AE208 AG208 AI208 AK208 AM208 AU119 AW119 AY119 BA119 BC119 BE119 BG119 AU137 AW137 AY137 BA137 BC137 BE137 BG137 AU155 AW155 AY155 BA155 BC155 BE155 BG155 AU173 AW173 AY173 BA173 BC173 BE173 BG173 AU191 AW191 AY191 BA191 BC191 BE191 BG191 AU208 AW208 AY208 BA208 BC208 BE208 BG208 G230 I230 K230 M230 O230 Q230 S230 G248 I248 K248 M248 O248 Q248 S248 G266 I266 K266 M266 O266 Q266 S266 G284 I284 K284 M284 O284 Q284 S284 G302 I302 K302 M302 O302 Q302 S302 G320 I320 K320 M320 O320 Q320 S320 AA230 AC230 AE230 AG230 AI230 AK230 AM230 AA248 AC248 AE248 AG248 AI248 AK248 AM248 AA266 AC266 AE266 AG266 AI266 AK266 AM266 AA284 AC284 AE284 AG284 AI284 AK284 AM284 AA302 AC302 AE302 AG302 AI302 AK302 AM302 AA320 AC320 AE320 AG320 AI320 AK320 AM320 AU230 AW230 AY230 BA230 BC230 BE230 BG230 AU248 AW248 AY248 BA248 BC248 BE248 BG248 AU266 AW266 AY266 BA266 BC266 BE266 BG266 AU284 AW284 AY284 BA284 BC284 BE284 BG284 AU302 AW302 AY302 BA302 BC302 BE302 BG302 AU320 AW320 AY320 BA320 BC320 BE320 BG320 G341 I341 K341 M341 O341 Q341 S341 G359 I359 K359 M359 O359 Q359 S359 G377 I377 K377 M377 O377 Q377 S377 G395 I395 K395 M395 O395 Q395 S395 G413 I413 K413 M413 O413 Q413 S413 G431 I431 K431 M431 O431 Q431 S431 AA341 AC341 AE341 AG341 AI341 AK341 AM341 AA359 AC359 AE359 AG359 AI359 AK359 AM359 AA377 AC377 AE377 AG377 AI377 AK377 AM377 AA395 AC395 AE395 AG395 AI395 AK395 AM395 AA413 AC413 AE413 AG413 AI413 AK413 AM413 AA431 AC431 AE431 AG431 AI431 AK431 AM431 AU341 AW341 AY341 BA341 BC341 BE341 BG341 AU359 AW359 AY359 BA359 BC359 BE359 BG359 AU377 AW377 AY377 BA377 BC377 BE377 BG377 AU395 AW395 AY395 BA395 BC395 BE395 BG395 AU413 AW413 AY413 BA413 BC413 BE413 BG413 AU431 AW431 AY431 BA431 BC431 BE431 BG431">
    <cfRule type="expression" dxfId="12105" priority="6053" stopIfTrue="1">
      <formula>OR(H7=Fériés_ref)</formula>
    </cfRule>
  </conditionalFormatting>
  <conditionalFormatting sqref="F136">
    <cfRule type="expression" dxfId="12104" priority="6051" stopIfTrue="1">
      <formula>AND(F136=TODAY())</formula>
    </cfRule>
  </conditionalFormatting>
  <conditionalFormatting sqref="Z136">
    <cfRule type="expression" dxfId="12103" priority="6050" stopIfTrue="1">
      <formula>AND(Z136=TODAY())</formula>
    </cfRule>
  </conditionalFormatting>
  <conditionalFormatting sqref="AT136">
    <cfRule type="expression" dxfId="12102" priority="6049" stopIfTrue="1">
      <formula>AND(AT136=TODAY())</formula>
    </cfRule>
  </conditionalFormatting>
  <conditionalFormatting sqref="H23">
    <cfRule type="cellIs" dxfId="12101" priority="6048" stopIfTrue="1" operator="greaterThan">
      <formula>16</formula>
    </cfRule>
  </conditionalFormatting>
  <conditionalFormatting sqref="J23">
    <cfRule type="cellIs" dxfId="12100" priority="6047" stopIfTrue="1" operator="greaterThan">
      <formula>16</formula>
    </cfRule>
  </conditionalFormatting>
  <conditionalFormatting sqref="L23">
    <cfRule type="cellIs" dxfId="12099" priority="6046" stopIfTrue="1" operator="greaterThan">
      <formula>16</formula>
    </cfRule>
  </conditionalFormatting>
  <conditionalFormatting sqref="N23">
    <cfRule type="cellIs" dxfId="12098" priority="6045" stopIfTrue="1" operator="greaterThan">
      <formula>16</formula>
    </cfRule>
  </conditionalFormatting>
  <conditionalFormatting sqref="P23">
    <cfRule type="cellIs" dxfId="12097" priority="6044" stopIfTrue="1" operator="greaterThan">
      <formula>16</formula>
    </cfRule>
  </conditionalFormatting>
  <conditionalFormatting sqref="R23">
    <cfRule type="cellIs" dxfId="12096" priority="6043" stopIfTrue="1" operator="greaterThan">
      <formula>16</formula>
    </cfRule>
  </conditionalFormatting>
  <conditionalFormatting sqref="T23">
    <cfRule type="cellIs" dxfId="12095" priority="6042" stopIfTrue="1" operator="greaterThan">
      <formula>16</formula>
    </cfRule>
  </conditionalFormatting>
  <conditionalFormatting sqref="G8:G22">
    <cfRule type="endsWith" dxfId="12094" priority="6031" stopIfTrue="1" operator="endsWith" text="TE">
      <formula>RIGHT(G8,LEN("TE"))="TE"</formula>
    </cfRule>
    <cfRule type="endsWith" dxfId="12093" priority="6032" stopIfTrue="1" operator="endsWith" text="MX">
      <formula>RIGHT(G8,LEN("MX"))="MX"</formula>
    </cfRule>
    <cfRule type="endsWith" dxfId="12092" priority="6033" stopIfTrue="1" operator="endsWith" text="MI">
      <formula>RIGHT(G8,LEN("MI"))="MI"</formula>
    </cfRule>
    <cfRule type="endsWith" dxfId="12091" priority="6034" stopIfTrue="1" operator="endsWith" text="PL">
      <formula>RIGHT(G8,LEN("PL"))="PL"</formula>
    </cfRule>
    <cfRule type="endsWith" dxfId="12090" priority="6035" stopIfTrue="1" operator="endsWith" text="FE">
      <formula>RIGHT(G8,LEN("FE"))="FE"</formula>
    </cfRule>
    <cfRule type="endsWith" dxfId="12089" priority="6036" stopIfTrue="1" operator="endsWith" text="PA">
      <formula>RIGHT(G8,LEN("PA"))="PA"</formula>
    </cfRule>
    <cfRule type="endsWith" dxfId="12088" priority="6037" stopIfTrue="1" operator="endsWith" text="PS">
      <formula>RIGHT(G8,LEN("PS"))="PS"</formula>
    </cfRule>
    <cfRule type="endsWith" dxfId="12087" priority="6038" stopIfTrue="1" operator="endsWith" text="OB">
      <formula>RIGHT(G8,LEN("OB"))="OB"</formula>
    </cfRule>
    <cfRule type="endsWith" dxfId="12086" priority="6039" stopIfTrue="1" operator="endsWith" text="BA">
      <formula>RIGHT(G8,LEN("BA"))="BA"</formula>
    </cfRule>
    <cfRule type="endsWith" dxfId="12085" priority="6040" stopIfTrue="1" operator="endsWith" text="CO">
      <formula>RIGHT(G8,LEN("CO"))="CO"</formula>
    </cfRule>
    <cfRule type="endsWith" dxfId="12084" priority="6041" stopIfTrue="1" operator="endsWith" text="CH">
      <formula>RIGHT(G8,LEN("CH"))="CH"</formula>
    </cfRule>
  </conditionalFormatting>
  <conditionalFormatting sqref="I8:I22">
    <cfRule type="endsWith" dxfId="12083" priority="6020" stopIfTrue="1" operator="endsWith" text="TE">
      <formula>RIGHT(I8,LEN("TE"))="TE"</formula>
    </cfRule>
    <cfRule type="endsWith" dxfId="12082" priority="6021" stopIfTrue="1" operator="endsWith" text="MX">
      <formula>RIGHT(I8,LEN("MX"))="MX"</formula>
    </cfRule>
    <cfRule type="endsWith" dxfId="12081" priority="6022" stopIfTrue="1" operator="endsWith" text="MI">
      <formula>RIGHT(I8,LEN("MI"))="MI"</formula>
    </cfRule>
    <cfRule type="endsWith" dxfId="12080" priority="6023" stopIfTrue="1" operator="endsWith" text="PL">
      <formula>RIGHT(I8,LEN("PL"))="PL"</formula>
    </cfRule>
    <cfRule type="endsWith" dxfId="12079" priority="6024" stopIfTrue="1" operator="endsWith" text="FE">
      <formula>RIGHT(I8,LEN("FE"))="FE"</formula>
    </cfRule>
    <cfRule type="endsWith" dxfId="12078" priority="6025" stopIfTrue="1" operator="endsWith" text="PA">
      <formula>RIGHT(I8,LEN("PA"))="PA"</formula>
    </cfRule>
    <cfRule type="endsWith" dxfId="12077" priority="6026" stopIfTrue="1" operator="endsWith" text="PS">
      <formula>RIGHT(I8,LEN("PS"))="PS"</formula>
    </cfRule>
    <cfRule type="endsWith" dxfId="12076" priority="6027" stopIfTrue="1" operator="endsWith" text="OB">
      <formula>RIGHT(I8,LEN("OB"))="OB"</formula>
    </cfRule>
    <cfRule type="endsWith" dxfId="12075" priority="6028" stopIfTrue="1" operator="endsWith" text="BA">
      <formula>RIGHT(I8,LEN("BA"))="BA"</formula>
    </cfRule>
    <cfRule type="endsWith" dxfId="12074" priority="6029" stopIfTrue="1" operator="endsWith" text="CO">
      <formula>RIGHT(I8,LEN("CO"))="CO"</formula>
    </cfRule>
    <cfRule type="endsWith" dxfId="12073" priority="6030" stopIfTrue="1" operator="endsWith" text="CH">
      <formula>RIGHT(I8,LEN("CH"))="CH"</formula>
    </cfRule>
  </conditionalFormatting>
  <conditionalFormatting sqref="K8:K22">
    <cfRule type="endsWith" dxfId="12072" priority="6009" stopIfTrue="1" operator="endsWith" text="TE">
      <formula>RIGHT(K8,LEN("TE"))="TE"</formula>
    </cfRule>
    <cfRule type="endsWith" dxfId="12071" priority="6010" stopIfTrue="1" operator="endsWith" text="MX">
      <formula>RIGHT(K8,LEN("MX"))="MX"</formula>
    </cfRule>
    <cfRule type="endsWith" dxfId="12070" priority="6011" stopIfTrue="1" operator="endsWith" text="MI">
      <formula>RIGHT(K8,LEN("MI"))="MI"</formula>
    </cfRule>
    <cfRule type="endsWith" dxfId="12069" priority="6012" stopIfTrue="1" operator="endsWith" text="PL">
      <formula>RIGHT(K8,LEN("PL"))="PL"</formula>
    </cfRule>
    <cfRule type="endsWith" dxfId="12068" priority="6013" stopIfTrue="1" operator="endsWith" text="FE">
      <formula>RIGHT(K8,LEN("FE"))="FE"</formula>
    </cfRule>
    <cfRule type="endsWith" dxfId="12067" priority="6014" stopIfTrue="1" operator="endsWith" text="PA">
      <formula>RIGHT(K8,LEN("PA"))="PA"</formula>
    </cfRule>
    <cfRule type="endsWith" dxfId="12066" priority="6015" stopIfTrue="1" operator="endsWith" text="PS">
      <formula>RIGHT(K8,LEN("PS"))="PS"</formula>
    </cfRule>
    <cfRule type="endsWith" dxfId="12065" priority="6016" stopIfTrue="1" operator="endsWith" text="OB">
      <formula>RIGHT(K8,LEN("OB"))="OB"</formula>
    </cfRule>
    <cfRule type="endsWith" dxfId="12064" priority="6017" stopIfTrue="1" operator="endsWith" text="BA">
      <formula>RIGHT(K8,LEN("BA"))="BA"</formula>
    </cfRule>
    <cfRule type="endsWith" dxfId="12063" priority="6018" stopIfTrue="1" operator="endsWith" text="CO">
      <formula>RIGHT(K8,LEN("CO"))="CO"</formula>
    </cfRule>
    <cfRule type="endsWith" dxfId="12062" priority="6019" stopIfTrue="1" operator="endsWith" text="CH">
      <formula>RIGHT(K8,LEN("CH"))="CH"</formula>
    </cfRule>
  </conditionalFormatting>
  <conditionalFormatting sqref="M8:M22">
    <cfRule type="endsWith" dxfId="12061" priority="5998" stopIfTrue="1" operator="endsWith" text="TE">
      <formula>RIGHT(M8,LEN("TE"))="TE"</formula>
    </cfRule>
    <cfRule type="endsWith" dxfId="12060" priority="5999" stopIfTrue="1" operator="endsWith" text="MX">
      <formula>RIGHT(M8,LEN("MX"))="MX"</formula>
    </cfRule>
    <cfRule type="endsWith" dxfId="12059" priority="6000" stopIfTrue="1" operator="endsWith" text="MI">
      <formula>RIGHT(M8,LEN("MI"))="MI"</formula>
    </cfRule>
    <cfRule type="endsWith" dxfId="12058" priority="6001" stopIfTrue="1" operator="endsWith" text="PL">
      <formula>RIGHT(M8,LEN("PL"))="PL"</formula>
    </cfRule>
    <cfRule type="endsWith" dxfId="12057" priority="6002" stopIfTrue="1" operator="endsWith" text="FE">
      <formula>RIGHT(M8,LEN("FE"))="FE"</formula>
    </cfRule>
    <cfRule type="endsWith" dxfId="12056" priority="6003" stopIfTrue="1" operator="endsWith" text="PA">
      <formula>RIGHT(M8,LEN("PA"))="PA"</formula>
    </cfRule>
    <cfRule type="endsWith" dxfId="12055" priority="6004" stopIfTrue="1" operator="endsWith" text="PS">
      <formula>RIGHT(M8,LEN("PS"))="PS"</formula>
    </cfRule>
    <cfRule type="endsWith" dxfId="12054" priority="6005" stopIfTrue="1" operator="endsWith" text="OB">
      <formula>RIGHT(M8,LEN("OB"))="OB"</formula>
    </cfRule>
    <cfRule type="endsWith" dxfId="12053" priority="6006" stopIfTrue="1" operator="endsWith" text="BA">
      <formula>RIGHT(M8,LEN("BA"))="BA"</formula>
    </cfRule>
    <cfRule type="endsWith" dxfId="12052" priority="6007" stopIfTrue="1" operator="endsWith" text="CO">
      <formula>RIGHT(M8,LEN("CO"))="CO"</formula>
    </cfRule>
    <cfRule type="endsWith" dxfId="12051" priority="6008" stopIfTrue="1" operator="endsWith" text="CH">
      <formula>RIGHT(M8,LEN("CH"))="CH"</formula>
    </cfRule>
  </conditionalFormatting>
  <conditionalFormatting sqref="O8:O22">
    <cfRule type="endsWith" dxfId="12050" priority="5987" stopIfTrue="1" operator="endsWith" text="TE">
      <formula>RIGHT(O8,LEN("TE"))="TE"</formula>
    </cfRule>
    <cfRule type="endsWith" dxfId="12049" priority="5988" stopIfTrue="1" operator="endsWith" text="MX">
      <formula>RIGHT(O8,LEN("MX"))="MX"</formula>
    </cfRule>
    <cfRule type="endsWith" dxfId="12048" priority="5989" stopIfTrue="1" operator="endsWith" text="MI">
      <formula>RIGHT(O8,LEN("MI"))="MI"</formula>
    </cfRule>
    <cfRule type="endsWith" dxfId="12047" priority="5990" stopIfTrue="1" operator="endsWith" text="PL">
      <formula>RIGHT(O8,LEN("PL"))="PL"</formula>
    </cfRule>
    <cfRule type="endsWith" dxfId="12046" priority="5991" stopIfTrue="1" operator="endsWith" text="FE">
      <formula>RIGHT(O8,LEN("FE"))="FE"</formula>
    </cfRule>
    <cfRule type="endsWith" dxfId="12045" priority="5992" stopIfTrue="1" operator="endsWith" text="PA">
      <formula>RIGHT(O8,LEN("PA"))="PA"</formula>
    </cfRule>
    <cfRule type="endsWith" dxfId="12044" priority="5993" stopIfTrue="1" operator="endsWith" text="PS">
      <formula>RIGHT(O8,LEN("PS"))="PS"</formula>
    </cfRule>
    <cfRule type="endsWith" dxfId="12043" priority="5994" stopIfTrue="1" operator="endsWith" text="OB">
      <formula>RIGHT(O8,LEN("OB"))="OB"</formula>
    </cfRule>
    <cfRule type="endsWith" dxfId="12042" priority="5995" stopIfTrue="1" operator="endsWith" text="BA">
      <formula>RIGHT(O8,LEN("BA"))="BA"</formula>
    </cfRule>
    <cfRule type="endsWith" dxfId="12041" priority="5996" stopIfTrue="1" operator="endsWith" text="CO">
      <formula>RIGHT(O8,LEN("CO"))="CO"</formula>
    </cfRule>
    <cfRule type="endsWith" dxfId="12040" priority="5997" stopIfTrue="1" operator="endsWith" text="CH">
      <formula>RIGHT(O8,LEN("CH"))="CH"</formula>
    </cfRule>
  </conditionalFormatting>
  <conditionalFormatting sqref="Q8:Q22">
    <cfRule type="endsWith" dxfId="12039" priority="5976" stopIfTrue="1" operator="endsWith" text="TE">
      <formula>RIGHT(Q8,LEN("TE"))="TE"</formula>
    </cfRule>
    <cfRule type="endsWith" dxfId="12038" priority="5977" stopIfTrue="1" operator="endsWith" text="MX">
      <formula>RIGHT(Q8,LEN("MX"))="MX"</formula>
    </cfRule>
    <cfRule type="endsWith" dxfId="12037" priority="5978" stopIfTrue="1" operator="endsWith" text="MI">
      <formula>RIGHT(Q8,LEN("MI"))="MI"</formula>
    </cfRule>
    <cfRule type="endsWith" dxfId="12036" priority="5979" stopIfTrue="1" operator="endsWith" text="PL">
      <formula>RIGHT(Q8,LEN("PL"))="PL"</formula>
    </cfRule>
    <cfRule type="endsWith" dxfId="12035" priority="5980" stopIfTrue="1" operator="endsWith" text="FE">
      <formula>RIGHT(Q8,LEN("FE"))="FE"</formula>
    </cfRule>
    <cfRule type="endsWith" dxfId="12034" priority="5981" stopIfTrue="1" operator="endsWith" text="PA">
      <formula>RIGHT(Q8,LEN("PA"))="PA"</formula>
    </cfRule>
    <cfRule type="endsWith" dxfId="12033" priority="5982" stopIfTrue="1" operator="endsWith" text="PS">
      <formula>RIGHT(Q8,LEN("PS"))="PS"</formula>
    </cfRule>
    <cfRule type="endsWith" dxfId="12032" priority="5983" stopIfTrue="1" operator="endsWith" text="OB">
      <formula>RIGHT(Q8,LEN("OB"))="OB"</formula>
    </cfRule>
    <cfRule type="endsWith" dxfId="12031" priority="5984" stopIfTrue="1" operator="endsWith" text="BA">
      <formula>RIGHT(Q8,LEN("BA"))="BA"</formula>
    </cfRule>
    <cfRule type="endsWith" dxfId="12030" priority="5985" stopIfTrue="1" operator="endsWith" text="CO">
      <formula>RIGHT(Q8,LEN("CO"))="CO"</formula>
    </cfRule>
    <cfRule type="endsWith" dxfId="12029" priority="5986" stopIfTrue="1" operator="endsWith" text="CH">
      <formula>RIGHT(Q8,LEN("CH"))="CH"</formula>
    </cfRule>
  </conditionalFormatting>
  <conditionalFormatting sqref="S8:S22">
    <cfRule type="endsWith" dxfId="12028" priority="5965" stopIfTrue="1" operator="endsWith" text="TE">
      <formula>RIGHT(S8,LEN("TE"))="TE"</formula>
    </cfRule>
    <cfRule type="endsWith" dxfId="12027" priority="5966" stopIfTrue="1" operator="endsWith" text="MX">
      <formula>RIGHT(S8,LEN("MX"))="MX"</formula>
    </cfRule>
    <cfRule type="endsWith" dxfId="12026" priority="5967" stopIfTrue="1" operator="endsWith" text="MI">
      <formula>RIGHT(S8,LEN("MI"))="MI"</formula>
    </cfRule>
    <cfRule type="endsWith" dxfId="12025" priority="5968" stopIfTrue="1" operator="endsWith" text="PL">
      <formula>RIGHT(S8,LEN("PL"))="PL"</formula>
    </cfRule>
    <cfRule type="endsWith" dxfId="12024" priority="5969" stopIfTrue="1" operator="endsWith" text="FE">
      <formula>RIGHT(S8,LEN("FE"))="FE"</formula>
    </cfRule>
    <cfRule type="endsWith" dxfId="12023" priority="5970" stopIfTrue="1" operator="endsWith" text="PA">
      <formula>RIGHT(S8,LEN("PA"))="PA"</formula>
    </cfRule>
    <cfRule type="endsWith" dxfId="12022" priority="5971" stopIfTrue="1" operator="endsWith" text="PS">
      <formula>RIGHT(S8,LEN("PS"))="PS"</formula>
    </cfRule>
    <cfRule type="endsWith" dxfId="12021" priority="5972" stopIfTrue="1" operator="endsWith" text="OB">
      <formula>RIGHT(S8,LEN("OB"))="OB"</formula>
    </cfRule>
    <cfRule type="endsWith" dxfId="12020" priority="5973" stopIfTrue="1" operator="endsWith" text="BA">
      <formula>RIGHT(S8,LEN("BA"))="BA"</formula>
    </cfRule>
    <cfRule type="endsWith" dxfId="12019" priority="5974" stopIfTrue="1" operator="endsWith" text="CO">
      <formula>RIGHT(S8,LEN("CO"))="CO"</formula>
    </cfRule>
    <cfRule type="endsWith" dxfId="12018" priority="5975" stopIfTrue="1" operator="endsWith" text="CH">
      <formula>RIGHT(S8,LEN("CH"))="CH"</formula>
    </cfRule>
  </conditionalFormatting>
  <conditionalFormatting sqref="AB23">
    <cfRule type="cellIs" dxfId="12017" priority="5964" stopIfTrue="1" operator="greaterThan">
      <formula>16</formula>
    </cfRule>
  </conditionalFormatting>
  <conditionalFormatting sqref="AD23">
    <cfRule type="cellIs" dxfId="12016" priority="5963" stopIfTrue="1" operator="greaterThan">
      <formula>16</formula>
    </cfRule>
  </conditionalFormatting>
  <conditionalFormatting sqref="AF23">
    <cfRule type="cellIs" dxfId="12015" priority="5962" stopIfTrue="1" operator="greaterThan">
      <formula>16</formula>
    </cfRule>
  </conditionalFormatting>
  <conditionalFormatting sqref="AH23">
    <cfRule type="cellIs" dxfId="12014" priority="5961" stopIfTrue="1" operator="greaterThan">
      <formula>16</formula>
    </cfRule>
  </conditionalFormatting>
  <conditionalFormatting sqref="AJ23">
    <cfRule type="cellIs" dxfId="12013" priority="5960" stopIfTrue="1" operator="greaterThan">
      <formula>16</formula>
    </cfRule>
  </conditionalFormatting>
  <conditionalFormatting sqref="AL23">
    <cfRule type="cellIs" dxfId="12012" priority="5959" stopIfTrue="1" operator="greaterThan">
      <formula>16</formula>
    </cfRule>
  </conditionalFormatting>
  <conditionalFormatting sqref="AN23">
    <cfRule type="cellIs" dxfId="12011" priority="5958" stopIfTrue="1" operator="greaterThan">
      <formula>16</formula>
    </cfRule>
  </conditionalFormatting>
  <conditionalFormatting sqref="AA8:AA22">
    <cfRule type="endsWith" dxfId="12010" priority="5947" stopIfTrue="1" operator="endsWith" text="TE">
      <formula>RIGHT(AA8,LEN("TE"))="TE"</formula>
    </cfRule>
    <cfRule type="endsWith" dxfId="12009" priority="5948" stopIfTrue="1" operator="endsWith" text="MX">
      <formula>RIGHT(AA8,LEN("MX"))="MX"</formula>
    </cfRule>
    <cfRule type="endsWith" dxfId="12008" priority="5949" stopIfTrue="1" operator="endsWith" text="MI">
      <formula>RIGHT(AA8,LEN("MI"))="MI"</formula>
    </cfRule>
    <cfRule type="endsWith" dxfId="12007" priority="5950" stopIfTrue="1" operator="endsWith" text="PL">
      <formula>RIGHT(AA8,LEN("PL"))="PL"</formula>
    </cfRule>
    <cfRule type="endsWith" dxfId="12006" priority="5951" stopIfTrue="1" operator="endsWith" text="FE">
      <formula>RIGHT(AA8,LEN("FE"))="FE"</formula>
    </cfRule>
    <cfRule type="endsWith" dxfId="12005" priority="5952" stopIfTrue="1" operator="endsWith" text="PA">
      <formula>RIGHT(AA8,LEN("PA"))="PA"</formula>
    </cfRule>
    <cfRule type="endsWith" dxfId="12004" priority="5953" stopIfTrue="1" operator="endsWith" text="PS">
      <formula>RIGHT(AA8,LEN("PS"))="PS"</formula>
    </cfRule>
    <cfRule type="endsWith" dxfId="12003" priority="5954" stopIfTrue="1" operator="endsWith" text="OB">
      <formula>RIGHT(AA8,LEN("OB"))="OB"</formula>
    </cfRule>
    <cfRule type="endsWith" dxfId="12002" priority="5955" stopIfTrue="1" operator="endsWith" text="BA">
      <formula>RIGHT(AA8,LEN("BA"))="BA"</formula>
    </cfRule>
    <cfRule type="endsWith" dxfId="12001" priority="5956" stopIfTrue="1" operator="endsWith" text="CO">
      <formula>RIGHT(AA8,LEN("CO"))="CO"</formula>
    </cfRule>
    <cfRule type="endsWith" dxfId="12000" priority="5957" stopIfTrue="1" operator="endsWith" text="CH">
      <formula>RIGHT(AA8,LEN("CH"))="CH"</formula>
    </cfRule>
  </conditionalFormatting>
  <conditionalFormatting sqref="AC8:AC22">
    <cfRule type="endsWith" dxfId="11999" priority="5936" stopIfTrue="1" operator="endsWith" text="TE">
      <formula>RIGHT(AC8,LEN("TE"))="TE"</formula>
    </cfRule>
    <cfRule type="endsWith" dxfId="11998" priority="5937" stopIfTrue="1" operator="endsWith" text="MX">
      <formula>RIGHT(AC8,LEN("MX"))="MX"</formula>
    </cfRule>
    <cfRule type="endsWith" dxfId="11997" priority="5938" stopIfTrue="1" operator="endsWith" text="MI">
      <formula>RIGHT(AC8,LEN("MI"))="MI"</formula>
    </cfRule>
    <cfRule type="endsWith" dxfId="11996" priority="5939" stopIfTrue="1" operator="endsWith" text="PL">
      <formula>RIGHT(AC8,LEN("PL"))="PL"</formula>
    </cfRule>
    <cfRule type="endsWith" dxfId="11995" priority="5940" stopIfTrue="1" operator="endsWith" text="FE">
      <formula>RIGHT(AC8,LEN("FE"))="FE"</formula>
    </cfRule>
    <cfRule type="endsWith" dxfId="11994" priority="5941" stopIfTrue="1" operator="endsWith" text="PA">
      <formula>RIGHT(AC8,LEN("PA"))="PA"</formula>
    </cfRule>
    <cfRule type="endsWith" dxfId="11993" priority="5942" stopIfTrue="1" operator="endsWith" text="PS">
      <formula>RIGHT(AC8,LEN("PS"))="PS"</formula>
    </cfRule>
    <cfRule type="endsWith" dxfId="11992" priority="5943" stopIfTrue="1" operator="endsWith" text="OB">
      <formula>RIGHT(AC8,LEN("OB"))="OB"</formula>
    </cfRule>
    <cfRule type="endsWith" dxfId="11991" priority="5944" stopIfTrue="1" operator="endsWith" text="BA">
      <formula>RIGHT(AC8,LEN("BA"))="BA"</formula>
    </cfRule>
    <cfRule type="endsWith" dxfId="11990" priority="5945" stopIfTrue="1" operator="endsWith" text="CO">
      <formula>RIGHT(AC8,LEN("CO"))="CO"</formula>
    </cfRule>
    <cfRule type="endsWith" dxfId="11989" priority="5946" stopIfTrue="1" operator="endsWith" text="CH">
      <formula>RIGHT(AC8,LEN("CH"))="CH"</formula>
    </cfRule>
  </conditionalFormatting>
  <conditionalFormatting sqref="AE8:AE22">
    <cfRule type="endsWith" dxfId="11988" priority="5925" stopIfTrue="1" operator="endsWith" text="TE">
      <formula>RIGHT(AE8,LEN("TE"))="TE"</formula>
    </cfRule>
    <cfRule type="endsWith" dxfId="11987" priority="5926" stopIfTrue="1" operator="endsWith" text="MX">
      <formula>RIGHT(AE8,LEN("MX"))="MX"</formula>
    </cfRule>
    <cfRule type="endsWith" dxfId="11986" priority="5927" stopIfTrue="1" operator="endsWith" text="MI">
      <formula>RIGHT(AE8,LEN("MI"))="MI"</formula>
    </cfRule>
    <cfRule type="endsWith" dxfId="11985" priority="5928" stopIfTrue="1" operator="endsWith" text="PL">
      <formula>RIGHT(AE8,LEN("PL"))="PL"</formula>
    </cfRule>
    <cfRule type="endsWith" dxfId="11984" priority="5929" stopIfTrue="1" operator="endsWith" text="FE">
      <formula>RIGHT(AE8,LEN("FE"))="FE"</formula>
    </cfRule>
    <cfRule type="endsWith" dxfId="11983" priority="5930" stopIfTrue="1" operator="endsWith" text="PA">
      <formula>RIGHT(AE8,LEN("PA"))="PA"</formula>
    </cfRule>
    <cfRule type="endsWith" dxfId="11982" priority="5931" stopIfTrue="1" operator="endsWith" text="PS">
      <formula>RIGHT(AE8,LEN("PS"))="PS"</formula>
    </cfRule>
    <cfRule type="endsWith" dxfId="11981" priority="5932" stopIfTrue="1" operator="endsWith" text="OB">
      <formula>RIGHT(AE8,LEN("OB"))="OB"</formula>
    </cfRule>
    <cfRule type="endsWith" dxfId="11980" priority="5933" stopIfTrue="1" operator="endsWith" text="BA">
      <formula>RIGHT(AE8,LEN("BA"))="BA"</formula>
    </cfRule>
    <cfRule type="endsWith" dxfId="11979" priority="5934" stopIfTrue="1" operator="endsWith" text="CO">
      <formula>RIGHT(AE8,LEN("CO"))="CO"</formula>
    </cfRule>
    <cfRule type="endsWith" dxfId="11978" priority="5935" stopIfTrue="1" operator="endsWith" text="CH">
      <formula>RIGHT(AE8,LEN("CH"))="CH"</formula>
    </cfRule>
  </conditionalFormatting>
  <conditionalFormatting sqref="AG8:AG22">
    <cfRule type="endsWith" dxfId="11977" priority="5914" stopIfTrue="1" operator="endsWith" text="TE">
      <formula>RIGHT(AG8,LEN("TE"))="TE"</formula>
    </cfRule>
    <cfRule type="endsWith" dxfId="11976" priority="5915" stopIfTrue="1" operator="endsWith" text="MX">
      <formula>RIGHT(AG8,LEN("MX"))="MX"</formula>
    </cfRule>
    <cfRule type="endsWith" dxfId="11975" priority="5916" stopIfTrue="1" operator="endsWith" text="MI">
      <formula>RIGHT(AG8,LEN("MI"))="MI"</formula>
    </cfRule>
    <cfRule type="endsWith" dxfId="11974" priority="5917" stopIfTrue="1" operator="endsWith" text="PL">
      <formula>RIGHT(AG8,LEN("PL"))="PL"</formula>
    </cfRule>
    <cfRule type="endsWith" dxfId="11973" priority="5918" stopIfTrue="1" operator="endsWith" text="FE">
      <formula>RIGHT(AG8,LEN("FE"))="FE"</formula>
    </cfRule>
    <cfRule type="endsWith" dxfId="11972" priority="5919" stopIfTrue="1" operator="endsWith" text="PA">
      <formula>RIGHT(AG8,LEN("PA"))="PA"</formula>
    </cfRule>
    <cfRule type="endsWith" dxfId="11971" priority="5920" stopIfTrue="1" operator="endsWith" text="PS">
      <formula>RIGHT(AG8,LEN("PS"))="PS"</formula>
    </cfRule>
    <cfRule type="endsWith" dxfId="11970" priority="5921" stopIfTrue="1" operator="endsWith" text="OB">
      <formula>RIGHT(AG8,LEN("OB"))="OB"</formula>
    </cfRule>
    <cfRule type="endsWith" dxfId="11969" priority="5922" stopIfTrue="1" operator="endsWith" text="BA">
      <formula>RIGHT(AG8,LEN("BA"))="BA"</formula>
    </cfRule>
    <cfRule type="endsWith" dxfId="11968" priority="5923" stopIfTrue="1" operator="endsWith" text="CO">
      <formula>RIGHT(AG8,LEN("CO"))="CO"</formula>
    </cfRule>
    <cfRule type="endsWith" dxfId="11967" priority="5924" stopIfTrue="1" operator="endsWith" text="CH">
      <formula>RIGHT(AG8,LEN("CH"))="CH"</formula>
    </cfRule>
  </conditionalFormatting>
  <conditionalFormatting sqref="AI8:AI22">
    <cfRule type="endsWith" dxfId="11966" priority="5903" stopIfTrue="1" operator="endsWith" text="TE">
      <formula>RIGHT(AI8,LEN("TE"))="TE"</formula>
    </cfRule>
    <cfRule type="endsWith" dxfId="11965" priority="5904" stopIfTrue="1" operator="endsWith" text="MX">
      <formula>RIGHT(AI8,LEN("MX"))="MX"</formula>
    </cfRule>
    <cfRule type="endsWith" dxfId="11964" priority="5905" stopIfTrue="1" operator="endsWith" text="MI">
      <formula>RIGHT(AI8,LEN("MI"))="MI"</formula>
    </cfRule>
    <cfRule type="endsWith" dxfId="11963" priority="5906" stopIfTrue="1" operator="endsWith" text="PL">
      <formula>RIGHT(AI8,LEN("PL"))="PL"</formula>
    </cfRule>
    <cfRule type="endsWith" dxfId="11962" priority="5907" stopIfTrue="1" operator="endsWith" text="FE">
      <formula>RIGHT(AI8,LEN("FE"))="FE"</formula>
    </cfRule>
    <cfRule type="endsWith" dxfId="11961" priority="5908" stopIfTrue="1" operator="endsWith" text="PA">
      <formula>RIGHT(AI8,LEN("PA"))="PA"</formula>
    </cfRule>
    <cfRule type="endsWith" dxfId="11960" priority="5909" stopIfTrue="1" operator="endsWith" text="PS">
      <formula>RIGHT(AI8,LEN("PS"))="PS"</formula>
    </cfRule>
    <cfRule type="endsWith" dxfId="11959" priority="5910" stopIfTrue="1" operator="endsWith" text="OB">
      <formula>RIGHT(AI8,LEN("OB"))="OB"</formula>
    </cfRule>
    <cfRule type="endsWith" dxfId="11958" priority="5911" stopIfTrue="1" operator="endsWith" text="BA">
      <formula>RIGHT(AI8,LEN("BA"))="BA"</formula>
    </cfRule>
    <cfRule type="endsWith" dxfId="11957" priority="5912" stopIfTrue="1" operator="endsWith" text="CO">
      <formula>RIGHT(AI8,LEN("CO"))="CO"</formula>
    </cfRule>
    <cfRule type="endsWith" dxfId="11956" priority="5913" stopIfTrue="1" operator="endsWith" text="CH">
      <formula>RIGHT(AI8,LEN("CH"))="CH"</formula>
    </cfRule>
  </conditionalFormatting>
  <conditionalFormatting sqref="AK8:AK22">
    <cfRule type="endsWith" dxfId="11955" priority="5892" stopIfTrue="1" operator="endsWith" text="TE">
      <formula>RIGHT(AK8,LEN("TE"))="TE"</formula>
    </cfRule>
    <cfRule type="endsWith" dxfId="11954" priority="5893" stopIfTrue="1" operator="endsWith" text="MX">
      <formula>RIGHT(AK8,LEN("MX"))="MX"</formula>
    </cfRule>
    <cfRule type="endsWith" dxfId="11953" priority="5894" stopIfTrue="1" operator="endsWith" text="MI">
      <formula>RIGHT(AK8,LEN("MI"))="MI"</formula>
    </cfRule>
    <cfRule type="endsWith" dxfId="11952" priority="5895" stopIfTrue="1" operator="endsWith" text="PL">
      <formula>RIGHT(AK8,LEN("PL"))="PL"</formula>
    </cfRule>
    <cfRule type="endsWith" dxfId="11951" priority="5896" stopIfTrue="1" operator="endsWith" text="FE">
      <formula>RIGHT(AK8,LEN("FE"))="FE"</formula>
    </cfRule>
    <cfRule type="endsWith" dxfId="11950" priority="5897" stopIfTrue="1" operator="endsWith" text="PA">
      <formula>RIGHT(AK8,LEN("PA"))="PA"</formula>
    </cfRule>
    <cfRule type="endsWith" dxfId="11949" priority="5898" stopIfTrue="1" operator="endsWith" text="PS">
      <formula>RIGHT(AK8,LEN("PS"))="PS"</formula>
    </cfRule>
    <cfRule type="endsWith" dxfId="11948" priority="5899" stopIfTrue="1" operator="endsWith" text="OB">
      <formula>RIGHT(AK8,LEN("OB"))="OB"</formula>
    </cfRule>
    <cfRule type="endsWith" dxfId="11947" priority="5900" stopIfTrue="1" operator="endsWith" text="BA">
      <formula>RIGHT(AK8,LEN("BA"))="BA"</formula>
    </cfRule>
    <cfRule type="endsWith" dxfId="11946" priority="5901" stopIfTrue="1" operator="endsWith" text="CO">
      <formula>RIGHT(AK8,LEN("CO"))="CO"</formula>
    </cfRule>
    <cfRule type="endsWith" dxfId="11945" priority="5902" stopIfTrue="1" operator="endsWith" text="CH">
      <formula>RIGHT(AK8,LEN("CH"))="CH"</formula>
    </cfRule>
  </conditionalFormatting>
  <conditionalFormatting sqref="AM8:AM22">
    <cfRule type="endsWith" dxfId="11944" priority="5881" stopIfTrue="1" operator="endsWith" text="TE">
      <formula>RIGHT(AM8,LEN("TE"))="TE"</formula>
    </cfRule>
    <cfRule type="endsWith" dxfId="11943" priority="5882" stopIfTrue="1" operator="endsWith" text="MX">
      <formula>RIGHT(AM8,LEN("MX"))="MX"</formula>
    </cfRule>
    <cfRule type="endsWith" dxfId="11942" priority="5883" stopIfTrue="1" operator="endsWith" text="MI">
      <formula>RIGHT(AM8,LEN("MI"))="MI"</formula>
    </cfRule>
    <cfRule type="endsWith" dxfId="11941" priority="5884" stopIfTrue="1" operator="endsWith" text="PL">
      <formula>RIGHT(AM8,LEN("PL"))="PL"</formula>
    </cfRule>
    <cfRule type="endsWith" dxfId="11940" priority="5885" stopIfTrue="1" operator="endsWith" text="FE">
      <formula>RIGHT(AM8,LEN("FE"))="FE"</formula>
    </cfRule>
    <cfRule type="endsWith" dxfId="11939" priority="5886" stopIfTrue="1" operator="endsWith" text="PA">
      <formula>RIGHT(AM8,LEN("PA"))="PA"</formula>
    </cfRule>
    <cfRule type="endsWith" dxfId="11938" priority="5887" stopIfTrue="1" operator="endsWith" text="PS">
      <formula>RIGHT(AM8,LEN("PS"))="PS"</formula>
    </cfRule>
    <cfRule type="endsWith" dxfId="11937" priority="5888" stopIfTrue="1" operator="endsWith" text="OB">
      <formula>RIGHT(AM8,LEN("OB"))="OB"</formula>
    </cfRule>
    <cfRule type="endsWith" dxfId="11936" priority="5889" stopIfTrue="1" operator="endsWith" text="BA">
      <formula>RIGHT(AM8,LEN("BA"))="BA"</formula>
    </cfRule>
    <cfRule type="endsWith" dxfId="11935" priority="5890" stopIfTrue="1" operator="endsWith" text="CO">
      <formula>RIGHT(AM8,LEN("CO"))="CO"</formula>
    </cfRule>
    <cfRule type="endsWith" dxfId="11934" priority="5891" stopIfTrue="1" operator="endsWith" text="CH">
      <formula>RIGHT(AM8,LEN("CH"))="CH"</formula>
    </cfRule>
  </conditionalFormatting>
  <conditionalFormatting sqref="AV23">
    <cfRule type="cellIs" dxfId="11933" priority="5880" stopIfTrue="1" operator="greaterThan">
      <formula>16</formula>
    </cfRule>
  </conditionalFormatting>
  <conditionalFormatting sqref="AX23">
    <cfRule type="cellIs" dxfId="11932" priority="5879" stopIfTrue="1" operator="greaterThan">
      <formula>16</formula>
    </cfRule>
  </conditionalFormatting>
  <conditionalFormatting sqref="AZ23">
    <cfRule type="cellIs" dxfId="11931" priority="5878" stopIfTrue="1" operator="greaterThan">
      <formula>16</formula>
    </cfRule>
  </conditionalFormatting>
  <conditionalFormatting sqref="BB23">
    <cfRule type="cellIs" dxfId="11930" priority="5877" stopIfTrue="1" operator="greaterThan">
      <formula>16</formula>
    </cfRule>
  </conditionalFormatting>
  <conditionalFormatting sqref="BD23">
    <cfRule type="cellIs" dxfId="11929" priority="5876" stopIfTrue="1" operator="greaterThan">
      <formula>16</formula>
    </cfRule>
  </conditionalFormatting>
  <conditionalFormatting sqref="BF23">
    <cfRule type="cellIs" dxfId="11928" priority="5875" stopIfTrue="1" operator="greaterThan">
      <formula>16</formula>
    </cfRule>
  </conditionalFormatting>
  <conditionalFormatting sqref="BH23">
    <cfRule type="cellIs" dxfId="11927" priority="5874" stopIfTrue="1" operator="greaterThan">
      <formula>16</formula>
    </cfRule>
  </conditionalFormatting>
  <conditionalFormatting sqref="AU8:AU22">
    <cfRule type="endsWith" dxfId="11926" priority="5863" stopIfTrue="1" operator="endsWith" text="TE">
      <formula>RIGHT(AU8,LEN("TE"))="TE"</formula>
    </cfRule>
    <cfRule type="endsWith" dxfId="11925" priority="5864" stopIfTrue="1" operator="endsWith" text="MX">
      <formula>RIGHT(AU8,LEN("MX"))="MX"</formula>
    </cfRule>
    <cfRule type="endsWith" dxfId="11924" priority="5865" stopIfTrue="1" operator="endsWith" text="MI">
      <formula>RIGHT(AU8,LEN("MI"))="MI"</formula>
    </cfRule>
    <cfRule type="endsWith" dxfId="11923" priority="5866" stopIfTrue="1" operator="endsWith" text="PL">
      <formula>RIGHT(AU8,LEN("PL"))="PL"</formula>
    </cfRule>
    <cfRule type="endsWith" dxfId="11922" priority="5867" stopIfTrue="1" operator="endsWith" text="FE">
      <formula>RIGHT(AU8,LEN("FE"))="FE"</formula>
    </cfRule>
    <cfRule type="endsWith" dxfId="11921" priority="5868" stopIfTrue="1" operator="endsWith" text="PA">
      <formula>RIGHT(AU8,LEN("PA"))="PA"</formula>
    </cfRule>
    <cfRule type="endsWith" dxfId="11920" priority="5869" stopIfTrue="1" operator="endsWith" text="PS">
      <formula>RIGHT(AU8,LEN("PS"))="PS"</formula>
    </cfRule>
    <cfRule type="endsWith" dxfId="11919" priority="5870" stopIfTrue="1" operator="endsWith" text="OB">
      <formula>RIGHT(AU8,LEN("OB"))="OB"</formula>
    </cfRule>
    <cfRule type="endsWith" dxfId="11918" priority="5871" stopIfTrue="1" operator="endsWith" text="BA">
      <formula>RIGHT(AU8,LEN("BA"))="BA"</formula>
    </cfRule>
    <cfRule type="endsWith" dxfId="11917" priority="5872" stopIfTrue="1" operator="endsWith" text="CO">
      <formula>RIGHT(AU8,LEN("CO"))="CO"</formula>
    </cfRule>
    <cfRule type="endsWith" dxfId="11916" priority="5873" stopIfTrue="1" operator="endsWith" text="CH">
      <formula>RIGHT(AU8,LEN("CH"))="CH"</formula>
    </cfRule>
  </conditionalFormatting>
  <conditionalFormatting sqref="AW8:AW22">
    <cfRule type="endsWith" dxfId="11915" priority="5852" stopIfTrue="1" operator="endsWith" text="TE">
      <formula>RIGHT(AW8,LEN("TE"))="TE"</formula>
    </cfRule>
    <cfRule type="endsWith" dxfId="11914" priority="5853" stopIfTrue="1" operator="endsWith" text="MX">
      <formula>RIGHT(AW8,LEN("MX"))="MX"</formula>
    </cfRule>
    <cfRule type="endsWith" dxfId="11913" priority="5854" stopIfTrue="1" operator="endsWith" text="MI">
      <formula>RIGHT(AW8,LEN("MI"))="MI"</formula>
    </cfRule>
    <cfRule type="endsWith" dxfId="11912" priority="5855" stopIfTrue="1" operator="endsWith" text="PL">
      <formula>RIGHT(AW8,LEN("PL"))="PL"</formula>
    </cfRule>
    <cfRule type="endsWith" dxfId="11911" priority="5856" stopIfTrue="1" operator="endsWith" text="FE">
      <formula>RIGHT(AW8,LEN("FE"))="FE"</formula>
    </cfRule>
    <cfRule type="endsWith" dxfId="11910" priority="5857" stopIfTrue="1" operator="endsWith" text="PA">
      <formula>RIGHT(AW8,LEN("PA"))="PA"</formula>
    </cfRule>
    <cfRule type="endsWith" dxfId="11909" priority="5858" stopIfTrue="1" operator="endsWith" text="PS">
      <formula>RIGHT(AW8,LEN("PS"))="PS"</formula>
    </cfRule>
    <cfRule type="endsWith" dxfId="11908" priority="5859" stopIfTrue="1" operator="endsWith" text="OB">
      <formula>RIGHT(AW8,LEN("OB"))="OB"</formula>
    </cfRule>
    <cfRule type="endsWith" dxfId="11907" priority="5860" stopIfTrue="1" operator="endsWith" text="BA">
      <formula>RIGHT(AW8,LEN("BA"))="BA"</formula>
    </cfRule>
    <cfRule type="endsWith" dxfId="11906" priority="5861" stopIfTrue="1" operator="endsWith" text="CO">
      <formula>RIGHT(AW8,LEN("CO"))="CO"</formula>
    </cfRule>
    <cfRule type="endsWith" dxfId="11905" priority="5862" stopIfTrue="1" operator="endsWith" text="CH">
      <formula>RIGHT(AW8,LEN("CH"))="CH"</formula>
    </cfRule>
  </conditionalFormatting>
  <conditionalFormatting sqref="AY8:AY22">
    <cfRule type="endsWith" dxfId="11904" priority="5841" stopIfTrue="1" operator="endsWith" text="TE">
      <formula>RIGHT(AY8,LEN("TE"))="TE"</formula>
    </cfRule>
    <cfRule type="endsWith" dxfId="11903" priority="5842" stopIfTrue="1" operator="endsWith" text="MX">
      <formula>RIGHT(AY8,LEN("MX"))="MX"</formula>
    </cfRule>
    <cfRule type="endsWith" dxfId="11902" priority="5843" stopIfTrue="1" operator="endsWith" text="MI">
      <formula>RIGHT(AY8,LEN("MI"))="MI"</formula>
    </cfRule>
    <cfRule type="endsWith" dxfId="11901" priority="5844" stopIfTrue="1" operator="endsWith" text="PL">
      <formula>RIGHT(AY8,LEN("PL"))="PL"</formula>
    </cfRule>
    <cfRule type="endsWith" dxfId="11900" priority="5845" stopIfTrue="1" operator="endsWith" text="FE">
      <formula>RIGHT(AY8,LEN("FE"))="FE"</formula>
    </cfRule>
    <cfRule type="endsWith" dxfId="11899" priority="5846" stopIfTrue="1" operator="endsWith" text="PA">
      <formula>RIGHT(AY8,LEN("PA"))="PA"</formula>
    </cfRule>
    <cfRule type="endsWith" dxfId="11898" priority="5847" stopIfTrue="1" operator="endsWith" text="PS">
      <formula>RIGHT(AY8,LEN("PS"))="PS"</formula>
    </cfRule>
    <cfRule type="endsWith" dxfId="11897" priority="5848" stopIfTrue="1" operator="endsWith" text="OB">
      <formula>RIGHT(AY8,LEN("OB"))="OB"</formula>
    </cfRule>
    <cfRule type="endsWith" dxfId="11896" priority="5849" stopIfTrue="1" operator="endsWith" text="BA">
      <formula>RIGHT(AY8,LEN("BA"))="BA"</formula>
    </cfRule>
    <cfRule type="endsWith" dxfId="11895" priority="5850" stopIfTrue="1" operator="endsWith" text="CO">
      <formula>RIGHT(AY8,LEN("CO"))="CO"</formula>
    </cfRule>
    <cfRule type="endsWith" dxfId="11894" priority="5851" stopIfTrue="1" operator="endsWith" text="CH">
      <formula>RIGHT(AY8,LEN("CH"))="CH"</formula>
    </cfRule>
  </conditionalFormatting>
  <conditionalFormatting sqref="BA8:BA22">
    <cfRule type="endsWith" dxfId="11893" priority="5830" stopIfTrue="1" operator="endsWith" text="TE">
      <formula>RIGHT(BA8,LEN("TE"))="TE"</formula>
    </cfRule>
    <cfRule type="endsWith" dxfId="11892" priority="5831" stopIfTrue="1" operator="endsWith" text="MX">
      <formula>RIGHT(BA8,LEN("MX"))="MX"</formula>
    </cfRule>
    <cfRule type="endsWith" dxfId="11891" priority="5832" stopIfTrue="1" operator="endsWith" text="MI">
      <formula>RIGHT(BA8,LEN("MI"))="MI"</formula>
    </cfRule>
    <cfRule type="endsWith" dxfId="11890" priority="5833" stopIfTrue="1" operator="endsWith" text="PL">
      <formula>RIGHT(BA8,LEN("PL"))="PL"</formula>
    </cfRule>
    <cfRule type="endsWith" dxfId="11889" priority="5834" stopIfTrue="1" operator="endsWith" text="FE">
      <formula>RIGHT(BA8,LEN("FE"))="FE"</formula>
    </cfRule>
    <cfRule type="endsWith" dxfId="11888" priority="5835" stopIfTrue="1" operator="endsWith" text="PA">
      <formula>RIGHT(BA8,LEN("PA"))="PA"</formula>
    </cfRule>
    <cfRule type="endsWith" dxfId="11887" priority="5836" stopIfTrue="1" operator="endsWith" text="PS">
      <formula>RIGHT(BA8,LEN("PS"))="PS"</formula>
    </cfRule>
    <cfRule type="endsWith" dxfId="11886" priority="5837" stopIfTrue="1" operator="endsWith" text="OB">
      <formula>RIGHT(BA8,LEN("OB"))="OB"</formula>
    </cfRule>
    <cfRule type="endsWith" dxfId="11885" priority="5838" stopIfTrue="1" operator="endsWith" text="BA">
      <formula>RIGHT(BA8,LEN("BA"))="BA"</formula>
    </cfRule>
    <cfRule type="endsWith" dxfId="11884" priority="5839" stopIfTrue="1" operator="endsWith" text="CO">
      <formula>RIGHT(BA8,LEN("CO"))="CO"</formula>
    </cfRule>
    <cfRule type="endsWith" dxfId="11883" priority="5840" stopIfTrue="1" operator="endsWith" text="CH">
      <formula>RIGHT(BA8,LEN("CH"))="CH"</formula>
    </cfRule>
  </conditionalFormatting>
  <conditionalFormatting sqref="BC8:BC22">
    <cfRule type="endsWith" dxfId="11882" priority="5819" stopIfTrue="1" operator="endsWith" text="TE">
      <formula>RIGHT(BC8,LEN("TE"))="TE"</formula>
    </cfRule>
    <cfRule type="endsWith" dxfId="11881" priority="5820" stopIfTrue="1" operator="endsWith" text="MX">
      <formula>RIGHT(BC8,LEN("MX"))="MX"</formula>
    </cfRule>
    <cfRule type="endsWith" dxfId="11880" priority="5821" stopIfTrue="1" operator="endsWith" text="MI">
      <formula>RIGHT(BC8,LEN("MI"))="MI"</formula>
    </cfRule>
    <cfRule type="endsWith" dxfId="11879" priority="5822" stopIfTrue="1" operator="endsWith" text="PL">
      <formula>RIGHT(BC8,LEN("PL"))="PL"</formula>
    </cfRule>
    <cfRule type="endsWith" dxfId="11878" priority="5823" stopIfTrue="1" operator="endsWith" text="FE">
      <formula>RIGHT(BC8,LEN("FE"))="FE"</formula>
    </cfRule>
    <cfRule type="endsWith" dxfId="11877" priority="5824" stopIfTrue="1" operator="endsWith" text="PA">
      <formula>RIGHT(BC8,LEN("PA"))="PA"</formula>
    </cfRule>
    <cfRule type="endsWith" dxfId="11876" priority="5825" stopIfTrue="1" operator="endsWith" text="PS">
      <formula>RIGHT(BC8,LEN("PS"))="PS"</formula>
    </cfRule>
    <cfRule type="endsWith" dxfId="11875" priority="5826" stopIfTrue="1" operator="endsWith" text="OB">
      <formula>RIGHT(BC8,LEN("OB"))="OB"</formula>
    </cfRule>
    <cfRule type="endsWith" dxfId="11874" priority="5827" stopIfTrue="1" operator="endsWith" text="BA">
      <formula>RIGHT(BC8,LEN("BA"))="BA"</formula>
    </cfRule>
    <cfRule type="endsWith" dxfId="11873" priority="5828" stopIfTrue="1" operator="endsWith" text="CO">
      <formula>RIGHT(BC8,LEN("CO"))="CO"</formula>
    </cfRule>
    <cfRule type="endsWith" dxfId="11872" priority="5829" stopIfTrue="1" operator="endsWith" text="CH">
      <formula>RIGHT(BC8,LEN("CH"))="CH"</formula>
    </cfRule>
  </conditionalFormatting>
  <conditionalFormatting sqref="BE8:BE22">
    <cfRule type="endsWith" dxfId="11871" priority="5808" stopIfTrue="1" operator="endsWith" text="TE">
      <formula>RIGHT(BE8,LEN("TE"))="TE"</formula>
    </cfRule>
    <cfRule type="endsWith" dxfId="11870" priority="5809" stopIfTrue="1" operator="endsWith" text="MX">
      <formula>RIGHT(BE8,LEN("MX"))="MX"</formula>
    </cfRule>
    <cfRule type="endsWith" dxfId="11869" priority="5810" stopIfTrue="1" operator="endsWith" text="MI">
      <formula>RIGHT(BE8,LEN("MI"))="MI"</formula>
    </cfRule>
    <cfRule type="endsWith" dxfId="11868" priority="5811" stopIfTrue="1" operator="endsWith" text="PL">
      <formula>RIGHT(BE8,LEN("PL"))="PL"</formula>
    </cfRule>
    <cfRule type="endsWith" dxfId="11867" priority="5812" stopIfTrue="1" operator="endsWith" text="FE">
      <formula>RIGHT(BE8,LEN("FE"))="FE"</formula>
    </cfRule>
    <cfRule type="endsWith" dxfId="11866" priority="5813" stopIfTrue="1" operator="endsWith" text="PA">
      <formula>RIGHT(BE8,LEN("PA"))="PA"</formula>
    </cfRule>
    <cfRule type="endsWith" dxfId="11865" priority="5814" stopIfTrue="1" operator="endsWith" text="PS">
      <formula>RIGHT(BE8,LEN("PS"))="PS"</formula>
    </cfRule>
    <cfRule type="endsWith" dxfId="11864" priority="5815" stopIfTrue="1" operator="endsWith" text="OB">
      <formula>RIGHT(BE8,LEN("OB"))="OB"</formula>
    </cfRule>
    <cfRule type="endsWith" dxfId="11863" priority="5816" stopIfTrue="1" operator="endsWith" text="BA">
      <formula>RIGHT(BE8,LEN("BA"))="BA"</formula>
    </cfRule>
    <cfRule type="endsWith" dxfId="11862" priority="5817" stopIfTrue="1" operator="endsWith" text="CO">
      <formula>RIGHT(BE8,LEN("CO"))="CO"</formula>
    </cfRule>
    <cfRule type="endsWith" dxfId="11861" priority="5818" stopIfTrue="1" operator="endsWith" text="CH">
      <formula>RIGHT(BE8,LEN("CH"))="CH"</formula>
    </cfRule>
  </conditionalFormatting>
  <conditionalFormatting sqref="BG8:BG22">
    <cfRule type="endsWith" dxfId="11860" priority="5797" stopIfTrue="1" operator="endsWith" text="TE">
      <formula>RIGHT(BG8,LEN("TE"))="TE"</formula>
    </cfRule>
    <cfRule type="endsWith" dxfId="11859" priority="5798" stopIfTrue="1" operator="endsWith" text="MX">
      <formula>RIGHT(BG8,LEN("MX"))="MX"</formula>
    </cfRule>
    <cfRule type="endsWith" dxfId="11858" priority="5799" stopIfTrue="1" operator="endsWith" text="MI">
      <formula>RIGHT(BG8,LEN("MI"))="MI"</formula>
    </cfRule>
    <cfRule type="endsWith" dxfId="11857" priority="5800" stopIfTrue="1" operator="endsWith" text="PL">
      <formula>RIGHT(BG8,LEN("PL"))="PL"</formula>
    </cfRule>
    <cfRule type="endsWith" dxfId="11856" priority="5801" stopIfTrue="1" operator="endsWith" text="FE">
      <formula>RIGHT(BG8,LEN("FE"))="FE"</formula>
    </cfRule>
    <cfRule type="endsWith" dxfId="11855" priority="5802" stopIfTrue="1" operator="endsWith" text="PA">
      <formula>RIGHT(BG8,LEN("PA"))="PA"</formula>
    </cfRule>
    <cfRule type="endsWith" dxfId="11854" priority="5803" stopIfTrue="1" operator="endsWith" text="PS">
      <formula>RIGHT(BG8,LEN("PS"))="PS"</formula>
    </cfRule>
    <cfRule type="endsWith" dxfId="11853" priority="5804" stopIfTrue="1" operator="endsWith" text="OB">
      <formula>RIGHT(BG8,LEN("OB"))="OB"</formula>
    </cfRule>
    <cfRule type="endsWith" dxfId="11852" priority="5805" stopIfTrue="1" operator="endsWith" text="BA">
      <formula>RIGHT(BG8,LEN("BA"))="BA"</formula>
    </cfRule>
    <cfRule type="endsWith" dxfId="11851" priority="5806" stopIfTrue="1" operator="endsWith" text="CO">
      <formula>RIGHT(BG8,LEN("CO"))="CO"</formula>
    </cfRule>
    <cfRule type="endsWith" dxfId="11850" priority="5807" stopIfTrue="1" operator="endsWith" text="CH">
      <formula>RIGHT(BG8,LEN("CH"))="CH"</formula>
    </cfRule>
  </conditionalFormatting>
  <conditionalFormatting sqref="H41">
    <cfRule type="cellIs" dxfId="11849" priority="5796" stopIfTrue="1" operator="greaterThan">
      <formula>16</formula>
    </cfRule>
  </conditionalFormatting>
  <conditionalFormatting sqref="J41">
    <cfRule type="cellIs" dxfId="11848" priority="5795" stopIfTrue="1" operator="greaterThan">
      <formula>16</formula>
    </cfRule>
  </conditionalFormatting>
  <conditionalFormatting sqref="L41">
    <cfRule type="cellIs" dxfId="11847" priority="5794" stopIfTrue="1" operator="greaterThan">
      <formula>16</formula>
    </cfRule>
  </conditionalFormatting>
  <conditionalFormatting sqref="N41">
    <cfRule type="cellIs" dxfId="11846" priority="5793" stopIfTrue="1" operator="greaterThan">
      <formula>16</formula>
    </cfRule>
  </conditionalFormatting>
  <conditionalFormatting sqref="P41">
    <cfRule type="cellIs" dxfId="11845" priority="5792" stopIfTrue="1" operator="greaterThan">
      <formula>16</formula>
    </cfRule>
  </conditionalFormatting>
  <conditionalFormatting sqref="R41">
    <cfRule type="cellIs" dxfId="11844" priority="5791" stopIfTrue="1" operator="greaterThan">
      <formula>16</formula>
    </cfRule>
  </conditionalFormatting>
  <conditionalFormatting sqref="T41">
    <cfRule type="cellIs" dxfId="11843" priority="5790" stopIfTrue="1" operator="greaterThan">
      <formula>16</formula>
    </cfRule>
  </conditionalFormatting>
  <conditionalFormatting sqref="G26:G40">
    <cfRule type="endsWith" dxfId="11842" priority="5779" stopIfTrue="1" operator="endsWith" text="TE">
      <formula>RIGHT(G26,LEN("TE"))="TE"</formula>
    </cfRule>
    <cfRule type="endsWith" dxfId="11841" priority="5780" stopIfTrue="1" operator="endsWith" text="MX">
      <formula>RIGHT(G26,LEN("MX"))="MX"</formula>
    </cfRule>
    <cfRule type="endsWith" dxfId="11840" priority="5781" stopIfTrue="1" operator="endsWith" text="MI">
      <formula>RIGHT(G26,LEN("MI"))="MI"</formula>
    </cfRule>
    <cfRule type="endsWith" dxfId="11839" priority="5782" stopIfTrue="1" operator="endsWith" text="PL">
      <formula>RIGHT(G26,LEN("PL"))="PL"</formula>
    </cfRule>
    <cfRule type="endsWith" dxfId="11838" priority="5783" stopIfTrue="1" operator="endsWith" text="FE">
      <formula>RIGHT(G26,LEN("FE"))="FE"</formula>
    </cfRule>
    <cfRule type="endsWith" dxfId="11837" priority="5784" stopIfTrue="1" operator="endsWith" text="PA">
      <formula>RIGHT(G26,LEN("PA"))="PA"</formula>
    </cfRule>
    <cfRule type="endsWith" dxfId="11836" priority="5785" stopIfTrue="1" operator="endsWith" text="PS">
      <formula>RIGHT(G26,LEN("PS"))="PS"</formula>
    </cfRule>
    <cfRule type="endsWith" dxfId="11835" priority="5786" stopIfTrue="1" operator="endsWith" text="OB">
      <formula>RIGHT(G26,LEN("OB"))="OB"</formula>
    </cfRule>
    <cfRule type="endsWith" dxfId="11834" priority="5787" stopIfTrue="1" operator="endsWith" text="BA">
      <formula>RIGHT(G26,LEN("BA"))="BA"</formula>
    </cfRule>
    <cfRule type="endsWith" dxfId="11833" priority="5788" stopIfTrue="1" operator="endsWith" text="CO">
      <formula>RIGHT(G26,LEN("CO"))="CO"</formula>
    </cfRule>
    <cfRule type="endsWith" dxfId="11832" priority="5789" stopIfTrue="1" operator="endsWith" text="CH">
      <formula>RIGHT(G26,LEN("CH"))="CH"</formula>
    </cfRule>
  </conditionalFormatting>
  <conditionalFormatting sqref="I26:I40">
    <cfRule type="endsWith" dxfId="11831" priority="5768" stopIfTrue="1" operator="endsWith" text="TE">
      <formula>RIGHT(I26,LEN("TE"))="TE"</formula>
    </cfRule>
    <cfRule type="endsWith" dxfId="11830" priority="5769" stopIfTrue="1" operator="endsWith" text="MX">
      <formula>RIGHT(I26,LEN("MX"))="MX"</formula>
    </cfRule>
    <cfRule type="endsWith" dxfId="11829" priority="5770" stopIfTrue="1" operator="endsWith" text="MI">
      <formula>RIGHT(I26,LEN("MI"))="MI"</formula>
    </cfRule>
    <cfRule type="endsWith" dxfId="11828" priority="5771" stopIfTrue="1" operator="endsWith" text="PL">
      <formula>RIGHT(I26,LEN("PL"))="PL"</formula>
    </cfRule>
    <cfRule type="endsWith" dxfId="11827" priority="5772" stopIfTrue="1" operator="endsWith" text="FE">
      <formula>RIGHT(I26,LEN("FE"))="FE"</formula>
    </cfRule>
    <cfRule type="endsWith" dxfId="11826" priority="5773" stopIfTrue="1" operator="endsWith" text="PA">
      <formula>RIGHT(I26,LEN("PA"))="PA"</formula>
    </cfRule>
    <cfRule type="endsWith" dxfId="11825" priority="5774" stopIfTrue="1" operator="endsWith" text="PS">
      <formula>RIGHT(I26,LEN("PS"))="PS"</formula>
    </cfRule>
    <cfRule type="endsWith" dxfId="11824" priority="5775" stopIfTrue="1" operator="endsWith" text="OB">
      <formula>RIGHT(I26,LEN("OB"))="OB"</formula>
    </cfRule>
    <cfRule type="endsWith" dxfId="11823" priority="5776" stopIfTrue="1" operator="endsWith" text="BA">
      <formula>RIGHT(I26,LEN("BA"))="BA"</formula>
    </cfRule>
    <cfRule type="endsWith" dxfId="11822" priority="5777" stopIfTrue="1" operator="endsWith" text="CO">
      <formula>RIGHT(I26,LEN("CO"))="CO"</formula>
    </cfRule>
    <cfRule type="endsWith" dxfId="11821" priority="5778" stopIfTrue="1" operator="endsWith" text="CH">
      <formula>RIGHT(I26,LEN("CH"))="CH"</formula>
    </cfRule>
  </conditionalFormatting>
  <conditionalFormatting sqref="K26:K40">
    <cfRule type="endsWith" dxfId="11820" priority="5757" stopIfTrue="1" operator="endsWith" text="TE">
      <formula>RIGHT(K26,LEN("TE"))="TE"</formula>
    </cfRule>
    <cfRule type="endsWith" dxfId="11819" priority="5758" stopIfTrue="1" operator="endsWith" text="MX">
      <formula>RIGHT(K26,LEN("MX"))="MX"</formula>
    </cfRule>
    <cfRule type="endsWith" dxfId="11818" priority="5759" stopIfTrue="1" operator="endsWith" text="MI">
      <formula>RIGHT(K26,LEN("MI"))="MI"</formula>
    </cfRule>
    <cfRule type="endsWith" dxfId="11817" priority="5760" stopIfTrue="1" operator="endsWith" text="PL">
      <formula>RIGHT(K26,LEN("PL"))="PL"</formula>
    </cfRule>
    <cfRule type="endsWith" dxfId="11816" priority="5761" stopIfTrue="1" operator="endsWith" text="FE">
      <formula>RIGHT(K26,LEN("FE"))="FE"</formula>
    </cfRule>
    <cfRule type="endsWith" dxfId="11815" priority="5762" stopIfTrue="1" operator="endsWith" text="PA">
      <formula>RIGHT(K26,LEN("PA"))="PA"</formula>
    </cfRule>
    <cfRule type="endsWith" dxfId="11814" priority="5763" stopIfTrue="1" operator="endsWith" text="PS">
      <formula>RIGHT(K26,LEN("PS"))="PS"</formula>
    </cfRule>
    <cfRule type="endsWith" dxfId="11813" priority="5764" stopIfTrue="1" operator="endsWith" text="OB">
      <formula>RIGHT(K26,LEN("OB"))="OB"</formula>
    </cfRule>
    <cfRule type="endsWith" dxfId="11812" priority="5765" stopIfTrue="1" operator="endsWith" text="BA">
      <formula>RIGHT(K26,LEN("BA"))="BA"</formula>
    </cfRule>
    <cfRule type="endsWith" dxfId="11811" priority="5766" stopIfTrue="1" operator="endsWith" text="CO">
      <formula>RIGHT(K26,LEN("CO"))="CO"</formula>
    </cfRule>
    <cfRule type="endsWith" dxfId="11810" priority="5767" stopIfTrue="1" operator="endsWith" text="CH">
      <formula>RIGHT(K26,LEN("CH"))="CH"</formula>
    </cfRule>
  </conditionalFormatting>
  <conditionalFormatting sqref="M26:M40">
    <cfRule type="endsWith" dxfId="11809" priority="5746" stopIfTrue="1" operator="endsWith" text="TE">
      <formula>RIGHT(M26,LEN("TE"))="TE"</formula>
    </cfRule>
    <cfRule type="endsWith" dxfId="11808" priority="5747" stopIfTrue="1" operator="endsWith" text="MX">
      <formula>RIGHT(M26,LEN("MX"))="MX"</formula>
    </cfRule>
    <cfRule type="endsWith" dxfId="11807" priority="5748" stopIfTrue="1" operator="endsWith" text="MI">
      <formula>RIGHT(M26,LEN("MI"))="MI"</formula>
    </cfRule>
    <cfRule type="endsWith" dxfId="11806" priority="5749" stopIfTrue="1" operator="endsWith" text="PL">
      <formula>RIGHT(M26,LEN("PL"))="PL"</formula>
    </cfRule>
    <cfRule type="endsWith" dxfId="11805" priority="5750" stopIfTrue="1" operator="endsWith" text="FE">
      <formula>RIGHT(M26,LEN("FE"))="FE"</formula>
    </cfRule>
    <cfRule type="endsWith" dxfId="11804" priority="5751" stopIfTrue="1" operator="endsWith" text="PA">
      <formula>RIGHT(M26,LEN("PA"))="PA"</formula>
    </cfRule>
    <cfRule type="endsWith" dxfId="11803" priority="5752" stopIfTrue="1" operator="endsWith" text="PS">
      <formula>RIGHT(M26,LEN("PS"))="PS"</formula>
    </cfRule>
    <cfRule type="endsWith" dxfId="11802" priority="5753" stopIfTrue="1" operator="endsWith" text="OB">
      <formula>RIGHT(M26,LEN("OB"))="OB"</formula>
    </cfRule>
    <cfRule type="endsWith" dxfId="11801" priority="5754" stopIfTrue="1" operator="endsWith" text="BA">
      <formula>RIGHT(M26,LEN("BA"))="BA"</formula>
    </cfRule>
    <cfRule type="endsWith" dxfId="11800" priority="5755" stopIfTrue="1" operator="endsWith" text="CO">
      <formula>RIGHT(M26,LEN("CO"))="CO"</formula>
    </cfRule>
    <cfRule type="endsWith" dxfId="11799" priority="5756" stopIfTrue="1" operator="endsWith" text="CH">
      <formula>RIGHT(M26,LEN("CH"))="CH"</formula>
    </cfRule>
  </conditionalFormatting>
  <conditionalFormatting sqref="O26:O40">
    <cfRule type="endsWith" dxfId="11798" priority="5735" stopIfTrue="1" operator="endsWith" text="TE">
      <formula>RIGHT(O26,LEN("TE"))="TE"</formula>
    </cfRule>
    <cfRule type="endsWith" dxfId="11797" priority="5736" stopIfTrue="1" operator="endsWith" text="MX">
      <formula>RIGHT(O26,LEN("MX"))="MX"</formula>
    </cfRule>
    <cfRule type="endsWith" dxfId="11796" priority="5737" stopIfTrue="1" operator="endsWith" text="MI">
      <formula>RIGHT(O26,LEN("MI"))="MI"</formula>
    </cfRule>
    <cfRule type="endsWith" dxfId="11795" priority="5738" stopIfTrue="1" operator="endsWith" text="PL">
      <formula>RIGHT(O26,LEN("PL"))="PL"</formula>
    </cfRule>
    <cfRule type="endsWith" dxfId="11794" priority="5739" stopIfTrue="1" operator="endsWith" text="FE">
      <formula>RIGHT(O26,LEN("FE"))="FE"</formula>
    </cfRule>
    <cfRule type="endsWith" dxfId="11793" priority="5740" stopIfTrue="1" operator="endsWith" text="PA">
      <formula>RIGHT(O26,LEN("PA"))="PA"</formula>
    </cfRule>
    <cfRule type="endsWith" dxfId="11792" priority="5741" stopIfTrue="1" operator="endsWith" text="PS">
      <formula>RIGHT(O26,LEN("PS"))="PS"</formula>
    </cfRule>
    <cfRule type="endsWith" dxfId="11791" priority="5742" stopIfTrue="1" operator="endsWith" text="OB">
      <formula>RIGHT(O26,LEN("OB"))="OB"</formula>
    </cfRule>
    <cfRule type="endsWith" dxfId="11790" priority="5743" stopIfTrue="1" operator="endsWith" text="BA">
      <formula>RIGHT(O26,LEN("BA"))="BA"</formula>
    </cfRule>
    <cfRule type="endsWith" dxfId="11789" priority="5744" stopIfTrue="1" operator="endsWith" text="CO">
      <formula>RIGHT(O26,LEN("CO"))="CO"</formula>
    </cfRule>
    <cfRule type="endsWith" dxfId="11788" priority="5745" stopIfTrue="1" operator="endsWith" text="CH">
      <formula>RIGHT(O26,LEN("CH"))="CH"</formula>
    </cfRule>
  </conditionalFormatting>
  <conditionalFormatting sqref="Q26:Q40">
    <cfRule type="endsWith" dxfId="11787" priority="5724" stopIfTrue="1" operator="endsWith" text="TE">
      <formula>RIGHT(Q26,LEN("TE"))="TE"</formula>
    </cfRule>
    <cfRule type="endsWith" dxfId="11786" priority="5725" stopIfTrue="1" operator="endsWith" text="MX">
      <formula>RIGHT(Q26,LEN("MX"))="MX"</formula>
    </cfRule>
    <cfRule type="endsWith" dxfId="11785" priority="5726" stopIfTrue="1" operator="endsWith" text="MI">
      <formula>RIGHT(Q26,LEN("MI"))="MI"</formula>
    </cfRule>
    <cfRule type="endsWith" dxfId="11784" priority="5727" stopIfTrue="1" operator="endsWith" text="PL">
      <formula>RIGHT(Q26,LEN("PL"))="PL"</formula>
    </cfRule>
    <cfRule type="endsWith" dxfId="11783" priority="5728" stopIfTrue="1" operator="endsWith" text="FE">
      <formula>RIGHT(Q26,LEN("FE"))="FE"</formula>
    </cfRule>
    <cfRule type="endsWith" dxfId="11782" priority="5729" stopIfTrue="1" operator="endsWith" text="PA">
      <formula>RIGHT(Q26,LEN("PA"))="PA"</formula>
    </cfRule>
    <cfRule type="endsWith" dxfId="11781" priority="5730" stopIfTrue="1" operator="endsWith" text="PS">
      <formula>RIGHT(Q26,LEN("PS"))="PS"</formula>
    </cfRule>
    <cfRule type="endsWith" dxfId="11780" priority="5731" stopIfTrue="1" operator="endsWith" text="OB">
      <formula>RIGHT(Q26,LEN("OB"))="OB"</formula>
    </cfRule>
    <cfRule type="endsWith" dxfId="11779" priority="5732" stopIfTrue="1" operator="endsWith" text="BA">
      <formula>RIGHT(Q26,LEN("BA"))="BA"</formula>
    </cfRule>
    <cfRule type="endsWith" dxfId="11778" priority="5733" stopIfTrue="1" operator="endsWith" text="CO">
      <formula>RIGHT(Q26,LEN("CO"))="CO"</formula>
    </cfRule>
    <cfRule type="endsWith" dxfId="11777" priority="5734" stopIfTrue="1" operator="endsWith" text="CH">
      <formula>RIGHT(Q26,LEN("CH"))="CH"</formula>
    </cfRule>
  </conditionalFormatting>
  <conditionalFormatting sqref="S26:S40">
    <cfRule type="endsWith" dxfId="11776" priority="5713" stopIfTrue="1" operator="endsWith" text="TE">
      <formula>RIGHT(S26,LEN("TE"))="TE"</formula>
    </cfRule>
    <cfRule type="endsWith" dxfId="11775" priority="5714" stopIfTrue="1" operator="endsWith" text="MX">
      <formula>RIGHT(S26,LEN("MX"))="MX"</formula>
    </cfRule>
    <cfRule type="endsWith" dxfId="11774" priority="5715" stopIfTrue="1" operator="endsWith" text="MI">
      <formula>RIGHT(S26,LEN("MI"))="MI"</formula>
    </cfRule>
    <cfRule type="endsWith" dxfId="11773" priority="5716" stopIfTrue="1" operator="endsWith" text="PL">
      <formula>RIGHT(S26,LEN("PL"))="PL"</formula>
    </cfRule>
    <cfRule type="endsWith" dxfId="11772" priority="5717" stopIfTrue="1" operator="endsWith" text="FE">
      <formula>RIGHT(S26,LEN("FE"))="FE"</formula>
    </cfRule>
    <cfRule type="endsWith" dxfId="11771" priority="5718" stopIfTrue="1" operator="endsWith" text="PA">
      <formula>RIGHT(S26,LEN("PA"))="PA"</formula>
    </cfRule>
    <cfRule type="endsWith" dxfId="11770" priority="5719" stopIfTrue="1" operator="endsWith" text="PS">
      <formula>RIGHT(S26,LEN("PS"))="PS"</formula>
    </cfRule>
    <cfRule type="endsWith" dxfId="11769" priority="5720" stopIfTrue="1" operator="endsWith" text="OB">
      <formula>RIGHT(S26,LEN("OB"))="OB"</formula>
    </cfRule>
    <cfRule type="endsWith" dxfId="11768" priority="5721" stopIfTrue="1" operator="endsWith" text="BA">
      <formula>RIGHT(S26,LEN("BA"))="BA"</formula>
    </cfRule>
    <cfRule type="endsWith" dxfId="11767" priority="5722" stopIfTrue="1" operator="endsWith" text="CO">
      <formula>RIGHT(S26,LEN("CO"))="CO"</formula>
    </cfRule>
    <cfRule type="endsWith" dxfId="11766" priority="5723" stopIfTrue="1" operator="endsWith" text="CH">
      <formula>RIGHT(S26,LEN("CH"))="CH"</formula>
    </cfRule>
  </conditionalFormatting>
  <conditionalFormatting sqref="AB41">
    <cfRule type="cellIs" dxfId="11765" priority="5712" stopIfTrue="1" operator="greaterThan">
      <formula>16</formula>
    </cfRule>
  </conditionalFormatting>
  <conditionalFormatting sqref="AD41">
    <cfRule type="cellIs" dxfId="11764" priority="5711" stopIfTrue="1" operator="greaterThan">
      <formula>16</formula>
    </cfRule>
  </conditionalFormatting>
  <conditionalFormatting sqref="AF41">
    <cfRule type="cellIs" dxfId="11763" priority="5710" stopIfTrue="1" operator="greaterThan">
      <formula>16</formula>
    </cfRule>
  </conditionalFormatting>
  <conditionalFormatting sqref="AH41">
    <cfRule type="cellIs" dxfId="11762" priority="5709" stopIfTrue="1" operator="greaterThan">
      <formula>16</formula>
    </cfRule>
  </conditionalFormatting>
  <conditionalFormatting sqref="AJ41">
    <cfRule type="cellIs" dxfId="11761" priority="5708" stopIfTrue="1" operator="greaterThan">
      <formula>16</formula>
    </cfRule>
  </conditionalFormatting>
  <conditionalFormatting sqref="AL41">
    <cfRule type="cellIs" dxfId="11760" priority="5707" stopIfTrue="1" operator="greaterThan">
      <formula>16</formula>
    </cfRule>
  </conditionalFormatting>
  <conditionalFormatting sqref="AN41">
    <cfRule type="cellIs" dxfId="11759" priority="5706" stopIfTrue="1" operator="greaterThan">
      <formula>16</formula>
    </cfRule>
  </conditionalFormatting>
  <conditionalFormatting sqref="AA26:AA40">
    <cfRule type="endsWith" dxfId="11758" priority="5695" stopIfTrue="1" operator="endsWith" text="TE">
      <formula>RIGHT(AA26,LEN("TE"))="TE"</formula>
    </cfRule>
    <cfRule type="endsWith" dxfId="11757" priority="5696" stopIfTrue="1" operator="endsWith" text="MX">
      <formula>RIGHT(AA26,LEN("MX"))="MX"</formula>
    </cfRule>
    <cfRule type="endsWith" dxfId="11756" priority="5697" stopIfTrue="1" operator="endsWith" text="MI">
      <formula>RIGHT(AA26,LEN("MI"))="MI"</formula>
    </cfRule>
    <cfRule type="endsWith" dxfId="11755" priority="5698" stopIfTrue="1" operator="endsWith" text="PL">
      <formula>RIGHT(AA26,LEN("PL"))="PL"</formula>
    </cfRule>
    <cfRule type="endsWith" dxfId="11754" priority="5699" stopIfTrue="1" operator="endsWith" text="FE">
      <formula>RIGHT(AA26,LEN("FE"))="FE"</formula>
    </cfRule>
    <cfRule type="endsWith" dxfId="11753" priority="5700" stopIfTrue="1" operator="endsWith" text="PA">
      <formula>RIGHT(AA26,LEN("PA"))="PA"</formula>
    </cfRule>
    <cfRule type="endsWith" dxfId="11752" priority="5701" stopIfTrue="1" operator="endsWith" text="PS">
      <formula>RIGHT(AA26,LEN("PS"))="PS"</formula>
    </cfRule>
    <cfRule type="endsWith" dxfId="11751" priority="5702" stopIfTrue="1" operator="endsWith" text="OB">
      <formula>RIGHT(AA26,LEN("OB"))="OB"</formula>
    </cfRule>
    <cfRule type="endsWith" dxfId="11750" priority="5703" stopIfTrue="1" operator="endsWith" text="BA">
      <formula>RIGHT(AA26,LEN("BA"))="BA"</formula>
    </cfRule>
    <cfRule type="endsWith" dxfId="11749" priority="5704" stopIfTrue="1" operator="endsWith" text="CO">
      <formula>RIGHT(AA26,LEN("CO"))="CO"</formula>
    </cfRule>
    <cfRule type="endsWith" dxfId="11748" priority="5705" stopIfTrue="1" operator="endsWith" text="CH">
      <formula>RIGHT(AA26,LEN("CH"))="CH"</formula>
    </cfRule>
  </conditionalFormatting>
  <conditionalFormatting sqref="AC26:AC40">
    <cfRule type="endsWith" dxfId="11747" priority="5684" stopIfTrue="1" operator="endsWith" text="TE">
      <formula>RIGHT(AC26,LEN("TE"))="TE"</formula>
    </cfRule>
    <cfRule type="endsWith" dxfId="11746" priority="5685" stopIfTrue="1" operator="endsWith" text="MX">
      <formula>RIGHT(AC26,LEN("MX"))="MX"</formula>
    </cfRule>
    <cfRule type="endsWith" dxfId="11745" priority="5686" stopIfTrue="1" operator="endsWith" text="MI">
      <formula>RIGHT(AC26,LEN("MI"))="MI"</formula>
    </cfRule>
    <cfRule type="endsWith" dxfId="11744" priority="5687" stopIfTrue="1" operator="endsWith" text="PL">
      <formula>RIGHT(AC26,LEN("PL"))="PL"</formula>
    </cfRule>
    <cfRule type="endsWith" dxfId="11743" priority="5688" stopIfTrue="1" operator="endsWith" text="FE">
      <formula>RIGHT(AC26,LEN("FE"))="FE"</formula>
    </cfRule>
    <cfRule type="endsWith" dxfId="11742" priority="5689" stopIfTrue="1" operator="endsWith" text="PA">
      <formula>RIGHT(AC26,LEN("PA"))="PA"</formula>
    </cfRule>
    <cfRule type="endsWith" dxfId="11741" priority="5690" stopIfTrue="1" operator="endsWith" text="PS">
      <formula>RIGHT(AC26,LEN("PS"))="PS"</formula>
    </cfRule>
    <cfRule type="endsWith" dxfId="11740" priority="5691" stopIfTrue="1" operator="endsWith" text="OB">
      <formula>RIGHT(AC26,LEN("OB"))="OB"</formula>
    </cfRule>
    <cfRule type="endsWith" dxfId="11739" priority="5692" stopIfTrue="1" operator="endsWith" text="BA">
      <formula>RIGHT(AC26,LEN("BA"))="BA"</formula>
    </cfRule>
    <cfRule type="endsWith" dxfId="11738" priority="5693" stopIfTrue="1" operator="endsWith" text="CO">
      <formula>RIGHT(AC26,LEN("CO"))="CO"</formula>
    </cfRule>
    <cfRule type="endsWith" dxfId="11737" priority="5694" stopIfTrue="1" operator="endsWith" text="CH">
      <formula>RIGHT(AC26,LEN("CH"))="CH"</formula>
    </cfRule>
  </conditionalFormatting>
  <conditionalFormatting sqref="AE26:AE40">
    <cfRule type="endsWith" dxfId="11736" priority="5673" stopIfTrue="1" operator="endsWith" text="TE">
      <formula>RIGHT(AE26,LEN("TE"))="TE"</formula>
    </cfRule>
    <cfRule type="endsWith" dxfId="11735" priority="5674" stopIfTrue="1" operator="endsWith" text="MX">
      <formula>RIGHT(AE26,LEN("MX"))="MX"</formula>
    </cfRule>
    <cfRule type="endsWith" dxfId="11734" priority="5675" stopIfTrue="1" operator="endsWith" text="MI">
      <formula>RIGHT(AE26,LEN("MI"))="MI"</formula>
    </cfRule>
    <cfRule type="endsWith" dxfId="11733" priority="5676" stopIfTrue="1" operator="endsWith" text="PL">
      <formula>RIGHT(AE26,LEN("PL"))="PL"</formula>
    </cfRule>
    <cfRule type="endsWith" dxfId="11732" priority="5677" stopIfTrue="1" operator="endsWith" text="FE">
      <formula>RIGHT(AE26,LEN("FE"))="FE"</formula>
    </cfRule>
    <cfRule type="endsWith" dxfId="11731" priority="5678" stopIfTrue="1" operator="endsWith" text="PA">
      <formula>RIGHT(AE26,LEN("PA"))="PA"</formula>
    </cfRule>
    <cfRule type="endsWith" dxfId="11730" priority="5679" stopIfTrue="1" operator="endsWith" text="PS">
      <formula>RIGHT(AE26,LEN("PS"))="PS"</formula>
    </cfRule>
    <cfRule type="endsWith" dxfId="11729" priority="5680" stopIfTrue="1" operator="endsWith" text="OB">
      <formula>RIGHT(AE26,LEN("OB"))="OB"</formula>
    </cfRule>
    <cfRule type="endsWith" dxfId="11728" priority="5681" stopIfTrue="1" operator="endsWith" text="BA">
      <formula>RIGHT(AE26,LEN("BA"))="BA"</formula>
    </cfRule>
    <cfRule type="endsWith" dxfId="11727" priority="5682" stopIfTrue="1" operator="endsWith" text="CO">
      <formula>RIGHT(AE26,LEN("CO"))="CO"</formula>
    </cfRule>
    <cfRule type="endsWith" dxfId="11726" priority="5683" stopIfTrue="1" operator="endsWith" text="CH">
      <formula>RIGHT(AE26,LEN("CH"))="CH"</formula>
    </cfRule>
  </conditionalFormatting>
  <conditionalFormatting sqref="AG26:AG40">
    <cfRule type="endsWith" dxfId="11725" priority="5662" stopIfTrue="1" operator="endsWith" text="TE">
      <formula>RIGHT(AG26,LEN("TE"))="TE"</formula>
    </cfRule>
    <cfRule type="endsWith" dxfId="11724" priority="5663" stopIfTrue="1" operator="endsWith" text="MX">
      <formula>RIGHT(AG26,LEN("MX"))="MX"</formula>
    </cfRule>
    <cfRule type="endsWith" dxfId="11723" priority="5664" stopIfTrue="1" operator="endsWith" text="MI">
      <formula>RIGHT(AG26,LEN("MI"))="MI"</formula>
    </cfRule>
    <cfRule type="endsWith" dxfId="11722" priority="5665" stopIfTrue="1" operator="endsWith" text="PL">
      <formula>RIGHT(AG26,LEN("PL"))="PL"</formula>
    </cfRule>
    <cfRule type="endsWith" dxfId="11721" priority="5666" stopIfTrue="1" operator="endsWith" text="FE">
      <formula>RIGHT(AG26,LEN("FE"))="FE"</formula>
    </cfRule>
    <cfRule type="endsWith" dxfId="11720" priority="5667" stopIfTrue="1" operator="endsWith" text="PA">
      <formula>RIGHT(AG26,LEN("PA"))="PA"</formula>
    </cfRule>
    <cfRule type="endsWith" dxfId="11719" priority="5668" stopIfTrue="1" operator="endsWith" text="PS">
      <formula>RIGHT(AG26,LEN("PS"))="PS"</formula>
    </cfRule>
    <cfRule type="endsWith" dxfId="11718" priority="5669" stopIfTrue="1" operator="endsWith" text="OB">
      <formula>RIGHT(AG26,LEN("OB"))="OB"</formula>
    </cfRule>
    <cfRule type="endsWith" dxfId="11717" priority="5670" stopIfTrue="1" operator="endsWith" text="BA">
      <formula>RIGHT(AG26,LEN("BA"))="BA"</formula>
    </cfRule>
    <cfRule type="endsWith" dxfId="11716" priority="5671" stopIfTrue="1" operator="endsWith" text="CO">
      <formula>RIGHT(AG26,LEN("CO"))="CO"</formula>
    </cfRule>
    <cfRule type="endsWith" dxfId="11715" priority="5672" stopIfTrue="1" operator="endsWith" text="CH">
      <formula>RIGHT(AG26,LEN("CH"))="CH"</formula>
    </cfRule>
  </conditionalFormatting>
  <conditionalFormatting sqref="AI26:AI40">
    <cfRule type="endsWith" dxfId="11714" priority="5651" stopIfTrue="1" operator="endsWith" text="TE">
      <formula>RIGHT(AI26,LEN("TE"))="TE"</formula>
    </cfRule>
    <cfRule type="endsWith" dxfId="11713" priority="5652" stopIfTrue="1" operator="endsWith" text="MX">
      <formula>RIGHT(AI26,LEN("MX"))="MX"</formula>
    </cfRule>
    <cfRule type="endsWith" dxfId="11712" priority="5653" stopIfTrue="1" operator="endsWith" text="MI">
      <formula>RIGHT(AI26,LEN("MI"))="MI"</formula>
    </cfRule>
    <cfRule type="endsWith" dxfId="11711" priority="5654" stopIfTrue="1" operator="endsWith" text="PL">
      <formula>RIGHT(AI26,LEN("PL"))="PL"</formula>
    </cfRule>
    <cfRule type="endsWith" dxfId="11710" priority="5655" stopIfTrue="1" operator="endsWith" text="FE">
      <formula>RIGHT(AI26,LEN("FE"))="FE"</formula>
    </cfRule>
    <cfRule type="endsWith" dxfId="11709" priority="5656" stopIfTrue="1" operator="endsWith" text="PA">
      <formula>RIGHT(AI26,LEN("PA"))="PA"</formula>
    </cfRule>
    <cfRule type="endsWith" dxfId="11708" priority="5657" stopIfTrue="1" operator="endsWith" text="PS">
      <formula>RIGHT(AI26,LEN("PS"))="PS"</formula>
    </cfRule>
    <cfRule type="endsWith" dxfId="11707" priority="5658" stopIfTrue="1" operator="endsWith" text="OB">
      <formula>RIGHT(AI26,LEN("OB"))="OB"</formula>
    </cfRule>
    <cfRule type="endsWith" dxfId="11706" priority="5659" stopIfTrue="1" operator="endsWith" text="BA">
      <formula>RIGHT(AI26,LEN("BA"))="BA"</formula>
    </cfRule>
    <cfRule type="endsWith" dxfId="11705" priority="5660" stopIfTrue="1" operator="endsWith" text="CO">
      <formula>RIGHT(AI26,LEN("CO"))="CO"</formula>
    </cfRule>
    <cfRule type="endsWith" dxfId="11704" priority="5661" stopIfTrue="1" operator="endsWith" text="CH">
      <formula>RIGHT(AI26,LEN("CH"))="CH"</formula>
    </cfRule>
  </conditionalFormatting>
  <conditionalFormatting sqref="AK26:AK40">
    <cfRule type="endsWith" dxfId="11703" priority="5640" stopIfTrue="1" operator="endsWith" text="TE">
      <formula>RIGHT(AK26,LEN("TE"))="TE"</formula>
    </cfRule>
    <cfRule type="endsWith" dxfId="11702" priority="5641" stopIfTrue="1" operator="endsWith" text="MX">
      <formula>RIGHT(AK26,LEN("MX"))="MX"</formula>
    </cfRule>
    <cfRule type="endsWith" dxfId="11701" priority="5642" stopIfTrue="1" operator="endsWith" text="MI">
      <formula>RIGHT(AK26,LEN("MI"))="MI"</formula>
    </cfRule>
    <cfRule type="endsWith" dxfId="11700" priority="5643" stopIfTrue="1" operator="endsWith" text="PL">
      <formula>RIGHT(AK26,LEN("PL"))="PL"</formula>
    </cfRule>
    <cfRule type="endsWith" dxfId="11699" priority="5644" stopIfTrue="1" operator="endsWith" text="FE">
      <formula>RIGHT(AK26,LEN("FE"))="FE"</formula>
    </cfRule>
    <cfRule type="endsWith" dxfId="11698" priority="5645" stopIfTrue="1" operator="endsWith" text="PA">
      <formula>RIGHT(AK26,LEN("PA"))="PA"</formula>
    </cfRule>
    <cfRule type="endsWith" dxfId="11697" priority="5646" stopIfTrue="1" operator="endsWith" text="PS">
      <formula>RIGHT(AK26,LEN("PS"))="PS"</formula>
    </cfRule>
    <cfRule type="endsWith" dxfId="11696" priority="5647" stopIfTrue="1" operator="endsWith" text="OB">
      <formula>RIGHT(AK26,LEN("OB"))="OB"</formula>
    </cfRule>
    <cfRule type="endsWith" dxfId="11695" priority="5648" stopIfTrue="1" operator="endsWith" text="BA">
      <formula>RIGHT(AK26,LEN("BA"))="BA"</formula>
    </cfRule>
    <cfRule type="endsWith" dxfId="11694" priority="5649" stopIfTrue="1" operator="endsWith" text="CO">
      <formula>RIGHT(AK26,LEN("CO"))="CO"</formula>
    </cfRule>
    <cfRule type="endsWith" dxfId="11693" priority="5650" stopIfTrue="1" operator="endsWith" text="CH">
      <formula>RIGHT(AK26,LEN("CH"))="CH"</formula>
    </cfRule>
  </conditionalFormatting>
  <conditionalFormatting sqref="AM26:AM40">
    <cfRule type="endsWith" dxfId="11692" priority="5629" stopIfTrue="1" operator="endsWith" text="TE">
      <formula>RIGHT(AM26,LEN("TE"))="TE"</formula>
    </cfRule>
    <cfRule type="endsWith" dxfId="11691" priority="5630" stopIfTrue="1" operator="endsWith" text="MX">
      <formula>RIGHT(AM26,LEN("MX"))="MX"</formula>
    </cfRule>
    <cfRule type="endsWith" dxfId="11690" priority="5631" stopIfTrue="1" operator="endsWith" text="MI">
      <formula>RIGHT(AM26,LEN("MI"))="MI"</formula>
    </cfRule>
    <cfRule type="endsWith" dxfId="11689" priority="5632" stopIfTrue="1" operator="endsWith" text="PL">
      <formula>RIGHT(AM26,LEN("PL"))="PL"</formula>
    </cfRule>
    <cfRule type="endsWith" dxfId="11688" priority="5633" stopIfTrue="1" operator="endsWith" text="FE">
      <formula>RIGHT(AM26,LEN("FE"))="FE"</formula>
    </cfRule>
    <cfRule type="endsWith" dxfId="11687" priority="5634" stopIfTrue="1" operator="endsWith" text="PA">
      <formula>RIGHT(AM26,LEN("PA"))="PA"</formula>
    </cfRule>
    <cfRule type="endsWith" dxfId="11686" priority="5635" stopIfTrue="1" operator="endsWith" text="PS">
      <formula>RIGHT(AM26,LEN("PS"))="PS"</formula>
    </cfRule>
    <cfRule type="endsWith" dxfId="11685" priority="5636" stopIfTrue="1" operator="endsWith" text="OB">
      <formula>RIGHT(AM26,LEN("OB"))="OB"</formula>
    </cfRule>
    <cfRule type="endsWith" dxfId="11684" priority="5637" stopIfTrue="1" operator="endsWith" text="BA">
      <formula>RIGHT(AM26,LEN("BA"))="BA"</formula>
    </cfRule>
    <cfRule type="endsWith" dxfId="11683" priority="5638" stopIfTrue="1" operator="endsWith" text="CO">
      <formula>RIGHT(AM26,LEN("CO"))="CO"</formula>
    </cfRule>
    <cfRule type="endsWith" dxfId="11682" priority="5639" stopIfTrue="1" operator="endsWith" text="CH">
      <formula>RIGHT(AM26,LEN("CH"))="CH"</formula>
    </cfRule>
  </conditionalFormatting>
  <conditionalFormatting sqref="AV41">
    <cfRule type="cellIs" dxfId="11681" priority="5628" stopIfTrue="1" operator="greaterThan">
      <formula>16</formula>
    </cfRule>
  </conditionalFormatting>
  <conditionalFormatting sqref="AX41">
    <cfRule type="cellIs" dxfId="11680" priority="5627" stopIfTrue="1" operator="greaterThan">
      <formula>16</formula>
    </cfRule>
  </conditionalFormatting>
  <conditionalFormatting sqref="AZ41">
    <cfRule type="cellIs" dxfId="11679" priority="5626" stopIfTrue="1" operator="greaterThan">
      <formula>16</formula>
    </cfRule>
  </conditionalFormatting>
  <conditionalFormatting sqref="BB41">
    <cfRule type="cellIs" dxfId="11678" priority="5625" stopIfTrue="1" operator="greaterThan">
      <formula>16</formula>
    </cfRule>
  </conditionalFormatting>
  <conditionalFormatting sqref="BD41">
    <cfRule type="cellIs" dxfId="11677" priority="5624" stopIfTrue="1" operator="greaterThan">
      <formula>16</formula>
    </cfRule>
  </conditionalFormatting>
  <conditionalFormatting sqref="BF41">
    <cfRule type="cellIs" dxfId="11676" priority="5623" stopIfTrue="1" operator="greaterThan">
      <formula>16</formula>
    </cfRule>
  </conditionalFormatting>
  <conditionalFormatting sqref="BH41">
    <cfRule type="cellIs" dxfId="11675" priority="5622" stopIfTrue="1" operator="greaterThan">
      <formula>16</formula>
    </cfRule>
  </conditionalFormatting>
  <conditionalFormatting sqref="AU26:AU40">
    <cfRule type="endsWith" dxfId="11674" priority="5611" stopIfTrue="1" operator="endsWith" text="TE">
      <formula>RIGHT(AU26,LEN("TE"))="TE"</formula>
    </cfRule>
    <cfRule type="endsWith" dxfId="11673" priority="5612" stopIfTrue="1" operator="endsWith" text="MX">
      <formula>RIGHT(AU26,LEN("MX"))="MX"</formula>
    </cfRule>
    <cfRule type="endsWith" dxfId="11672" priority="5613" stopIfTrue="1" operator="endsWith" text="MI">
      <formula>RIGHT(AU26,LEN("MI"))="MI"</formula>
    </cfRule>
    <cfRule type="endsWith" dxfId="11671" priority="5614" stopIfTrue="1" operator="endsWith" text="PL">
      <formula>RIGHT(AU26,LEN("PL"))="PL"</formula>
    </cfRule>
    <cfRule type="endsWith" dxfId="11670" priority="5615" stopIfTrue="1" operator="endsWith" text="FE">
      <formula>RIGHT(AU26,LEN("FE"))="FE"</formula>
    </cfRule>
    <cfRule type="endsWith" dxfId="11669" priority="5616" stopIfTrue="1" operator="endsWith" text="PA">
      <formula>RIGHT(AU26,LEN("PA"))="PA"</formula>
    </cfRule>
    <cfRule type="endsWith" dxfId="11668" priority="5617" stopIfTrue="1" operator="endsWith" text="PS">
      <formula>RIGHT(AU26,LEN("PS"))="PS"</formula>
    </cfRule>
    <cfRule type="endsWith" dxfId="11667" priority="5618" stopIfTrue="1" operator="endsWith" text="OB">
      <formula>RIGHT(AU26,LEN("OB"))="OB"</formula>
    </cfRule>
    <cfRule type="endsWith" dxfId="11666" priority="5619" stopIfTrue="1" operator="endsWith" text="BA">
      <formula>RIGHT(AU26,LEN("BA"))="BA"</formula>
    </cfRule>
    <cfRule type="endsWith" dxfId="11665" priority="5620" stopIfTrue="1" operator="endsWith" text="CO">
      <formula>RIGHT(AU26,LEN("CO"))="CO"</formula>
    </cfRule>
    <cfRule type="endsWith" dxfId="11664" priority="5621" stopIfTrue="1" operator="endsWith" text="CH">
      <formula>RIGHT(AU26,LEN("CH"))="CH"</formula>
    </cfRule>
  </conditionalFormatting>
  <conditionalFormatting sqref="AW26:AW40">
    <cfRule type="endsWith" dxfId="11663" priority="5600" stopIfTrue="1" operator="endsWith" text="TE">
      <formula>RIGHT(AW26,LEN("TE"))="TE"</formula>
    </cfRule>
    <cfRule type="endsWith" dxfId="11662" priority="5601" stopIfTrue="1" operator="endsWith" text="MX">
      <formula>RIGHT(AW26,LEN("MX"))="MX"</formula>
    </cfRule>
    <cfRule type="endsWith" dxfId="11661" priority="5602" stopIfTrue="1" operator="endsWith" text="MI">
      <formula>RIGHT(AW26,LEN("MI"))="MI"</formula>
    </cfRule>
    <cfRule type="endsWith" dxfId="11660" priority="5603" stopIfTrue="1" operator="endsWith" text="PL">
      <formula>RIGHT(AW26,LEN("PL"))="PL"</formula>
    </cfRule>
    <cfRule type="endsWith" dxfId="11659" priority="5604" stopIfTrue="1" operator="endsWith" text="FE">
      <formula>RIGHT(AW26,LEN("FE"))="FE"</formula>
    </cfRule>
    <cfRule type="endsWith" dxfId="11658" priority="5605" stopIfTrue="1" operator="endsWith" text="PA">
      <formula>RIGHT(AW26,LEN("PA"))="PA"</formula>
    </cfRule>
    <cfRule type="endsWith" dxfId="11657" priority="5606" stopIfTrue="1" operator="endsWith" text="PS">
      <formula>RIGHT(AW26,LEN("PS"))="PS"</formula>
    </cfRule>
    <cfRule type="endsWith" dxfId="11656" priority="5607" stopIfTrue="1" operator="endsWith" text="OB">
      <formula>RIGHT(AW26,LEN("OB"))="OB"</formula>
    </cfRule>
    <cfRule type="endsWith" dxfId="11655" priority="5608" stopIfTrue="1" operator="endsWith" text="BA">
      <formula>RIGHT(AW26,LEN("BA"))="BA"</formula>
    </cfRule>
    <cfRule type="endsWith" dxfId="11654" priority="5609" stopIfTrue="1" operator="endsWith" text="CO">
      <formula>RIGHT(AW26,LEN("CO"))="CO"</formula>
    </cfRule>
    <cfRule type="endsWith" dxfId="11653" priority="5610" stopIfTrue="1" operator="endsWith" text="CH">
      <formula>RIGHT(AW26,LEN("CH"))="CH"</formula>
    </cfRule>
  </conditionalFormatting>
  <conditionalFormatting sqref="AY26:AY40">
    <cfRule type="endsWith" dxfId="11652" priority="5589" stopIfTrue="1" operator="endsWith" text="TE">
      <formula>RIGHT(AY26,LEN("TE"))="TE"</formula>
    </cfRule>
    <cfRule type="endsWith" dxfId="11651" priority="5590" stopIfTrue="1" operator="endsWith" text="MX">
      <formula>RIGHT(AY26,LEN("MX"))="MX"</formula>
    </cfRule>
    <cfRule type="endsWith" dxfId="11650" priority="5591" stopIfTrue="1" operator="endsWith" text="MI">
      <formula>RIGHT(AY26,LEN("MI"))="MI"</formula>
    </cfRule>
    <cfRule type="endsWith" dxfId="11649" priority="5592" stopIfTrue="1" operator="endsWith" text="PL">
      <formula>RIGHT(AY26,LEN("PL"))="PL"</formula>
    </cfRule>
    <cfRule type="endsWith" dxfId="11648" priority="5593" stopIfTrue="1" operator="endsWith" text="FE">
      <formula>RIGHT(AY26,LEN("FE"))="FE"</formula>
    </cfRule>
    <cfRule type="endsWith" dxfId="11647" priority="5594" stopIfTrue="1" operator="endsWith" text="PA">
      <formula>RIGHT(AY26,LEN("PA"))="PA"</formula>
    </cfRule>
    <cfRule type="endsWith" dxfId="11646" priority="5595" stopIfTrue="1" operator="endsWith" text="PS">
      <formula>RIGHT(AY26,LEN("PS"))="PS"</formula>
    </cfRule>
    <cfRule type="endsWith" dxfId="11645" priority="5596" stopIfTrue="1" operator="endsWith" text="OB">
      <formula>RIGHT(AY26,LEN("OB"))="OB"</formula>
    </cfRule>
    <cfRule type="endsWith" dxfId="11644" priority="5597" stopIfTrue="1" operator="endsWith" text="BA">
      <formula>RIGHT(AY26,LEN("BA"))="BA"</formula>
    </cfRule>
    <cfRule type="endsWith" dxfId="11643" priority="5598" stopIfTrue="1" operator="endsWith" text="CO">
      <formula>RIGHT(AY26,LEN("CO"))="CO"</formula>
    </cfRule>
    <cfRule type="endsWith" dxfId="11642" priority="5599" stopIfTrue="1" operator="endsWith" text="CH">
      <formula>RIGHT(AY26,LEN("CH"))="CH"</formula>
    </cfRule>
  </conditionalFormatting>
  <conditionalFormatting sqref="BA26:BA40">
    <cfRule type="endsWith" dxfId="11641" priority="5578" stopIfTrue="1" operator="endsWith" text="TE">
      <formula>RIGHT(BA26,LEN("TE"))="TE"</formula>
    </cfRule>
    <cfRule type="endsWith" dxfId="11640" priority="5579" stopIfTrue="1" operator="endsWith" text="MX">
      <formula>RIGHT(BA26,LEN("MX"))="MX"</formula>
    </cfRule>
    <cfRule type="endsWith" dxfId="11639" priority="5580" stopIfTrue="1" operator="endsWith" text="MI">
      <formula>RIGHT(BA26,LEN("MI"))="MI"</formula>
    </cfRule>
    <cfRule type="endsWith" dxfId="11638" priority="5581" stopIfTrue="1" operator="endsWith" text="PL">
      <formula>RIGHT(BA26,LEN("PL"))="PL"</formula>
    </cfRule>
    <cfRule type="endsWith" dxfId="11637" priority="5582" stopIfTrue="1" operator="endsWith" text="FE">
      <formula>RIGHT(BA26,LEN("FE"))="FE"</formula>
    </cfRule>
    <cfRule type="endsWith" dxfId="11636" priority="5583" stopIfTrue="1" operator="endsWith" text="PA">
      <formula>RIGHT(BA26,LEN("PA"))="PA"</formula>
    </cfRule>
    <cfRule type="endsWith" dxfId="11635" priority="5584" stopIfTrue="1" operator="endsWith" text="PS">
      <formula>RIGHT(BA26,LEN("PS"))="PS"</formula>
    </cfRule>
    <cfRule type="endsWith" dxfId="11634" priority="5585" stopIfTrue="1" operator="endsWith" text="OB">
      <formula>RIGHT(BA26,LEN("OB"))="OB"</formula>
    </cfRule>
    <cfRule type="endsWith" dxfId="11633" priority="5586" stopIfTrue="1" operator="endsWith" text="BA">
      <formula>RIGHT(BA26,LEN("BA"))="BA"</formula>
    </cfRule>
    <cfRule type="endsWith" dxfId="11632" priority="5587" stopIfTrue="1" operator="endsWith" text="CO">
      <formula>RIGHT(BA26,LEN("CO"))="CO"</formula>
    </cfRule>
    <cfRule type="endsWith" dxfId="11631" priority="5588" stopIfTrue="1" operator="endsWith" text="CH">
      <formula>RIGHT(BA26,LEN("CH"))="CH"</formula>
    </cfRule>
  </conditionalFormatting>
  <conditionalFormatting sqref="BC26:BC40">
    <cfRule type="endsWith" dxfId="11630" priority="5567" stopIfTrue="1" operator="endsWith" text="TE">
      <formula>RIGHT(BC26,LEN("TE"))="TE"</formula>
    </cfRule>
    <cfRule type="endsWith" dxfId="11629" priority="5568" stopIfTrue="1" operator="endsWith" text="MX">
      <formula>RIGHT(BC26,LEN("MX"))="MX"</formula>
    </cfRule>
    <cfRule type="endsWith" dxfId="11628" priority="5569" stopIfTrue="1" operator="endsWith" text="MI">
      <formula>RIGHT(BC26,LEN("MI"))="MI"</formula>
    </cfRule>
    <cfRule type="endsWith" dxfId="11627" priority="5570" stopIfTrue="1" operator="endsWith" text="PL">
      <formula>RIGHT(BC26,LEN("PL"))="PL"</formula>
    </cfRule>
    <cfRule type="endsWith" dxfId="11626" priority="5571" stopIfTrue="1" operator="endsWith" text="FE">
      <formula>RIGHT(BC26,LEN("FE"))="FE"</formula>
    </cfRule>
    <cfRule type="endsWith" dxfId="11625" priority="5572" stopIfTrue="1" operator="endsWith" text="PA">
      <formula>RIGHT(BC26,LEN("PA"))="PA"</formula>
    </cfRule>
    <cfRule type="endsWith" dxfId="11624" priority="5573" stopIfTrue="1" operator="endsWith" text="PS">
      <formula>RIGHT(BC26,LEN("PS"))="PS"</formula>
    </cfRule>
    <cfRule type="endsWith" dxfId="11623" priority="5574" stopIfTrue="1" operator="endsWith" text="OB">
      <formula>RIGHT(BC26,LEN("OB"))="OB"</formula>
    </cfRule>
    <cfRule type="endsWith" dxfId="11622" priority="5575" stopIfTrue="1" operator="endsWith" text="BA">
      <formula>RIGHT(BC26,LEN("BA"))="BA"</formula>
    </cfRule>
    <cfRule type="endsWith" dxfId="11621" priority="5576" stopIfTrue="1" operator="endsWith" text="CO">
      <formula>RIGHT(BC26,LEN("CO"))="CO"</formula>
    </cfRule>
    <cfRule type="endsWith" dxfId="11620" priority="5577" stopIfTrue="1" operator="endsWith" text="CH">
      <formula>RIGHT(BC26,LEN("CH"))="CH"</formula>
    </cfRule>
  </conditionalFormatting>
  <conditionalFormatting sqref="BE26:BE40">
    <cfRule type="endsWith" dxfId="11619" priority="5556" stopIfTrue="1" operator="endsWith" text="TE">
      <formula>RIGHT(BE26,LEN("TE"))="TE"</formula>
    </cfRule>
    <cfRule type="endsWith" dxfId="11618" priority="5557" stopIfTrue="1" operator="endsWith" text="MX">
      <formula>RIGHT(BE26,LEN("MX"))="MX"</formula>
    </cfRule>
    <cfRule type="endsWith" dxfId="11617" priority="5558" stopIfTrue="1" operator="endsWith" text="MI">
      <formula>RIGHT(BE26,LEN("MI"))="MI"</formula>
    </cfRule>
    <cfRule type="endsWith" dxfId="11616" priority="5559" stopIfTrue="1" operator="endsWith" text="PL">
      <formula>RIGHT(BE26,LEN("PL"))="PL"</formula>
    </cfRule>
    <cfRule type="endsWith" dxfId="11615" priority="5560" stopIfTrue="1" operator="endsWith" text="FE">
      <formula>RIGHT(BE26,LEN("FE"))="FE"</formula>
    </cfRule>
    <cfRule type="endsWith" dxfId="11614" priority="5561" stopIfTrue="1" operator="endsWith" text="PA">
      <formula>RIGHT(BE26,LEN("PA"))="PA"</formula>
    </cfRule>
    <cfRule type="endsWith" dxfId="11613" priority="5562" stopIfTrue="1" operator="endsWith" text="PS">
      <formula>RIGHT(BE26,LEN("PS"))="PS"</formula>
    </cfRule>
    <cfRule type="endsWith" dxfId="11612" priority="5563" stopIfTrue="1" operator="endsWith" text="OB">
      <formula>RIGHT(BE26,LEN("OB"))="OB"</formula>
    </cfRule>
    <cfRule type="endsWith" dxfId="11611" priority="5564" stopIfTrue="1" operator="endsWith" text="BA">
      <formula>RIGHT(BE26,LEN("BA"))="BA"</formula>
    </cfRule>
    <cfRule type="endsWith" dxfId="11610" priority="5565" stopIfTrue="1" operator="endsWith" text="CO">
      <formula>RIGHT(BE26,LEN("CO"))="CO"</formula>
    </cfRule>
    <cfRule type="endsWith" dxfId="11609" priority="5566" stopIfTrue="1" operator="endsWith" text="CH">
      <formula>RIGHT(BE26,LEN("CH"))="CH"</formula>
    </cfRule>
  </conditionalFormatting>
  <conditionalFormatting sqref="BG26:BG40">
    <cfRule type="endsWith" dxfId="11608" priority="5545" stopIfTrue="1" operator="endsWith" text="TE">
      <formula>RIGHT(BG26,LEN("TE"))="TE"</formula>
    </cfRule>
    <cfRule type="endsWith" dxfId="11607" priority="5546" stopIfTrue="1" operator="endsWith" text="MX">
      <formula>RIGHT(BG26,LEN("MX"))="MX"</formula>
    </cfRule>
    <cfRule type="endsWith" dxfId="11606" priority="5547" stopIfTrue="1" operator="endsWith" text="MI">
      <formula>RIGHT(BG26,LEN("MI"))="MI"</formula>
    </cfRule>
    <cfRule type="endsWith" dxfId="11605" priority="5548" stopIfTrue="1" operator="endsWith" text="PL">
      <formula>RIGHT(BG26,LEN("PL"))="PL"</formula>
    </cfRule>
    <cfRule type="endsWith" dxfId="11604" priority="5549" stopIfTrue="1" operator="endsWith" text="FE">
      <formula>RIGHT(BG26,LEN("FE"))="FE"</formula>
    </cfRule>
    <cfRule type="endsWith" dxfId="11603" priority="5550" stopIfTrue="1" operator="endsWith" text="PA">
      <formula>RIGHT(BG26,LEN("PA"))="PA"</formula>
    </cfRule>
    <cfRule type="endsWith" dxfId="11602" priority="5551" stopIfTrue="1" operator="endsWith" text="PS">
      <formula>RIGHT(BG26,LEN("PS"))="PS"</formula>
    </cfRule>
    <cfRule type="endsWith" dxfId="11601" priority="5552" stopIfTrue="1" operator="endsWith" text="OB">
      <formula>RIGHT(BG26,LEN("OB"))="OB"</formula>
    </cfRule>
    <cfRule type="endsWith" dxfId="11600" priority="5553" stopIfTrue="1" operator="endsWith" text="BA">
      <formula>RIGHT(BG26,LEN("BA"))="BA"</formula>
    </cfRule>
    <cfRule type="endsWith" dxfId="11599" priority="5554" stopIfTrue="1" operator="endsWith" text="CO">
      <formula>RIGHT(BG26,LEN("CO"))="CO"</formula>
    </cfRule>
    <cfRule type="endsWith" dxfId="11598" priority="5555" stopIfTrue="1" operator="endsWith" text="CH">
      <formula>RIGHT(BG26,LEN("CH"))="CH"</formula>
    </cfRule>
  </conditionalFormatting>
  <conditionalFormatting sqref="H59">
    <cfRule type="cellIs" dxfId="11597" priority="5544" stopIfTrue="1" operator="greaterThan">
      <formula>16</formula>
    </cfRule>
  </conditionalFormatting>
  <conditionalFormatting sqref="J59">
    <cfRule type="cellIs" dxfId="11596" priority="5543" stopIfTrue="1" operator="greaterThan">
      <formula>16</formula>
    </cfRule>
  </conditionalFormatting>
  <conditionalFormatting sqref="L59">
    <cfRule type="cellIs" dxfId="11595" priority="5542" stopIfTrue="1" operator="greaterThan">
      <formula>16</formula>
    </cfRule>
  </conditionalFormatting>
  <conditionalFormatting sqref="N59">
    <cfRule type="cellIs" dxfId="11594" priority="5541" stopIfTrue="1" operator="greaterThan">
      <formula>16</formula>
    </cfRule>
  </conditionalFormatting>
  <conditionalFormatting sqref="P59">
    <cfRule type="cellIs" dxfId="11593" priority="5540" stopIfTrue="1" operator="greaterThan">
      <formula>16</formula>
    </cfRule>
  </conditionalFormatting>
  <conditionalFormatting sqref="R59">
    <cfRule type="cellIs" dxfId="11592" priority="5539" stopIfTrue="1" operator="greaterThan">
      <formula>16</formula>
    </cfRule>
  </conditionalFormatting>
  <conditionalFormatting sqref="T59">
    <cfRule type="cellIs" dxfId="11591" priority="5538" stopIfTrue="1" operator="greaterThan">
      <formula>16</formula>
    </cfRule>
  </conditionalFormatting>
  <conditionalFormatting sqref="G44:G58">
    <cfRule type="endsWith" dxfId="11590" priority="5527" stopIfTrue="1" operator="endsWith" text="TE">
      <formula>RIGHT(G44,LEN("TE"))="TE"</formula>
    </cfRule>
    <cfRule type="endsWith" dxfId="11589" priority="5528" stopIfTrue="1" operator="endsWith" text="MX">
      <formula>RIGHT(G44,LEN("MX"))="MX"</formula>
    </cfRule>
    <cfRule type="endsWith" dxfId="11588" priority="5529" stopIfTrue="1" operator="endsWith" text="MI">
      <formula>RIGHT(G44,LEN("MI"))="MI"</formula>
    </cfRule>
    <cfRule type="endsWith" dxfId="11587" priority="5530" stopIfTrue="1" operator="endsWith" text="PL">
      <formula>RIGHT(G44,LEN("PL"))="PL"</formula>
    </cfRule>
    <cfRule type="endsWith" dxfId="11586" priority="5531" stopIfTrue="1" operator="endsWith" text="FE">
      <formula>RIGHT(G44,LEN("FE"))="FE"</formula>
    </cfRule>
    <cfRule type="endsWith" dxfId="11585" priority="5532" stopIfTrue="1" operator="endsWith" text="PA">
      <formula>RIGHT(G44,LEN("PA"))="PA"</formula>
    </cfRule>
    <cfRule type="endsWith" dxfId="11584" priority="5533" stopIfTrue="1" operator="endsWith" text="PS">
      <formula>RIGHT(G44,LEN("PS"))="PS"</formula>
    </cfRule>
    <cfRule type="endsWith" dxfId="11583" priority="5534" stopIfTrue="1" operator="endsWith" text="OB">
      <formula>RIGHT(G44,LEN("OB"))="OB"</formula>
    </cfRule>
    <cfRule type="endsWith" dxfId="11582" priority="5535" stopIfTrue="1" operator="endsWith" text="BA">
      <formula>RIGHT(G44,LEN("BA"))="BA"</formula>
    </cfRule>
    <cfRule type="endsWith" dxfId="11581" priority="5536" stopIfTrue="1" operator="endsWith" text="CO">
      <formula>RIGHT(G44,LEN("CO"))="CO"</formula>
    </cfRule>
    <cfRule type="endsWith" dxfId="11580" priority="5537" stopIfTrue="1" operator="endsWith" text="CH">
      <formula>RIGHT(G44,LEN("CH"))="CH"</formula>
    </cfRule>
  </conditionalFormatting>
  <conditionalFormatting sqref="I44:I58">
    <cfRule type="endsWith" dxfId="11579" priority="5516" stopIfTrue="1" operator="endsWith" text="TE">
      <formula>RIGHT(I44,LEN("TE"))="TE"</formula>
    </cfRule>
    <cfRule type="endsWith" dxfId="11578" priority="5517" stopIfTrue="1" operator="endsWith" text="MX">
      <formula>RIGHT(I44,LEN("MX"))="MX"</formula>
    </cfRule>
    <cfRule type="endsWith" dxfId="11577" priority="5518" stopIfTrue="1" operator="endsWith" text="MI">
      <formula>RIGHT(I44,LEN("MI"))="MI"</formula>
    </cfRule>
    <cfRule type="endsWith" dxfId="11576" priority="5519" stopIfTrue="1" operator="endsWith" text="PL">
      <formula>RIGHT(I44,LEN("PL"))="PL"</formula>
    </cfRule>
    <cfRule type="endsWith" dxfId="11575" priority="5520" stopIfTrue="1" operator="endsWith" text="FE">
      <formula>RIGHT(I44,LEN("FE"))="FE"</formula>
    </cfRule>
    <cfRule type="endsWith" dxfId="11574" priority="5521" stopIfTrue="1" operator="endsWith" text="PA">
      <formula>RIGHT(I44,LEN("PA"))="PA"</formula>
    </cfRule>
    <cfRule type="endsWith" dxfId="11573" priority="5522" stopIfTrue="1" operator="endsWith" text="PS">
      <formula>RIGHT(I44,LEN("PS"))="PS"</formula>
    </cfRule>
    <cfRule type="endsWith" dxfId="11572" priority="5523" stopIfTrue="1" operator="endsWith" text="OB">
      <formula>RIGHT(I44,LEN("OB"))="OB"</formula>
    </cfRule>
    <cfRule type="endsWith" dxfId="11571" priority="5524" stopIfTrue="1" operator="endsWith" text="BA">
      <formula>RIGHT(I44,LEN("BA"))="BA"</formula>
    </cfRule>
    <cfRule type="endsWith" dxfId="11570" priority="5525" stopIfTrue="1" operator="endsWith" text="CO">
      <formula>RIGHT(I44,LEN("CO"))="CO"</formula>
    </cfRule>
    <cfRule type="endsWith" dxfId="11569" priority="5526" stopIfTrue="1" operator="endsWith" text="CH">
      <formula>RIGHT(I44,LEN("CH"))="CH"</formula>
    </cfRule>
  </conditionalFormatting>
  <conditionalFormatting sqref="K44:K58">
    <cfRule type="endsWith" dxfId="11568" priority="5505" stopIfTrue="1" operator="endsWith" text="TE">
      <formula>RIGHT(K44,LEN("TE"))="TE"</formula>
    </cfRule>
    <cfRule type="endsWith" dxfId="11567" priority="5506" stopIfTrue="1" operator="endsWith" text="MX">
      <formula>RIGHT(K44,LEN("MX"))="MX"</formula>
    </cfRule>
    <cfRule type="endsWith" dxfId="11566" priority="5507" stopIfTrue="1" operator="endsWith" text="MI">
      <formula>RIGHT(K44,LEN("MI"))="MI"</formula>
    </cfRule>
    <cfRule type="endsWith" dxfId="11565" priority="5508" stopIfTrue="1" operator="endsWith" text="PL">
      <formula>RIGHT(K44,LEN("PL"))="PL"</formula>
    </cfRule>
    <cfRule type="endsWith" dxfId="11564" priority="5509" stopIfTrue="1" operator="endsWith" text="FE">
      <formula>RIGHT(K44,LEN("FE"))="FE"</formula>
    </cfRule>
    <cfRule type="endsWith" dxfId="11563" priority="5510" stopIfTrue="1" operator="endsWith" text="PA">
      <formula>RIGHT(K44,LEN("PA"))="PA"</formula>
    </cfRule>
    <cfRule type="endsWith" dxfId="11562" priority="5511" stopIfTrue="1" operator="endsWith" text="PS">
      <formula>RIGHT(K44,LEN("PS"))="PS"</formula>
    </cfRule>
    <cfRule type="endsWith" dxfId="11561" priority="5512" stopIfTrue="1" operator="endsWith" text="OB">
      <formula>RIGHT(K44,LEN("OB"))="OB"</formula>
    </cfRule>
    <cfRule type="endsWith" dxfId="11560" priority="5513" stopIfTrue="1" operator="endsWith" text="BA">
      <formula>RIGHT(K44,LEN("BA"))="BA"</formula>
    </cfRule>
    <cfRule type="endsWith" dxfId="11559" priority="5514" stopIfTrue="1" operator="endsWith" text="CO">
      <formula>RIGHT(K44,LEN("CO"))="CO"</formula>
    </cfRule>
    <cfRule type="endsWith" dxfId="11558" priority="5515" stopIfTrue="1" operator="endsWith" text="CH">
      <formula>RIGHT(K44,LEN("CH"))="CH"</formula>
    </cfRule>
  </conditionalFormatting>
  <conditionalFormatting sqref="M44:M58">
    <cfRule type="endsWith" dxfId="11557" priority="5494" stopIfTrue="1" operator="endsWith" text="TE">
      <formula>RIGHT(M44,LEN("TE"))="TE"</formula>
    </cfRule>
    <cfRule type="endsWith" dxfId="11556" priority="5495" stopIfTrue="1" operator="endsWith" text="MX">
      <formula>RIGHT(M44,LEN("MX"))="MX"</formula>
    </cfRule>
    <cfRule type="endsWith" dxfId="11555" priority="5496" stopIfTrue="1" operator="endsWith" text="MI">
      <formula>RIGHT(M44,LEN("MI"))="MI"</formula>
    </cfRule>
    <cfRule type="endsWith" dxfId="11554" priority="5497" stopIfTrue="1" operator="endsWith" text="PL">
      <formula>RIGHT(M44,LEN("PL"))="PL"</formula>
    </cfRule>
    <cfRule type="endsWith" dxfId="11553" priority="5498" stopIfTrue="1" operator="endsWith" text="FE">
      <formula>RIGHT(M44,LEN("FE"))="FE"</formula>
    </cfRule>
    <cfRule type="endsWith" dxfId="11552" priority="5499" stopIfTrue="1" operator="endsWith" text="PA">
      <formula>RIGHT(M44,LEN("PA"))="PA"</formula>
    </cfRule>
    <cfRule type="endsWith" dxfId="11551" priority="5500" stopIfTrue="1" operator="endsWith" text="PS">
      <formula>RIGHT(M44,LEN("PS"))="PS"</formula>
    </cfRule>
    <cfRule type="endsWith" dxfId="11550" priority="5501" stopIfTrue="1" operator="endsWith" text="OB">
      <formula>RIGHT(M44,LEN("OB"))="OB"</formula>
    </cfRule>
    <cfRule type="endsWith" dxfId="11549" priority="5502" stopIfTrue="1" operator="endsWith" text="BA">
      <formula>RIGHT(M44,LEN("BA"))="BA"</formula>
    </cfRule>
    <cfRule type="endsWith" dxfId="11548" priority="5503" stopIfTrue="1" operator="endsWith" text="CO">
      <formula>RIGHT(M44,LEN("CO"))="CO"</formula>
    </cfRule>
    <cfRule type="endsWith" dxfId="11547" priority="5504" stopIfTrue="1" operator="endsWith" text="CH">
      <formula>RIGHT(M44,LEN("CH"))="CH"</formula>
    </cfRule>
  </conditionalFormatting>
  <conditionalFormatting sqref="O44:O58">
    <cfRule type="endsWith" dxfId="11546" priority="5483" stopIfTrue="1" operator="endsWith" text="TE">
      <formula>RIGHT(O44,LEN("TE"))="TE"</formula>
    </cfRule>
    <cfRule type="endsWith" dxfId="11545" priority="5484" stopIfTrue="1" operator="endsWith" text="MX">
      <formula>RIGHT(O44,LEN("MX"))="MX"</formula>
    </cfRule>
    <cfRule type="endsWith" dxfId="11544" priority="5485" stopIfTrue="1" operator="endsWith" text="MI">
      <formula>RIGHT(O44,LEN("MI"))="MI"</formula>
    </cfRule>
    <cfRule type="endsWith" dxfId="11543" priority="5486" stopIfTrue="1" operator="endsWith" text="PL">
      <formula>RIGHT(O44,LEN("PL"))="PL"</formula>
    </cfRule>
    <cfRule type="endsWith" dxfId="11542" priority="5487" stopIfTrue="1" operator="endsWith" text="FE">
      <formula>RIGHT(O44,LEN("FE"))="FE"</formula>
    </cfRule>
    <cfRule type="endsWith" dxfId="11541" priority="5488" stopIfTrue="1" operator="endsWith" text="PA">
      <formula>RIGHT(O44,LEN("PA"))="PA"</formula>
    </cfRule>
    <cfRule type="endsWith" dxfId="11540" priority="5489" stopIfTrue="1" operator="endsWith" text="PS">
      <formula>RIGHT(O44,LEN("PS"))="PS"</formula>
    </cfRule>
    <cfRule type="endsWith" dxfId="11539" priority="5490" stopIfTrue="1" operator="endsWith" text="OB">
      <formula>RIGHT(O44,LEN("OB"))="OB"</formula>
    </cfRule>
    <cfRule type="endsWith" dxfId="11538" priority="5491" stopIfTrue="1" operator="endsWith" text="BA">
      <formula>RIGHT(O44,LEN("BA"))="BA"</formula>
    </cfRule>
    <cfRule type="endsWith" dxfId="11537" priority="5492" stopIfTrue="1" operator="endsWith" text="CO">
      <formula>RIGHT(O44,LEN("CO"))="CO"</formula>
    </cfRule>
    <cfRule type="endsWith" dxfId="11536" priority="5493" stopIfTrue="1" operator="endsWith" text="CH">
      <formula>RIGHT(O44,LEN("CH"))="CH"</formula>
    </cfRule>
  </conditionalFormatting>
  <conditionalFormatting sqref="Q44:Q58">
    <cfRule type="endsWith" dxfId="11535" priority="5472" stopIfTrue="1" operator="endsWith" text="TE">
      <formula>RIGHT(Q44,LEN("TE"))="TE"</formula>
    </cfRule>
    <cfRule type="endsWith" dxfId="11534" priority="5473" stopIfTrue="1" operator="endsWith" text="MX">
      <formula>RIGHT(Q44,LEN("MX"))="MX"</formula>
    </cfRule>
    <cfRule type="endsWith" dxfId="11533" priority="5474" stopIfTrue="1" operator="endsWith" text="MI">
      <formula>RIGHT(Q44,LEN("MI"))="MI"</formula>
    </cfRule>
    <cfRule type="endsWith" dxfId="11532" priority="5475" stopIfTrue="1" operator="endsWith" text="PL">
      <formula>RIGHT(Q44,LEN("PL"))="PL"</formula>
    </cfRule>
    <cfRule type="endsWith" dxfId="11531" priority="5476" stopIfTrue="1" operator="endsWith" text="FE">
      <formula>RIGHT(Q44,LEN("FE"))="FE"</formula>
    </cfRule>
    <cfRule type="endsWith" dxfId="11530" priority="5477" stopIfTrue="1" operator="endsWith" text="PA">
      <formula>RIGHT(Q44,LEN("PA"))="PA"</formula>
    </cfRule>
    <cfRule type="endsWith" dxfId="11529" priority="5478" stopIfTrue="1" operator="endsWith" text="PS">
      <formula>RIGHT(Q44,LEN("PS"))="PS"</formula>
    </cfRule>
    <cfRule type="endsWith" dxfId="11528" priority="5479" stopIfTrue="1" operator="endsWith" text="OB">
      <formula>RIGHT(Q44,LEN("OB"))="OB"</formula>
    </cfRule>
    <cfRule type="endsWith" dxfId="11527" priority="5480" stopIfTrue="1" operator="endsWith" text="BA">
      <formula>RIGHT(Q44,LEN("BA"))="BA"</formula>
    </cfRule>
    <cfRule type="endsWith" dxfId="11526" priority="5481" stopIfTrue="1" operator="endsWith" text="CO">
      <formula>RIGHT(Q44,LEN("CO"))="CO"</formula>
    </cfRule>
    <cfRule type="endsWith" dxfId="11525" priority="5482" stopIfTrue="1" operator="endsWith" text="CH">
      <formula>RIGHT(Q44,LEN("CH"))="CH"</formula>
    </cfRule>
  </conditionalFormatting>
  <conditionalFormatting sqref="S44:S58">
    <cfRule type="endsWith" dxfId="11524" priority="5461" stopIfTrue="1" operator="endsWith" text="TE">
      <formula>RIGHT(S44,LEN("TE"))="TE"</formula>
    </cfRule>
    <cfRule type="endsWith" dxfId="11523" priority="5462" stopIfTrue="1" operator="endsWith" text="MX">
      <formula>RIGHT(S44,LEN("MX"))="MX"</formula>
    </cfRule>
    <cfRule type="endsWith" dxfId="11522" priority="5463" stopIfTrue="1" operator="endsWith" text="MI">
      <formula>RIGHT(S44,LEN("MI"))="MI"</formula>
    </cfRule>
    <cfRule type="endsWith" dxfId="11521" priority="5464" stopIfTrue="1" operator="endsWith" text="PL">
      <formula>RIGHT(S44,LEN("PL"))="PL"</formula>
    </cfRule>
    <cfRule type="endsWith" dxfId="11520" priority="5465" stopIfTrue="1" operator="endsWith" text="FE">
      <formula>RIGHT(S44,LEN("FE"))="FE"</formula>
    </cfRule>
    <cfRule type="endsWith" dxfId="11519" priority="5466" stopIfTrue="1" operator="endsWith" text="PA">
      <formula>RIGHT(S44,LEN("PA"))="PA"</formula>
    </cfRule>
    <cfRule type="endsWith" dxfId="11518" priority="5467" stopIfTrue="1" operator="endsWith" text="PS">
      <formula>RIGHT(S44,LEN("PS"))="PS"</formula>
    </cfRule>
    <cfRule type="endsWith" dxfId="11517" priority="5468" stopIfTrue="1" operator="endsWith" text="OB">
      <formula>RIGHT(S44,LEN("OB"))="OB"</formula>
    </cfRule>
    <cfRule type="endsWith" dxfId="11516" priority="5469" stopIfTrue="1" operator="endsWith" text="BA">
      <formula>RIGHT(S44,LEN("BA"))="BA"</formula>
    </cfRule>
    <cfRule type="endsWith" dxfId="11515" priority="5470" stopIfTrue="1" operator="endsWith" text="CO">
      <formula>RIGHT(S44,LEN("CO"))="CO"</formula>
    </cfRule>
    <cfRule type="endsWith" dxfId="11514" priority="5471" stopIfTrue="1" operator="endsWith" text="CH">
      <formula>RIGHT(S44,LEN("CH"))="CH"</formula>
    </cfRule>
  </conditionalFormatting>
  <conditionalFormatting sqref="AB59">
    <cfRule type="cellIs" dxfId="11513" priority="5460" stopIfTrue="1" operator="greaterThan">
      <formula>16</formula>
    </cfRule>
  </conditionalFormatting>
  <conditionalFormatting sqref="AD59">
    <cfRule type="cellIs" dxfId="11512" priority="5459" stopIfTrue="1" operator="greaterThan">
      <formula>16</formula>
    </cfRule>
  </conditionalFormatting>
  <conditionalFormatting sqref="AF59">
    <cfRule type="cellIs" dxfId="11511" priority="5458" stopIfTrue="1" operator="greaterThan">
      <formula>16</formula>
    </cfRule>
  </conditionalFormatting>
  <conditionalFormatting sqref="AH59">
    <cfRule type="cellIs" dxfId="11510" priority="5457" stopIfTrue="1" operator="greaterThan">
      <formula>16</formula>
    </cfRule>
  </conditionalFormatting>
  <conditionalFormatting sqref="AJ59">
    <cfRule type="cellIs" dxfId="11509" priority="5456" stopIfTrue="1" operator="greaterThan">
      <formula>16</formula>
    </cfRule>
  </conditionalFormatting>
  <conditionalFormatting sqref="AL59">
    <cfRule type="cellIs" dxfId="11508" priority="5455" stopIfTrue="1" operator="greaterThan">
      <formula>16</formula>
    </cfRule>
  </conditionalFormatting>
  <conditionalFormatting sqref="AN59">
    <cfRule type="cellIs" dxfId="11507" priority="5454" stopIfTrue="1" operator="greaterThan">
      <formula>16</formula>
    </cfRule>
  </conditionalFormatting>
  <conditionalFormatting sqref="AA44:AA58">
    <cfRule type="endsWith" dxfId="11506" priority="5443" stopIfTrue="1" operator="endsWith" text="TE">
      <formula>RIGHT(AA44,LEN("TE"))="TE"</formula>
    </cfRule>
    <cfRule type="endsWith" dxfId="11505" priority="5444" stopIfTrue="1" operator="endsWith" text="MX">
      <formula>RIGHT(AA44,LEN("MX"))="MX"</formula>
    </cfRule>
    <cfRule type="endsWith" dxfId="11504" priority="5445" stopIfTrue="1" operator="endsWith" text="MI">
      <formula>RIGHT(AA44,LEN("MI"))="MI"</formula>
    </cfRule>
    <cfRule type="endsWith" dxfId="11503" priority="5446" stopIfTrue="1" operator="endsWith" text="PL">
      <formula>RIGHT(AA44,LEN("PL"))="PL"</formula>
    </cfRule>
    <cfRule type="endsWith" dxfId="11502" priority="5447" stopIfTrue="1" operator="endsWith" text="FE">
      <formula>RIGHT(AA44,LEN("FE"))="FE"</formula>
    </cfRule>
    <cfRule type="endsWith" dxfId="11501" priority="5448" stopIfTrue="1" operator="endsWith" text="PA">
      <formula>RIGHT(AA44,LEN("PA"))="PA"</formula>
    </cfRule>
    <cfRule type="endsWith" dxfId="11500" priority="5449" stopIfTrue="1" operator="endsWith" text="PS">
      <formula>RIGHT(AA44,LEN("PS"))="PS"</formula>
    </cfRule>
    <cfRule type="endsWith" dxfId="11499" priority="5450" stopIfTrue="1" operator="endsWith" text="OB">
      <formula>RIGHT(AA44,LEN("OB"))="OB"</formula>
    </cfRule>
    <cfRule type="endsWith" dxfId="11498" priority="5451" stopIfTrue="1" operator="endsWith" text="BA">
      <formula>RIGHT(AA44,LEN("BA"))="BA"</formula>
    </cfRule>
    <cfRule type="endsWith" dxfId="11497" priority="5452" stopIfTrue="1" operator="endsWith" text="CO">
      <formula>RIGHT(AA44,LEN("CO"))="CO"</formula>
    </cfRule>
    <cfRule type="endsWith" dxfId="11496" priority="5453" stopIfTrue="1" operator="endsWith" text="CH">
      <formula>RIGHT(AA44,LEN("CH"))="CH"</formula>
    </cfRule>
  </conditionalFormatting>
  <conditionalFormatting sqref="AC44:AC58">
    <cfRule type="endsWith" dxfId="11495" priority="5432" stopIfTrue="1" operator="endsWith" text="TE">
      <formula>RIGHT(AC44,LEN("TE"))="TE"</formula>
    </cfRule>
    <cfRule type="endsWith" dxfId="11494" priority="5433" stopIfTrue="1" operator="endsWith" text="MX">
      <formula>RIGHT(AC44,LEN("MX"))="MX"</formula>
    </cfRule>
    <cfRule type="endsWith" dxfId="11493" priority="5434" stopIfTrue="1" operator="endsWith" text="MI">
      <formula>RIGHT(AC44,LEN("MI"))="MI"</formula>
    </cfRule>
    <cfRule type="endsWith" dxfId="11492" priority="5435" stopIfTrue="1" operator="endsWith" text="PL">
      <formula>RIGHT(AC44,LEN("PL"))="PL"</formula>
    </cfRule>
    <cfRule type="endsWith" dxfId="11491" priority="5436" stopIfTrue="1" operator="endsWith" text="FE">
      <formula>RIGHT(AC44,LEN("FE"))="FE"</formula>
    </cfRule>
    <cfRule type="endsWith" dxfId="11490" priority="5437" stopIfTrue="1" operator="endsWith" text="PA">
      <formula>RIGHT(AC44,LEN("PA"))="PA"</formula>
    </cfRule>
    <cfRule type="endsWith" dxfId="11489" priority="5438" stopIfTrue="1" operator="endsWith" text="PS">
      <formula>RIGHT(AC44,LEN("PS"))="PS"</formula>
    </cfRule>
    <cfRule type="endsWith" dxfId="11488" priority="5439" stopIfTrue="1" operator="endsWith" text="OB">
      <formula>RIGHT(AC44,LEN("OB"))="OB"</formula>
    </cfRule>
    <cfRule type="endsWith" dxfId="11487" priority="5440" stopIfTrue="1" operator="endsWith" text="BA">
      <formula>RIGHT(AC44,LEN("BA"))="BA"</formula>
    </cfRule>
    <cfRule type="endsWith" dxfId="11486" priority="5441" stopIfTrue="1" operator="endsWith" text="CO">
      <formula>RIGHT(AC44,LEN("CO"))="CO"</formula>
    </cfRule>
    <cfRule type="endsWith" dxfId="11485" priority="5442" stopIfTrue="1" operator="endsWith" text="CH">
      <formula>RIGHT(AC44,LEN("CH"))="CH"</formula>
    </cfRule>
  </conditionalFormatting>
  <conditionalFormatting sqref="AE44:AE58">
    <cfRule type="endsWith" dxfId="11484" priority="5421" stopIfTrue="1" operator="endsWith" text="TE">
      <formula>RIGHT(AE44,LEN("TE"))="TE"</formula>
    </cfRule>
    <cfRule type="endsWith" dxfId="11483" priority="5422" stopIfTrue="1" operator="endsWith" text="MX">
      <formula>RIGHT(AE44,LEN("MX"))="MX"</formula>
    </cfRule>
    <cfRule type="endsWith" dxfId="11482" priority="5423" stopIfTrue="1" operator="endsWith" text="MI">
      <formula>RIGHT(AE44,LEN("MI"))="MI"</formula>
    </cfRule>
    <cfRule type="endsWith" dxfId="11481" priority="5424" stopIfTrue="1" operator="endsWith" text="PL">
      <formula>RIGHT(AE44,LEN("PL"))="PL"</formula>
    </cfRule>
    <cfRule type="endsWith" dxfId="11480" priority="5425" stopIfTrue="1" operator="endsWith" text="FE">
      <formula>RIGHT(AE44,LEN("FE"))="FE"</formula>
    </cfRule>
    <cfRule type="endsWith" dxfId="11479" priority="5426" stopIfTrue="1" operator="endsWith" text="PA">
      <formula>RIGHT(AE44,LEN("PA"))="PA"</formula>
    </cfRule>
    <cfRule type="endsWith" dxfId="11478" priority="5427" stopIfTrue="1" operator="endsWith" text="PS">
      <formula>RIGHT(AE44,LEN("PS"))="PS"</formula>
    </cfRule>
    <cfRule type="endsWith" dxfId="11477" priority="5428" stopIfTrue="1" operator="endsWith" text="OB">
      <formula>RIGHT(AE44,LEN("OB"))="OB"</formula>
    </cfRule>
    <cfRule type="endsWith" dxfId="11476" priority="5429" stopIfTrue="1" operator="endsWith" text="BA">
      <formula>RIGHT(AE44,LEN("BA"))="BA"</formula>
    </cfRule>
    <cfRule type="endsWith" dxfId="11475" priority="5430" stopIfTrue="1" operator="endsWith" text="CO">
      <formula>RIGHT(AE44,LEN("CO"))="CO"</formula>
    </cfRule>
    <cfRule type="endsWith" dxfId="11474" priority="5431" stopIfTrue="1" operator="endsWith" text="CH">
      <formula>RIGHT(AE44,LEN("CH"))="CH"</formula>
    </cfRule>
  </conditionalFormatting>
  <conditionalFormatting sqref="AG44:AG58">
    <cfRule type="endsWith" dxfId="11473" priority="5410" stopIfTrue="1" operator="endsWith" text="TE">
      <formula>RIGHT(AG44,LEN("TE"))="TE"</formula>
    </cfRule>
    <cfRule type="endsWith" dxfId="11472" priority="5411" stopIfTrue="1" operator="endsWith" text="MX">
      <formula>RIGHT(AG44,LEN("MX"))="MX"</formula>
    </cfRule>
    <cfRule type="endsWith" dxfId="11471" priority="5412" stopIfTrue="1" operator="endsWith" text="MI">
      <formula>RIGHT(AG44,LEN("MI"))="MI"</formula>
    </cfRule>
    <cfRule type="endsWith" dxfId="11470" priority="5413" stopIfTrue="1" operator="endsWith" text="PL">
      <formula>RIGHT(AG44,LEN("PL"))="PL"</formula>
    </cfRule>
    <cfRule type="endsWith" dxfId="11469" priority="5414" stopIfTrue="1" operator="endsWith" text="FE">
      <formula>RIGHT(AG44,LEN("FE"))="FE"</formula>
    </cfRule>
    <cfRule type="endsWith" dxfId="11468" priority="5415" stopIfTrue="1" operator="endsWith" text="PA">
      <formula>RIGHT(AG44,LEN("PA"))="PA"</formula>
    </cfRule>
    <cfRule type="endsWith" dxfId="11467" priority="5416" stopIfTrue="1" operator="endsWith" text="PS">
      <formula>RIGHT(AG44,LEN("PS"))="PS"</formula>
    </cfRule>
    <cfRule type="endsWith" dxfId="11466" priority="5417" stopIfTrue="1" operator="endsWith" text="OB">
      <formula>RIGHT(AG44,LEN("OB"))="OB"</formula>
    </cfRule>
    <cfRule type="endsWith" dxfId="11465" priority="5418" stopIfTrue="1" operator="endsWith" text="BA">
      <formula>RIGHT(AG44,LEN("BA"))="BA"</formula>
    </cfRule>
    <cfRule type="endsWith" dxfId="11464" priority="5419" stopIfTrue="1" operator="endsWith" text="CO">
      <formula>RIGHT(AG44,LEN("CO"))="CO"</formula>
    </cfRule>
    <cfRule type="endsWith" dxfId="11463" priority="5420" stopIfTrue="1" operator="endsWith" text="CH">
      <formula>RIGHT(AG44,LEN("CH"))="CH"</formula>
    </cfRule>
  </conditionalFormatting>
  <conditionalFormatting sqref="AI44:AI58">
    <cfRule type="endsWith" dxfId="11462" priority="5399" stopIfTrue="1" operator="endsWith" text="TE">
      <formula>RIGHT(AI44,LEN("TE"))="TE"</formula>
    </cfRule>
    <cfRule type="endsWith" dxfId="11461" priority="5400" stopIfTrue="1" operator="endsWith" text="MX">
      <formula>RIGHT(AI44,LEN("MX"))="MX"</formula>
    </cfRule>
    <cfRule type="endsWith" dxfId="11460" priority="5401" stopIfTrue="1" operator="endsWith" text="MI">
      <formula>RIGHT(AI44,LEN("MI"))="MI"</formula>
    </cfRule>
    <cfRule type="endsWith" dxfId="11459" priority="5402" stopIfTrue="1" operator="endsWith" text="PL">
      <formula>RIGHT(AI44,LEN("PL"))="PL"</formula>
    </cfRule>
    <cfRule type="endsWith" dxfId="11458" priority="5403" stopIfTrue="1" operator="endsWith" text="FE">
      <formula>RIGHT(AI44,LEN("FE"))="FE"</formula>
    </cfRule>
    <cfRule type="endsWith" dxfId="11457" priority="5404" stopIfTrue="1" operator="endsWith" text="PA">
      <formula>RIGHT(AI44,LEN("PA"))="PA"</formula>
    </cfRule>
    <cfRule type="endsWith" dxfId="11456" priority="5405" stopIfTrue="1" operator="endsWith" text="PS">
      <formula>RIGHT(AI44,LEN("PS"))="PS"</formula>
    </cfRule>
    <cfRule type="endsWith" dxfId="11455" priority="5406" stopIfTrue="1" operator="endsWith" text="OB">
      <formula>RIGHT(AI44,LEN("OB"))="OB"</formula>
    </cfRule>
    <cfRule type="endsWith" dxfId="11454" priority="5407" stopIfTrue="1" operator="endsWith" text="BA">
      <formula>RIGHT(AI44,LEN("BA"))="BA"</formula>
    </cfRule>
    <cfRule type="endsWith" dxfId="11453" priority="5408" stopIfTrue="1" operator="endsWith" text="CO">
      <formula>RIGHT(AI44,LEN("CO"))="CO"</formula>
    </cfRule>
    <cfRule type="endsWith" dxfId="11452" priority="5409" stopIfTrue="1" operator="endsWith" text="CH">
      <formula>RIGHT(AI44,LEN("CH"))="CH"</formula>
    </cfRule>
  </conditionalFormatting>
  <conditionalFormatting sqref="AK44:AK58">
    <cfRule type="endsWith" dxfId="11451" priority="5388" stopIfTrue="1" operator="endsWith" text="TE">
      <formula>RIGHT(AK44,LEN("TE"))="TE"</formula>
    </cfRule>
    <cfRule type="endsWith" dxfId="11450" priority="5389" stopIfTrue="1" operator="endsWith" text="MX">
      <formula>RIGHT(AK44,LEN("MX"))="MX"</formula>
    </cfRule>
    <cfRule type="endsWith" dxfId="11449" priority="5390" stopIfTrue="1" operator="endsWith" text="MI">
      <formula>RIGHT(AK44,LEN("MI"))="MI"</formula>
    </cfRule>
    <cfRule type="endsWith" dxfId="11448" priority="5391" stopIfTrue="1" operator="endsWith" text="PL">
      <formula>RIGHT(AK44,LEN("PL"))="PL"</formula>
    </cfRule>
    <cfRule type="endsWith" dxfId="11447" priority="5392" stopIfTrue="1" operator="endsWith" text="FE">
      <formula>RIGHT(AK44,LEN("FE"))="FE"</formula>
    </cfRule>
    <cfRule type="endsWith" dxfId="11446" priority="5393" stopIfTrue="1" operator="endsWith" text="PA">
      <formula>RIGHT(AK44,LEN("PA"))="PA"</formula>
    </cfRule>
    <cfRule type="endsWith" dxfId="11445" priority="5394" stopIfTrue="1" operator="endsWith" text="PS">
      <formula>RIGHT(AK44,LEN("PS"))="PS"</formula>
    </cfRule>
    <cfRule type="endsWith" dxfId="11444" priority="5395" stopIfTrue="1" operator="endsWith" text="OB">
      <formula>RIGHT(AK44,LEN("OB"))="OB"</formula>
    </cfRule>
    <cfRule type="endsWith" dxfId="11443" priority="5396" stopIfTrue="1" operator="endsWith" text="BA">
      <formula>RIGHT(AK44,LEN("BA"))="BA"</formula>
    </cfRule>
    <cfRule type="endsWith" dxfId="11442" priority="5397" stopIfTrue="1" operator="endsWith" text="CO">
      <formula>RIGHT(AK44,LEN("CO"))="CO"</formula>
    </cfRule>
    <cfRule type="endsWith" dxfId="11441" priority="5398" stopIfTrue="1" operator="endsWith" text="CH">
      <formula>RIGHT(AK44,LEN("CH"))="CH"</formula>
    </cfRule>
  </conditionalFormatting>
  <conditionalFormatting sqref="AM44:AM58">
    <cfRule type="endsWith" dxfId="11440" priority="5377" stopIfTrue="1" operator="endsWith" text="TE">
      <formula>RIGHT(AM44,LEN("TE"))="TE"</formula>
    </cfRule>
    <cfRule type="endsWith" dxfId="11439" priority="5378" stopIfTrue="1" operator="endsWith" text="MX">
      <formula>RIGHT(AM44,LEN("MX"))="MX"</formula>
    </cfRule>
    <cfRule type="endsWith" dxfId="11438" priority="5379" stopIfTrue="1" operator="endsWith" text="MI">
      <formula>RIGHT(AM44,LEN("MI"))="MI"</formula>
    </cfRule>
    <cfRule type="endsWith" dxfId="11437" priority="5380" stopIfTrue="1" operator="endsWith" text="PL">
      <formula>RIGHT(AM44,LEN("PL"))="PL"</formula>
    </cfRule>
    <cfRule type="endsWith" dxfId="11436" priority="5381" stopIfTrue="1" operator="endsWith" text="FE">
      <formula>RIGHT(AM44,LEN("FE"))="FE"</formula>
    </cfRule>
    <cfRule type="endsWith" dxfId="11435" priority="5382" stopIfTrue="1" operator="endsWith" text="PA">
      <formula>RIGHT(AM44,LEN("PA"))="PA"</formula>
    </cfRule>
    <cfRule type="endsWith" dxfId="11434" priority="5383" stopIfTrue="1" operator="endsWith" text="PS">
      <formula>RIGHT(AM44,LEN("PS"))="PS"</formula>
    </cfRule>
    <cfRule type="endsWith" dxfId="11433" priority="5384" stopIfTrue="1" operator="endsWith" text="OB">
      <formula>RIGHT(AM44,LEN("OB"))="OB"</formula>
    </cfRule>
    <cfRule type="endsWith" dxfId="11432" priority="5385" stopIfTrue="1" operator="endsWith" text="BA">
      <formula>RIGHT(AM44,LEN("BA"))="BA"</formula>
    </cfRule>
    <cfRule type="endsWith" dxfId="11431" priority="5386" stopIfTrue="1" operator="endsWith" text="CO">
      <formula>RIGHT(AM44,LEN("CO"))="CO"</formula>
    </cfRule>
    <cfRule type="endsWith" dxfId="11430" priority="5387" stopIfTrue="1" operator="endsWith" text="CH">
      <formula>RIGHT(AM44,LEN("CH"))="CH"</formula>
    </cfRule>
  </conditionalFormatting>
  <conditionalFormatting sqref="AV59">
    <cfRule type="cellIs" dxfId="11429" priority="5376" stopIfTrue="1" operator="greaterThan">
      <formula>16</formula>
    </cfRule>
  </conditionalFormatting>
  <conditionalFormatting sqref="AX59">
    <cfRule type="cellIs" dxfId="11428" priority="5375" stopIfTrue="1" operator="greaterThan">
      <formula>16</formula>
    </cfRule>
  </conditionalFormatting>
  <conditionalFormatting sqref="AZ59">
    <cfRule type="cellIs" dxfId="11427" priority="5374" stopIfTrue="1" operator="greaterThan">
      <formula>16</formula>
    </cfRule>
  </conditionalFormatting>
  <conditionalFormatting sqref="BB59">
    <cfRule type="cellIs" dxfId="11426" priority="5373" stopIfTrue="1" operator="greaterThan">
      <formula>16</formula>
    </cfRule>
  </conditionalFormatting>
  <conditionalFormatting sqref="BD59">
    <cfRule type="cellIs" dxfId="11425" priority="5372" stopIfTrue="1" operator="greaterThan">
      <formula>16</formula>
    </cfRule>
  </conditionalFormatting>
  <conditionalFormatting sqref="BF59">
    <cfRule type="cellIs" dxfId="11424" priority="5371" stopIfTrue="1" operator="greaterThan">
      <formula>16</formula>
    </cfRule>
  </conditionalFormatting>
  <conditionalFormatting sqref="BH59">
    <cfRule type="cellIs" dxfId="11423" priority="5370" stopIfTrue="1" operator="greaterThan">
      <formula>16</formula>
    </cfRule>
  </conditionalFormatting>
  <conditionalFormatting sqref="AU44:AU58">
    <cfRule type="endsWith" dxfId="11422" priority="5359" stopIfTrue="1" operator="endsWith" text="TE">
      <formula>RIGHT(AU44,LEN("TE"))="TE"</formula>
    </cfRule>
    <cfRule type="endsWith" dxfId="11421" priority="5360" stopIfTrue="1" operator="endsWith" text="MX">
      <formula>RIGHT(AU44,LEN("MX"))="MX"</formula>
    </cfRule>
    <cfRule type="endsWith" dxfId="11420" priority="5361" stopIfTrue="1" operator="endsWith" text="MI">
      <formula>RIGHT(AU44,LEN("MI"))="MI"</formula>
    </cfRule>
    <cfRule type="endsWith" dxfId="11419" priority="5362" stopIfTrue="1" operator="endsWith" text="PL">
      <formula>RIGHT(AU44,LEN("PL"))="PL"</formula>
    </cfRule>
    <cfRule type="endsWith" dxfId="11418" priority="5363" stopIfTrue="1" operator="endsWith" text="FE">
      <formula>RIGHT(AU44,LEN("FE"))="FE"</formula>
    </cfRule>
    <cfRule type="endsWith" dxfId="11417" priority="5364" stopIfTrue="1" operator="endsWith" text="PA">
      <formula>RIGHT(AU44,LEN("PA"))="PA"</formula>
    </cfRule>
    <cfRule type="endsWith" dxfId="11416" priority="5365" stopIfTrue="1" operator="endsWith" text="PS">
      <formula>RIGHT(AU44,LEN("PS"))="PS"</formula>
    </cfRule>
    <cfRule type="endsWith" dxfId="11415" priority="5366" stopIfTrue="1" operator="endsWith" text="OB">
      <formula>RIGHT(AU44,LEN("OB"))="OB"</formula>
    </cfRule>
    <cfRule type="endsWith" dxfId="11414" priority="5367" stopIfTrue="1" operator="endsWith" text="BA">
      <formula>RIGHT(AU44,LEN("BA"))="BA"</formula>
    </cfRule>
    <cfRule type="endsWith" dxfId="11413" priority="5368" stopIfTrue="1" operator="endsWith" text="CO">
      <formula>RIGHT(AU44,LEN("CO"))="CO"</formula>
    </cfRule>
    <cfRule type="endsWith" dxfId="11412" priority="5369" stopIfTrue="1" operator="endsWith" text="CH">
      <formula>RIGHT(AU44,LEN("CH"))="CH"</formula>
    </cfRule>
  </conditionalFormatting>
  <conditionalFormatting sqref="AW44:AW58">
    <cfRule type="endsWith" dxfId="11411" priority="5348" stopIfTrue="1" operator="endsWith" text="TE">
      <formula>RIGHT(AW44,LEN("TE"))="TE"</formula>
    </cfRule>
    <cfRule type="endsWith" dxfId="11410" priority="5349" stopIfTrue="1" operator="endsWith" text="MX">
      <formula>RIGHT(AW44,LEN("MX"))="MX"</formula>
    </cfRule>
    <cfRule type="endsWith" dxfId="11409" priority="5350" stopIfTrue="1" operator="endsWith" text="MI">
      <formula>RIGHT(AW44,LEN("MI"))="MI"</formula>
    </cfRule>
    <cfRule type="endsWith" dxfId="11408" priority="5351" stopIfTrue="1" operator="endsWith" text="PL">
      <formula>RIGHT(AW44,LEN("PL"))="PL"</formula>
    </cfRule>
    <cfRule type="endsWith" dxfId="11407" priority="5352" stopIfTrue="1" operator="endsWith" text="FE">
      <formula>RIGHT(AW44,LEN("FE"))="FE"</formula>
    </cfRule>
    <cfRule type="endsWith" dxfId="11406" priority="5353" stopIfTrue="1" operator="endsWith" text="PA">
      <formula>RIGHT(AW44,LEN("PA"))="PA"</formula>
    </cfRule>
    <cfRule type="endsWith" dxfId="11405" priority="5354" stopIfTrue="1" operator="endsWith" text="PS">
      <formula>RIGHT(AW44,LEN("PS"))="PS"</formula>
    </cfRule>
    <cfRule type="endsWith" dxfId="11404" priority="5355" stopIfTrue="1" operator="endsWith" text="OB">
      <formula>RIGHT(AW44,LEN("OB"))="OB"</formula>
    </cfRule>
    <cfRule type="endsWith" dxfId="11403" priority="5356" stopIfTrue="1" operator="endsWith" text="BA">
      <formula>RIGHT(AW44,LEN("BA"))="BA"</formula>
    </cfRule>
    <cfRule type="endsWith" dxfId="11402" priority="5357" stopIfTrue="1" operator="endsWith" text="CO">
      <formula>RIGHT(AW44,LEN("CO"))="CO"</formula>
    </cfRule>
    <cfRule type="endsWith" dxfId="11401" priority="5358" stopIfTrue="1" operator="endsWith" text="CH">
      <formula>RIGHT(AW44,LEN("CH"))="CH"</formula>
    </cfRule>
  </conditionalFormatting>
  <conditionalFormatting sqref="AY44:AY58">
    <cfRule type="endsWith" dxfId="11400" priority="5337" stopIfTrue="1" operator="endsWith" text="TE">
      <formula>RIGHT(AY44,LEN("TE"))="TE"</formula>
    </cfRule>
    <cfRule type="endsWith" dxfId="11399" priority="5338" stopIfTrue="1" operator="endsWith" text="MX">
      <formula>RIGHT(AY44,LEN("MX"))="MX"</formula>
    </cfRule>
    <cfRule type="endsWith" dxfId="11398" priority="5339" stopIfTrue="1" operator="endsWith" text="MI">
      <formula>RIGHT(AY44,LEN("MI"))="MI"</formula>
    </cfRule>
    <cfRule type="endsWith" dxfId="11397" priority="5340" stopIfTrue="1" operator="endsWith" text="PL">
      <formula>RIGHT(AY44,LEN("PL"))="PL"</formula>
    </cfRule>
    <cfRule type="endsWith" dxfId="11396" priority="5341" stopIfTrue="1" operator="endsWith" text="FE">
      <formula>RIGHT(AY44,LEN("FE"))="FE"</formula>
    </cfRule>
    <cfRule type="endsWith" dxfId="11395" priority="5342" stopIfTrue="1" operator="endsWith" text="PA">
      <formula>RIGHT(AY44,LEN("PA"))="PA"</formula>
    </cfRule>
    <cfRule type="endsWith" dxfId="11394" priority="5343" stopIfTrue="1" operator="endsWith" text="PS">
      <formula>RIGHT(AY44,LEN("PS"))="PS"</formula>
    </cfRule>
    <cfRule type="endsWith" dxfId="11393" priority="5344" stopIfTrue="1" operator="endsWith" text="OB">
      <formula>RIGHT(AY44,LEN("OB"))="OB"</formula>
    </cfRule>
    <cfRule type="endsWith" dxfId="11392" priority="5345" stopIfTrue="1" operator="endsWith" text="BA">
      <formula>RIGHT(AY44,LEN("BA"))="BA"</formula>
    </cfRule>
    <cfRule type="endsWith" dxfId="11391" priority="5346" stopIfTrue="1" operator="endsWith" text="CO">
      <formula>RIGHT(AY44,LEN("CO"))="CO"</formula>
    </cfRule>
    <cfRule type="endsWith" dxfId="11390" priority="5347" stopIfTrue="1" operator="endsWith" text="CH">
      <formula>RIGHT(AY44,LEN("CH"))="CH"</formula>
    </cfRule>
  </conditionalFormatting>
  <conditionalFormatting sqref="BA44:BA58">
    <cfRule type="endsWith" dxfId="11389" priority="5326" stopIfTrue="1" operator="endsWith" text="TE">
      <formula>RIGHT(BA44,LEN("TE"))="TE"</formula>
    </cfRule>
    <cfRule type="endsWith" dxfId="11388" priority="5327" stopIfTrue="1" operator="endsWith" text="MX">
      <formula>RIGHT(BA44,LEN("MX"))="MX"</formula>
    </cfRule>
    <cfRule type="endsWith" dxfId="11387" priority="5328" stopIfTrue="1" operator="endsWith" text="MI">
      <formula>RIGHT(BA44,LEN("MI"))="MI"</formula>
    </cfRule>
    <cfRule type="endsWith" dxfId="11386" priority="5329" stopIfTrue="1" operator="endsWith" text="PL">
      <formula>RIGHT(BA44,LEN("PL"))="PL"</formula>
    </cfRule>
    <cfRule type="endsWith" dxfId="11385" priority="5330" stopIfTrue="1" operator="endsWith" text="FE">
      <formula>RIGHT(BA44,LEN("FE"))="FE"</formula>
    </cfRule>
    <cfRule type="endsWith" dxfId="11384" priority="5331" stopIfTrue="1" operator="endsWith" text="PA">
      <formula>RIGHT(BA44,LEN("PA"))="PA"</formula>
    </cfRule>
    <cfRule type="endsWith" dxfId="11383" priority="5332" stopIfTrue="1" operator="endsWith" text="PS">
      <formula>RIGHT(BA44,LEN("PS"))="PS"</formula>
    </cfRule>
    <cfRule type="endsWith" dxfId="11382" priority="5333" stopIfTrue="1" operator="endsWith" text="OB">
      <formula>RIGHT(BA44,LEN("OB"))="OB"</formula>
    </cfRule>
    <cfRule type="endsWith" dxfId="11381" priority="5334" stopIfTrue="1" operator="endsWith" text="BA">
      <formula>RIGHT(BA44,LEN("BA"))="BA"</formula>
    </cfRule>
    <cfRule type="endsWith" dxfId="11380" priority="5335" stopIfTrue="1" operator="endsWith" text="CO">
      <formula>RIGHT(BA44,LEN("CO"))="CO"</formula>
    </cfRule>
    <cfRule type="endsWith" dxfId="11379" priority="5336" stopIfTrue="1" operator="endsWith" text="CH">
      <formula>RIGHT(BA44,LEN("CH"))="CH"</formula>
    </cfRule>
  </conditionalFormatting>
  <conditionalFormatting sqref="BC44:BC58">
    <cfRule type="endsWith" dxfId="11378" priority="5315" stopIfTrue="1" operator="endsWith" text="TE">
      <formula>RIGHT(BC44,LEN("TE"))="TE"</formula>
    </cfRule>
    <cfRule type="endsWith" dxfId="11377" priority="5316" stopIfTrue="1" operator="endsWith" text="MX">
      <formula>RIGHT(BC44,LEN("MX"))="MX"</formula>
    </cfRule>
    <cfRule type="endsWith" dxfId="11376" priority="5317" stopIfTrue="1" operator="endsWith" text="MI">
      <formula>RIGHT(BC44,LEN("MI"))="MI"</formula>
    </cfRule>
    <cfRule type="endsWith" dxfId="11375" priority="5318" stopIfTrue="1" operator="endsWith" text="PL">
      <formula>RIGHT(BC44,LEN("PL"))="PL"</formula>
    </cfRule>
    <cfRule type="endsWith" dxfId="11374" priority="5319" stopIfTrue="1" operator="endsWith" text="FE">
      <formula>RIGHT(BC44,LEN("FE"))="FE"</formula>
    </cfRule>
    <cfRule type="endsWith" dxfId="11373" priority="5320" stopIfTrue="1" operator="endsWith" text="PA">
      <formula>RIGHT(BC44,LEN("PA"))="PA"</formula>
    </cfRule>
    <cfRule type="endsWith" dxfId="11372" priority="5321" stopIfTrue="1" operator="endsWith" text="PS">
      <formula>RIGHT(BC44,LEN("PS"))="PS"</formula>
    </cfRule>
    <cfRule type="endsWith" dxfId="11371" priority="5322" stopIfTrue="1" operator="endsWith" text="OB">
      <formula>RIGHT(BC44,LEN("OB"))="OB"</formula>
    </cfRule>
    <cfRule type="endsWith" dxfId="11370" priority="5323" stopIfTrue="1" operator="endsWith" text="BA">
      <formula>RIGHT(BC44,LEN("BA"))="BA"</formula>
    </cfRule>
    <cfRule type="endsWith" dxfId="11369" priority="5324" stopIfTrue="1" operator="endsWith" text="CO">
      <formula>RIGHT(BC44,LEN("CO"))="CO"</formula>
    </cfRule>
    <cfRule type="endsWith" dxfId="11368" priority="5325" stopIfTrue="1" operator="endsWith" text="CH">
      <formula>RIGHT(BC44,LEN("CH"))="CH"</formula>
    </cfRule>
  </conditionalFormatting>
  <conditionalFormatting sqref="BE44:BE58">
    <cfRule type="endsWith" dxfId="11367" priority="5304" stopIfTrue="1" operator="endsWith" text="TE">
      <formula>RIGHT(BE44,LEN("TE"))="TE"</formula>
    </cfRule>
    <cfRule type="endsWith" dxfId="11366" priority="5305" stopIfTrue="1" operator="endsWith" text="MX">
      <formula>RIGHT(BE44,LEN("MX"))="MX"</formula>
    </cfRule>
    <cfRule type="endsWith" dxfId="11365" priority="5306" stopIfTrue="1" operator="endsWith" text="MI">
      <formula>RIGHT(BE44,LEN("MI"))="MI"</formula>
    </cfRule>
    <cfRule type="endsWith" dxfId="11364" priority="5307" stopIfTrue="1" operator="endsWith" text="PL">
      <formula>RIGHT(BE44,LEN("PL"))="PL"</formula>
    </cfRule>
    <cfRule type="endsWith" dxfId="11363" priority="5308" stopIfTrue="1" operator="endsWith" text="FE">
      <formula>RIGHT(BE44,LEN("FE"))="FE"</formula>
    </cfRule>
    <cfRule type="endsWith" dxfId="11362" priority="5309" stopIfTrue="1" operator="endsWith" text="PA">
      <formula>RIGHT(BE44,LEN("PA"))="PA"</formula>
    </cfRule>
    <cfRule type="endsWith" dxfId="11361" priority="5310" stopIfTrue="1" operator="endsWith" text="PS">
      <formula>RIGHT(BE44,LEN("PS"))="PS"</formula>
    </cfRule>
    <cfRule type="endsWith" dxfId="11360" priority="5311" stopIfTrue="1" operator="endsWith" text="OB">
      <formula>RIGHT(BE44,LEN("OB"))="OB"</formula>
    </cfRule>
    <cfRule type="endsWith" dxfId="11359" priority="5312" stopIfTrue="1" operator="endsWith" text="BA">
      <formula>RIGHT(BE44,LEN("BA"))="BA"</formula>
    </cfRule>
    <cfRule type="endsWith" dxfId="11358" priority="5313" stopIfTrue="1" operator="endsWith" text="CO">
      <formula>RIGHT(BE44,LEN("CO"))="CO"</formula>
    </cfRule>
    <cfRule type="endsWith" dxfId="11357" priority="5314" stopIfTrue="1" operator="endsWith" text="CH">
      <formula>RIGHT(BE44,LEN("CH"))="CH"</formula>
    </cfRule>
  </conditionalFormatting>
  <conditionalFormatting sqref="BG44:BG58">
    <cfRule type="endsWith" dxfId="11356" priority="5293" stopIfTrue="1" operator="endsWith" text="TE">
      <formula>RIGHT(BG44,LEN("TE"))="TE"</formula>
    </cfRule>
    <cfRule type="endsWith" dxfId="11355" priority="5294" stopIfTrue="1" operator="endsWith" text="MX">
      <formula>RIGHT(BG44,LEN("MX"))="MX"</formula>
    </cfRule>
    <cfRule type="endsWith" dxfId="11354" priority="5295" stopIfTrue="1" operator="endsWith" text="MI">
      <formula>RIGHT(BG44,LEN("MI"))="MI"</formula>
    </cfRule>
    <cfRule type="endsWith" dxfId="11353" priority="5296" stopIfTrue="1" operator="endsWith" text="PL">
      <formula>RIGHT(BG44,LEN("PL"))="PL"</formula>
    </cfRule>
    <cfRule type="endsWith" dxfId="11352" priority="5297" stopIfTrue="1" operator="endsWith" text="FE">
      <formula>RIGHT(BG44,LEN("FE"))="FE"</formula>
    </cfRule>
    <cfRule type="endsWith" dxfId="11351" priority="5298" stopIfTrue="1" operator="endsWith" text="PA">
      <formula>RIGHT(BG44,LEN("PA"))="PA"</formula>
    </cfRule>
    <cfRule type="endsWith" dxfId="11350" priority="5299" stopIfTrue="1" operator="endsWith" text="PS">
      <formula>RIGHT(BG44,LEN("PS"))="PS"</formula>
    </cfRule>
    <cfRule type="endsWith" dxfId="11349" priority="5300" stopIfTrue="1" operator="endsWith" text="OB">
      <formula>RIGHT(BG44,LEN("OB"))="OB"</formula>
    </cfRule>
    <cfRule type="endsWith" dxfId="11348" priority="5301" stopIfTrue="1" operator="endsWith" text="BA">
      <formula>RIGHT(BG44,LEN("BA"))="BA"</formula>
    </cfRule>
    <cfRule type="endsWith" dxfId="11347" priority="5302" stopIfTrue="1" operator="endsWith" text="CO">
      <formula>RIGHT(BG44,LEN("CO"))="CO"</formula>
    </cfRule>
    <cfRule type="endsWith" dxfId="11346" priority="5303" stopIfTrue="1" operator="endsWith" text="CH">
      <formula>RIGHT(BG44,LEN("CH"))="CH"</formula>
    </cfRule>
  </conditionalFormatting>
  <conditionalFormatting sqref="H77">
    <cfRule type="cellIs" dxfId="11345" priority="5292" stopIfTrue="1" operator="greaterThan">
      <formula>16</formula>
    </cfRule>
  </conditionalFormatting>
  <conditionalFormatting sqref="J77">
    <cfRule type="cellIs" dxfId="11344" priority="5291" stopIfTrue="1" operator="greaterThan">
      <formula>16</formula>
    </cfRule>
  </conditionalFormatting>
  <conditionalFormatting sqref="L77">
    <cfRule type="cellIs" dxfId="11343" priority="5290" stopIfTrue="1" operator="greaterThan">
      <formula>16</formula>
    </cfRule>
  </conditionalFormatting>
  <conditionalFormatting sqref="N77">
    <cfRule type="cellIs" dxfId="11342" priority="5289" stopIfTrue="1" operator="greaterThan">
      <formula>16</formula>
    </cfRule>
  </conditionalFormatting>
  <conditionalFormatting sqref="P77">
    <cfRule type="cellIs" dxfId="11341" priority="5288" stopIfTrue="1" operator="greaterThan">
      <formula>16</formula>
    </cfRule>
  </conditionalFormatting>
  <conditionalFormatting sqref="R77">
    <cfRule type="cellIs" dxfId="11340" priority="5287" stopIfTrue="1" operator="greaterThan">
      <formula>16</formula>
    </cfRule>
  </conditionalFormatting>
  <conditionalFormatting sqref="T77">
    <cfRule type="cellIs" dxfId="11339" priority="5286" stopIfTrue="1" operator="greaterThan">
      <formula>16</formula>
    </cfRule>
  </conditionalFormatting>
  <conditionalFormatting sqref="G62:G76">
    <cfRule type="endsWith" dxfId="11338" priority="5275" stopIfTrue="1" operator="endsWith" text="TE">
      <formula>RIGHT(G62,LEN("TE"))="TE"</formula>
    </cfRule>
    <cfRule type="endsWith" dxfId="11337" priority="5276" stopIfTrue="1" operator="endsWith" text="MX">
      <formula>RIGHT(G62,LEN("MX"))="MX"</formula>
    </cfRule>
    <cfRule type="endsWith" dxfId="11336" priority="5277" stopIfTrue="1" operator="endsWith" text="MI">
      <formula>RIGHT(G62,LEN("MI"))="MI"</formula>
    </cfRule>
    <cfRule type="endsWith" dxfId="11335" priority="5278" stopIfTrue="1" operator="endsWith" text="PL">
      <formula>RIGHT(G62,LEN("PL"))="PL"</formula>
    </cfRule>
    <cfRule type="endsWith" dxfId="11334" priority="5279" stopIfTrue="1" operator="endsWith" text="FE">
      <formula>RIGHT(G62,LEN("FE"))="FE"</formula>
    </cfRule>
    <cfRule type="endsWith" dxfId="11333" priority="5280" stopIfTrue="1" operator="endsWith" text="PA">
      <formula>RIGHT(G62,LEN("PA"))="PA"</formula>
    </cfRule>
    <cfRule type="endsWith" dxfId="11332" priority="5281" stopIfTrue="1" operator="endsWith" text="PS">
      <formula>RIGHT(G62,LEN("PS"))="PS"</formula>
    </cfRule>
    <cfRule type="endsWith" dxfId="11331" priority="5282" stopIfTrue="1" operator="endsWith" text="OB">
      <formula>RIGHT(G62,LEN("OB"))="OB"</formula>
    </cfRule>
    <cfRule type="endsWith" dxfId="11330" priority="5283" stopIfTrue="1" operator="endsWith" text="BA">
      <formula>RIGHT(G62,LEN("BA"))="BA"</formula>
    </cfRule>
    <cfRule type="endsWith" dxfId="11329" priority="5284" stopIfTrue="1" operator="endsWith" text="CO">
      <formula>RIGHT(G62,LEN("CO"))="CO"</formula>
    </cfRule>
    <cfRule type="endsWith" dxfId="11328" priority="5285" stopIfTrue="1" operator="endsWith" text="CH">
      <formula>RIGHT(G62,LEN("CH"))="CH"</formula>
    </cfRule>
  </conditionalFormatting>
  <conditionalFormatting sqref="I62:I76">
    <cfRule type="endsWith" dxfId="11327" priority="5264" stopIfTrue="1" operator="endsWith" text="TE">
      <formula>RIGHT(I62,LEN("TE"))="TE"</formula>
    </cfRule>
    <cfRule type="endsWith" dxfId="11326" priority="5265" stopIfTrue="1" operator="endsWith" text="MX">
      <formula>RIGHT(I62,LEN("MX"))="MX"</formula>
    </cfRule>
    <cfRule type="endsWith" dxfId="11325" priority="5266" stopIfTrue="1" operator="endsWith" text="MI">
      <formula>RIGHT(I62,LEN("MI"))="MI"</formula>
    </cfRule>
    <cfRule type="endsWith" dxfId="11324" priority="5267" stopIfTrue="1" operator="endsWith" text="PL">
      <formula>RIGHT(I62,LEN("PL"))="PL"</formula>
    </cfRule>
    <cfRule type="endsWith" dxfId="11323" priority="5268" stopIfTrue="1" operator="endsWith" text="FE">
      <formula>RIGHT(I62,LEN("FE"))="FE"</formula>
    </cfRule>
    <cfRule type="endsWith" dxfId="11322" priority="5269" stopIfTrue="1" operator="endsWith" text="PA">
      <formula>RIGHT(I62,LEN("PA"))="PA"</formula>
    </cfRule>
    <cfRule type="endsWith" dxfId="11321" priority="5270" stopIfTrue="1" operator="endsWith" text="PS">
      <formula>RIGHT(I62,LEN("PS"))="PS"</formula>
    </cfRule>
    <cfRule type="endsWith" dxfId="11320" priority="5271" stopIfTrue="1" operator="endsWith" text="OB">
      <formula>RIGHT(I62,LEN("OB"))="OB"</formula>
    </cfRule>
    <cfRule type="endsWith" dxfId="11319" priority="5272" stopIfTrue="1" operator="endsWith" text="BA">
      <formula>RIGHT(I62,LEN("BA"))="BA"</formula>
    </cfRule>
    <cfRule type="endsWith" dxfId="11318" priority="5273" stopIfTrue="1" operator="endsWith" text="CO">
      <formula>RIGHT(I62,LEN("CO"))="CO"</formula>
    </cfRule>
    <cfRule type="endsWith" dxfId="11317" priority="5274" stopIfTrue="1" operator="endsWith" text="CH">
      <formula>RIGHT(I62,LEN("CH"))="CH"</formula>
    </cfRule>
  </conditionalFormatting>
  <conditionalFormatting sqref="K62:K76">
    <cfRule type="endsWith" dxfId="11316" priority="5253" stopIfTrue="1" operator="endsWith" text="TE">
      <formula>RIGHT(K62,LEN("TE"))="TE"</formula>
    </cfRule>
    <cfRule type="endsWith" dxfId="11315" priority="5254" stopIfTrue="1" operator="endsWith" text="MX">
      <formula>RIGHT(K62,LEN("MX"))="MX"</formula>
    </cfRule>
    <cfRule type="endsWith" dxfId="11314" priority="5255" stopIfTrue="1" operator="endsWith" text="MI">
      <formula>RIGHT(K62,LEN("MI"))="MI"</formula>
    </cfRule>
    <cfRule type="endsWith" dxfId="11313" priority="5256" stopIfTrue="1" operator="endsWith" text="PL">
      <formula>RIGHT(K62,LEN("PL"))="PL"</formula>
    </cfRule>
    <cfRule type="endsWith" dxfId="11312" priority="5257" stopIfTrue="1" operator="endsWith" text="FE">
      <formula>RIGHT(K62,LEN("FE"))="FE"</formula>
    </cfRule>
    <cfRule type="endsWith" dxfId="11311" priority="5258" stopIfTrue="1" operator="endsWith" text="PA">
      <formula>RIGHT(K62,LEN("PA"))="PA"</formula>
    </cfRule>
    <cfRule type="endsWith" dxfId="11310" priority="5259" stopIfTrue="1" operator="endsWith" text="PS">
      <formula>RIGHT(K62,LEN("PS"))="PS"</formula>
    </cfRule>
    <cfRule type="endsWith" dxfId="11309" priority="5260" stopIfTrue="1" operator="endsWith" text="OB">
      <formula>RIGHT(K62,LEN("OB"))="OB"</formula>
    </cfRule>
    <cfRule type="endsWith" dxfId="11308" priority="5261" stopIfTrue="1" operator="endsWith" text="BA">
      <formula>RIGHT(K62,LEN("BA"))="BA"</formula>
    </cfRule>
    <cfRule type="endsWith" dxfId="11307" priority="5262" stopIfTrue="1" operator="endsWith" text="CO">
      <formula>RIGHT(K62,LEN("CO"))="CO"</formula>
    </cfRule>
    <cfRule type="endsWith" dxfId="11306" priority="5263" stopIfTrue="1" operator="endsWith" text="CH">
      <formula>RIGHT(K62,LEN("CH"))="CH"</formula>
    </cfRule>
  </conditionalFormatting>
  <conditionalFormatting sqref="M62:M76">
    <cfRule type="endsWith" dxfId="11305" priority="5242" stopIfTrue="1" operator="endsWith" text="TE">
      <formula>RIGHT(M62,LEN("TE"))="TE"</formula>
    </cfRule>
    <cfRule type="endsWith" dxfId="11304" priority="5243" stopIfTrue="1" operator="endsWith" text="MX">
      <formula>RIGHT(M62,LEN("MX"))="MX"</formula>
    </cfRule>
    <cfRule type="endsWith" dxfId="11303" priority="5244" stopIfTrue="1" operator="endsWith" text="MI">
      <formula>RIGHT(M62,LEN("MI"))="MI"</formula>
    </cfRule>
    <cfRule type="endsWith" dxfId="11302" priority="5245" stopIfTrue="1" operator="endsWith" text="PL">
      <formula>RIGHT(M62,LEN("PL"))="PL"</formula>
    </cfRule>
    <cfRule type="endsWith" dxfId="11301" priority="5246" stopIfTrue="1" operator="endsWith" text="FE">
      <formula>RIGHT(M62,LEN("FE"))="FE"</formula>
    </cfRule>
    <cfRule type="endsWith" dxfId="11300" priority="5247" stopIfTrue="1" operator="endsWith" text="PA">
      <formula>RIGHT(M62,LEN("PA"))="PA"</formula>
    </cfRule>
    <cfRule type="endsWith" dxfId="11299" priority="5248" stopIfTrue="1" operator="endsWith" text="PS">
      <formula>RIGHT(M62,LEN("PS"))="PS"</formula>
    </cfRule>
    <cfRule type="endsWith" dxfId="11298" priority="5249" stopIfTrue="1" operator="endsWith" text="OB">
      <formula>RIGHT(M62,LEN("OB"))="OB"</formula>
    </cfRule>
    <cfRule type="endsWith" dxfId="11297" priority="5250" stopIfTrue="1" operator="endsWith" text="BA">
      <formula>RIGHT(M62,LEN("BA"))="BA"</formula>
    </cfRule>
    <cfRule type="endsWith" dxfId="11296" priority="5251" stopIfTrue="1" operator="endsWith" text="CO">
      <formula>RIGHT(M62,LEN("CO"))="CO"</formula>
    </cfRule>
    <cfRule type="endsWith" dxfId="11295" priority="5252" stopIfTrue="1" operator="endsWith" text="CH">
      <formula>RIGHT(M62,LEN("CH"))="CH"</formula>
    </cfRule>
  </conditionalFormatting>
  <conditionalFormatting sqref="O62:O76">
    <cfRule type="endsWith" dxfId="11294" priority="5231" stopIfTrue="1" operator="endsWith" text="TE">
      <formula>RIGHT(O62,LEN("TE"))="TE"</formula>
    </cfRule>
    <cfRule type="endsWith" dxfId="11293" priority="5232" stopIfTrue="1" operator="endsWith" text="MX">
      <formula>RIGHT(O62,LEN("MX"))="MX"</formula>
    </cfRule>
    <cfRule type="endsWith" dxfId="11292" priority="5233" stopIfTrue="1" operator="endsWith" text="MI">
      <formula>RIGHT(O62,LEN("MI"))="MI"</formula>
    </cfRule>
    <cfRule type="endsWith" dxfId="11291" priority="5234" stopIfTrue="1" operator="endsWith" text="PL">
      <formula>RIGHT(O62,LEN("PL"))="PL"</formula>
    </cfRule>
    <cfRule type="endsWith" dxfId="11290" priority="5235" stopIfTrue="1" operator="endsWith" text="FE">
      <formula>RIGHT(O62,LEN("FE"))="FE"</formula>
    </cfRule>
    <cfRule type="endsWith" dxfId="11289" priority="5236" stopIfTrue="1" operator="endsWith" text="PA">
      <formula>RIGHT(O62,LEN("PA"))="PA"</formula>
    </cfRule>
    <cfRule type="endsWith" dxfId="11288" priority="5237" stopIfTrue="1" operator="endsWith" text="PS">
      <formula>RIGHT(O62,LEN("PS"))="PS"</formula>
    </cfRule>
    <cfRule type="endsWith" dxfId="11287" priority="5238" stopIfTrue="1" operator="endsWith" text="OB">
      <formula>RIGHT(O62,LEN("OB"))="OB"</formula>
    </cfRule>
    <cfRule type="endsWith" dxfId="11286" priority="5239" stopIfTrue="1" operator="endsWith" text="BA">
      <formula>RIGHT(O62,LEN("BA"))="BA"</formula>
    </cfRule>
    <cfRule type="endsWith" dxfId="11285" priority="5240" stopIfTrue="1" operator="endsWith" text="CO">
      <formula>RIGHT(O62,LEN("CO"))="CO"</formula>
    </cfRule>
    <cfRule type="endsWith" dxfId="11284" priority="5241" stopIfTrue="1" operator="endsWith" text="CH">
      <formula>RIGHT(O62,LEN("CH"))="CH"</formula>
    </cfRule>
  </conditionalFormatting>
  <conditionalFormatting sqref="Q62:Q76">
    <cfRule type="endsWith" dxfId="11283" priority="5220" stopIfTrue="1" operator="endsWith" text="TE">
      <formula>RIGHT(Q62,LEN("TE"))="TE"</formula>
    </cfRule>
    <cfRule type="endsWith" dxfId="11282" priority="5221" stopIfTrue="1" operator="endsWith" text="MX">
      <formula>RIGHT(Q62,LEN("MX"))="MX"</formula>
    </cfRule>
    <cfRule type="endsWith" dxfId="11281" priority="5222" stopIfTrue="1" operator="endsWith" text="MI">
      <formula>RIGHT(Q62,LEN("MI"))="MI"</formula>
    </cfRule>
    <cfRule type="endsWith" dxfId="11280" priority="5223" stopIfTrue="1" operator="endsWith" text="PL">
      <formula>RIGHT(Q62,LEN("PL"))="PL"</formula>
    </cfRule>
    <cfRule type="endsWith" dxfId="11279" priority="5224" stopIfTrue="1" operator="endsWith" text="FE">
      <formula>RIGHT(Q62,LEN("FE"))="FE"</formula>
    </cfRule>
    <cfRule type="endsWith" dxfId="11278" priority="5225" stopIfTrue="1" operator="endsWith" text="PA">
      <formula>RIGHT(Q62,LEN("PA"))="PA"</formula>
    </cfRule>
    <cfRule type="endsWith" dxfId="11277" priority="5226" stopIfTrue="1" operator="endsWith" text="PS">
      <formula>RIGHT(Q62,LEN("PS"))="PS"</formula>
    </cfRule>
    <cfRule type="endsWith" dxfId="11276" priority="5227" stopIfTrue="1" operator="endsWith" text="OB">
      <formula>RIGHT(Q62,LEN("OB"))="OB"</formula>
    </cfRule>
    <cfRule type="endsWith" dxfId="11275" priority="5228" stopIfTrue="1" operator="endsWith" text="BA">
      <formula>RIGHT(Q62,LEN("BA"))="BA"</formula>
    </cfRule>
    <cfRule type="endsWith" dxfId="11274" priority="5229" stopIfTrue="1" operator="endsWith" text="CO">
      <formula>RIGHT(Q62,LEN("CO"))="CO"</formula>
    </cfRule>
    <cfRule type="endsWith" dxfId="11273" priority="5230" stopIfTrue="1" operator="endsWith" text="CH">
      <formula>RIGHT(Q62,LEN("CH"))="CH"</formula>
    </cfRule>
  </conditionalFormatting>
  <conditionalFormatting sqref="S62:S76">
    <cfRule type="endsWith" dxfId="11272" priority="5209" stopIfTrue="1" operator="endsWith" text="TE">
      <formula>RIGHT(S62,LEN("TE"))="TE"</formula>
    </cfRule>
    <cfRule type="endsWith" dxfId="11271" priority="5210" stopIfTrue="1" operator="endsWith" text="MX">
      <formula>RIGHT(S62,LEN("MX"))="MX"</formula>
    </cfRule>
    <cfRule type="endsWith" dxfId="11270" priority="5211" stopIfTrue="1" operator="endsWith" text="MI">
      <formula>RIGHT(S62,LEN("MI"))="MI"</formula>
    </cfRule>
    <cfRule type="endsWith" dxfId="11269" priority="5212" stopIfTrue="1" operator="endsWith" text="PL">
      <formula>RIGHT(S62,LEN("PL"))="PL"</formula>
    </cfRule>
    <cfRule type="endsWith" dxfId="11268" priority="5213" stopIfTrue="1" operator="endsWith" text="FE">
      <formula>RIGHT(S62,LEN("FE"))="FE"</formula>
    </cfRule>
    <cfRule type="endsWith" dxfId="11267" priority="5214" stopIfTrue="1" operator="endsWith" text="PA">
      <formula>RIGHT(S62,LEN("PA"))="PA"</formula>
    </cfRule>
    <cfRule type="endsWith" dxfId="11266" priority="5215" stopIfTrue="1" operator="endsWith" text="PS">
      <formula>RIGHT(S62,LEN("PS"))="PS"</formula>
    </cfRule>
    <cfRule type="endsWith" dxfId="11265" priority="5216" stopIfTrue="1" operator="endsWith" text="OB">
      <formula>RIGHT(S62,LEN("OB"))="OB"</formula>
    </cfRule>
    <cfRule type="endsWith" dxfId="11264" priority="5217" stopIfTrue="1" operator="endsWith" text="BA">
      <formula>RIGHT(S62,LEN("BA"))="BA"</formula>
    </cfRule>
    <cfRule type="endsWith" dxfId="11263" priority="5218" stopIfTrue="1" operator="endsWith" text="CO">
      <formula>RIGHT(S62,LEN("CO"))="CO"</formula>
    </cfRule>
    <cfRule type="endsWith" dxfId="11262" priority="5219" stopIfTrue="1" operator="endsWith" text="CH">
      <formula>RIGHT(S62,LEN("CH"))="CH"</formula>
    </cfRule>
  </conditionalFormatting>
  <conditionalFormatting sqref="AB77">
    <cfRule type="cellIs" dxfId="11261" priority="5208" stopIfTrue="1" operator="greaterThan">
      <formula>16</formula>
    </cfRule>
  </conditionalFormatting>
  <conditionalFormatting sqref="AD77">
    <cfRule type="cellIs" dxfId="11260" priority="5207" stopIfTrue="1" operator="greaterThan">
      <formula>16</formula>
    </cfRule>
  </conditionalFormatting>
  <conditionalFormatting sqref="AF77">
    <cfRule type="cellIs" dxfId="11259" priority="5206" stopIfTrue="1" operator="greaterThan">
      <formula>16</formula>
    </cfRule>
  </conditionalFormatting>
  <conditionalFormatting sqref="AH77">
    <cfRule type="cellIs" dxfId="11258" priority="5205" stopIfTrue="1" operator="greaterThan">
      <formula>16</formula>
    </cfRule>
  </conditionalFormatting>
  <conditionalFormatting sqref="AJ77">
    <cfRule type="cellIs" dxfId="11257" priority="5204" stopIfTrue="1" operator="greaterThan">
      <formula>16</formula>
    </cfRule>
  </conditionalFormatting>
  <conditionalFormatting sqref="AL77">
    <cfRule type="cellIs" dxfId="11256" priority="5203" stopIfTrue="1" operator="greaterThan">
      <formula>16</formula>
    </cfRule>
  </conditionalFormatting>
  <conditionalFormatting sqref="AN77">
    <cfRule type="cellIs" dxfId="11255" priority="5202" stopIfTrue="1" operator="greaterThan">
      <formula>16</formula>
    </cfRule>
  </conditionalFormatting>
  <conditionalFormatting sqref="AA62:AA76">
    <cfRule type="endsWith" dxfId="11254" priority="5191" stopIfTrue="1" operator="endsWith" text="TE">
      <formula>RIGHT(AA62,LEN("TE"))="TE"</formula>
    </cfRule>
    <cfRule type="endsWith" dxfId="11253" priority="5192" stopIfTrue="1" operator="endsWith" text="MX">
      <formula>RIGHT(AA62,LEN("MX"))="MX"</formula>
    </cfRule>
    <cfRule type="endsWith" dxfId="11252" priority="5193" stopIfTrue="1" operator="endsWith" text="MI">
      <formula>RIGHT(AA62,LEN("MI"))="MI"</formula>
    </cfRule>
    <cfRule type="endsWith" dxfId="11251" priority="5194" stopIfTrue="1" operator="endsWith" text="PL">
      <formula>RIGHT(AA62,LEN("PL"))="PL"</formula>
    </cfRule>
    <cfRule type="endsWith" dxfId="11250" priority="5195" stopIfTrue="1" operator="endsWith" text="FE">
      <formula>RIGHT(AA62,LEN("FE"))="FE"</formula>
    </cfRule>
    <cfRule type="endsWith" dxfId="11249" priority="5196" stopIfTrue="1" operator="endsWith" text="PA">
      <formula>RIGHT(AA62,LEN("PA"))="PA"</formula>
    </cfRule>
    <cfRule type="endsWith" dxfId="11248" priority="5197" stopIfTrue="1" operator="endsWith" text="PS">
      <formula>RIGHT(AA62,LEN("PS"))="PS"</formula>
    </cfRule>
    <cfRule type="endsWith" dxfId="11247" priority="5198" stopIfTrue="1" operator="endsWith" text="OB">
      <formula>RIGHT(AA62,LEN("OB"))="OB"</formula>
    </cfRule>
    <cfRule type="endsWith" dxfId="11246" priority="5199" stopIfTrue="1" operator="endsWith" text="BA">
      <formula>RIGHT(AA62,LEN("BA"))="BA"</formula>
    </cfRule>
    <cfRule type="endsWith" dxfId="11245" priority="5200" stopIfTrue="1" operator="endsWith" text="CO">
      <formula>RIGHT(AA62,LEN("CO"))="CO"</formula>
    </cfRule>
    <cfRule type="endsWith" dxfId="11244" priority="5201" stopIfTrue="1" operator="endsWith" text="CH">
      <formula>RIGHT(AA62,LEN("CH"))="CH"</formula>
    </cfRule>
  </conditionalFormatting>
  <conditionalFormatting sqref="AC62:AC76">
    <cfRule type="endsWith" dxfId="11243" priority="5180" stopIfTrue="1" operator="endsWith" text="TE">
      <formula>RIGHT(AC62,LEN("TE"))="TE"</formula>
    </cfRule>
    <cfRule type="endsWith" dxfId="11242" priority="5181" stopIfTrue="1" operator="endsWith" text="MX">
      <formula>RIGHT(AC62,LEN("MX"))="MX"</formula>
    </cfRule>
    <cfRule type="endsWith" dxfId="11241" priority="5182" stopIfTrue="1" operator="endsWith" text="MI">
      <formula>RIGHT(AC62,LEN("MI"))="MI"</formula>
    </cfRule>
    <cfRule type="endsWith" dxfId="11240" priority="5183" stopIfTrue="1" operator="endsWith" text="PL">
      <formula>RIGHT(AC62,LEN("PL"))="PL"</formula>
    </cfRule>
    <cfRule type="endsWith" dxfId="11239" priority="5184" stopIfTrue="1" operator="endsWith" text="FE">
      <formula>RIGHT(AC62,LEN("FE"))="FE"</formula>
    </cfRule>
    <cfRule type="endsWith" dxfId="11238" priority="5185" stopIfTrue="1" operator="endsWith" text="PA">
      <formula>RIGHT(AC62,LEN("PA"))="PA"</formula>
    </cfRule>
    <cfRule type="endsWith" dxfId="11237" priority="5186" stopIfTrue="1" operator="endsWith" text="PS">
      <formula>RIGHT(AC62,LEN("PS"))="PS"</formula>
    </cfRule>
    <cfRule type="endsWith" dxfId="11236" priority="5187" stopIfTrue="1" operator="endsWith" text="OB">
      <formula>RIGHT(AC62,LEN("OB"))="OB"</formula>
    </cfRule>
    <cfRule type="endsWith" dxfId="11235" priority="5188" stopIfTrue="1" operator="endsWith" text="BA">
      <formula>RIGHT(AC62,LEN("BA"))="BA"</formula>
    </cfRule>
    <cfRule type="endsWith" dxfId="11234" priority="5189" stopIfTrue="1" operator="endsWith" text="CO">
      <formula>RIGHT(AC62,LEN("CO"))="CO"</formula>
    </cfRule>
    <cfRule type="endsWith" dxfId="11233" priority="5190" stopIfTrue="1" operator="endsWith" text="CH">
      <formula>RIGHT(AC62,LEN("CH"))="CH"</formula>
    </cfRule>
  </conditionalFormatting>
  <conditionalFormatting sqref="AE62:AE76">
    <cfRule type="endsWith" dxfId="11232" priority="5169" stopIfTrue="1" operator="endsWith" text="TE">
      <formula>RIGHT(AE62,LEN("TE"))="TE"</formula>
    </cfRule>
    <cfRule type="endsWith" dxfId="11231" priority="5170" stopIfTrue="1" operator="endsWith" text="MX">
      <formula>RIGHT(AE62,LEN("MX"))="MX"</formula>
    </cfRule>
    <cfRule type="endsWith" dxfId="11230" priority="5171" stopIfTrue="1" operator="endsWith" text="MI">
      <formula>RIGHT(AE62,LEN("MI"))="MI"</formula>
    </cfRule>
    <cfRule type="endsWith" dxfId="11229" priority="5172" stopIfTrue="1" operator="endsWith" text="PL">
      <formula>RIGHT(AE62,LEN("PL"))="PL"</formula>
    </cfRule>
    <cfRule type="endsWith" dxfId="11228" priority="5173" stopIfTrue="1" operator="endsWith" text="FE">
      <formula>RIGHT(AE62,LEN("FE"))="FE"</formula>
    </cfRule>
    <cfRule type="endsWith" dxfId="11227" priority="5174" stopIfTrue="1" operator="endsWith" text="PA">
      <formula>RIGHT(AE62,LEN("PA"))="PA"</formula>
    </cfRule>
    <cfRule type="endsWith" dxfId="11226" priority="5175" stopIfTrue="1" operator="endsWith" text="PS">
      <formula>RIGHT(AE62,LEN("PS"))="PS"</formula>
    </cfRule>
    <cfRule type="endsWith" dxfId="11225" priority="5176" stopIfTrue="1" operator="endsWith" text="OB">
      <formula>RIGHT(AE62,LEN("OB"))="OB"</formula>
    </cfRule>
    <cfRule type="endsWith" dxfId="11224" priority="5177" stopIfTrue="1" operator="endsWith" text="BA">
      <formula>RIGHT(AE62,LEN("BA"))="BA"</formula>
    </cfRule>
    <cfRule type="endsWith" dxfId="11223" priority="5178" stopIfTrue="1" operator="endsWith" text="CO">
      <formula>RIGHT(AE62,LEN("CO"))="CO"</formula>
    </cfRule>
    <cfRule type="endsWith" dxfId="11222" priority="5179" stopIfTrue="1" operator="endsWith" text="CH">
      <formula>RIGHT(AE62,LEN("CH"))="CH"</formula>
    </cfRule>
  </conditionalFormatting>
  <conditionalFormatting sqref="AG62:AG76">
    <cfRule type="endsWith" dxfId="11221" priority="5158" stopIfTrue="1" operator="endsWith" text="TE">
      <formula>RIGHT(AG62,LEN("TE"))="TE"</formula>
    </cfRule>
    <cfRule type="endsWith" dxfId="11220" priority="5159" stopIfTrue="1" operator="endsWith" text="MX">
      <formula>RIGHT(AG62,LEN("MX"))="MX"</formula>
    </cfRule>
    <cfRule type="endsWith" dxfId="11219" priority="5160" stopIfTrue="1" operator="endsWith" text="MI">
      <formula>RIGHT(AG62,LEN("MI"))="MI"</formula>
    </cfRule>
    <cfRule type="endsWith" dxfId="11218" priority="5161" stopIfTrue="1" operator="endsWith" text="PL">
      <formula>RIGHT(AG62,LEN("PL"))="PL"</formula>
    </cfRule>
    <cfRule type="endsWith" dxfId="11217" priority="5162" stopIfTrue="1" operator="endsWith" text="FE">
      <formula>RIGHT(AG62,LEN("FE"))="FE"</formula>
    </cfRule>
    <cfRule type="endsWith" dxfId="11216" priority="5163" stopIfTrue="1" operator="endsWith" text="PA">
      <formula>RIGHT(AG62,LEN("PA"))="PA"</formula>
    </cfRule>
    <cfRule type="endsWith" dxfId="11215" priority="5164" stopIfTrue="1" operator="endsWith" text="PS">
      <formula>RIGHT(AG62,LEN("PS"))="PS"</formula>
    </cfRule>
    <cfRule type="endsWith" dxfId="11214" priority="5165" stopIfTrue="1" operator="endsWith" text="OB">
      <formula>RIGHT(AG62,LEN("OB"))="OB"</formula>
    </cfRule>
    <cfRule type="endsWith" dxfId="11213" priority="5166" stopIfTrue="1" operator="endsWith" text="BA">
      <formula>RIGHT(AG62,LEN("BA"))="BA"</formula>
    </cfRule>
    <cfRule type="endsWith" dxfId="11212" priority="5167" stopIfTrue="1" operator="endsWith" text="CO">
      <formula>RIGHT(AG62,LEN("CO"))="CO"</formula>
    </cfRule>
    <cfRule type="endsWith" dxfId="11211" priority="5168" stopIfTrue="1" operator="endsWith" text="CH">
      <formula>RIGHT(AG62,LEN("CH"))="CH"</formula>
    </cfRule>
  </conditionalFormatting>
  <conditionalFormatting sqref="AI62:AI76">
    <cfRule type="endsWith" dxfId="11210" priority="5147" stopIfTrue="1" operator="endsWith" text="TE">
      <formula>RIGHT(AI62,LEN("TE"))="TE"</formula>
    </cfRule>
    <cfRule type="endsWith" dxfId="11209" priority="5148" stopIfTrue="1" operator="endsWith" text="MX">
      <formula>RIGHT(AI62,LEN("MX"))="MX"</formula>
    </cfRule>
    <cfRule type="endsWith" dxfId="11208" priority="5149" stopIfTrue="1" operator="endsWith" text="MI">
      <formula>RIGHT(AI62,LEN("MI"))="MI"</formula>
    </cfRule>
    <cfRule type="endsWith" dxfId="11207" priority="5150" stopIfTrue="1" operator="endsWith" text="PL">
      <formula>RIGHT(AI62,LEN("PL"))="PL"</formula>
    </cfRule>
    <cfRule type="endsWith" dxfId="11206" priority="5151" stopIfTrue="1" operator="endsWith" text="FE">
      <formula>RIGHT(AI62,LEN("FE"))="FE"</formula>
    </cfRule>
    <cfRule type="endsWith" dxfId="11205" priority="5152" stopIfTrue="1" operator="endsWith" text="PA">
      <formula>RIGHT(AI62,LEN("PA"))="PA"</formula>
    </cfRule>
    <cfRule type="endsWith" dxfId="11204" priority="5153" stopIfTrue="1" operator="endsWith" text="PS">
      <formula>RIGHT(AI62,LEN("PS"))="PS"</formula>
    </cfRule>
    <cfRule type="endsWith" dxfId="11203" priority="5154" stopIfTrue="1" operator="endsWith" text="OB">
      <formula>RIGHT(AI62,LEN("OB"))="OB"</formula>
    </cfRule>
    <cfRule type="endsWith" dxfId="11202" priority="5155" stopIfTrue="1" operator="endsWith" text="BA">
      <formula>RIGHT(AI62,LEN("BA"))="BA"</formula>
    </cfRule>
    <cfRule type="endsWith" dxfId="11201" priority="5156" stopIfTrue="1" operator="endsWith" text="CO">
      <formula>RIGHT(AI62,LEN("CO"))="CO"</formula>
    </cfRule>
    <cfRule type="endsWith" dxfId="11200" priority="5157" stopIfTrue="1" operator="endsWith" text="CH">
      <formula>RIGHT(AI62,LEN("CH"))="CH"</formula>
    </cfRule>
  </conditionalFormatting>
  <conditionalFormatting sqref="AK62:AK76">
    <cfRule type="endsWith" dxfId="11199" priority="5136" stopIfTrue="1" operator="endsWith" text="TE">
      <formula>RIGHT(AK62,LEN("TE"))="TE"</formula>
    </cfRule>
    <cfRule type="endsWith" dxfId="11198" priority="5137" stopIfTrue="1" operator="endsWith" text="MX">
      <formula>RIGHT(AK62,LEN("MX"))="MX"</formula>
    </cfRule>
    <cfRule type="endsWith" dxfId="11197" priority="5138" stopIfTrue="1" operator="endsWith" text="MI">
      <formula>RIGHT(AK62,LEN("MI"))="MI"</formula>
    </cfRule>
    <cfRule type="endsWith" dxfId="11196" priority="5139" stopIfTrue="1" operator="endsWith" text="PL">
      <formula>RIGHT(AK62,LEN("PL"))="PL"</formula>
    </cfRule>
    <cfRule type="endsWith" dxfId="11195" priority="5140" stopIfTrue="1" operator="endsWith" text="FE">
      <formula>RIGHT(AK62,LEN("FE"))="FE"</formula>
    </cfRule>
    <cfRule type="endsWith" dxfId="11194" priority="5141" stopIfTrue="1" operator="endsWith" text="PA">
      <formula>RIGHT(AK62,LEN("PA"))="PA"</formula>
    </cfRule>
    <cfRule type="endsWith" dxfId="11193" priority="5142" stopIfTrue="1" operator="endsWith" text="PS">
      <formula>RIGHT(AK62,LEN("PS"))="PS"</formula>
    </cfRule>
    <cfRule type="endsWith" dxfId="11192" priority="5143" stopIfTrue="1" operator="endsWith" text="OB">
      <formula>RIGHT(AK62,LEN("OB"))="OB"</formula>
    </cfRule>
    <cfRule type="endsWith" dxfId="11191" priority="5144" stopIfTrue="1" operator="endsWith" text="BA">
      <formula>RIGHT(AK62,LEN("BA"))="BA"</formula>
    </cfRule>
    <cfRule type="endsWith" dxfId="11190" priority="5145" stopIfTrue="1" operator="endsWith" text="CO">
      <formula>RIGHT(AK62,LEN("CO"))="CO"</formula>
    </cfRule>
    <cfRule type="endsWith" dxfId="11189" priority="5146" stopIfTrue="1" operator="endsWith" text="CH">
      <formula>RIGHT(AK62,LEN("CH"))="CH"</formula>
    </cfRule>
  </conditionalFormatting>
  <conditionalFormatting sqref="AM62:AM76">
    <cfRule type="endsWith" dxfId="11188" priority="5125" stopIfTrue="1" operator="endsWith" text="TE">
      <formula>RIGHT(AM62,LEN("TE"))="TE"</formula>
    </cfRule>
    <cfRule type="endsWith" dxfId="11187" priority="5126" stopIfTrue="1" operator="endsWith" text="MX">
      <formula>RIGHT(AM62,LEN("MX"))="MX"</formula>
    </cfRule>
    <cfRule type="endsWith" dxfId="11186" priority="5127" stopIfTrue="1" operator="endsWith" text="MI">
      <formula>RIGHT(AM62,LEN("MI"))="MI"</formula>
    </cfRule>
    <cfRule type="endsWith" dxfId="11185" priority="5128" stopIfTrue="1" operator="endsWith" text="PL">
      <formula>RIGHT(AM62,LEN("PL"))="PL"</formula>
    </cfRule>
    <cfRule type="endsWith" dxfId="11184" priority="5129" stopIfTrue="1" operator="endsWith" text="FE">
      <formula>RIGHT(AM62,LEN("FE"))="FE"</formula>
    </cfRule>
    <cfRule type="endsWith" dxfId="11183" priority="5130" stopIfTrue="1" operator="endsWith" text="PA">
      <formula>RIGHT(AM62,LEN("PA"))="PA"</formula>
    </cfRule>
    <cfRule type="endsWith" dxfId="11182" priority="5131" stopIfTrue="1" operator="endsWith" text="PS">
      <formula>RIGHT(AM62,LEN("PS"))="PS"</formula>
    </cfRule>
    <cfRule type="endsWith" dxfId="11181" priority="5132" stopIfTrue="1" operator="endsWith" text="OB">
      <formula>RIGHT(AM62,LEN("OB"))="OB"</formula>
    </cfRule>
    <cfRule type="endsWith" dxfId="11180" priority="5133" stopIfTrue="1" operator="endsWith" text="BA">
      <formula>RIGHT(AM62,LEN("BA"))="BA"</formula>
    </cfRule>
    <cfRule type="endsWith" dxfId="11179" priority="5134" stopIfTrue="1" operator="endsWith" text="CO">
      <formula>RIGHT(AM62,LEN("CO"))="CO"</formula>
    </cfRule>
    <cfRule type="endsWith" dxfId="11178" priority="5135" stopIfTrue="1" operator="endsWith" text="CH">
      <formula>RIGHT(AM62,LEN("CH"))="CH"</formula>
    </cfRule>
  </conditionalFormatting>
  <conditionalFormatting sqref="AV77">
    <cfRule type="cellIs" dxfId="11177" priority="5124" stopIfTrue="1" operator="greaterThan">
      <formula>16</formula>
    </cfRule>
  </conditionalFormatting>
  <conditionalFormatting sqref="AX77">
    <cfRule type="cellIs" dxfId="11176" priority="5123" stopIfTrue="1" operator="greaterThan">
      <formula>16</formula>
    </cfRule>
  </conditionalFormatting>
  <conditionalFormatting sqref="AZ77">
    <cfRule type="cellIs" dxfId="11175" priority="5122" stopIfTrue="1" operator="greaterThan">
      <formula>16</formula>
    </cfRule>
  </conditionalFormatting>
  <conditionalFormatting sqref="BB77">
    <cfRule type="cellIs" dxfId="11174" priority="5121" stopIfTrue="1" operator="greaterThan">
      <formula>16</formula>
    </cfRule>
  </conditionalFormatting>
  <conditionalFormatting sqref="BD77">
    <cfRule type="cellIs" dxfId="11173" priority="5120" stopIfTrue="1" operator="greaterThan">
      <formula>16</formula>
    </cfRule>
  </conditionalFormatting>
  <conditionalFormatting sqref="BF77">
    <cfRule type="cellIs" dxfId="11172" priority="5119" stopIfTrue="1" operator="greaterThan">
      <formula>16</formula>
    </cfRule>
  </conditionalFormatting>
  <conditionalFormatting sqref="BH77">
    <cfRule type="cellIs" dxfId="11171" priority="5118" stopIfTrue="1" operator="greaterThan">
      <formula>16</formula>
    </cfRule>
  </conditionalFormatting>
  <conditionalFormatting sqref="AU62:AU76">
    <cfRule type="endsWith" dxfId="11170" priority="5107" stopIfTrue="1" operator="endsWith" text="TE">
      <formula>RIGHT(AU62,LEN("TE"))="TE"</formula>
    </cfRule>
    <cfRule type="endsWith" dxfId="11169" priority="5108" stopIfTrue="1" operator="endsWith" text="MX">
      <formula>RIGHT(AU62,LEN("MX"))="MX"</formula>
    </cfRule>
    <cfRule type="endsWith" dxfId="11168" priority="5109" stopIfTrue="1" operator="endsWith" text="MI">
      <formula>RIGHT(AU62,LEN("MI"))="MI"</formula>
    </cfRule>
    <cfRule type="endsWith" dxfId="11167" priority="5110" stopIfTrue="1" operator="endsWith" text="PL">
      <formula>RIGHT(AU62,LEN("PL"))="PL"</formula>
    </cfRule>
    <cfRule type="endsWith" dxfId="11166" priority="5111" stopIfTrue="1" operator="endsWith" text="FE">
      <formula>RIGHT(AU62,LEN("FE"))="FE"</formula>
    </cfRule>
    <cfRule type="endsWith" dxfId="11165" priority="5112" stopIfTrue="1" operator="endsWith" text="PA">
      <formula>RIGHT(AU62,LEN("PA"))="PA"</formula>
    </cfRule>
    <cfRule type="endsWith" dxfId="11164" priority="5113" stopIfTrue="1" operator="endsWith" text="PS">
      <formula>RIGHT(AU62,LEN("PS"))="PS"</formula>
    </cfRule>
    <cfRule type="endsWith" dxfId="11163" priority="5114" stopIfTrue="1" operator="endsWith" text="OB">
      <formula>RIGHT(AU62,LEN("OB"))="OB"</formula>
    </cfRule>
    <cfRule type="endsWith" dxfId="11162" priority="5115" stopIfTrue="1" operator="endsWith" text="BA">
      <formula>RIGHT(AU62,LEN("BA"))="BA"</formula>
    </cfRule>
    <cfRule type="endsWith" dxfId="11161" priority="5116" stopIfTrue="1" operator="endsWith" text="CO">
      <formula>RIGHT(AU62,LEN("CO"))="CO"</formula>
    </cfRule>
    <cfRule type="endsWith" dxfId="11160" priority="5117" stopIfTrue="1" operator="endsWith" text="CH">
      <formula>RIGHT(AU62,LEN("CH"))="CH"</formula>
    </cfRule>
  </conditionalFormatting>
  <conditionalFormatting sqref="AW62:AW76">
    <cfRule type="endsWith" dxfId="11159" priority="5096" stopIfTrue="1" operator="endsWith" text="TE">
      <formula>RIGHT(AW62,LEN("TE"))="TE"</formula>
    </cfRule>
    <cfRule type="endsWith" dxfId="11158" priority="5097" stopIfTrue="1" operator="endsWith" text="MX">
      <formula>RIGHT(AW62,LEN("MX"))="MX"</formula>
    </cfRule>
    <cfRule type="endsWith" dxfId="11157" priority="5098" stopIfTrue="1" operator="endsWith" text="MI">
      <formula>RIGHT(AW62,LEN("MI"))="MI"</formula>
    </cfRule>
    <cfRule type="endsWith" dxfId="11156" priority="5099" stopIfTrue="1" operator="endsWith" text="PL">
      <formula>RIGHT(AW62,LEN("PL"))="PL"</formula>
    </cfRule>
    <cfRule type="endsWith" dxfId="11155" priority="5100" stopIfTrue="1" operator="endsWith" text="FE">
      <formula>RIGHT(AW62,LEN("FE"))="FE"</formula>
    </cfRule>
    <cfRule type="endsWith" dxfId="11154" priority="5101" stopIfTrue="1" operator="endsWith" text="PA">
      <formula>RIGHT(AW62,LEN("PA"))="PA"</formula>
    </cfRule>
    <cfRule type="endsWith" dxfId="11153" priority="5102" stopIfTrue="1" operator="endsWith" text="PS">
      <formula>RIGHT(AW62,LEN("PS"))="PS"</formula>
    </cfRule>
    <cfRule type="endsWith" dxfId="11152" priority="5103" stopIfTrue="1" operator="endsWith" text="OB">
      <formula>RIGHT(AW62,LEN("OB"))="OB"</formula>
    </cfRule>
    <cfRule type="endsWith" dxfId="11151" priority="5104" stopIfTrue="1" operator="endsWith" text="BA">
      <formula>RIGHT(AW62,LEN("BA"))="BA"</formula>
    </cfRule>
    <cfRule type="endsWith" dxfId="11150" priority="5105" stopIfTrue="1" operator="endsWith" text="CO">
      <formula>RIGHT(AW62,LEN("CO"))="CO"</formula>
    </cfRule>
    <cfRule type="endsWith" dxfId="11149" priority="5106" stopIfTrue="1" operator="endsWith" text="CH">
      <formula>RIGHT(AW62,LEN("CH"))="CH"</formula>
    </cfRule>
  </conditionalFormatting>
  <conditionalFormatting sqref="AY62:AY76">
    <cfRule type="endsWith" dxfId="11148" priority="5085" stopIfTrue="1" operator="endsWith" text="TE">
      <formula>RIGHT(AY62,LEN("TE"))="TE"</formula>
    </cfRule>
    <cfRule type="endsWith" dxfId="11147" priority="5086" stopIfTrue="1" operator="endsWith" text="MX">
      <formula>RIGHT(AY62,LEN("MX"))="MX"</formula>
    </cfRule>
    <cfRule type="endsWith" dxfId="11146" priority="5087" stopIfTrue="1" operator="endsWith" text="MI">
      <formula>RIGHT(AY62,LEN("MI"))="MI"</formula>
    </cfRule>
    <cfRule type="endsWith" dxfId="11145" priority="5088" stopIfTrue="1" operator="endsWith" text="PL">
      <formula>RIGHT(AY62,LEN("PL"))="PL"</formula>
    </cfRule>
    <cfRule type="endsWith" dxfId="11144" priority="5089" stopIfTrue="1" operator="endsWith" text="FE">
      <formula>RIGHT(AY62,LEN("FE"))="FE"</formula>
    </cfRule>
    <cfRule type="endsWith" dxfId="11143" priority="5090" stopIfTrue="1" operator="endsWith" text="PA">
      <formula>RIGHT(AY62,LEN("PA"))="PA"</formula>
    </cfRule>
    <cfRule type="endsWith" dxfId="11142" priority="5091" stopIfTrue="1" operator="endsWith" text="PS">
      <formula>RIGHT(AY62,LEN("PS"))="PS"</formula>
    </cfRule>
    <cfRule type="endsWith" dxfId="11141" priority="5092" stopIfTrue="1" operator="endsWith" text="OB">
      <formula>RIGHT(AY62,LEN("OB"))="OB"</formula>
    </cfRule>
    <cfRule type="endsWith" dxfId="11140" priority="5093" stopIfTrue="1" operator="endsWith" text="BA">
      <formula>RIGHT(AY62,LEN("BA"))="BA"</formula>
    </cfRule>
    <cfRule type="endsWith" dxfId="11139" priority="5094" stopIfTrue="1" operator="endsWith" text="CO">
      <formula>RIGHT(AY62,LEN("CO"))="CO"</formula>
    </cfRule>
    <cfRule type="endsWith" dxfId="11138" priority="5095" stopIfTrue="1" operator="endsWith" text="CH">
      <formula>RIGHT(AY62,LEN("CH"))="CH"</formula>
    </cfRule>
  </conditionalFormatting>
  <conditionalFormatting sqref="BA62:BA76">
    <cfRule type="endsWith" dxfId="11137" priority="5074" stopIfTrue="1" operator="endsWith" text="TE">
      <formula>RIGHT(BA62,LEN("TE"))="TE"</formula>
    </cfRule>
    <cfRule type="endsWith" dxfId="11136" priority="5075" stopIfTrue="1" operator="endsWith" text="MX">
      <formula>RIGHT(BA62,LEN("MX"))="MX"</formula>
    </cfRule>
    <cfRule type="endsWith" dxfId="11135" priority="5076" stopIfTrue="1" operator="endsWith" text="MI">
      <formula>RIGHT(BA62,LEN("MI"))="MI"</formula>
    </cfRule>
    <cfRule type="endsWith" dxfId="11134" priority="5077" stopIfTrue="1" operator="endsWith" text="PL">
      <formula>RIGHT(BA62,LEN("PL"))="PL"</formula>
    </cfRule>
    <cfRule type="endsWith" dxfId="11133" priority="5078" stopIfTrue="1" operator="endsWith" text="FE">
      <formula>RIGHT(BA62,LEN("FE"))="FE"</formula>
    </cfRule>
    <cfRule type="endsWith" dxfId="11132" priority="5079" stopIfTrue="1" operator="endsWith" text="PA">
      <formula>RIGHT(BA62,LEN("PA"))="PA"</formula>
    </cfRule>
    <cfRule type="endsWith" dxfId="11131" priority="5080" stopIfTrue="1" operator="endsWith" text="PS">
      <formula>RIGHT(BA62,LEN("PS"))="PS"</formula>
    </cfRule>
    <cfRule type="endsWith" dxfId="11130" priority="5081" stopIfTrue="1" operator="endsWith" text="OB">
      <formula>RIGHT(BA62,LEN("OB"))="OB"</formula>
    </cfRule>
    <cfRule type="endsWith" dxfId="11129" priority="5082" stopIfTrue="1" operator="endsWith" text="BA">
      <formula>RIGHT(BA62,LEN("BA"))="BA"</formula>
    </cfRule>
    <cfRule type="endsWith" dxfId="11128" priority="5083" stopIfTrue="1" operator="endsWith" text="CO">
      <formula>RIGHT(BA62,LEN("CO"))="CO"</formula>
    </cfRule>
    <cfRule type="endsWith" dxfId="11127" priority="5084" stopIfTrue="1" operator="endsWith" text="CH">
      <formula>RIGHT(BA62,LEN("CH"))="CH"</formula>
    </cfRule>
  </conditionalFormatting>
  <conditionalFormatting sqref="BC62:BC76">
    <cfRule type="endsWith" dxfId="11126" priority="5063" stopIfTrue="1" operator="endsWith" text="TE">
      <formula>RIGHT(BC62,LEN("TE"))="TE"</formula>
    </cfRule>
    <cfRule type="endsWith" dxfId="11125" priority="5064" stopIfTrue="1" operator="endsWith" text="MX">
      <formula>RIGHT(BC62,LEN("MX"))="MX"</formula>
    </cfRule>
    <cfRule type="endsWith" dxfId="11124" priority="5065" stopIfTrue="1" operator="endsWith" text="MI">
      <formula>RIGHT(BC62,LEN("MI"))="MI"</formula>
    </cfRule>
    <cfRule type="endsWith" dxfId="11123" priority="5066" stopIfTrue="1" operator="endsWith" text="PL">
      <formula>RIGHT(BC62,LEN("PL"))="PL"</formula>
    </cfRule>
    <cfRule type="endsWith" dxfId="11122" priority="5067" stopIfTrue="1" operator="endsWith" text="FE">
      <formula>RIGHT(BC62,LEN("FE"))="FE"</formula>
    </cfRule>
    <cfRule type="endsWith" dxfId="11121" priority="5068" stopIfTrue="1" operator="endsWith" text="PA">
      <formula>RIGHT(BC62,LEN("PA"))="PA"</formula>
    </cfRule>
    <cfRule type="endsWith" dxfId="11120" priority="5069" stopIfTrue="1" operator="endsWith" text="PS">
      <formula>RIGHT(BC62,LEN("PS"))="PS"</formula>
    </cfRule>
    <cfRule type="endsWith" dxfId="11119" priority="5070" stopIfTrue="1" operator="endsWith" text="OB">
      <formula>RIGHT(BC62,LEN("OB"))="OB"</formula>
    </cfRule>
    <cfRule type="endsWith" dxfId="11118" priority="5071" stopIfTrue="1" operator="endsWith" text="BA">
      <formula>RIGHT(BC62,LEN("BA"))="BA"</formula>
    </cfRule>
    <cfRule type="endsWith" dxfId="11117" priority="5072" stopIfTrue="1" operator="endsWith" text="CO">
      <formula>RIGHT(BC62,LEN("CO"))="CO"</formula>
    </cfRule>
    <cfRule type="endsWith" dxfId="11116" priority="5073" stopIfTrue="1" operator="endsWith" text="CH">
      <formula>RIGHT(BC62,LEN("CH"))="CH"</formula>
    </cfRule>
  </conditionalFormatting>
  <conditionalFormatting sqref="BE62:BE76">
    <cfRule type="endsWith" dxfId="11115" priority="5052" stopIfTrue="1" operator="endsWith" text="TE">
      <formula>RIGHT(BE62,LEN("TE"))="TE"</formula>
    </cfRule>
    <cfRule type="endsWith" dxfId="11114" priority="5053" stopIfTrue="1" operator="endsWith" text="MX">
      <formula>RIGHT(BE62,LEN("MX"))="MX"</formula>
    </cfRule>
    <cfRule type="endsWith" dxfId="11113" priority="5054" stopIfTrue="1" operator="endsWith" text="MI">
      <formula>RIGHT(BE62,LEN("MI"))="MI"</formula>
    </cfRule>
    <cfRule type="endsWith" dxfId="11112" priority="5055" stopIfTrue="1" operator="endsWith" text="PL">
      <formula>RIGHT(BE62,LEN("PL"))="PL"</formula>
    </cfRule>
    <cfRule type="endsWith" dxfId="11111" priority="5056" stopIfTrue="1" operator="endsWith" text="FE">
      <formula>RIGHT(BE62,LEN("FE"))="FE"</formula>
    </cfRule>
    <cfRule type="endsWith" dxfId="11110" priority="5057" stopIfTrue="1" operator="endsWith" text="PA">
      <formula>RIGHT(BE62,LEN("PA"))="PA"</formula>
    </cfRule>
    <cfRule type="endsWith" dxfId="11109" priority="5058" stopIfTrue="1" operator="endsWith" text="PS">
      <formula>RIGHT(BE62,LEN("PS"))="PS"</formula>
    </cfRule>
    <cfRule type="endsWith" dxfId="11108" priority="5059" stopIfTrue="1" operator="endsWith" text="OB">
      <formula>RIGHT(BE62,LEN("OB"))="OB"</formula>
    </cfRule>
    <cfRule type="endsWith" dxfId="11107" priority="5060" stopIfTrue="1" operator="endsWith" text="BA">
      <formula>RIGHT(BE62,LEN("BA"))="BA"</formula>
    </cfRule>
    <cfRule type="endsWith" dxfId="11106" priority="5061" stopIfTrue="1" operator="endsWith" text="CO">
      <formula>RIGHT(BE62,LEN("CO"))="CO"</formula>
    </cfRule>
    <cfRule type="endsWith" dxfId="11105" priority="5062" stopIfTrue="1" operator="endsWith" text="CH">
      <formula>RIGHT(BE62,LEN("CH"))="CH"</formula>
    </cfRule>
  </conditionalFormatting>
  <conditionalFormatting sqref="BG62:BG76">
    <cfRule type="endsWith" dxfId="11104" priority="5041" stopIfTrue="1" operator="endsWith" text="TE">
      <formula>RIGHT(BG62,LEN("TE"))="TE"</formula>
    </cfRule>
    <cfRule type="endsWith" dxfId="11103" priority="5042" stopIfTrue="1" operator="endsWith" text="MX">
      <formula>RIGHT(BG62,LEN("MX"))="MX"</formula>
    </cfRule>
    <cfRule type="endsWith" dxfId="11102" priority="5043" stopIfTrue="1" operator="endsWith" text="MI">
      <formula>RIGHT(BG62,LEN("MI"))="MI"</formula>
    </cfRule>
    <cfRule type="endsWith" dxfId="11101" priority="5044" stopIfTrue="1" operator="endsWith" text="PL">
      <formula>RIGHT(BG62,LEN("PL"))="PL"</formula>
    </cfRule>
    <cfRule type="endsWith" dxfId="11100" priority="5045" stopIfTrue="1" operator="endsWith" text="FE">
      <formula>RIGHT(BG62,LEN("FE"))="FE"</formula>
    </cfRule>
    <cfRule type="endsWith" dxfId="11099" priority="5046" stopIfTrue="1" operator="endsWith" text="PA">
      <formula>RIGHT(BG62,LEN("PA"))="PA"</formula>
    </cfRule>
    <cfRule type="endsWith" dxfId="11098" priority="5047" stopIfTrue="1" operator="endsWith" text="PS">
      <formula>RIGHT(BG62,LEN("PS"))="PS"</formula>
    </cfRule>
    <cfRule type="endsWith" dxfId="11097" priority="5048" stopIfTrue="1" operator="endsWith" text="OB">
      <formula>RIGHT(BG62,LEN("OB"))="OB"</formula>
    </cfRule>
    <cfRule type="endsWith" dxfId="11096" priority="5049" stopIfTrue="1" operator="endsWith" text="BA">
      <formula>RIGHT(BG62,LEN("BA"))="BA"</formula>
    </cfRule>
    <cfRule type="endsWith" dxfId="11095" priority="5050" stopIfTrue="1" operator="endsWith" text="CO">
      <formula>RIGHT(BG62,LEN("CO"))="CO"</formula>
    </cfRule>
    <cfRule type="endsWith" dxfId="11094" priority="5051" stopIfTrue="1" operator="endsWith" text="CH">
      <formula>RIGHT(BG62,LEN("CH"))="CH"</formula>
    </cfRule>
  </conditionalFormatting>
  <conditionalFormatting sqref="H95">
    <cfRule type="cellIs" dxfId="11093" priority="5040" stopIfTrue="1" operator="greaterThan">
      <formula>16</formula>
    </cfRule>
  </conditionalFormatting>
  <conditionalFormatting sqref="J95">
    <cfRule type="cellIs" dxfId="11092" priority="5039" stopIfTrue="1" operator="greaterThan">
      <formula>16</formula>
    </cfRule>
  </conditionalFormatting>
  <conditionalFormatting sqref="L95">
    <cfRule type="cellIs" dxfId="11091" priority="5038" stopIfTrue="1" operator="greaterThan">
      <formula>16</formula>
    </cfRule>
  </conditionalFormatting>
  <conditionalFormatting sqref="N95">
    <cfRule type="cellIs" dxfId="11090" priority="5037" stopIfTrue="1" operator="greaterThan">
      <formula>16</formula>
    </cfRule>
  </conditionalFormatting>
  <conditionalFormatting sqref="P95">
    <cfRule type="cellIs" dxfId="11089" priority="5036" stopIfTrue="1" operator="greaterThan">
      <formula>16</formula>
    </cfRule>
  </conditionalFormatting>
  <conditionalFormatting sqref="R95">
    <cfRule type="cellIs" dxfId="11088" priority="5035" stopIfTrue="1" operator="greaterThan">
      <formula>16</formula>
    </cfRule>
  </conditionalFormatting>
  <conditionalFormatting sqref="T95">
    <cfRule type="cellIs" dxfId="11087" priority="5034" stopIfTrue="1" operator="greaterThan">
      <formula>16</formula>
    </cfRule>
  </conditionalFormatting>
  <conditionalFormatting sqref="G80:G94">
    <cfRule type="endsWith" dxfId="11086" priority="5023" stopIfTrue="1" operator="endsWith" text="TE">
      <formula>RIGHT(G80,LEN("TE"))="TE"</formula>
    </cfRule>
    <cfRule type="endsWith" dxfId="11085" priority="5024" stopIfTrue="1" operator="endsWith" text="MX">
      <formula>RIGHT(G80,LEN("MX"))="MX"</formula>
    </cfRule>
    <cfRule type="endsWith" dxfId="11084" priority="5025" stopIfTrue="1" operator="endsWith" text="MI">
      <formula>RIGHT(G80,LEN("MI"))="MI"</formula>
    </cfRule>
    <cfRule type="endsWith" dxfId="11083" priority="5026" stopIfTrue="1" operator="endsWith" text="PL">
      <formula>RIGHT(G80,LEN("PL"))="PL"</formula>
    </cfRule>
    <cfRule type="endsWith" dxfId="11082" priority="5027" stopIfTrue="1" operator="endsWith" text="FE">
      <formula>RIGHT(G80,LEN("FE"))="FE"</formula>
    </cfRule>
    <cfRule type="endsWith" dxfId="11081" priority="5028" stopIfTrue="1" operator="endsWith" text="PA">
      <formula>RIGHT(G80,LEN("PA"))="PA"</formula>
    </cfRule>
    <cfRule type="endsWith" dxfId="11080" priority="5029" stopIfTrue="1" operator="endsWith" text="PS">
      <formula>RIGHT(G80,LEN("PS"))="PS"</formula>
    </cfRule>
    <cfRule type="endsWith" dxfId="11079" priority="5030" stopIfTrue="1" operator="endsWith" text="OB">
      <formula>RIGHT(G80,LEN("OB"))="OB"</formula>
    </cfRule>
    <cfRule type="endsWith" dxfId="11078" priority="5031" stopIfTrue="1" operator="endsWith" text="BA">
      <formula>RIGHT(G80,LEN("BA"))="BA"</formula>
    </cfRule>
    <cfRule type="endsWith" dxfId="11077" priority="5032" stopIfTrue="1" operator="endsWith" text="CO">
      <formula>RIGHT(G80,LEN("CO"))="CO"</formula>
    </cfRule>
    <cfRule type="endsWith" dxfId="11076" priority="5033" stopIfTrue="1" operator="endsWith" text="CH">
      <formula>RIGHT(G80,LEN("CH"))="CH"</formula>
    </cfRule>
  </conditionalFormatting>
  <conditionalFormatting sqref="I80:I94">
    <cfRule type="endsWith" dxfId="11075" priority="5012" stopIfTrue="1" operator="endsWith" text="TE">
      <formula>RIGHT(I80,LEN("TE"))="TE"</formula>
    </cfRule>
    <cfRule type="endsWith" dxfId="11074" priority="5013" stopIfTrue="1" operator="endsWith" text="MX">
      <formula>RIGHT(I80,LEN("MX"))="MX"</formula>
    </cfRule>
    <cfRule type="endsWith" dxfId="11073" priority="5014" stopIfTrue="1" operator="endsWith" text="MI">
      <formula>RIGHT(I80,LEN("MI"))="MI"</formula>
    </cfRule>
    <cfRule type="endsWith" dxfId="11072" priority="5015" stopIfTrue="1" operator="endsWith" text="PL">
      <formula>RIGHT(I80,LEN("PL"))="PL"</formula>
    </cfRule>
    <cfRule type="endsWith" dxfId="11071" priority="5016" stopIfTrue="1" operator="endsWith" text="FE">
      <formula>RIGHT(I80,LEN("FE"))="FE"</formula>
    </cfRule>
    <cfRule type="endsWith" dxfId="11070" priority="5017" stopIfTrue="1" operator="endsWith" text="PA">
      <formula>RIGHT(I80,LEN("PA"))="PA"</formula>
    </cfRule>
    <cfRule type="endsWith" dxfId="11069" priority="5018" stopIfTrue="1" operator="endsWith" text="PS">
      <formula>RIGHT(I80,LEN("PS"))="PS"</formula>
    </cfRule>
    <cfRule type="endsWith" dxfId="11068" priority="5019" stopIfTrue="1" operator="endsWith" text="OB">
      <formula>RIGHT(I80,LEN("OB"))="OB"</formula>
    </cfRule>
    <cfRule type="endsWith" dxfId="11067" priority="5020" stopIfTrue="1" operator="endsWith" text="BA">
      <formula>RIGHT(I80,LEN("BA"))="BA"</formula>
    </cfRule>
    <cfRule type="endsWith" dxfId="11066" priority="5021" stopIfTrue="1" operator="endsWith" text="CO">
      <formula>RIGHT(I80,LEN("CO"))="CO"</formula>
    </cfRule>
    <cfRule type="endsWith" dxfId="11065" priority="5022" stopIfTrue="1" operator="endsWith" text="CH">
      <formula>RIGHT(I80,LEN("CH"))="CH"</formula>
    </cfRule>
  </conditionalFormatting>
  <conditionalFormatting sqref="K80:K94">
    <cfRule type="endsWith" dxfId="11064" priority="5001" stopIfTrue="1" operator="endsWith" text="TE">
      <formula>RIGHT(K80,LEN("TE"))="TE"</formula>
    </cfRule>
    <cfRule type="endsWith" dxfId="11063" priority="5002" stopIfTrue="1" operator="endsWith" text="MX">
      <formula>RIGHT(K80,LEN("MX"))="MX"</formula>
    </cfRule>
    <cfRule type="endsWith" dxfId="11062" priority="5003" stopIfTrue="1" operator="endsWith" text="MI">
      <formula>RIGHT(K80,LEN("MI"))="MI"</formula>
    </cfRule>
    <cfRule type="endsWith" dxfId="11061" priority="5004" stopIfTrue="1" operator="endsWith" text="PL">
      <formula>RIGHT(K80,LEN("PL"))="PL"</formula>
    </cfRule>
    <cfRule type="endsWith" dxfId="11060" priority="5005" stopIfTrue="1" operator="endsWith" text="FE">
      <formula>RIGHT(K80,LEN("FE"))="FE"</formula>
    </cfRule>
    <cfRule type="endsWith" dxfId="11059" priority="5006" stopIfTrue="1" operator="endsWith" text="PA">
      <formula>RIGHT(K80,LEN("PA"))="PA"</formula>
    </cfRule>
    <cfRule type="endsWith" dxfId="11058" priority="5007" stopIfTrue="1" operator="endsWith" text="PS">
      <formula>RIGHT(K80,LEN("PS"))="PS"</formula>
    </cfRule>
    <cfRule type="endsWith" dxfId="11057" priority="5008" stopIfTrue="1" operator="endsWith" text="OB">
      <formula>RIGHT(K80,LEN("OB"))="OB"</formula>
    </cfRule>
    <cfRule type="endsWith" dxfId="11056" priority="5009" stopIfTrue="1" operator="endsWith" text="BA">
      <formula>RIGHT(K80,LEN("BA"))="BA"</formula>
    </cfRule>
    <cfRule type="endsWith" dxfId="11055" priority="5010" stopIfTrue="1" operator="endsWith" text="CO">
      <formula>RIGHT(K80,LEN("CO"))="CO"</formula>
    </cfRule>
    <cfRule type="endsWith" dxfId="11054" priority="5011" stopIfTrue="1" operator="endsWith" text="CH">
      <formula>RIGHT(K80,LEN("CH"))="CH"</formula>
    </cfRule>
  </conditionalFormatting>
  <conditionalFormatting sqref="M80:M94">
    <cfRule type="endsWith" dxfId="11053" priority="4990" stopIfTrue="1" operator="endsWith" text="TE">
      <formula>RIGHT(M80,LEN("TE"))="TE"</formula>
    </cfRule>
    <cfRule type="endsWith" dxfId="11052" priority="4991" stopIfTrue="1" operator="endsWith" text="MX">
      <formula>RIGHT(M80,LEN("MX"))="MX"</formula>
    </cfRule>
    <cfRule type="endsWith" dxfId="11051" priority="4992" stopIfTrue="1" operator="endsWith" text="MI">
      <formula>RIGHT(M80,LEN("MI"))="MI"</formula>
    </cfRule>
    <cfRule type="endsWith" dxfId="11050" priority="4993" stopIfTrue="1" operator="endsWith" text="PL">
      <formula>RIGHT(M80,LEN("PL"))="PL"</formula>
    </cfRule>
    <cfRule type="endsWith" dxfId="11049" priority="4994" stopIfTrue="1" operator="endsWith" text="FE">
      <formula>RIGHT(M80,LEN("FE"))="FE"</formula>
    </cfRule>
    <cfRule type="endsWith" dxfId="11048" priority="4995" stopIfTrue="1" operator="endsWith" text="PA">
      <formula>RIGHT(M80,LEN("PA"))="PA"</formula>
    </cfRule>
    <cfRule type="endsWith" dxfId="11047" priority="4996" stopIfTrue="1" operator="endsWith" text="PS">
      <formula>RIGHT(M80,LEN("PS"))="PS"</formula>
    </cfRule>
    <cfRule type="endsWith" dxfId="11046" priority="4997" stopIfTrue="1" operator="endsWith" text="OB">
      <formula>RIGHT(M80,LEN("OB"))="OB"</formula>
    </cfRule>
    <cfRule type="endsWith" dxfId="11045" priority="4998" stopIfTrue="1" operator="endsWith" text="BA">
      <formula>RIGHT(M80,LEN("BA"))="BA"</formula>
    </cfRule>
    <cfRule type="endsWith" dxfId="11044" priority="4999" stopIfTrue="1" operator="endsWith" text="CO">
      <formula>RIGHT(M80,LEN("CO"))="CO"</formula>
    </cfRule>
    <cfRule type="endsWith" dxfId="11043" priority="5000" stopIfTrue="1" operator="endsWith" text="CH">
      <formula>RIGHT(M80,LEN("CH"))="CH"</formula>
    </cfRule>
  </conditionalFormatting>
  <conditionalFormatting sqref="O80:O94">
    <cfRule type="endsWith" dxfId="11042" priority="4979" stopIfTrue="1" operator="endsWith" text="TE">
      <formula>RIGHT(O80,LEN("TE"))="TE"</formula>
    </cfRule>
    <cfRule type="endsWith" dxfId="11041" priority="4980" stopIfTrue="1" operator="endsWith" text="MX">
      <formula>RIGHT(O80,LEN("MX"))="MX"</formula>
    </cfRule>
    <cfRule type="endsWith" dxfId="11040" priority="4981" stopIfTrue="1" operator="endsWith" text="MI">
      <formula>RIGHT(O80,LEN("MI"))="MI"</formula>
    </cfRule>
    <cfRule type="endsWith" dxfId="11039" priority="4982" stopIfTrue="1" operator="endsWith" text="PL">
      <formula>RIGHT(O80,LEN("PL"))="PL"</formula>
    </cfRule>
    <cfRule type="endsWith" dxfId="11038" priority="4983" stopIfTrue="1" operator="endsWith" text="FE">
      <formula>RIGHT(O80,LEN("FE"))="FE"</formula>
    </cfRule>
    <cfRule type="endsWith" dxfId="11037" priority="4984" stopIfTrue="1" operator="endsWith" text="PA">
      <formula>RIGHT(O80,LEN("PA"))="PA"</formula>
    </cfRule>
    <cfRule type="endsWith" dxfId="11036" priority="4985" stopIfTrue="1" operator="endsWith" text="PS">
      <formula>RIGHT(O80,LEN("PS"))="PS"</formula>
    </cfRule>
    <cfRule type="endsWith" dxfId="11035" priority="4986" stopIfTrue="1" operator="endsWith" text="OB">
      <formula>RIGHT(O80,LEN("OB"))="OB"</formula>
    </cfRule>
    <cfRule type="endsWith" dxfId="11034" priority="4987" stopIfTrue="1" operator="endsWith" text="BA">
      <formula>RIGHT(O80,LEN("BA"))="BA"</formula>
    </cfRule>
    <cfRule type="endsWith" dxfId="11033" priority="4988" stopIfTrue="1" operator="endsWith" text="CO">
      <formula>RIGHT(O80,LEN("CO"))="CO"</formula>
    </cfRule>
    <cfRule type="endsWith" dxfId="11032" priority="4989" stopIfTrue="1" operator="endsWith" text="CH">
      <formula>RIGHT(O80,LEN("CH"))="CH"</formula>
    </cfRule>
  </conditionalFormatting>
  <conditionalFormatting sqref="Q80:Q94">
    <cfRule type="endsWith" dxfId="11031" priority="4968" stopIfTrue="1" operator="endsWith" text="TE">
      <formula>RIGHT(Q80,LEN("TE"))="TE"</formula>
    </cfRule>
    <cfRule type="endsWith" dxfId="11030" priority="4969" stopIfTrue="1" operator="endsWith" text="MX">
      <formula>RIGHT(Q80,LEN("MX"))="MX"</formula>
    </cfRule>
    <cfRule type="endsWith" dxfId="11029" priority="4970" stopIfTrue="1" operator="endsWith" text="MI">
      <formula>RIGHT(Q80,LEN("MI"))="MI"</formula>
    </cfRule>
    <cfRule type="endsWith" dxfId="11028" priority="4971" stopIfTrue="1" operator="endsWith" text="PL">
      <formula>RIGHT(Q80,LEN("PL"))="PL"</formula>
    </cfRule>
    <cfRule type="endsWith" dxfId="11027" priority="4972" stopIfTrue="1" operator="endsWith" text="FE">
      <formula>RIGHT(Q80,LEN("FE"))="FE"</formula>
    </cfRule>
    <cfRule type="endsWith" dxfId="11026" priority="4973" stopIfTrue="1" operator="endsWith" text="PA">
      <formula>RIGHT(Q80,LEN("PA"))="PA"</formula>
    </cfRule>
    <cfRule type="endsWith" dxfId="11025" priority="4974" stopIfTrue="1" operator="endsWith" text="PS">
      <formula>RIGHT(Q80,LEN("PS"))="PS"</formula>
    </cfRule>
    <cfRule type="endsWith" dxfId="11024" priority="4975" stopIfTrue="1" operator="endsWith" text="OB">
      <formula>RIGHT(Q80,LEN("OB"))="OB"</formula>
    </cfRule>
    <cfRule type="endsWith" dxfId="11023" priority="4976" stopIfTrue="1" operator="endsWith" text="BA">
      <formula>RIGHT(Q80,LEN("BA"))="BA"</formula>
    </cfRule>
    <cfRule type="endsWith" dxfId="11022" priority="4977" stopIfTrue="1" operator="endsWith" text="CO">
      <formula>RIGHT(Q80,LEN("CO"))="CO"</formula>
    </cfRule>
    <cfRule type="endsWith" dxfId="11021" priority="4978" stopIfTrue="1" operator="endsWith" text="CH">
      <formula>RIGHT(Q80,LEN("CH"))="CH"</formula>
    </cfRule>
  </conditionalFormatting>
  <conditionalFormatting sqref="S80:S94">
    <cfRule type="endsWith" dxfId="11020" priority="4957" stopIfTrue="1" operator="endsWith" text="TE">
      <formula>RIGHT(S80,LEN("TE"))="TE"</formula>
    </cfRule>
    <cfRule type="endsWith" dxfId="11019" priority="4958" stopIfTrue="1" operator="endsWith" text="MX">
      <formula>RIGHT(S80,LEN("MX"))="MX"</formula>
    </cfRule>
    <cfRule type="endsWith" dxfId="11018" priority="4959" stopIfTrue="1" operator="endsWith" text="MI">
      <formula>RIGHT(S80,LEN("MI"))="MI"</formula>
    </cfRule>
    <cfRule type="endsWith" dxfId="11017" priority="4960" stopIfTrue="1" operator="endsWith" text="PL">
      <formula>RIGHT(S80,LEN("PL"))="PL"</formula>
    </cfRule>
    <cfRule type="endsWith" dxfId="11016" priority="4961" stopIfTrue="1" operator="endsWith" text="FE">
      <formula>RIGHT(S80,LEN("FE"))="FE"</formula>
    </cfRule>
    <cfRule type="endsWith" dxfId="11015" priority="4962" stopIfTrue="1" operator="endsWith" text="PA">
      <formula>RIGHT(S80,LEN("PA"))="PA"</formula>
    </cfRule>
    <cfRule type="endsWith" dxfId="11014" priority="4963" stopIfTrue="1" operator="endsWith" text="PS">
      <formula>RIGHT(S80,LEN("PS"))="PS"</formula>
    </cfRule>
    <cfRule type="endsWith" dxfId="11013" priority="4964" stopIfTrue="1" operator="endsWith" text="OB">
      <formula>RIGHT(S80,LEN("OB"))="OB"</formula>
    </cfRule>
    <cfRule type="endsWith" dxfId="11012" priority="4965" stopIfTrue="1" operator="endsWith" text="BA">
      <formula>RIGHT(S80,LEN("BA"))="BA"</formula>
    </cfRule>
    <cfRule type="endsWith" dxfId="11011" priority="4966" stopIfTrue="1" operator="endsWith" text="CO">
      <formula>RIGHT(S80,LEN("CO"))="CO"</formula>
    </cfRule>
    <cfRule type="endsWith" dxfId="11010" priority="4967" stopIfTrue="1" operator="endsWith" text="CH">
      <formula>RIGHT(S80,LEN("CH"))="CH"</formula>
    </cfRule>
  </conditionalFormatting>
  <conditionalFormatting sqref="AB95">
    <cfRule type="cellIs" dxfId="11009" priority="4956" stopIfTrue="1" operator="greaterThan">
      <formula>16</formula>
    </cfRule>
  </conditionalFormatting>
  <conditionalFormatting sqref="AD95">
    <cfRule type="cellIs" dxfId="11008" priority="4955" stopIfTrue="1" operator="greaterThan">
      <formula>16</formula>
    </cfRule>
  </conditionalFormatting>
  <conditionalFormatting sqref="AF95">
    <cfRule type="cellIs" dxfId="11007" priority="4954" stopIfTrue="1" operator="greaterThan">
      <formula>16</formula>
    </cfRule>
  </conditionalFormatting>
  <conditionalFormatting sqref="AH95">
    <cfRule type="cellIs" dxfId="11006" priority="4953" stopIfTrue="1" operator="greaterThan">
      <formula>16</formula>
    </cfRule>
  </conditionalFormatting>
  <conditionalFormatting sqref="AJ95">
    <cfRule type="cellIs" dxfId="11005" priority="4952" stopIfTrue="1" operator="greaterThan">
      <formula>16</formula>
    </cfRule>
  </conditionalFormatting>
  <conditionalFormatting sqref="AL95">
    <cfRule type="cellIs" dxfId="11004" priority="4951" stopIfTrue="1" operator="greaterThan">
      <formula>16</formula>
    </cfRule>
  </conditionalFormatting>
  <conditionalFormatting sqref="AN95">
    <cfRule type="cellIs" dxfId="11003" priority="4950" stopIfTrue="1" operator="greaterThan">
      <formula>16</formula>
    </cfRule>
  </conditionalFormatting>
  <conditionalFormatting sqref="AA80:AA94">
    <cfRule type="endsWith" dxfId="11002" priority="4939" stopIfTrue="1" operator="endsWith" text="TE">
      <formula>RIGHT(AA80,LEN("TE"))="TE"</formula>
    </cfRule>
    <cfRule type="endsWith" dxfId="11001" priority="4940" stopIfTrue="1" operator="endsWith" text="MX">
      <formula>RIGHT(AA80,LEN("MX"))="MX"</formula>
    </cfRule>
    <cfRule type="endsWith" dxfId="11000" priority="4941" stopIfTrue="1" operator="endsWith" text="MI">
      <formula>RIGHT(AA80,LEN("MI"))="MI"</formula>
    </cfRule>
    <cfRule type="endsWith" dxfId="10999" priority="4942" stopIfTrue="1" operator="endsWith" text="PL">
      <formula>RIGHT(AA80,LEN("PL"))="PL"</formula>
    </cfRule>
    <cfRule type="endsWith" dxfId="10998" priority="4943" stopIfTrue="1" operator="endsWith" text="FE">
      <formula>RIGHT(AA80,LEN("FE"))="FE"</formula>
    </cfRule>
    <cfRule type="endsWith" dxfId="10997" priority="4944" stopIfTrue="1" operator="endsWith" text="PA">
      <formula>RIGHT(AA80,LEN("PA"))="PA"</formula>
    </cfRule>
    <cfRule type="endsWith" dxfId="10996" priority="4945" stopIfTrue="1" operator="endsWith" text="PS">
      <formula>RIGHT(AA80,LEN("PS"))="PS"</formula>
    </cfRule>
    <cfRule type="endsWith" dxfId="10995" priority="4946" stopIfTrue="1" operator="endsWith" text="OB">
      <formula>RIGHT(AA80,LEN("OB"))="OB"</formula>
    </cfRule>
    <cfRule type="endsWith" dxfId="10994" priority="4947" stopIfTrue="1" operator="endsWith" text="BA">
      <formula>RIGHT(AA80,LEN("BA"))="BA"</formula>
    </cfRule>
    <cfRule type="endsWith" dxfId="10993" priority="4948" stopIfTrue="1" operator="endsWith" text="CO">
      <formula>RIGHT(AA80,LEN("CO"))="CO"</formula>
    </cfRule>
    <cfRule type="endsWith" dxfId="10992" priority="4949" stopIfTrue="1" operator="endsWith" text="CH">
      <formula>RIGHT(AA80,LEN("CH"))="CH"</formula>
    </cfRule>
  </conditionalFormatting>
  <conditionalFormatting sqref="AC80:AC94">
    <cfRule type="endsWith" dxfId="10991" priority="4928" stopIfTrue="1" operator="endsWith" text="TE">
      <formula>RIGHT(AC80,LEN("TE"))="TE"</formula>
    </cfRule>
    <cfRule type="endsWith" dxfId="10990" priority="4929" stopIfTrue="1" operator="endsWith" text="MX">
      <formula>RIGHT(AC80,LEN("MX"))="MX"</formula>
    </cfRule>
    <cfRule type="endsWith" dxfId="10989" priority="4930" stopIfTrue="1" operator="endsWith" text="MI">
      <formula>RIGHT(AC80,LEN("MI"))="MI"</formula>
    </cfRule>
    <cfRule type="endsWith" dxfId="10988" priority="4931" stopIfTrue="1" operator="endsWith" text="PL">
      <formula>RIGHT(AC80,LEN("PL"))="PL"</formula>
    </cfRule>
    <cfRule type="endsWith" dxfId="10987" priority="4932" stopIfTrue="1" operator="endsWith" text="FE">
      <formula>RIGHT(AC80,LEN("FE"))="FE"</formula>
    </cfRule>
    <cfRule type="endsWith" dxfId="10986" priority="4933" stopIfTrue="1" operator="endsWith" text="PA">
      <formula>RIGHT(AC80,LEN("PA"))="PA"</formula>
    </cfRule>
    <cfRule type="endsWith" dxfId="10985" priority="4934" stopIfTrue="1" operator="endsWith" text="PS">
      <formula>RIGHT(AC80,LEN("PS"))="PS"</formula>
    </cfRule>
    <cfRule type="endsWith" dxfId="10984" priority="4935" stopIfTrue="1" operator="endsWith" text="OB">
      <formula>RIGHT(AC80,LEN("OB"))="OB"</formula>
    </cfRule>
    <cfRule type="endsWith" dxfId="10983" priority="4936" stopIfTrue="1" operator="endsWith" text="BA">
      <formula>RIGHT(AC80,LEN("BA"))="BA"</formula>
    </cfRule>
    <cfRule type="endsWith" dxfId="10982" priority="4937" stopIfTrue="1" operator="endsWith" text="CO">
      <formula>RIGHT(AC80,LEN("CO"))="CO"</formula>
    </cfRule>
    <cfRule type="endsWith" dxfId="10981" priority="4938" stopIfTrue="1" operator="endsWith" text="CH">
      <formula>RIGHT(AC80,LEN("CH"))="CH"</formula>
    </cfRule>
  </conditionalFormatting>
  <conditionalFormatting sqref="AE80:AE94">
    <cfRule type="endsWith" dxfId="10980" priority="4917" stopIfTrue="1" operator="endsWith" text="TE">
      <formula>RIGHT(AE80,LEN("TE"))="TE"</formula>
    </cfRule>
    <cfRule type="endsWith" dxfId="10979" priority="4918" stopIfTrue="1" operator="endsWith" text="MX">
      <formula>RIGHT(AE80,LEN("MX"))="MX"</formula>
    </cfRule>
    <cfRule type="endsWith" dxfId="10978" priority="4919" stopIfTrue="1" operator="endsWith" text="MI">
      <formula>RIGHT(AE80,LEN("MI"))="MI"</formula>
    </cfRule>
    <cfRule type="endsWith" dxfId="10977" priority="4920" stopIfTrue="1" operator="endsWith" text="PL">
      <formula>RIGHT(AE80,LEN("PL"))="PL"</formula>
    </cfRule>
    <cfRule type="endsWith" dxfId="10976" priority="4921" stopIfTrue="1" operator="endsWith" text="FE">
      <formula>RIGHT(AE80,LEN("FE"))="FE"</formula>
    </cfRule>
    <cfRule type="endsWith" dxfId="10975" priority="4922" stopIfTrue="1" operator="endsWith" text="PA">
      <formula>RIGHT(AE80,LEN("PA"))="PA"</formula>
    </cfRule>
    <cfRule type="endsWith" dxfId="10974" priority="4923" stopIfTrue="1" operator="endsWith" text="PS">
      <formula>RIGHT(AE80,LEN("PS"))="PS"</formula>
    </cfRule>
    <cfRule type="endsWith" dxfId="10973" priority="4924" stopIfTrue="1" operator="endsWith" text="OB">
      <formula>RIGHT(AE80,LEN("OB"))="OB"</formula>
    </cfRule>
    <cfRule type="endsWith" dxfId="10972" priority="4925" stopIfTrue="1" operator="endsWith" text="BA">
      <formula>RIGHT(AE80,LEN("BA"))="BA"</formula>
    </cfRule>
    <cfRule type="endsWith" dxfId="10971" priority="4926" stopIfTrue="1" operator="endsWith" text="CO">
      <formula>RIGHT(AE80,LEN("CO"))="CO"</formula>
    </cfRule>
    <cfRule type="endsWith" dxfId="10970" priority="4927" stopIfTrue="1" operator="endsWith" text="CH">
      <formula>RIGHT(AE80,LEN("CH"))="CH"</formula>
    </cfRule>
  </conditionalFormatting>
  <conditionalFormatting sqref="AG80:AG94">
    <cfRule type="endsWith" dxfId="10969" priority="4906" stopIfTrue="1" operator="endsWith" text="TE">
      <formula>RIGHT(AG80,LEN("TE"))="TE"</formula>
    </cfRule>
    <cfRule type="endsWith" dxfId="10968" priority="4907" stopIfTrue="1" operator="endsWith" text="MX">
      <formula>RIGHT(AG80,LEN("MX"))="MX"</formula>
    </cfRule>
    <cfRule type="endsWith" dxfId="10967" priority="4908" stopIfTrue="1" operator="endsWith" text="MI">
      <formula>RIGHT(AG80,LEN("MI"))="MI"</formula>
    </cfRule>
    <cfRule type="endsWith" dxfId="10966" priority="4909" stopIfTrue="1" operator="endsWith" text="PL">
      <formula>RIGHT(AG80,LEN("PL"))="PL"</formula>
    </cfRule>
    <cfRule type="endsWith" dxfId="10965" priority="4910" stopIfTrue="1" operator="endsWith" text="FE">
      <formula>RIGHT(AG80,LEN("FE"))="FE"</formula>
    </cfRule>
    <cfRule type="endsWith" dxfId="10964" priority="4911" stopIfTrue="1" operator="endsWith" text="PA">
      <formula>RIGHT(AG80,LEN("PA"))="PA"</formula>
    </cfRule>
    <cfRule type="endsWith" dxfId="10963" priority="4912" stopIfTrue="1" operator="endsWith" text="PS">
      <formula>RIGHT(AG80,LEN("PS"))="PS"</formula>
    </cfRule>
    <cfRule type="endsWith" dxfId="10962" priority="4913" stopIfTrue="1" operator="endsWith" text="OB">
      <formula>RIGHT(AG80,LEN("OB"))="OB"</formula>
    </cfRule>
    <cfRule type="endsWith" dxfId="10961" priority="4914" stopIfTrue="1" operator="endsWith" text="BA">
      <formula>RIGHT(AG80,LEN("BA"))="BA"</formula>
    </cfRule>
    <cfRule type="endsWith" dxfId="10960" priority="4915" stopIfTrue="1" operator="endsWith" text="CO">
      <formula>RIGHT(AG80,LEN("CO"))="CO"</formula>
    </cfRule>
    <cfRule type="endsWith" dxfId="10959" priority="4916" stopIfTrue="1" operator="endsWith" text="CH">
      <formula>RIGHT(AG80,LEN("CH"))="CH"</formula>
    </cfRule>
  </conditionalFormatting>
  <conditionalFormatting sqref="AI80:AI94">
    <cfRule type="endsWith" dxfId="10958" priority="4895" stopIfTrue="1" operator="endsWith" text="TE">
      <formula>RIGHT(AI80,LEN("TE"))="TE"</formula>
    </cfRule>
    <cfRule type="endsWith" dxfId="10957" priority="4896" stopIfTrue="1" operator="endsWith" text="MX">
      <formula>RIGHT(AI80,LEN("MX"))="MX"</formula>
    </cfRule>
    <cfRule type="endsWith" dxfId="10956" priority="4897" stopIfTrue="1" operator="endsWith" text="MI">
      <formula>RIGHT(AI80,LEN("MI"))="MI"</formula>
    </cfRule>
    <cfRule type="endsWith" dxfId="10955" priority="4898" stopIfTrue="1" operator="endsWith" text="PL">
      <formula>RIGHT(AI80,LEN("PL"))="PL"</formula>
    </cfRule>
    <cfRule type="endsWith" dxfId="10954" priority="4899" stopIfTrue="1" operator="endsWith" text="FE">
      <formula>RIGHT(AI80,LEN("FE"))="FE"</formula>
    </cfRule>
    <cfRule type="endsWith" dxfId="10953" priority="4900" stopIfTrue="1" operator="endsWith" text="PA">
      <formula>RIGHT(AI80,LEN("PA"))="PA"</formula>
    </cfRule>
    <cfRule type="endsWith" dxfId="10952" priority="4901" stopIfTrue="1" operator="endsWith" text="PS">
      <formula>RIGHT(AI80,LEN("PS"))="PS"</formula>
    </cfRule>
    <cfRule type="endsWith" dxfId="10951" priority="4902" stopIfTrue="1" operator="endsWith" text="OB">
      <formula>RIGHT(AI80,LEN("OB"))="OB"</formula>
    </cfRule>
    <cfRule type="endsWith" dxfId="10950" priority="4903" stopIfTrue="1" operator="endsWith" text="BA">
      <formula>RIGHT(AI80,LEN("BA"))="BA"</formula>
    </cfRule>
    <cfRule type="endsWith" dxfId="10949" priority="4904" stopIfTrue="1" operator="endsWith" text="CO">
      <formula>RIGHT(AI80,LEN("CO"))="CO"</formula>
    </cfRule>
    <cfRule type="endsWith" dxfId="10948" priority="4905" stopIfTrue="1" operator="endsWith" text="CH">
      <formula>RIGHT(AI80,LEN("CH"))="CH"</formula>
    </cfRule>
  </conditionalFormatting>
  <conditionalFormatting sqref="AK80:AK94">
    <cfRule type="endsWith" dxfId="10947" priority="4884" stopIfTrue="1" operator="endsWith" text="TE">
      <formula>RIGHT(AK80,LEN("TE"))="TE"</formula>
    </cfRule>
    <cfRule type="endsWith" dxfId="10946" priority="4885" stopIfTrue="1" operator="endsWith" text="MX">
      <formula>RIGHT(AK80,LEN("MX"))="MX"</formula>
    </cfRule>
    <cfRule type="endsWith" dxfId="10945" priority="4886" stopIfTrue="1" operator="endsWith" text="MI">
      <formula>RIGHT(AK80,LEN("MI"))="MI"</formula>
    </cfRule>
    <cfRule type="endsWith" dxfId="10944" priority="4887" stopIfTrue="1" operator="endsWith" text="PL">
      <formula>RIGHT(AK80,LEN("PL"))="PL"</formula>
    </cfRule>
    <cfRule type="endsWith" dxfId="10943" priority="4888" stopIfTrue="1" operator="endsWith" text="FE">
      <formula>RIGHT(AK80,LEN("FE"))="FE"</formula>
    </cfRule>
    <cfRule type="endsWith" dxfId="10942" priority="4889" stopIfTrue="1" operator="endsWith" text="PA">
      <formula>RIGHT(AK80,LEN("PA"))="PA"</formula>
    </cfRule>
    <cfRule type="endsWith" dxfId="10941" priority="4890" stopIfTrue="1" operator="endsWith" text="PS">
      <formula>RIGHT(AK80,LEN("PS"))="PS"</formula>
    </cfRule>
    <cfRule type="endsWith" dxfId="10940" priority="4891" stopIfTrue="1" operator="endsWith" text="OB">
      <formula>RIGHT(AK80,LEN("OB"))="OB"</formula>
    </cfRule>
    <cfRule type="endsWith" dxfId="10939" priority="4892" stopIfTrue="1" operator="endsWith" text="BA">
      <formula>RIGHT(AK80,LEN("BA"))="BA"</formula>
    </cfRule>
    <cfRule type="endsWith" dxfId="10938" priority="4893" stopIfTrue="1" operator="endsWith" text="CO">
      <formula>RIGHT(AK80,LEN("CO"))="CO"</formula>
    </cfRule>
    <cfRule type="endsWith" dxfId="10937" priority="4894" stopIfTrue="1" operator="endsWith" text="CH">
      <formula>RIGHT(AK80,LEN("CH"))="CH"</formula>
    </cfRule>
  </conditionalFormatting>
  <conditionalFormatting sqref="AM80:AM94">
    <cfRule type="endsWith" dxfId="10936" priority="4873" stopIfTrue="1" operator="endsWith" text="TE">
      <formula>RIGHT(AM80,LEN("TE"))="TE"</formula>
    </cfRule>
    <cfRule type="endsWith" dxfId="10935" priority="4874" stopIfTrue="1" operator="endsWith" text="MX">
      <formula>RIGHT(AM80,LEN("MX"))="MX"</formula>
    </cfRule>
    <cfRule type="endsWith" dxfId="10934" priority="4875" stopIfTrue="1" operator="endsWith" text="MI">
      <formula>RIGHT(AM80,LEN("MI"))="MI"</formula>
    </cfRule>
    <cfRule type="endsWith" dxfId="10933" priority="4876" stopIfTrue="1" operator="endsWith" text="PL">
      <formula>RIGHT(AM80,LEN("PL"))="PL"</formula>
    </cfRule>
    <cfRule type="endsWith" dxfId="10932" priority="4877" stopIfTrue="1" operator="endsWith" text="FE">
      <formula>RIGHT(AM80,LEN("FE"))="FE"</formula>
    </cfRule>
    <cfRule type="endsWith" dxfId="10931" priority="4878" stopIfTrue="1" operator="endsWith" text="PA">
      <formula>RIGHT(AM80,LEN("PA"))="PA"</formula>
    </cfRule>
    <cfRule type="endsWith" dxfId="10930" priority="4879" stopIfTrue="1" operator="endsWith" text="PS">
      <formula>RIGHT(AM80,LEN("PS"))="PS"</formula>
    </cfRule>
    <cfRule type="endsWith" dxfId="10929" priority="4880" stopIfTrue="1" operator="endsWith" text="OB">
      <formula>RIGHT(AM80,LEN("OB"))="OB"</formula>
    </cfRule>
    <cfRule type="endsWith" dxfId="10928" priority="4881" stopIfTrue="1" operator="endsWith" text="BA">
      <formula>RIGHT(AM80,LEN("BA"))="BA"</formula>
    </cfRule>
    <cfRule type="endsWith" dxfId="10927" priority="4882" stopIfTrue="1" operator="endsWith" text="CO">
      <formula>RIGHT(AM80,LEN("CO"))="CO"</formula>
    </cfRule>
    <cfRule type="endsWith" dxfId="10926" priority="4883" stopIfTrue="1" operator="endsWith" text="CH">
      <formula>RIGHT(AM80,LEN("CH"))="CH"</formula>
    </cfRule>
  </conditionalFormatting>
  <conditionalFormatting sqref="AV95">
    <cfRule type="cellIs" dxfId="10925" priority="4872" stopIfTrue="1" operator="greaterThan">
      <formula>16</formula>
    </cfRule>
  </conditionalFormatting>
  <conditionalFormatting sqref="AX95">
    <cfRule type="cellIs" dxfId="10924" priority="4871" stopIfTrue="1" operator="greaterThan">
      <formula>16</formula>
    </cfRule>
  </conditionalFormatting>
  <conditionalFormatting sqref="AZ95">
    <cfRule type="cellIs" dxfId="10923" priority="4870" stopIfTrue="1" operator="greaterThan">
      <formula>16</formula>
    </cfRule>
  </conditionalFormatting>
  <conditionalFormatting sqref="BB95">
    <cfRule type="cellIs" dxfId="10922" priority="4869" stopIfTrue="1" operator="greaterThan">
      <formula>16</formula>
    </cfRule>
  </conditionalFormatting>
  <conditionalFormatting sqref="BD95">
    <cfRule type="cellIs" dxfId="10921" priority="4868" stopIfTrue="1" operator="greaterThan">
      <formula>16</formula>
    </cfRule>
  </conditionalFormatting>
  <conditionalFormatting sqref="BF95">
    <cfRule type="cellIs" dxfId="10920" priority="4867" stopIfTrue="1" operator="greaterThan">
      <formula>16</formula>
    </cfRule>
  </conditionalFormatting>
  <conditionalFormatting sqref="BH95">
    <cfRule type="cellIs" dxfId="10919" priority="4866" stopIfTrue="1" operator="greaterThan">
      <formula>16</formula>
    </cfRule>
  </conditionalFormatting>
  <conditionalFormatting sqref="AU80:AU94">
    <cfRule type="endsWith" dxfId="10918" priority="4855" stopIfTrue="1" operator="endsWith" text="TE">
      <formula>RIGHT(AU80,LEN("TE"))="TE"</formula>
    </cfRule>
    <cfRule type="endsWith" dxfId="10917" priority="4856" stopIfTrue="1" operator="endsWith" text="MX">
      <formula>RIGHT(AU80,LEN("MX"))="MX"</formula>
    </cfRule>
    <cfRule type="endsWith" dxfId="10916" priority="4857" stopIfTrue="1" operator="endsWith" text="MI">
      <formula>RIGHT(AU80,LEN("MI"))="MI"</formula>
    </cfRule>
    <cfRule type="endsWith" dxfId="10915" priority="4858" stopIfTrue="1" operator="endsWith" text="PL">
      <formula>RIGHT(AU80,LEN("PL"))="PL"</formula>
    </cfRule>
    <cfRule type="endsWith" dxfId="10914" priority="4859" stopIfTrue="1" operator="endsWith" text="FE">
      <formula>RIGHT(AU80,LEN("FE"))="FE"</formula>
    </cfRule>
    <cfRule type="endsWith" dxfId="10913" priority="4860" stopIfTrue="1" operator="endsWith" text="PA">
      <formula>RIGHT(AU80,LEN("PA"))="PA"</formula>
    </cfRule>
    <cfRule type="endsWith" dxfId="10912" priority="4861" stopIfTrue="1" operator="endsWith" text="PS">
      <formula>RIGHT(AU80,LEN("PS"))="PS"</formula>
    </cfRule>
    <cfRule type="endsWith" dxfId="10911" priority="4862" stopIfTrue="1" operator="endsWith" text="OB">
      <formula>RIGHT(AU80,LEN("OB"))="OB"</formula>
    </cfRule>
    <cfRule type="endsWith" dxfId="10910" priority="4863" stopIfTrue="1" operator="endsWith" text="BA">
      <formula>RIGHT(AU80,LEN("BA"))="BA"</formula>
    </cfRule>
    <cfRule type="endsWith" dxfId="10909" priority="4864" stopIfTrue="1" operator="endsWith" text="CO">
      <formula>RIGHT(AU80,LEN("CO"))="CO"</formula>
    </cfRule>
    <cfRule type="endsWith" dxfId="10908" priority="4865" stopIfTrue="1" operator="endsWith" text="CH">
      <formula>RIGHT(AU80,LEN("CH"))="CH"</formula>
    </cfRule>
  </conditionalFormatting>
  <conditionalFormatting sqref="AW80:AW94">
    <cfRule type="endsWith" dxfId="10907" priority="4844" stopIfTrue="1" operator="endsWith" text="TE">
      <formula>RIGHT(AW80,LEN("TE"))="TE"</formula>
    </cfRule>
    <cfRule type="endsWith" dxfId="10906" priority="4845" stopIfTrue="1" operator="endsWith" text="MX">
      <formula>RIGHT(AW80,LEN("MX"))="MX"</formula>
    </cfRule>
    <cfRule type="endsWith" dxfId="10905" priority="4846" stopIfTrue="1" operator="endsWith" text="MI">
      <formula>RIGHT(AW80,LEN("MI"))="MI"</formula>
    </cfRule>
    <cfRule type="endsWith" dxfId="10904" priority="4847" stopIfTrue="1" operator="endsWith" text="PL">
      <formula>RIGHT(AW80,LEN("PL"))="PL"</formula>
    </cfRule>
    <cfRule type="endsWith" dxfId="10903" priority="4848" stopIfTrue="1" operator="endsWith" text="FE">
      <formula>RIGHT(AW80,LEN("FE"))="FE"</formula>
    </cfRule>
    <cfRule type="endsWith" dxfId="10902" priority="4849" stopIfTrue="1" operator="endsWith" text="PA">
      <formula>RIGHT(AW80,LEN("PA"))="PA"</formula>
    </cfRule>
    <cfRule type="endsWith" dxfId="10901" priority="4850" stopIfTrue="1" operator="endsWith" text="PS">
      <formula>RIGHT(AW80,LEN("PS"))="PS"</formula>
    </cfRule>
    <cfRule type="endsWith" dxfId="10900" priority="4851" stopIfTrue="1" operator="endsWith" text="OB">
      <formula>RIGHT(AW80,LEN("OB"))="OB"</formula>
    </cfRule>
    <cfRule type="endsWith" dxfId="10899" priority="4852" stopIfTrue="1" operator="endsWith" text="BA">
      <formula>RIGHT(AW80,LEN("BA"))="BA"</formula>
    </cfRule>
    <cfRule type="endsWith" dxfId="10898" priority="4853" stopIfTrue="1" operator="endsWith" text="CO">
      <formula>RIGHT(AW80,LEN("CO"))="CO"</formula>
    </cfRule>
    <cfRule type="endsWith" dxfId="10897" priority="4854" stopIfTrue="1" operator="endsWith" text="CH">
      <formula>RIGHT(AW80,LEN("CH"))="CH"</formula>
    </cfRule>
  </conditionalFormatting>
  <conditionalFormatting sqref="AY80:AY94">
    <cfRule type="endsWith" dxfId="10896" priority="4833" stopIfTrue="1" operator="endsWith" text="TE">
      <formula>RIGHT(AY80,LEN("TE"))="TE"</formula>
    </cfRule>
    <cfRule type="endsWith" dxfId="10895" priority="4834" stopIfTrue="1" operator="endsWith" text="MX">
      <formula>RIGHT(AY80,LEN("MX"))="MX"</formula>
    </cfRule>
    <cfRule type="endsWith" dxfId="10894" priority="4835" stopIfTrue="1" operator="endsWith" text="MI">
      <formula>RIGHT(AY80,LEN("MI"))="MI"</formula>
    </cfRule>
    <cfRule type="endsWith" dxfId="10893" priority="4836" stopIfTrue="1" operator="endsWith" text="PL">
      <formula>RIGHT(AY80,LEN("PL"))="PL"</formula>
    </cfRule>
    <cfRule type="endsWith" dxfId="10892" priority="4837" stopIfTrue="1" operator="endsWith" text="FE">
      <formula>RIGHT(AY80,LEN("FE"))="FE"</formula>
    </cfRule>
    <cfRule type="endsWith" dxfId="10891" priority="4838" stopIfTrue="1" operator="endsWith" text="PA">
      <formula>RIGHT(AY80,LEN("PA"))="PA"</formula>
    </cfRule>
    <cfRule type="endsWith" dxfId="10890" priority="4839" stopIfTrue="1" operator="endsWith" text="PS">
      <formula>RIGHT(AY80,LEN("PS"))="PS"</formula>
    </cfRule>
    <cfRule type="endsWith" dxfId="10889" priority="4840" stopIfTrue="1" operator="endsWith" text="OB">
      <formula>RIGHT(AY80,LEN("OB"))="OB"</formula>
    </cfRule>
    <cfRule type="endsWith" dxfId="10888" priority="4841" stopIfTrue="1" operator="endsWith" text="BA">
      <formula>RIGHT(AY80,LEN("BA"))="BA"</formula>
    </cfRule>
    <cfRule type="endsWith" dxfId="10887" priority="4842" stopIfTrue="1" operator="endsWith" text="CO">
      <formula>RIGHT(AY80,LEN("CO"))="CO"</formula>
    </cfRule>
    <cfRule type="endsWith" dxfId="10886" priority="4843" stopIfTrue="1" operator="endsWith" text="CH">
      <formula>RIGHT(AY80,LEN("CH"))="CH"</formula>
    </cfRule>
  </conditionalFormatting>
  <conditionalFormatting sqref="BA80:BA94">
    <cfRule type="endsWith" dxfId="10885" priority="4822" stopIfTrue="1" operator="endsWith" text="TE">
      <formula>RIGHT(BA80,LEN("TE"))="TE"</formula>
    </cfRule>
    <cfRule type="endsWith" dxfId="10884" priority="4823" stopIfTrue="1" operator="endsWith" text="MX">
      <formula>RIGHT(BA80,LEN("MX"))="MX"</formula>
    </cfRule>
    <cfRule type="endsWith" dxfId="10883" priority="4824" stopIfTrue="1" operator="endsWith" text="MI">
      <formula>RIGHT(BA80,LEN("MI"))="MI"</formula>
    </cfRule>
    <cfRule type="endsWith" dxfId="10882" priority="4825" stopIfTrue="1" operator="endsWith" text="PL">
      <formula>RIGHT(BA80,LEN("PL"))="PL"</formula>
    </cfRule>
    <cfRule type="endsWith" dxfId="10881" priority="4826" stopIfTrue="1" operator="endsWith" text="FE">
      <formula>RIGHT(BA80,LEN("FE"))="FE"</formula>
    </cfRule>
    <cfRule type="endsWith" dxfId="10880" priority="4827" stopIfTrue="1" operator="endsWith" text="PA">
      <formula>RIGHT(BA80,LEN("PA"))="PA"</formula>
    </cfRule>
    <cfRule type="endsWith" dxfId="10879" priority="4828" stopIfTrue="1" operator="endsWith" text="PS">
      <formula>RIGHT(BA80,LEN("PS"))="PS"</formula>
    </cfRule>
    <cfRule type="endsWith" dxfId="10878" priority="4829" stopIfTrue="1" operator="endsWith" text="OB">
      <formula>RIGHT(BA80,LEN("OB"))="OB"</formula>
    </cfRule>
    <cfRule type="endsWith" dxfId="10877" priority="4830" stopIfTrue="1" operator="endsWith" text="BA">
      <formula>RIGHT(BA80,LEN("BA"))="BA"</formula>
    </cfRule>
    <cfRule type="endsWith" dxfId="10876" priority="4831" stopIfTrue="1" operator="endsWith" text="CO">
      <formula>RIGHT(BA80,LEN("CO"))="CO"</formula>
    </cfRule>
    <cfRule type="endsWith" dxfId="10875" priority="4832" stopIfTrue="1" operator="endsWith" text="CH">
      <formula>RIGHT(BA80,LEN("CH"))="CH"</formula>
    </cfRule>
  </conditionalFormatting>
  <conditionalFormatting sqref="BC80:BC94">
    <cfRule type="endsWith" dxfId="10874" priority="4811" stopIfTrue="1" operator="endsWith" text="TE">
      <formula>RIGHT(BC80,LEN("TE"))="TE"</formula>
    </cfRule>
    <cfRule type="endsWith" dxfId="10873" priority="4812" stopIfTrue="1" operator="endsWith" text="MX">
      <formula>RIGHT(BC80,LEN("MX"))="MX"</formula>
    </cfRule>
    <cfRule type="endsWith" dxfId="10872" priority="4813" stopIfTrue="1" operator="endsWith" text="MI">
      <formula>RIGHT(BC80,LEN("MI"))="MI"</formula>
    </cfRule>
    <cfRule type="endsWith" dxfId="10871" priority="4814" stopIfTrue="1" operator="endsWith" text="PL">
      <formula>RIGHT(BC80,LEN("PL"))="PL"</formula>
    </cfRule>
    <cfRule type="endsWith" dxfId="10870" priority="4815" stopIfTrue="1" operator="endsWith" text="FE">
      <formula>RIGHT(BC80,LEN("FE"))="FE"</formula>
    </cfRule>
    <cfRule type="endsWith" dxfId="10869" priority="4816" stopIfTrue="1" operator="endsWith" text="PA">
      <formula>RIGHT(BC80,LEN("PA"))="PA"</formula>
    </cfRule>
    <cfRule type="endsWith" dxfId="10868" priority="4817" stopIfTrue="1" operator="endsWith" text="PS">
      <formula>RIGHT(BC80,LEN("PS"))="PS"</formula>
    </cfRule>
    <cfRule type="endsWith" dxfId="10867" priority="4818" stopIfTrue="1" operator="endsWith" text="OB">
      <formula>RIGHT(BC80,LEN("OB"))="OB"</formula>
    </cfRule>
    <cfRule type="endsWith" dxfId="10866" priority="4819" stopIfTrue="1" operator="endsWith" text="BA">
      <formula>RIGHT(BC80,LEN("BA"))="BA"</formula>
    </cfRule>
    <cfRule type="endsWith" dxfId="10865" priority="4820" stopIfTrue="1" operator="endsWith" text="CO">
      <formula>RIGHT(BC80,LEN("CO"))="CO"</formula>
    </cfRule>
    <cfRule type="endsWith" dxfId="10864" priority="4821" stopIfTrue="1" operator="endsWith" text="CH">
      <formula>RIGHT(BC80,LEN("CH"))="CH"</formula>
    </cfRule>
  </conditionalFormatting>
  <conditionalFormatting sqref="BE80:BE94">
    <cfRule type="endsWith" dxfId="10863" priority="4800" stopIfTrue="1" operator="endsWith" text="TE">
      <formula>RIGHT(BE80,LEN("TE"))="TE"</formula>
    </cfRule>
    <cfRule type="endsWith" dxfId="10862" priority="4801" stopIfTrue="1" operator="endsWith" text="MX">
      <formula>RIGHT(BE80,LEN("MX"))="MX"</formula>
    </cfRule>
    <cfRule type="endsWith" dxfId="10861" priority="4802" stopIfTrue="1" operator="endsWith" text="MI">
      <formula>RIGHT(BE80,LEN("MI"))="MI"</formula>
    </cfRule>
    <cfRule type="endsWith" dxfId="10860" priority="4803" stopIfTrue="1" operator="endsWith" text="PL">
      <formula>RIGHT(BE80,LEN("PL"))="PL"</formula>
    </cfRule>
    <cfRule type="endsWith" dxfId="10859" priority="4804" stopIfTrue="1" operator="endsWith" text="FE">
      <formula>RIGHT(BE80,LEN("FE"))="FE"</formula>
    </cfRule>
    <cfRule type="endsWith" dxfId="10858" priority="4805" stopIfTrue="1" operator="endsWith" text="PA">
      <formula>RIGHT(BE80,LEN("PA"))="PA"</formula>
    </cfRule>
    <cfRule type="endsWith" dxfId="10857" priority="4806" stopIfTrue="1" operator="endsWith" text="PS">
      <formula>RIGHT(BE80,LEN("PS"))="PS"</formula>
    </cfRule>
    <cfRule type="endsWith" dxfId="10856" priority="4807" stopIfTrue="1" operator="endsWith" text="OB">
      <formula>RIGHT(BE80,LEN("OB"))="OB"</formula>
    </cfRule>
    <cfRule type="endsWith" dxfId="10855" priority="4808" stopIfTrue="1" operator="endsWith" text="BA">
      <formula>RIGHT(BE80,LEN("BA"))="BA"</formula>
    </cfRule>
    <cfRule type="endsWith" dxfId="10854" priority="4809" stopIfTrue="1" operator="endsWith" text="CO">
      <formula>RIGHT(BE80,LEN("CO"))="CO"</formula>
    </cfRule>
    <cfRule type="endsWith" dxfId="10853" priority="4810" stopIfTrue="1" operator="endsWith" text="CH">
      <formula>RIGHT(BE80,LEN("CH"))="CH"</formula>
    </cfRule>
  </conditionalFormatting>
  <conditionalFormatting sqref="BG80:BG94">
    <cfRule type="endsWith" dxfId="10852" priority="4789" stopIfTrue="1" operator="endsWith" text="TE">
      <formula>RIGHT(BG80,LEN("TE"))="TE"</formula>
    </cfRule>
    <cfRule type="endsWith" dxfId="10851" priority="4790" stopIfTrue="1" operator="endsWith" text="MX">
      <formula>RIGHT(BG80,LEN("MX"))="MX"</formula>
    </cfRule>
    <cfRule type="endsWith" dxfId="10850" priority="4791" stopIfTrue="1" operator="endsWith" text="MI">
      <formula>RIGHT(BG80,LEN("MI"))="MI"</formula>
    </cfRule>
    <cfRule type="endsWith" dxfId="10849" priority="4792" stopIfTrue="1" operator="endsWith" text="PL">
      <formula>RIGHT(BG80,LEN("PL"))="PL"</formula>
    </cfRule>
    <cfRule type="endsWith" dxfId="10848" priority="4793" stopIfTrue="1" operator="endsWith" text="FE">
      <formula>RIGHT(BG80,LEN("FE"))="FE"</formula>
    </cfRule>
    <cfRule type="endsWith" dxfId="10847" priority="4794" stopIfTrue="1" operator="endsWith" text="PA">
      <formula>RIGHT(BG80,LEN("PA"))="PA"</formula>
    </cfRule>
    <cfRule type="endsWith" dxfId="10846" priority="4795" stopIfTrue="1" operator="endsWith" text="PS">
      <formula>RIGHT(BG80,LEN("PS"))="PS"</formula>
    </cfRule>
    <cfRule type="endsWith" dxfId="10845" priority="4796" stopIfTrue="1" operator="endsWith" text="OB">
      <formula>RIGHT(BG80,LEN("OB"))="OB"</formula>
    </cfRule>
    <cfRule type="endsWith" dxfId="10844" priority="4797" stopIfTrue="1" operator="endsWith" text="BA">
      <formula>RIGHT(BG80,LEN("BA"))="BA"</formula>
    </cfRule>
    <cfRule type="endsWith" dxfId="10843" priority="4798" stopIfTrue="1" operator="endsWith" text="CO">
      <formula>RIGHT(BG80,LEN("CO"))="CO"</formula>
    </cfRule>
    <cfRule type="endsWith" dxfId="10842" priority="4799" stopIfTrue="1" operator="endsWith" text="CH">
      <formula>RIGHT(BG80,LEN("CH"))="CH"</formula>
    </cfRule>
  </conditionalFormatting>
  <conditionalFormatting sqref="H113">
    <cfRule type="cellIs" dxfId="10841" priority="4788" stopIfTrue="1" operator="greaterThan">
      <formula>16</formula>
    </cfRule>
  </conditionalFormatting>
  <conditionalFormatting sqref="J113">
    <cfRule type="cellIs" dxfId="10840" priority="4787" stopIfTrue="1" operator="greaterThan">
      <formula>16</formula>
    </cfRule>
  </conditionalFormatting>
  <conditionalFormatting sqref="L113">
    <cfRule type="cellIs" dxfId="10839" priority="4786" stopIfTrue="1" operator="greaterThan">
      <formula>16</formula>
    </cfRule>
  </conditionalFormatting>
  <conditionalFormatting sqref="N113">
    <cfRule type="cellIs" dxfId="10838" priority="4785" stopIfTrue="1" operator="greaterThan">
      <formula>16</formula>
    </cfRule>
  </conditionalFormatting>
  <conditionalFormatting sqref="P113">
    <cfRule type="cellIs" dxfId="10837" priority="4784" stopIfTrue="1" operator="greaterThan">
      <formula>16</formula>
    </cfRule>
  </conditionalFormatting>
  <conditionalFormatting sqref="R113">
    <cfRule type="cellIs" dxfId="10836" priority="4783" stopIfTrue="1" operator="greaterThan">
      <formula>16</formula>
    </cfRule>
  </conditionalFormatting>
  <conditionalFormatting sqref="T113">
    <cfRule type="cellIs" dxfId="10835" priority="4782" stopIfTrue="1" operator="greaterThan">
      <formula>16</formula>
    </cfRule>
  </conditionalFormatting>
  <conditionalFormatting sqref="G98:G112">
    <cfRule type="endsWith" dxfId="10834" priority="4771" stopIfTrue="1" operator="endsWith" text="TE">
      <formula>RIGHT(G98,LEN("TE"))="TE"</formula>
    </cfRule>
    <cfRule type="endsWith" dxfId="10833" priority="4772" stopIfTrue="1" operator="endsWith" text="MX">
      <formula>RIGHT(G98,LEN("MX"))="MX"</formula>
    </cfRule>
    <cfRule type="endsWith" dxfId="10832" priority="4773" stopIfTrue="1" operator="endsWith" text="MI">
      <formula>RIGHT(G98,LEN("MI"))="MI"</formula>
    </cfRule>
    <cfRule type="endsWith" dxfId="10831" priority="4774" stopIfTrue="1" operator="endsWith" text="PL">
      <formula>RIGHT(G98,LEN("PL"))="PL"</formula>
    </cfRule>
    <cfRule type="endsWith" dxfId="10830" priority="4775" stopIfTrue="1" operator="endsWith" text="FE">
      <formula>RIGHT(G98,LEN("FE"))="FE"</formula>
    </cfRule>
    <cfRule type="endsWith" dxfId="10829" priority="4776" stopIfTrue="1" operator="endsWith" text="PA">
      <formula>RIGHT(G98,LEN("PA"))="PA"</formula>
    </cfRule>
    <cfRule type="endsWith" dxfId="10828" priority="4777" stopIfTrue="1" operator="endsWith" text="PS">
      <formula>RIGHT(G98,LEN("PS"))="PS"</formula>
    </cfRule>
    <cfRule type="endsWith" dxfId="10827" priority="4778" stopIfTrue="1" operator="endsWith" text="OB">
      <formula>RIGHT(G98,LEN("OB"))="OB"</formula>
    </cfRule>
    <cfRule type="endsWith" dxfId="10826" priority="4779" stopIfTrue="1" operator="endsWith" text="BA">
      <formula>RIGHT(G98,LEN("BA"))="BA"</formula>
    </cfRule>
    <cfRule type="endsWith" dxfId="10825" priority="4780" stopIfTrue="1" operator="endsWith" text="CO">
      <formula>RIGHT(G98,LEN("CO"))="CO"</formula>
    </cfRule>
    <cfRule type="endsWith" dxfId="10824" priority="4781" stopIfTrue="1" operator="endsWith" text="CH">
      <formula>RIGHT(G98,LEN("CH"))="CH"</formula>
    </cfRule>
  </conditionalFormatting>
  <conditionalFormatting sqref="I98:I112">
    <cfRule type="endsWith" dxfId="10823" priority="4760" stopIfTrue="1" operator="endsWith" text="TE">
      <formula>RIGHT(I98,LEN("TE"))="TE"</formula>
    </cfRule>
    <cfRule type="endsWith" dxfId="10822" priority="4761" stopIfTrue="1" operator="endsWith" text="MX">
      <formula>RIGHT(I98,LEN("MX"))="MX"</formula>
    </cfRule>
    <cfRule type="endsWith" dxfId="10821" priority="4762" stopIfTrue="1" operator="endsWith" text="MI">
      <formula>RIGHT(I98,LEN("MI"))="MI"</formula>
    </cfRule>
    <cfRule type="endsWith" dxfId="10820" priority="4763" stopIfTrue="1" operator="endsWith" text="PL">
      <formula>RIGHT(I98,LEN("PL"))="PL"</formula>
    </cfRule>
    <cfRule type="endsWith" dxfId="10819" priority="4764" stopIfTrue="1" operator="endsWith" text="FE">
      <formula>RIGHT(I98,LEN("FE"))="FE"</formula>
    </cfRule>
    <cfRule type="endsWith" dxfId="10818" priority="4765" stopIfTrue="1" operator="endsWith" text="PA">
      <formula>RIGHT(I98,LEN("PA"))="PA"</formula>
    </cfRule>
    <cfRule type="endsWith" dxfId="10817" priority="4766" stopIfTrue="1" operator="endsWith" text="PS">
      <formula>RIGHT(I98,LEN("PS"))="PS"</formula>
    </cfRule>
    <cfRule type="endsWith" dxfId="10816" priority="4767" stopIfTrue="1" operator="endsWith" text="OB">
      <formula>RIGHT(I98,LEN("OB"))="OB"</formula>
    </cfRule>
    <cfRule type="endsWith" dxfId="10815" priority="4768" stopIfTrue="1" operator="endsWith" text="BA">
      <formula>RIGHT(I98,LEN("BA"))="BA"</formula>
    </cfRule>
    <cfRule type="endsWith" dxfId="10814" priority="4769" stopIfTrue="1" operator="endsWith" text="CO">
      <formula>RIGHT(I98,LEN("CO"))="CO"</formula>
    </cfRule>
    <cfRule type="endsWith" dxfId="10813" priority="4770" stopIfTrue="1" operator="endsWith" text="CH">
      <formula>RIGHT(I98,LEN("CH"))="CH"</formula>
    </cfRule>
  </conditionalFormatting>
  <conditionalFormatting sqref="K98:K112">
    <cfRule type="endsWith" dxfId="10812" priority="4749" stopIfTrue="1" operator="endsWith" text="TE">
      <formula>RIGHT(K98,LEN("TE"))="TE"</formula>
    </cfRule>
    <cfRule type="endsWith" dxfId="10811" priority="4750" stopIfTrue="1" operator="endsWith" text="MX">
      <formula>RIGHT(K98,LEN("MX"))="MX"</formula>
    </cfRule>
    <cfRule type="endsWith" dxfId="10810" priority="4751" stopIfTrue="1" operator="endsWith" text="MI">
      <formula>RIGHT(K98,LEN("MI"))="MI"</formula>
    </cfRule>
    <cfRule type="endsWith" dxfId="10809" priority="4752" stopIfTrue="1" operator="endsWith" text="PL">
      <formula>RIGHT(K98,LEN("PL"))="PL"</formula>
    </cfRule>
    <cfRule type="endsWith" dxfId="10808" priority="4753" stopIfTrue="1" operator="endsWith" text="FE">
      <formula>RIGHT(K98,LEN("FE"))="FE"</formula>
    </cfRule>
    <cfRule type="endsWith" dxfId="10807" priority="4754" stopIfTrue="1" operator="endsWith" text="PA">
      <formula>RIGHT(K98,LEN("PA"))="PA"</formula>
    </cfRule>
    <cfRule type="endsWith" dxfId="10806" priority="4755" stopIfTrue="1" operator="endsWith" text="PS">
      <formula>RIGHT(K98,LEN("PS"))="PS"</formula>
    </cfRule>
    <cfRule type="endsWith" dxfId="10805" priority="4756" stopIfTrue="1" operator="endsWith" text="OB">
      <formula>RIGHT(K98,LEN("OB"))="OB"</formula>
    </cfRule>
    <cfRule type="endsWith" dxfId="10804" priority="4757" stopIfTrue="1" operator="endsWith" text="BA">
      <formula>RIGHT(K98,LEN("BA"))="BA"</formula>
    </cfRule>
    <cfRule type="endsWith" dxfId="10803" priority="4758" stopIfTrue="1" operator="endsWith" text="CO">
      <formula>RIGHT(K98,LEN("CO"))="CO"</formula>
    </cfRule>
    <cfRule type="endsWith" dxfId="10802" priority="4759" stopIfTrue="1" operator="endsWith" text="CH">
      <formula>RIGHT(K98,LEN("CH"))="CH"</formula>
    </cfRule>
  </conditionalFormatting>
  <conditionalFormatting sqref="M98:M112">
    <cfRule type="endsWith" dxfId="10801" priority="4738" stopIfTrue="1" operator="endsWith" text="TE">
      <formula>RIGHT(M98,LEN("TE"))="TE"</formula>
    </cfRule>
    <cfRule type="endsWith" dxfId="10800" priority="4739" stopIfTrue="1" operator="endsWith" text="MX">
      <formula>RIGHT(M98,LEN("MX"))="MX"</formula>
    </cfRule>
    <cfRule type="endsWith" dxfId="10799" priority="4740" stopIfTrue="1" operator="endsWith" text="MI">
      <formula>RIGHT(M98,LEN("MI"))="MI"</formula>
    </cfRule>
    <cfRule type="endsWith" dxfId="10798" priority="4741" stopIfTrue="1" operator="endsWith" text="PL">
      <formula>RIGHT(M98,LEN("PL"))="PL"</formula>
    </cfRule>
    <cfRule type="endsWith" dxfId="10797" priority="4742" stopIfTrue="1" operator="endsWith" text="FE">
      <formula>RIGHT(M98,LEN("FE"))="FE"</formula>
    </cfRule>
    <cfRule type="endsWith" dxfId="10796" priority="4743" stopIfTrue="1" operator="endsWith" text="PA">
      <formula>RIGHT(M98,LEN("PA"))="PA"</formula>
    </cfRule>
    <cfRule type="endsWith" dxfId="10795" priority="4744" stopIfTrue="1" operator="endsWith" text="PS">
      <formula>RIGHT(M98,LEN("PS"))="PS"</formula>
    </cfRule>
    <cfRule type="endsWith" dxfId="10794" priority="4745" stopIfTrue="1" operator="endsWith" text="OB">
      <formula>RIGHT(M98,LEN("OB"))="OB"</formula>
    </cfRule>
    <cfRule type="endsWith" dxfId="10793" priority="4746" stopIfTrue="1" operator="endsWith" text="BA">
      <formula>RIGHT(M98,LEN("BA"))="BA"</formula>
    </cfRule>
    <cfRule type="endsWith" dxfId="10792" priority="4747" stopIfTrue="1" operator="endsWith" text="CO">
      <formula>RIGHT(M98,LEN("CO"))="CO"</formula>
    </cfRule>
    <cfRule type="endsWith" dxfId="10791" priority="4748" stopIfTrue="1" operator="endsWith" text="CH">
      <formula>RIGHT(M98,LEN("CH"))="CH"</formula>
    </cfRule>
  </conditionalFormatting>
  <conditionalFormatting sqref="O98:O112">
    <cfRule type="endsWith" dxfId="10790" priority="4727" stopIfTrue="1" operator="endsWith" text="TE">
      <formula>RIGHT(O98,LEN("TE"))="TE"</formula>
    </cfRule>
    <cfRule type="endsWith" dxfId="10789" priority="4728" stopIfTrue="1" operator="endsWith" text="MX">
      <formula>RIGHT(O98,LEN("MX"))="MX"</formula>
    </cfRule>
    <cfRule type="endsWith" dxfId="10788" priority="4729" stopIfTrue="1" operator="endsWith" text="MI">
      <formula>RIGHT(O98,LEN("MI"))="MI"</formula>
    </cfRule>
    <cfRule type="endsWith" dxfId="10787" priority="4730" stopIfTrue="1" operator="endsWith" text="PL">
      <formula>RIGHT(O98,LEN("PL"))="PL"</formula>
    </cfRule>
    <cfRule type="endsWith" dxfId="10786" priority="4731" stopIfTrue="1" operator="endsWith" text="FE">
      <formula>RIGHT(O98,LEN("FE"))="FE"</formula>
    </cfRule>
    <cfRule type="endsWith" dxfId="10785" priority="4732" stopIfTrue="1" operator="endsWith" text="PA">
      <formula>RIGHT(O98,LEN("PA"))="PA"</formula>
    </cfRule>
    <cfRule type="endsWith" dxfId="10784" priority="4733" stopIfTrue="1" operator="endsWith" text="PS">
      <formula>RIGHT(O98,LEN("PS"))="PS"</formula>
    </cfRule>
    <cfRule type="endsWith" dxfId="10783" priority="4734" stopIfTrue="1" operator="endsWith" text="OB">
      <formula>RIGHT(O98,LEN("OB"))="OB"</formula>
    </cfRule>
    <cfRule type="endsWith" dxfId="10782" priority="4735" stopIfTrue="1" operator="endsWith" text="BA">
      <formula>RIGHT(O98,LEN("BA"))="BA"</formula>
    </cfRule>
    <cfRule type="endsWith" dxfId="10781" priority="4736" stopIfTrue="1" operator="endsWith" text="CO">
      <formula>RIGHT(O98,LEN("CO"))="CO"</formula>
    </cfRule>
    <cfRule type="endsWith" dxfId="10780" priority="4737" stopIfTrue="1" operator="endsWith" text="CH">
      <formula>RIGHT(O98,LEN("CH"))="CH"</formula>
    </cfRule>
  </conditionalFormatting>
  <conditionalFormatting sqref="Q98:Q112">
    <cfRule type="endsWith" dxfId="10779" priority="4716" stopIfTrue="1" operator="endsWith" text="TE">
      <formula>RIGHT(Q98,LEN("TE"))="TE"</formula>
    </cfRule>
    <cfRule type="endsWith" dxfId="10778" priority="4717" stopIfTrue="1" operator="endsWith" text="MX">
      <formula>RIGHT(Q98,LEN("MX"))="MX"</formula>
    </cfRule>
    <cfRule type="endsWith" dxfId="10777" priority="4718" stopIfTrue="1" operator="endsWith" text="MI">
      <formula>RIGHT(Q98,LEN("MI"))="MI"</formula>
    </cfRule>
    <cfRule type="endsWith" dxfId="10776" priority="4719" stopIfTrue="1" operator="endsWith" text="PL">
      <formula>RIGHT(Q98,LEN("PL"))="PL"</formula>
    </cfRule>
    <cfRule type="endsWith" dxfId="10775" priority="4720" stopIfTrue="1" operator="endsWith" text="FE">
      <formula>RIGHT(Q98,LEN("FE"))="FE"</formula>
    </cfRule>
    <cfRule type="endsWith" dxfId="10774" priority="4721" stopIfTrue="1" operator="endsWith" text="PA">
      <formula>RIGHT(Q98,LEN("PA"))="PA"</formula>
    </cfRule>
    <cfRule type="endsWith" dxfId="10773" priority="4722" stopIfTrue="1" operator="endsWith" text="PS">
      <formula>RIGHT(Q98,LEN("PS"))="PS"</formula>
    </cfRule>
    <cfRule type="endsWith" dxfId="10772" priority="4723" stopIfTrue="1" operator="endsWith" text="OB">
      <formula>RIGHT(Q98,LEN("OB"))="OB"</formula>
    </cfRule>
    <cfRule type="endsWith" dxfId="10771" priority="4724" stopIfTrue="1" operator="endsWith" text="BA">
      <formula>RIGHT(Q98,LEN("BA"))="BA"</formula>
    </cfRule>
    <cfRule type="endsWith" dxfId="10770" priority="4725" stopIfTrue="1" operator="endsWith" text="CO">
      <formula>RIGHT(Q98,LEN("CO"))="CO"</formula>
    </cfRule>
    <cfRule type="endsWith" dxfId="10769" priority="4726" stopIfTrue="1" operator="endsWith" text="CH">
      <formula>RIGHT(Q98,LEN("CH"))="CH"</formula>
    </cfRule>
  </conditionalFormatting>
  <conditionalFormatting sqref="S98:S112">
    <cfRule type="endsWith" dxfId="10768" priority="4705" stopIfTrue="1" operator="endsWith" text="TE">
      <formula>RIGHT(S98,LEN("TE"))="TE"</formula>
    </cfRule>
    <cfRule type="endsWith" dxfId="10767" priority="4706" stopIfTrue="1" operator="endsWith" text="MX">
      <formula>RIGHT(S98,LEN("MX"))="MX"</formula>
    </cfRule>
    <cfRule type="endsWith" dxfId="10766" priority="4707" stopIfTrue="1" operator="endsWith" text="MI">
      <formula>RIGHT(S98,LEN("MI"))="MI"</formula>
    </cfRule>
    <cfRule type="endsWith" dxfId="10765" priority="4708" stopIfTrue="1" operator="endsWith" text="PL">
      <formula>RIGHT(S98,LEN("PL"))="PL"</formula>
    </cfRule>
    <cfRule type="endsWith" dxfId="10764" priority="4709" stopIfTrue="1" operator="endsWith" text="FE">
      <formula>RIGHT(S98,LEN("FE"))="FE"</formula>
    </cfRule>
    <cfRule type="endsWith" dxfId="10763" priority="4710" stopIfTrue="1" operator="endsWith" text="PA">
      <formula>RIGHT(S98,LEN("PA"))="PA"</formula>
    </cfRule>
    <cfRule type="endsWith" dxfId="10762" priority="4711" stopIfTrue="1" operator="endsWith" text="PS">
      <formula>RIGHT(S98,LEN("PS"))="PS"</formula>
    </cfRule>
    <cfRule type="endsWith" dxfId="10761" priority="4712" stopIfTrue="1" operator="endsWith" text="OB">
      <formula>RIGHT(S98,LEN("OB"))="OB"</formula>
    </cfRule>
    <cfRule type="endsWith" dxfId="10760" priority="4713" stopIfTrue="1" operator="endsWith" text="BA">
      <formula>RIGHT(S98,LEN("BA"))="BA"</formula>
    </cfRule>
    <cfRule type="endsWith" dxfId="10759" priority="4714" stopIfTrue="1" operator="endsWith" text="CO">
      <formula>RIGHT(S98,LEN("CO"))="CO"</formula>
    </cfRule>
    <cfRule type="endsWith" dxfId="10758" priority="4715" stopIfTrue="1" operator="endsWith" text="CH">
      <formula>RIGHT(S98,LEN("CH"))="CH"</formula>
    </cfRule>
  </conditionalFormatting>
  <conditionalFormatting sqref="AB113">
    <cfRule type="cellIs" dxfId="10757" priority="4704" stopIfTrue="1" operator="greaterThan">
      <formula>16</formula>
    </cfRule>
  </conditionalFormatting>
  <conditionalFormatting sqref="AD113">
    <cfRule type="cellIs" dxfId="10756" priority="4703" stopIfTrue="1" operator="greaterThan">
      <formula>16</formula>
    </cfRule>
  </conditionalFormatting>
  <conditionalFormatting sqref="AF113">
    <cfRule type="cellIs" dxfId="10755" priority="4702" stopIfTrue="1" operator="greaterThan">
      <formula>16</formula>
    </cfRule>
  </conditionalFormatting>
  <conditionalFormatting sqref="AH113">
    <cfRule type="cellIs" dxfId="10754" priority="4701" stopIfTrue="1" operator="greaterThan">
      <formula>16</formula>
    </cfRule>
  </conditionalFormatting>
  <conditionalFormatting sqref="AJ113">
    <cfRule type="cellIs" dxfId="10753" priority="4700" stopIfTrue="1" operator="greaterThan">
      <formula>16</formula>
    </cfRule>
  </conditionalFormatting>
  <conditionalFormatting sqref="AL113">
    <cfRule type="cellIs" dxfId="10752" priority="4699" stopIfTrue="1" operator="greaterThan">
      <formula>16</formula>
    </cfRule>
  </conditionalFormatting>
  <conditionalFormatting sqref="AN113">
    <cfRule type="cellIs" dxfId="10751" priority="4698" stopIfTrue="1" operator="greaterThan">
      <formula>16</formula>
    </cfRule>
  </conditionalFormatting>
  <conditionalFormatting sqref="AA98:AA112">
    <cfRule type="endsWith" dxfId="10750" priority="4687" stopIfTrue="1" operator="endsWith" text="TE">
      <formula>RIGHT(AA98,LEN("TE"))="TE"</formula>
    </cfRule>
    <cfRule type="endsWith" dxfId="10749" priority="4688" stopIfTrue="1" operator="endsWith" text="MX">
      <formula>RIGHT(AA98,LEN("MX"))="MX"</formula>
    </cfRule>
    <cfRule type="endsWith" dxfId="10748" priority="4689" stopIfTrue="1" operator="endsWith" text="MI">
      <formula>RIGHT(AA98,LEN("MI"))="MI"</formula>
    </cfRule>
    <cfRule type="endsWith" dxfId="10747" priority="4690" stopIfTrue="1" operator="endsWith" text="PL">
      <formula>RIGHT(AA98,LEN("PL"))="PL"</formula>
    </cfRule>
    <cfRule type="endsWith" dxfId="10746" priority="4691" stopIfTrue="1" operator="endsWith" text="FE">
      <formula>RIGHT(AA98,LEN("FE"))="FE"</formula>
    </cfRule>
    <cfRule type="endsWith" dxfId="10745" priority="4692" stopIfTrue="1" operator="endsWith" text="PA">
      <formula>RIGHT(AA98,LEN("PA"))="PA"</formula>
    </cfRule>
    <cfRule type="endsWith" dxfId="10744" priority="4693" stopIfTrue="1" operator="endsWith" text="PS">
      <formula>RIGHT(AA98,LEN("PS"))="PS"</formula>
    </cfRule>
    <cfRule type="endsWith" dxfId="10743" priority="4694" stopIfTrue="1" operator="endsWith" text="OB">
      <formula>RIGHT(AA98,LEN("OB"))="OB"</formula>
    </cfRule>
    <cfRule type="endsWith" dxfId="10742" priority="4695" stopIfTrue="1" operator="endsWith" text="BA">
      <formula>RIGHT(AA98,LEN("BA"))="BA"</formula>
    </cfRule>
    <cfRule type="endsWith" dxfId="10741" priority="4696" stopIfTrue="1" operator="endsWith" text="CO">
      <formula>RIGHT(AA98,LEN("CO"))="CO"</formula>
    </cfRule>
    <cfRule type="endsWith" dxfId="10740" priority="4697" stopIfTrue="1" operator="endsWith" text="CH">
      <formula>RIGHT(AA98,LEN("CH"))="CH"</formula>
    </cfRule>
  </conditionalFormatting>
  <conditionalFormatting sqref="AC98:AC112">
    <cfRule type="endsWith" dxfId="10739" priority="4676" stopIfTrue="1" operator="endsWith" text="TE">
      <formula>RIGHT(AC98,LEN("TE"))="TE"</formula>
    </cfRule>
    <cfRule type="endsWith" dxfId="10738" priority="4677" stopIfTrue="1" operator="endsWith" text="MX">
      <formula>RIGHT(AC98,LEN("MX"))="MX"</formula>
    </cfRule>
    <cfRule type="endsWith" dxfId="10737" priority="4678" stopIfTrue="1" operator="endsWith" text="MI">
      <formula>RIGHT(AC98,LEN("MI"))="MI"</formula>
    </cfRule>
    <cfRule type="endsWith" dxfId="10736" priority="4679" stopIfTrue="1" operator="endsWith" text="PL">
      <formula>RIGHT(AC98,LEN("PL"))="PL"</formula>
    </cfRule>
    <cfRule type="endsWith" dxfId="10735" priority="4680" stopIfTrue="1" operator="endsWith" text="FE">
      <formula>RIGHT(AC98,LEN("FE"))="FE"</formula>
    </cfRule>
    <cfRule type="endsWith" dxfId="10734" priority="4681" stopIfTrue="1" operator="endsWith" text="PA">
      <formula>RIGHT(AC98,LEN("PA"))="PA"</formula>
    </cfRule>
    <cfRule type="endsWith" dxfId="10733" priority="4682" stopIfTrue="1" operator="endsWith" text="PS">
      <formula>RIGHT(AC98,LEN("PS"))="PS"</formula>
    </cfRule>
    <cfRule type="endsWith" dxfId="10732" priority="4683" stopIfTrue="1" operator="endsWith" text="OB">
      <formula>RIGHT(AC98,LEN("OB"))="OB"</formula>
    </cfRule>
    <cfRule type="endsWith" dxfId="10731" priority="4684" stopIfTrue="1" operator="endsWith" text="BA">
      <formula>RIGHT(AC98,LEN("BA"))="BA"</formula>
    </cfRule>
    <cfRule type="endsWith" dxfId="10730" priority="4685" stopIfTrue="1" operator="endsWith" text="CO">
      <formula>RIGHT(AC98,LEN("CO"))="CO"</formula>
    </cfRule>
    <cfRule type="endsWith" dxfId="10729" priority="4686" stopIfTrue="1" operator="endsWith" text="CH">
      <formula>RIGHT(AC98,LEN("CH"))="CH"</formula>
    </cfRule>
  </conditionalFormatting>
  <conditionalFormatting sqref="AE98:AE112">
    <cfRule type="endsWith" dxfId="10728" priority="4665" stopIfTrue="1" operator="endsWith" text="TE">
      <formula>RIGHT(AE98,LEN("TE"))="TE"</formula>
    </cfRule>
    <cfRule type="endsWith" dxfId="10727" priority="4666" stopIfTrue="1" operator="endsWith" text="MX">
      <formula>RIGHT(AE98,LEN("MX"))="MX"</formula>
    </cfRule>
    <cfRule type="endsWith" dxfId="10726" priority="4667" stopIfTrue="1" operator="endsWith" text="MI">
      <formula>RIGHT(AE98,LEN("MI"))="MI"</formula>
    </cfRule>
    <cfRule type="endsWith" dxfId="10725" priority="4668" stopIfTrue="1" operator="endsWith" text="PL">
      <formula>RIGHT(AE98,LEN("PL"))="PL"</formula>
    </cfRule>
    <cfRule type="endsWith" dxfId="10724" priority="4669" stopIfTrue="1" operator="endsWith" text="FE">
      <formula>RIGHT(AE98,LEN("FE"))="FE"</formula>
    </cfRule>
    <cfRule type="endsWith" dxfId="10723" priority="4670" stopIfTrue="1" operator="endsWith" text="PA">
      <formula>RIGHT(AE98,LEN("PA"))="PA"</formula>
    </cfRule>
    <cfRule type="endsWith" dxfId="10722" priority="4671" stopIfTrue="1" operator="endsWith" text="PS">
      <formula>RIGHT(AE98,LEN("PS"))="PS"</formula>
    </cfRule>
    <cfRule type="endsWith" dxfId="10721" priority="4672" stopIfTrue="1" operator="endsWith" text="OB">
      <formula>RIGHT(AE98,LEN("OB"))="OB"</formula>
    </cfRule>
    <cfRule type="endsWith" dxfId="10720" priority="4673" stopIfTrue="1" operator="endsWith" text="BA">
      <formula>RIGHT(AE98,LEN("BA"))="BA"</formula>
    </cfRule>
    <cfRule type="endsWith" dxfId="10719" priority="4674" stopIfTrue="1" operator="endsWith" text="CO">
      <formula>RIGHT(AE98,LEN("CO"))="CO"</formula>
    </cfRule>
    <cfRule type="endsWith" dxfId="10718" priority="4675" stopIfTrue="1" operator="endsWith" text="CH">
      <formula>RIGHT(AE98,LEN("CH"))="CH"</formula>
    </cfRule>
  </conditionalFormatting>
  <conditionalFormatting sqref="AG98:AG112">
    <cfRule type="endsWith" dxfId="10717" priority="4654" stopIfTrue="1" operator="endsWith" text="TE">
      <formula>RIGHT(AG98,LEN("TE"))="TE"</formula>
    </cfRule>
    <cfRule type="endsWith" dxfId="10716" priority="4655" stopIfTrue="1" operator="endsWith" text="MX">
      <formula>RIGHT(AG98,LEN("MX"))="MX"</formula>
    </cfRule>
    <cfRule type="endsWith" dxfId="10715" priority="4656" stopIfTrue="1" operator="endsWith" text="MI">
      <formula>RIGHT(AG98,LEN("MI"))="MI"</formula>
    </cfRule>
    <cfRule type="endsWith" dxfId="10714" priority="4657" stopIfTrue="1" operator="endsWith" text="PL">
      <formula>RIGHT(AG98,LEN("PL"))="PL"</formula>
    </cfRule>
    <cfRule type="endsWith" dxfId="10713" priority="4658" stopIfTrue="1" operator="endsWith" text="FE">
      <formula>RIGHT(AG98,LEN("FE"))="FE"</formula>
    </cfRule>
    <cfRule type="endsWith" dxfId="10712" priority="4659" stopIfTrue="1" operator="endsWith" text="PA">
      <formula>RIGHT(AG98,LEN("PA"))="PA"</formula>
    </cfRule>
    <cfRule type="endsWith" dxfId="10711" priority="4660" stopIfTrue="1" operator="endsWith" text="PS">
      <formula>RIGHT(AG98,LEN("PS"))="PS"</formula>
    </cfRule>
    <cfRule type="endsWith" dxfId="10710" priority="4661" stopIfTrue="1" operator="endsWith" text="OB">
      <formula>RIGHT(AG98,LEN("OB"))="OB"</formula>
    </cfRule>
    <cfRule type="endsWith" dxfId="10709" priority="4662" stopIfTrue="1" operator="endsWith" text="BA">
      <formula>RIGHT(AG98,LEN("BA"))="BA"</formula>
    </cfRule>
    <cfRule type="endsWith" dxfId="10708" priority="4663" stopIfTrue="1" operator="endsWith" text="CO">
      <formula>RIGHT(AG98,LEN("CO"))="CO"</formula>
    </cfRule>
    <cfRule type="endsWith" dxfId="10707" priority="4664" stopIfTrue="1" operator="endsWith" text="CH">
      <formula>RIGHT(AG98,LEN("CH"))="CH"</formula>
    </cfRule>
  </conditionalFormatting>
  <conditionalFormatting sqref="AI98:AI112">
    <cfRule type="endsWith" dxfId="10706" priority="4643" stopIfTrue="1" operator="endsWith" text="TE">
      <formula>RIGHT(AI98,LEN("TE"))="TE"</formula>
    </cfRule>
    <cfRule type="endsWith" dxfId="10705" priority="4644" stopIfTrue="1" operator="endsWith" text="MX">
      <formula>RIGHT(AI98,LEN("MX"))="MX"</formula>
    </cfRule>
    <cfRule type="endsWith" dxfId="10704" priority="4645" stopIfTrue="1" operator="endsWith" text="MI">
      <formula>RIGHT(AI98,LEN("MI"))="MI"</formula>
    </cfRule>
    <cfRule type="endsWith" dxfId="10703" priority="4646" stopIfTrue="1" operator="endsWith" text="PL">
      <formula>RIGHT(AI98,LEN("PL"))="PL"</formula>
    </cfRule>
    <cfRule type="endsWith" dxfId="10702" priority="4647" stopIfTrue="1" operator="endsWith" text="FE">
      <formula>RIGHT(AI98,LEN("FE"))="FE"</formula>
    </cfRule>
    <cfRule type="endsWith" dxfId="10701" priority="4648" stopIfTrue="1" operator="endsWith" text="PA">
      <formula>RIGHT(AI98,LEN("PA"))="PA"</formula>
    </cfRule>
    <cfRule type="endsWith" dxfId="10700" priority="4649" stopIfTrue="1" operator="endsWith" text="PS">
      <formula>RIGHT(AI98,LEN("PS"))="PS"</formula>
    </cfRule>
    <cfRule type="endsWith" dxfId="10699" priority="4650" stopIfTrue="1" operator="endsWith" text="OB">
      <formula>RIGHT(AI98,LEN("OB"))="OB"</formula>
    </cfRule>
    <cfRule type="endsWith" dxfId="10698" priority="4651" stopIfTrue="1" operator="endsWith" text="BA">
      <formula>RIGHT(AI98,LEN("BA"))="BA"</formula>
    </cfRule>
    <cfRule type="endsWith" dxfId="10697" priority="4652" stopIfTrue="1" operator="endsWith" text="CO">
      <formula>RIGHT(AI98,LEN("CO"))="CO"</formula>
    </cfRule>
    <cfRule type="endsWith" dxfId="10696" priority="4653" stopIfTrue="1" operator="endsWith" text="CH">
      <formula>RIGHT(AI98,LEN("CH"))="CH"</formula>
    </cfRule>
  </conditionalFormatting>
  <conditionalFormatting sqref="AK98:AK112">
    <cfRule type="endsWith" dxfId="10695" priority="4632" stopIfTrue="1" operator="endsWith" text="TE">
      <formula>RIGHT(AK98,LEN("TE"))="TE"</formula>
    </cfRule>
    <cfRule type="endsWith" dxfId="10694" priority="4633" stopIfTrue="1" operator="endsWith" text="MX">
      <formula>RIGHT(AK98,LEN("MX"))="MX"</formula>
    </cfRule>
    <cfRule type="endsWith" dxfId="10693" priority="4634" stopIfTrue="1" operator="endsWith" text="MI">
      <formula>RIGHT(AK98,LEN("MI"))="MI"</formula>
    </cfRule>
    <cfRule type="endsWith" dxfId="10692" priority="4635" stopIfTrue="1" operator="endsWith" text="PL">
      <formula>RIGHT(AK98,LEN("PL"))="PL"</formula>
    </cfRule>
    <cfRule type="endsWith" dxfId="10691" priority="4636" stopIfTrue="1" operator="endsWith" text="FE">
      <formula>RIGHT(AK98,LEN("FE"))="FE"</formula>
    </cfRule>
    <cfRule type="endsWith" dxfId="10690" priority="4637" stopIfTrue="1" operator="endsWith" text="PA">
      <formula>RIGHT(AK98,LEN("PA"))="PA"</formula>
    </cfRule>
    <cfRule type="endsWith" dxfId="10689" priority="4638" stopIfTrue="1" operator="endsWith" text="PS">
      <formula>RIGHT(AK98,LEN("PS"))="PS"</formula>
    </cfRule>
    <cfRule type="endsWith" dxfId="10688" priority="4639" stopIfTrue="1" operator="endsWith" text="OB">
      <formula>RIGHT(AK98,LEN("OB"))="OB"</formula>
    </cfRule>
    <cfRule type="endsWith" dxfId="10687" priority="4640" stopIfTrue="1" operator="endsWith" text="BA">
      <formula>RIGHT(AK98,LEN("BA"))="BA"</formula>
    </cfRule>
    <cfRule type="endsWith" dxfId="10686" priority="4641" stopIfTrue="1" operator="endsWith" text="CO">
      <formula>RIGHT(AK98,LEN("CO"))="CO"</formula>
    </cfRule>
    <cfRule type="endsWith" dxfId="10685" priority="4642" stopIfTrue="1" operator="endsWith" text="CH">
      <formula>RIGHT(AK98,LEN("CH"))="CH"</formula>
    </cfRule>
  </conditionalFormatting>
  <conditionalFormatting sqref="AM98:AM112">
    <cfRule type="endsWith" dxfId="10684" priority="4621" stopIfTrue="1" operator="endsWith" text="TE">
      <formula>RIGHT(AM98,LEN("TE"))="TE"</formula>
    </cfRule>
    <cfRule type="endsWith" dxfId="10683" priority="4622" stopIfTrue="1" operator="endsWith" text="MX">
      <formula>RIGHT(AM98,LEN("MX"))="MX"</formula>
    </cfRule>
    <cfRule type="endsWith" dxfId="10682" priority="4623" stopIfTrue="1" operator="endsWith" text="MI">
      <formula>RIGHT(AM98,LEN("MI"))="MI"</formula>
    </cfRule>
    <cfRule type="endsWith" dxfId="10681" priority="4624" stopIfTrue="1" operator="endsWith" text="PL">
      <formula>RIGHT(AM98,LEN("PL"))="PL"</formula>
    </cfRule>
    <cfRule type="endsWith" dxfId="10680" priority="4625" stopIfTrue="1" operator="endsWith" text="FE">
      <formula>RIGHT(AM98,LEN("FE"))="FE"</formula>
    </cfRule>
    <cfRule type="endsWith" dxfId="10679" priority="4626" stopIfTrue="1" operator="endsWith" text="PA">
      <formula>RIGHT(AM98,LEN("PA"))="PA"</formula>
    </cfRule>
    <cfRule type="endsWith" dxfId="10678" priority="4627" stopIfTrue="1" operator="endsWith" text="PS">
      <formula>RIGHT(AM98,LEN("PS"))="PS"</formula>
    </cfRule>
    <cfRule type="endsWith" dxfId="10677" priority="4628" stopIfTrue="1" operator="endsWith" text="OB">
      <formula>RIGHT(AM98,LEN("OB"))="OB"</formula>
    </cfRule>
    <cfRule type="endsWith" dxfId="10676" priority="4629" stopIfTrue="1" operator="endsWith" text="BA">
      <formula>RIGHT(AM98,LEN("BA"))="BA"</formula>
    </cfRule>
    <cfRule type="endsWith" dxfId="10675" priority="4630" stopIfTrue="1" operator="endsWith" text="CO">
      <formula>RIGHT(AM98,LEN("CO"))="CO"</formula>
    </cfRule>
    <cfRule type="endsWith" dxfId="10674" priority="4631" stopIfTrue="1" operator="endsWith" text="CH">
      <formula>RIGHT(AM98,LEN("CH"))="CH"</formula>
    </cfRule>
  </conditionalFormatting>
  <conditionalFormatting sqref="AV113">
    <cfRule type="cellIs" dxfId="10673" priority="4620" stopIfTrue="1" operator="greaterThan">
      <formula>16</formula>
    </cfRule>
  </conditionalFormatting>
  <conditionalFormatting sqref="AX113">
    <cfRule type="cellIs" dxfId="10672" priority="4619" stopIfTrue="1" operator="greaterThan">
      <formula>16</formula>
    </cfRule>
  </conditionalFormatting>
  <conditionalFormatting sqref="AZ113">
    <cfRule type="cellIs" dxfId="10671" priority="4618" stopIfTrue="1" operator="greaterThan">
      <formula>16</formula>
    </cfRule>
  </conditionalFormatting>
  <conditionalFormatting sqref="BB113">
    <cfRule type="cellIs" dxfId="10670" priority="4617" stopIfTrue="1" operator="greaterThan">
      <formula>16</formula>
    </cfRule>
  </conditionalFormatting>
  <conditionalFormatting sqref="BD113">
    <cfRule type="cellIs" dxfId="10669" priority="4616" stopIfTrue="1" operator="greaterThan">
      <formula>16</formula>
    </cfRule>
  </conditionalFormatting>
  <conditionalFormatting sqref="BF113">
    <cfRule type="cellIs" dxfId="10668" priority="4615" stopIfTrue="1" operator="greaterThan">
      <formula>16</formula>
    </cfRule>
  </conditionalFormatting>
  <conditionalFormatting sqref="BH113">
    <cfRule type="cellIs" dxfId="10667" priority="4614" stopIfTrue="1" operator="greaterThan">
      <formula>16</formula>
    </cfRule>
  </conditionalFormatting>
  <conditionalFormatting sqref="AU98:AU112">
    <cfRule type="endsWith" dxfId="10666" priority="4603" stopIfTrue="1" operator="endsWith" text="TE">
      <formula>RIGHT(AU98,LEN("TE"))="TE"</formula>
    </cfRule>
    <cfRule type="endsWith" dxfId="10665" priority="4604" stopIfTrue="1" operator="endsWith" text="MX">
      <formula>RIGHT(AU98,LEN("MX"))="MX"</formula>
    </cfRule>
    <cfRule type="endsWith" dxfId="10664" priority="4605" stopIfTrue="1" operator="endsWith" text="MI">
      <formula>RIGHT(AU98,LEN("MI"))="MI"</formula>
    </cfRule>
    <cfRule type="endsWith" dxfId="10663" priority="4606" stopIfTrue="1" operator="endsWith" text="PL">
      <formula>RIGHT(AU98,LEN("PL"))="PL"</formula>
    </cfRule>
    <cfRule type="endsWith" dxfId="10662" priority="4607" stopIfTrue="1" operator="endsWith" text="FE">
      <formula>RIGHT(AU98,LEN("FE"))="FE"</formula>
    </cfRule>
    <cfRule type="endsWith" dxfId="10661" priority="4608" stopIfTrue="1" operator="endsWith" text="PA">
      <formula>RIGHT(AU98,LEN("PA"))="PA"</formula>
    </cfRule>
    <cfRule type="endsWith" dxfId="10660" priority="4609" stopIfTrue="1" operator="endsWith" text="PS">
      <formula>RIGHT(AU98,LEN("PS"))="PS"</formula>
    </cfRule>
    <cfRule type="endsWith" dxfId="10659" priority="4610" stopIfTrue="1" operator="endsWith" text="OB">
      <formula>RIGHT(AU98,LEN("OB"))="OB"</formula>
    </cfRule>
    <cfRule type="endsWith" dxfId="10658" priority="4611" stopIfTrue="1" operator="endsWith" text="BA">
      <formula>RIGHT(AU98,LEN("BA"))="BA"</formula>
    </cfRule>
    <cfRule type="endsWith" dxfId="10657" priority="4612" stopIfTrue="1" operator="endsWith" text="CO">
      <formula>RIGHT(AU98,LEN("CO"))="CO"</formula>
    </cfRule>
    <cfRule type="endsWith" dxfId="10656" priority="4613" stopIfTrue="1" operator="endsWith" text="CH">
      <formula>RIGHT(AU98,LEN("CH"))="CH"</formula>
    </cfRule>
  </conditionalFormatting>
  <conditionalFormatting sqref="AW98:AW112">
    <cfRule type="endsWith" dxfId="10655" priority="4592" stopIfTrue="1" operator="endsWith" text="TE">
      <formula>RIGHT(AW98,LEN("TE"))="TE"</formula>
    </cfRule>
    <cfRule type="endsWith" dxfId="10654" priority="4593" stopIfTrue="1" operator="endsWith" text="MX">
      <formula>RIGHT(AW98,LEN("MX"))="MX"</formula>
    </cfRule>
    <cfRule type="endsWith" dxfId="10653" priority="4594" stopIfTrue="1" operator="endsWith" text="MI">
      <formula>RIGHT(AW98,LEN("MI"))="MI"</formula>
    </cfRule>
    <cfRule type="endsWith" dxfId="10652" priority="4595" stopIfTrue="1" operator="endsWith" text="PL">
      <formula>RIGHT(AW98,LEN("PL"))="PL"</formula>
    </cfRule>
    <cfRule type="endsWith" dxfId="10651" priority="4596" stopIfTrue="1" operator="endsWith" text="FE">
      <formula>RIGHT(AW98,LEN("FE"))="FE"</formula>
    </cfRule>
    <cfRule type="endsWith" dxfId="10650" priority="4597" stopIfTrue="1" operator="endsWith" text="PA">
      <formula>RIGHT(AW98,LEN("PA"))="PA"</formula>
    </cfRule>
    <cfRule type="endsWith" dxfId="10649" priority="4598" stopIfTrue="1" operator="endsWith" text="PS">
      <formula>RIGHT(AW98,LEN("PS"))="PS"</formula>
    </cfRule>
    <cfRule type="endsWith" dxfId="10648" priority="4599" stopIfTrue="1" operator="endsWith" text="OB">
      <formula>RIGHT(AW98,LEN("OB"))="OB"</formula>
    </cfRule>
    <cfRule type="endsWith" dxfId="10647" priority="4600" stopIfTrue="1" operator="endsWith" text="BA">
      <formula>RIGHT(AW98,LEN("BA"))="BA"</formula>
    </cfRule>
    <cfRule type="endsWith" dxfId="10646" priority="4601" stopIfTrue="1" operator="endsWith" text="CO">
      <formula>RIGHT(AW98,LEN("CO"))="CO"</formula>
    </cfRule>
    <cfRule type="endsWith" dxfId="10645" priority="4602" stopIfTrue="1" operator="endsWith" text="CH">
      <formula>RIGHT(AW98,LEN("CH"))="CH"</formula>
    </cfRule>
  </conditionalFormatting>
  <conditionalFormatting sqref="AY98:AY112">
    <cfRule type="endsWith" dxfId="10644" priority="4581" stopIfTrue="1" operator="endsWith" text="TE">
      <formula>RIGHT(AY98,LEN("TE"))="TE"</formula>
    </cfRule>
    <cfRule type="endsWith" dxfId="10643" priority="4582" stopIfTrue="1" operator="endsWith" text="MX">
      <formula>RIGHT(AY98,LEN("MX"))="MX"</formula>
    </cfRule>
    <cfRule type="endsWith" dxfId="10642" priority="4583" stopIfTrue="1" operator="endsWith" text="MI">
      <formula>RIGHT(AY98,LEN("MI"))="MI"</formula>
    </cfRule>
    <cfRule type="endsWith" dxfId="10641" priority="4584" stopIfTrue="1" operator="endsWith" text="PL">
      <formula>RIGHT(AY98,LEN("PL"))="PL"</formula>
    </cfRule>
    <cfRule type="endsWith" dxfId="10640" priority="4585" stopIfTrue="1" operator="endsWith" text="FE">
      <formula>RIGHT(AY98,LEN("FE"))="FE"</formula>
    </cfRule>
    <cfRule type="endsWith" dxfId="10639" priority="4586" stopIfTrue="1" operator="endsWith" text="PA">
      <formula>RIGHT(AY98,LEN("PA"))="PA"</formula>
    </cfRule>
    <cfRule type="endsWith" dxfId="10638" priority="4587" stopIfTrue="1" operator="endsWith" text="PS">
      <formula>RIGHT(AY98,LEN("PS"))="PS"</formula>
    </cfRule>
    <cfRule type="endsWith" dxfId="10637" priority="4588" stopIfTrue="1" operator="endsWith" text="OB">
      <formula>RIGHT(AY98,LEN("OB"))="OB"</formula>
    </cfRule>
    <cfRule type="endsWith" dxfId="10636" priority="4589" stopIfTrue="1" operator="endsWith" text="BA">
      <formula>RIGHT(AY98,LEN("BA"))="BA"</formula>
    </cfRule>
    <cfRule type="endsWith" dxfId="10635" priority="4590" stopIfTrue="1" operator="endsWith" text="CO">
      <formula>RIGHT(AY98,LEN("CO"))="CO"</formula>
    </cfRule>
    <cfRule type="endsWith" dxfId="10634" priority="4591" stopIfTrue="1" operator="endsWith" text="CH">
      <formula>RIGHT(AY98,LEN("CH"))="CH"</formula>
    </cfRule>
  </conditionalFormatting>
  <conditionalFormatting sqref="BA98:BA112">
    <cfRule type="endsWith" dxfId="10633" priority="4570" stopIfTrue="1" operator="endsWith" text="TE">
      <formula>RIGHT(BA98,LEN("TE"))="TE"</formula>
    </cfRule>
    <cfRule type="endsWith" dxfId="10632" priority="4571" stopIfTrue="1" operator="endsWith" text="MX">
      <formula>RIGHT(BA98,LEN("MX"))="MX"</formula>
    </cfRule>
    <cfRule type="endsWith" dxfId="10631" priority="4572" stopIfTrue="1" operator="endsWith" text="MI">
      <formula>RIGHT(BA98,LEN("MI"))="MI"</formula>
    </cfRule>
    <cfRule type="endsWith" dxfId="10630" priority="4573" stopIfTrue="1" operator="endsWith" text="PL">
      <formula>RIGHT(BA98,LEN("PL"))="PL"</formula>
    </cfRule>
    <cfRule type="endsWith" dxfId="10629" priority="4574" stopIfTrue="1" operator="endsWith" text="FE">
      <formula>RIGHT(BA98,LEN("FE"))="FE"</formula>
    </cfRule>
    <cfRule type="endsWith" dxfId="10628" priority="4575" stopIfTrue="1" operator="endsWith" text="PA">
      <formula>RIGHT(BA98,LEN("PA"))="PA"</formula>
    </cfRule>
    <cfRule type="endsWith" dxfId="10627" priority="4576" stopIfTrue="1" operator="endsWith" text="PS">
      <formula>RIGHT(BA98,LEN("PS"))="PS"</formula>
    </cfRule>
    <cfRule type="endsWith" dxfId="10626" priority="4577" stopIfTrue="1" operator="endsWith" text="OB">
      <formula>RIGHT(BA98,LEN("OB"))="OB"</formula>
    </cfRule>
    <cfRule type="endsWith" dxfId="10625" priority="4578" stopIfTrue="1" operator="endsWith" text="BA">
      <formula>RIGHT(BA98,LEN("BA"))="BA"</formula>
    </cfRule>
    <cfRule type="endsWith" dxfId="10624" priority="4579" stopIfTrue="1" operator="endsWith" text="CO">
      <formula>RIGHT(BA98,LEN("CO"))="CO"</formula>
    </cfRule>
    <cfRule type="endsWith" dxfId="10623" priority="4580" stopIfTrue="1" operator="endsWith" text="CH">
      <formula>RIGHT(BA98,LEN("CH"))="CH"</formula>
    </cfRule>
  </conditionalFormatting>
  <conditionalFormatting sqref="BC98:BC112">
    <cfRule type="endsWith" dxfId="10622" priority="4559" stopIfTrue="1" operator="endsWith" text="TE">
      <formula>RIGHT(BC98,LEN("TE"))="TE"</formula>
    </cfRule>
    <cfRule type="endsWith" dxfId="10621" priority="4560" stopIfTrue="1" operator="endsWith" text="MX">
      <formula>RIGHT(BC98,LEN("MX"))="MX"</formula>
    </cfRule>
    <cfRule type="endsWith" dxfId="10620" priority="4561" stopIfTrue="1" operator="endsWith" text="MI">
      <formula>RIGHT(BC98,LEN("MI"))="MI"</formula>
    </cfRule>
    <cfRule type="endsWith" dxfId="10619" priority="4562" stopIfTrue="1" operator="endsWith" text="PL">
      <formula>RIGHT(BC98,LEN("PL"))="PL"</formula>
    </cfRule>
    <cfRule type="endsWith" dxfId="10618" priority="4563" stopIfTrue="1" operator="endsWith" text="FE">
      <formula>RIGHT(BC98,LEN("FE"))="FE"</formula>
    </cfRule>
    <cfRule type="endsWith" dxfId="10617" priority="4564" stopIfTrue="1" operator="endsWith" text="PA">
      <formula>RIGHT(BC98,LEN("PA"))="PA"</formula>
    </cfRule>
    <cfRule type="endsWith" dxfId="10616" priority="4565" stopIfTrue="1" operator="endsWith" text="PS">
      <formula>RIGHT(BC98,LEN("PS"))="PS"</formula>
    </cfRule>
    <cfRule type="endsWith" dxfId="10615" priority="4566" stopIfTrue="1" operator="endsWith" text="OB">
      <formula>RIGHT(BC98,LEN("OB"))="OB"</formula>
    </cfRule>
    <cfRule type="endsWith" dxfId="10614" priority="4567" stopIfTrue="1" operator="endsWith" text="BA">
      <formula>RIGHT(BC98,LEN("BA"))="BA"</formula>
    </cfRule>
    <cfRule type="endsWith" dxfId="10613" priority="4568" stopIfTrue="1" operator="endsWith" text="CO">
      <formula>RIGHT(BC98,LEN("CO"))="CO"</formula>
    </cfRule>
    <cfRule type="endsWith" dxfId="10612" priority="4569" stopIfTrue="1" operator="endsWith" text="CH">
      <formula>RIGHT(BC98,LEN("CH"))="CH"</formula>
    </cfRule>
  </conditionalFormatting>
  <conditionalFormatting sqref="BE98:BE112">
    <cfRule type="endsWith" dxfId="10611" priority="4548" stopIfTrue="1" operator="endsWith" text="TE">
      <formula>RIGHT(BE98,LEN("TE"))="TE"</formula>
    </cfRule>
    <cfRule type="endsWith" dxfId="10610" priority="4549" stopIfTrue="1" operator="endsWith" text="MX">
      <formula>RIGHT(BE98,LEN("MX"))="MX"</formula>
    </cfRule>
    <cfRule type="endsWith" dxfId="10609" priority="4550" stopIfTrue="1" operator="endsWith" text="MI">
      <formula>RIGHT(BE98,LEN("MI"))="MI"</formula>
    </cfRule>
    <cfRule type="endsWith" dxfId="10608" priority="4551" stopIfTrue="1" operator="endsWith" text="PL">
      <formula>RIGHT(BE98,LEN("PL"))="PL"</formula>
    </cfRule>
    <cfRule type="endsWith" dxfId="10607" priority="4552" stopIfTrue="1" operator="endsWith" text="FE">
      <formula>RIGHT(BE98,LEN("FE"))="FE"</formula>
    </cfRule>
    <cfRule type="endsWith" dxfId="10606" priority="4553" stopIfTrue="1" operator="endsWith" text="PA">
      <formula>RIGHT(BE98,LEN("PA"))="PA"</formula>
    </cfRule>
    <cfRule type="endsWith" dxfId="10605" priority="4554" stopIfTrue="1" operator="endsWith" text="PS">
      <formula>RIGHT(BE98,LEN("PS"))="PS"</formula>
    </cfRule>
    <cfRule type="endsWith" dxfId="10604" priority="4555" stopIfTrue="1" operator="endsWith" text="OB">
      <formula>RIGHT(BE98,LEN("OB"))="OB"</formula>
    </cfRule>
    <cfRule type="endsWith" dxfId="10603" priority="4556" stopIfTrue="1" operator="endsWith" text="BA">
      <formula>RIGHT(BE98,LEN("BA"))="BA"</formula>
    </cfRule>
    <cfRule type="endsWith" dxfId="10602" priority="4557" stopIfTrue="1" operator="endsWith" text="CO">
      <formula>RIGHT(BE98,LEN("CO"))="CO"</formula>
    </cfRule>
    <cfRule type="endsWith" dxfId="10601" priority="4558" stopIfTrue="1" operator="endsWith" text="CH">
      <formula>RIGHT(BE98,LEN("CH"))="CH"</formula>
    </cfRule>
  </conditionalFormatting>
  <conditionalFormatting sqref="BG98:BG112">
    <cfRule type="endsWith" dxfId="10600" priority="4537" stopIfTrue="1" operator="endsWith" text="TE">
      <formula>RIGHT(BG98,LEN("TE"))="TE"</formula>
    </cfRule>
    <cfRule type="endsWith" dxfId="10599" priority="4538" stopIfTrue="1" operator="endsWith" text="MX">
      <formula>RIGHT(BG98,LEN("MX"))="MX"</formula>
    </cfRule>
    <cfRule type="endsWith" dxfId="10598" priority="4539" stopIfTrue="1" operator="endsWith" text="MI">
      <formula>RIGHT(BG98,LEN("MI"))="MI"</formula>
    </cfRule>
    <cfRule type="endsWith" dxfId="10597" priority="4540" stopIfTrue="1" operator="endsWith" text="PL">
      <formula>RIGHT(BG98,LEN("PL"))="PL"</formula>
    </cfRule>
    <cfRule type="endsWith" dxfId="10596" priority="4541" stopIfTrue="1" operator="endsWith" text="FE">
      <formula>RIGHT(BG98,LEN("FE"))="FE"</formula>
    </cfRule>
    <cfRule type="endsWith" dxfId="10595" priority="4542" stopIfTrue="1" operator="endsWith" text="PA">
      <formula>RIGHT(BG98,LEN("PA"))="PA"</formula>
    </cfRule>
    <cfRule type="endsWith" dxfId="10594" priority="4543" stopIfTrue="1" operator="endsWith" text="PS">
      <formula>RIGHT(BG98,LEN("PS"))="PS"</formula>
    </cfRule>
    <cfRule type="endsWith" dxfId="10593" priority="4544" stopIfTrue="1" operator="endsWith" text="OB">
      <formula>RIGHT(BG98,LEN("OB"))="OB"</formula>
    </cfRule>
    <cfRule type="endsWith" dxfId="10592" priority="4545" stopIfTrue="1" operator="endsWith" text="BA">
      <formula>RIGHT(BG98,LEN("BA"))="BA"</formula>
    </cfRule>
    <cfRule type="endsWith" dxfId="10591" priority="4546" stopIfTrue="1" operator="endsWith" text="CO">
      <formula>RIGHT(BG98,LEN("CO"))="CO"</formula>
    </cfRule>
    <cfRule type="endsWith" dxfId="10590" priority="4547" stopIfTrue="1" operator="endsWith" text="CH">
      <formula>RIGHT(BG98,LEN("CH"))="CH"</formula>
    </cfRule>
  </conditionalFormatting>
  <conditionalFormatting sqref="H135">
    <cfRule type="cellIs" dxfId="10589" priority="4536" stopIfTrue="1" operator="greaterThan">
      <formula>16</formula>
    </cfRule>
  </conditionalFormatting>
  <conditionalFormatting sqref="J135">
    <cfRule type="cellIs" dxfId="10588" priority="4535" stopIfTrue="1" operator="greaterThan">
      <formula>16</formula>
    </cfRule>
  </conditionalFormatting>
  <conditionalFormatting sqref="L135">
    <cfRule type="cellIs" dxfId="10587" priority="4534" stopIfTrue="1" operator="greaterThan">
      <formula>16</formula>
    </cfRule>
  </conditionalFormatting>
  <conditionalFormatting sqref="N135">
    <cfRule type="cellIs" dxfId="10586" priority="4533" stopIfTrue="1" operator="greaterThan">
      <formula>16</formula>
    </cfRule>
  </conditionalFormatting>
  <conditionalFormatting sqref="P135">
    <cfRule type="cellIs" dxfId="10585" priority="4532" stopIfTrue="1" operator="greaterThan">
      <formula>16</formula>
    </cfRule>
  </conditionalFormatting>
  <conditionalFormatting sqref="R135">
    <cfRule type="cellIs" dxfId="10584" priority="4531" stopIfTrue="1" operator="greaterThan">
      <formula>16</formula>
    </cfRule>
  </conditionalFormatting>
  <conditionalFormatting sqref="T135">
    <cfRule type="cellIs" dxfId="10583" priority="4530" stopIfTrue="1" operator="greaterThan">
      <formula>16</formula>
    </cfRule>
  </conditionalFormatting>
  <conditionalFormatting sqref="G120:G134">
    <cfRule type="endsWith" dxfId="10582" priority="4519" stopIfTrue="1" operator="endsWith" text="TE">
      <formula>RIGHT(G120,LEN("TE"))="TE"</formula>
    </cfRule>
    <cfRule type="endsWith" dxfId="10581" priority="4520" stopIfTrue="1" operator="endsWith" text="MX">
      <formula>RIGHT(G120,LEN("MX"))="MX"</formula>
    </cfRule>
    <cfRule type="endsWith" dxfId="10580" priority="4521" stopIfTrue="1" operator="endsWith" text="MI">
      <formula>RIGHT(G120,LEN("MI"))="MI"</formula>
    </cfRule>
    <cfRule type="endsWith" dxfId="10579" priority="4522" stopIfTrue="1" operator="endsWith" text="PL">
      <formula>RIGHT(G120,LEN("PL"))="PL"</formula>
    </cfRule>
    <cfRule type="endsWith" dxfId="10578" priority="4523" stopIfTrue="1" operator="endsWith" text="FE">
      <formula>RIGHT(G120,LEN("FE"))="FE"</formula>
    </cfRule>
    <cfRule type="endsWith" dxfId="10577" priority="4524" stopIfTrue="1" operator="endsWith" text="PA">
      <formula>RIGHT(G120,LEN("PA"))="PA"</formula>
    </cfRule>
    <cfRule type="endsWith" dxfId="10576" priority="4525" stopIfTrue="1" operator="endsWith" text="PS">
      <formula>RIGHT(G120,LEN("PS"))="PS"</formula>
    </cfRule>
    <cfRule type="endsWith" dxfId="10575" priority="4526" stopIfTrue="1" operator="endsWith" text="OB">
      <formula>RIGHT(G120,LEN("OB"))="OB"</formula>
    </cfRule>
    <cfRule type="endsWith" dxfId="10574" priority="4527" stopIfTrue="1" operator="endsWith" text="BA">
      <formula>RIGHT(G120,LEN("BA"))="BA"</formula>
    </cfRule>
    <cfRule type="endsWith" dxfId="10573" priority="4528" stopIfTrue="1" operator="endsWith" text="CO">
      <formula>RIGHT(G120,LEN("CO"))="CO"</formula>
    </cfRule>
    <cfRule type="endsWith" dxfId="10572" priority="4529" stopIfTrue="1" operator="endsWith" text="CH">
      <formula>RIGHT(G120,LEN("CH"))="CH"</formula>
    </cfRule>
  </conditionalFormatting>
  <conditionalFormatting sqref="I120:I134">
    <cfRule type="endsWith" dxfId="10571" priority="4508" stopIfTrue="1" operator="endsWith" text="TE">
      <formula>RIGHT(I120,LEN("TE"))="TE"</formula>
    </cfRule>
    <cfRule type="endsWith" dxfId="10570" priority="4509" stopIfTrue="1" operator="endsWith" text="MX">
      <formula>RIGHT(I120,LEN("MX"))="MX"</formula>
    </cfRule>
    <cfRule type="endsWith" dxfId="10569" priority="4510" stopIfTrue="1" operator="endsWith" text="MI">
      <formula>RIGHT(I120,LEN("MI"))="MI"</formula>
    </cfRule>
    <cfRule type="endsWith" dxfId="10568" priority="4511" stopIfTrue="1" operator="endsWith" text="PL">
      <formula>RIGHT(I120,LEN("PL"))="PL"</formula>
    </cfRule>
    <cfRule type="endsWith" dxfId="10567" priority="4512" stopIfTrue="1" operator="endsWith" text="FE">
      <formula>RIGHT(I120,LEN("FE"))="FE"</formula>
    </cfRule>
    <cfRule type="endsWith" dxfId="10566" priority="4513" stopIfTrue="1" operator="endsWith" text="PA">
      <formula>RIGHT(I120,LEN("PA"))="PA"</formula>
    </cfRule>
    <cfRule type="endsWith" dxfId="10565" priority="4514" stopIfTrue="1" operator="endsWith" text="PS">
      <formula>RIGHT(I120,LEN("PS"))="PS"</formula>
    </cfRule>
    <cfRule type="endsWith" dxfId="10564" priority="4515" stopIfTrue="1" operator="endsWith" text="OB">
      <formula>RIGHT(I120,LEN("OB"))="OB"</formula>
    </cfRule>
    <cfRule type="endsWith" dxfId="10563" priority="4516" stopIfTrue="1" operator="endsWith" text="BA">
      <formula>RIGHT(I120,LEN("BA"))="BA"</formula>
    </cfRule>
    <cfRule type="endsWith" dxfId="10562" priority="4517" stopIfTrue="1" operator="endsWith" text="CO">
      <formula>RIGHT(I120,LEN("CO"))="CO"</formula>
    </cfRule>
    <cfRule type="endsWith" dxfId="10561" priority="4518" stopIfTrue="1" operator="endsWith" text="CH">
      <formula>RIGHT(I120,LEN("CH"))="CH"</formula>
    </cfRule>
  </conditionalFormatting>
  <conditionalFormatting sqref="K120:K134">
    <cfRule type="endsWith" dxfId="10560" priority="4497" stopIfTrue="1" operator="endsWith" text="TE">
      <formula>RIGHT(K120,LEN("TE"))="TE"</formula>
    </cfRule>
    <cfRule type="endsWith" dxfId="10559" priority="4498" stopIfTrue="1" operator="endsWith" text="MX">
      <formula>RIGHT(K120,LEN("MX"))="MX"</formula>
    </cfRule>
    <cfRule type="endsWith" dxfId="10558" priority="4499" stopIfTrue="1" operator="endsWith" text="MI">
      <formula>RIGHT(K120,LEN("MI"))="MI"</formula>
    </cfRule>
    <cfRule type="endsWith" dxfId="10557" priority="4500" stopIfTrue="1" operator="endsWith" text="PL">
      <formula>RIGHT(K120,LEN("PL"))="PL"</formula>
    </cfRule>
    <cfRule type="endsWith" dxfId="10556" priority="4501" stopIfTrue="1" operator="endsWith" text="FE">
      <formula>RIGHT(K120,LEN("FE"))="FE"</formula>
    </cfRule>
    <cfRule type="endsWith" dxfId="10555" priority="4502" stopIfTrue="1" operator="endsWith" text="PA">
      <formula>RIGHT(K120,LEN("PA"))="PA"</formula>
    </cfRule>
    <cfRule type="endsWith" dxfId="10554" priority="4503" stopIfTrue="1" operator="endsWith" text="PS">
      <formula>RIGHT(K120,LEN("PS"))="PS"</formula>
    </cfRule>
    <cfRule type="endsWith" dxfId="10553" priority="4504" stopIfTrue="1" operator="endsWith" text="OB">
      <formula>RIGHT(K120,LEN("OB"))="OB"</formula>
    </cfRule>
    <cfRule type="endsWith" dxfId="10552" priority="4505" stopIfTrue="1" operator="endsWith" text="BA">
      <formula>RIGHT(K120,LEN("BA"))="BA"</formula>
    </cfRule>
    <cfRule type="endsWith" dxfId="10551" priority="4506" stopIfTrue="1" operator="endsWith" text="CO">
      <formula>RIGHT(K120,LEN("CO"))="CO"</formula>
    </cfRule>
    <cfRule type="endsWith" dxfId="10550" priority="4507" stopIfTrue="1" operator="endsWith" text="CH">
      <formula>RIGHT(K120,LEN("CH"))="CH"</formula>
    </cfRule>
  </conditionalFormatting>
  <conditionalFormatting sqref="M120:M134">
    <cfRule type="endsWith" dxfId="10549" priority="4486" stopIfTrue="1" operator="endsWith" text="TE">
      <formula>RIGHT(M120,LEN("TE"))="TE"</formula>
    </cfRule>
    <cfRule type="endsWith" dxfId="10548" priority="4487" stopIfTrue="1" operator="endsWith" text="MX">
      <formula>RIGHT(M120,LEN("MX"))="MX"</formula>
    </cfRule>
    <cfRule type="endsWith" dxfId="10547" priority="4488" stopIfTrue="1" operator="endsWith" text="MI">
      <formula>RIGHT(M120,LEN("MI"))="MI"</formula>
    </cfRule>
    <cfRule type="endsWith" dxfId="10546" priority="4489" stopIfTrue="1" operator="endsWith" text="PL">
      <formula>RIGHT(M120,LEN("PL"))="PL"</formula>
    </cfRule>
    <cfRule type="endsWith" dxfId="10545" priority="4490" stopIfTrue="1" operator="endsWith" text="FE">
      <formula>RIGHT(M120,LEN("FE"))="FE"</formula>
    </cfRule>
    <cfRule type="endsWith" dxfId="10544" priority="4491" stopIfTrue="1" operator="endsWith" text="PA">
      <formula>RIGHT(M120,LEN("PA"))="PA"</formula>
    </cfRule>
    <cfRule type="endsWith" dxfId="10543" priority="4492" stopIfTrue="1" operator="endsWith" text="PS">
      <formula>RIGHT(M120,LEN("PS"))="PS"</formula>
    </cfRule>
    <cfRule type="endsWith" dxfId="10542" priority="4493" stopIfTrue="1" operator="endsWith" text="OB">
      <formula>RIGHT(M120,LEN("OB"))="OB"</formula>
    </cfRule>
    <cfRule type="endsWith" dxfId="10541" priority="4494" stopIfTrue="1" operator="endsWith" text="BA">
      <formula>RIGHT(M120,LEN("BA"))="BA"</formula>
    </cfRule>
    <cfRule type="endsWith" dxfId="10540" priority="4495" stopIfTrue="1" operator="endsWith" text="CO">
      <formula>RIGHT(M120,LEN("CO"))="CO"</formula>
    </cfRule>
    <cfRule type="endsWith" dxfId="10539" priority="4496" stopIfTrue="1" operator="endsWith" text="CH">
      <formula>RIGHT(M120,LEN("CH"))="CH"</formula>
    </cfRule>
  </conditionalFormatting>
  <conditionalFormatting sqref="O120:O134">
    <cfRule type="endsWith" dxfId="10538" priority="4475" stopIfTrue="1" operator="endsWith" text="TE">
      <formula>RIGHT(O120,LEN("TE"))="TE"</formula>
    </cfRule>
    <cfRule type="endsWith" dxfId="10537" priority="4476" stopIfTrue="1" operator="endsWith" text="MX">
      <formula>RIGHT(O120,LEN("MX"))="MX"</formula>
    </cfRule>
    <cfRule type="endsWith" dxfId="10536" priority="4477" stopIfTrue="1" operator="endsWith" text="MI">
      <formula>RIGHT(O120,LEN("MI"))="MI"</formula>
    </cfRule>
    <cfRule type="endsWith" dxfId="10535" priority="4478" stopIfTrue="1" operator="endsWith" text="PL">
      <formula>RIGHT(O120,LEN("PL"))="PL"</formula>
    </cfRule>
    <cfRule type="endsWith" dxfId="10534" priority="4479" stopIfTrue="1" operator="endsWith" text="FE">
      <formula>RIGHT(O120,LEN("FE"))="FE"</formula>
    </cfRule>
    <cfRule type="endsWith" dxfId="10533" priority="4480" stopIfTrue="1" operator="endsWith" text="PA">
      <formula>RIGHT(O120,LEN("PA"))="PA"</formula>
    </cfRule>
    <cfRule type="endsWith" dxfId="10532" priority="4481" stopIfTrue="1" operator="endsWith" text="PS">
      <formula>RIGHT(O120,LEN("PS"))="PS"</formula>
    </cfRule>
    <cfRule type="endsWith" dxfId="10531" priority="4482" stopIfTrue="1" operator="endsWith" text="OB">
      <formula>RIGHT(O120,LEN("OB"))="OB"</formula>
    </cfRule>
    <cfRule type="endsWith" dxfId="10530" priority="4483" stopIfTrue="1" operator="endsWith" text="BA">
      <formula>RIGHT(O120,LEN("BA"))="BA"</formula>
    </cfRule>
    <cfRule type="endsWith" dxfId="10529" priority="4484" stopIfTrue="1" operator="endsWith" text="CO">
      <formula>RIGHT(O120,LEN("CO"))="CO"</formula>
    </cfRule>
    <cfRule type="endsWith" dxfId="10528" priority="4485" stopIfTrue="1" operator="endsWith" text="CH">
      <formula>RIGHT(O120,LEN("CH"))="CH"</formula>
    </cfRule>
  </conditionalFormatting>
  <conditionalFormatting sqref="Q120:Q134">
    <cfRule type="endsWith" dxfId="10527" priority="4464" stopIfTrue="1" operator="endsWith" text="TE">
      <formula>RIGHT(Q120,LEN("TE"))="TE"</formula>
    </cfRule>
    <cfRule type="endsWith" dxfId="10526" priority="4465" stopIfTrue="1" operator="endsWith" text="MX">
      <formula>RIGHT(Q120,LEN("MX"))="MX"</formula>
    </cfRule>
    <cfRule type="endsWith" dxfId="10525" priority="4466" stopIfTrue="1" operator="endsWith" text="MI">
      <formula>RIGHT(Q120,LEN("MI"))="MI"</formula>
    </cfRule>
    <cfRule type="endsWith" dxfId="10524" priority="4467" stopIfTrue="1" operator="endsWith" text="PL">
      <formula>RIGHT(Q120,LEN("PL"))="PL"</formula>
    </cfRule>
    <cfRule type="endsWith" dxfId="10523" priority="4468" stopIfTrue="1" operator="endsWith" text="FE">
      <formula>RIGHT(Q120,LEN("FE"))="FE"</formula>
    </cfRule>
    <cfRule type="endsWith" dxfId="10522" priority="4469" stopIfTrue="1" operator="endsWith" text="PA">
      <formula>RIGHT(Q120,LEN("PA"))="PA"</formula>
    </cfRule>
    <cfRule type="endsWith" dxfId="10521" priority="4470" stopIfTrue="1" operator="endsWith" text="PS">
      <formula>RIGHT(Q120,LEN("PS"))="PS"</formula>
    </cfRule>
    <cfRule type="endsWith" dxfId="10520" priority="4471" stopIfTrue="1" operator="endsWith" text="OB">
      <formula>RIGHT(Q120,LEN("OB"))="OB"</formula>
    </cfRule>
    <cfRule type="endsWith" dxfId="10519" priority="4472" stopIfTrue="1" operator="endsWith" text="BA">
      <formula>RIGHT(Q120,LEN("BA"))="BA"</formula>
    </cfRule>
    <cfRule type="endsWith" dxfId="10518" priority="4473" stopIfTrue="1" operator="endsWith" text="CO">
      <formula>RIGHT(Q120,LEN("CO"))="CO"</formula>
    </cfRule>
    <cfRule type="endsWith" dxfId="10517" priority="4474" stopIfTrue="1" operator="endsWith" text="CH">
      <formula>RIGHT(Q120,LEN("CH"))="CH"</formula>
    </cfRule>
  </conditionalFormatting>
  <conditionalFormatting sqref="S120:S134">
    <cfRule type="endsWith" dxfId="10516" priority="4453" stopIfTrue="1" operator="endsWith" text="TE">
      <formula>RIGHT(S120,LEN("TE"))="TE"</formula>
    </cfRule>
    <cfRule type="endsWith" dxfId="10515" priority="4454" stopIfTrue="1" operator="endsWith" text="MX">
      <formula>RIGHT(S120,LEN("MX"))="MX"</formula>
    </cfRule>
    <cfRule type="endsWith" dxfId="10514" priority="4455" stopIfTrue="1" operator="endsWith" text="MI">
      <formula>RIGHT(S120,LEN("MI"))="MI"</formula>
    </cfRule>
    <cfRule type="endsWith" dxfId="10513" priority="4456" stopIfTrue="1" operator="endsWith" text="PL">
      <formula>RIGHT(S120,LEN("PL"))="PL"</formula>
    </cfRule>
    <cfRule type="endsWith" dxfId="10512" priority="4457" stopIfTrue="1" operator="endsWith" text="FE">
      <formula>RIGHT(S120,LEN("FE"))="FE"</formula>
    </cfRule>
    <cfRule type="endsWith" dxfId="10511" priority="4458" stopIfTrue="1" operator="endsWith" text="PA">
      <formula>RIGHT(S120,LEN("PA"))="PA"</formula>
    </cfRule>
    <cfRule type="endsWith" dxfId="10510" priority="4459" stopIfTrue="1" operator="endsWith" text="PS">
      <formula>RIGHT(S120,LEN("PS"))="PS"</formula>
    </cfRule>
    <cfRule type="endsWith" dxfId="10509" priority="4460" stopIfTrue="1" operator="endsWith" text="OB">
      <formula>RIGHT(S120,LEN("OB"))="OB"</formula>
    </cfRule>
    <cfRule type="endsWith" dxfId="10508" priority="4461" stopIfTrue="1" operator="endsWith" text="BA">
      <formula>RIGHT(S120,LEN("BA"))="BA"</formula>
    </cfRule>
    <cfRule type="endsWith" dxfId="10507" priority="4462" stopIfTrue="1" operator="endsWith" text="CO">
      <formula>RIGHT(S120,LEN("CO"))="CO"</formula>
    </cfRule>
    <cfRule type="endsWith" dxfId="10506" priority="4463" stopIfTrue="1" operator="endsWith" text="CH">
      <formula>RIGHT(S120,LEN("CH"))="CH"</formula>
    </cfRule>
  </conditionalFormatting>
  <conditionalFormatting sqref="AB135">
    <cfRule type="cellIs" dxfId="10505" priority="4452" stopIfTrue="1" operator="greaterThan">
      <formula>16</formula>
    </cfRule>
  </conditionalFormatting>
  <conditionalFormatting sqref="AD135">
    <cfRule type="cellIs" dxfId="10504" priority="4451" stopIfTrue="1" operator="greaterThan">
      <formula>16</formula>
    </cfRule>
  </conditionalFormatting>
  <conditionalFormatting sqref="AF135">
    <cfRule type="cellIs" dxfId="10503" priority="4450" stopIfTrue="1" operator="greaterThan">
      <formula>16</formula>
    </cfRule>
  </conditionalFormatting>
  <conditionalFormatting sqref="AH135">
    <cfRule type="cellIs" dxfId="10502" priority="4449" stopIfTrue="1" operator="greaterThan">
      <formula>16</formula>
    </cfRule>
  </conditionalFormatting>
  <conditionalFormatting sqref="AJ135">
    <cfRule type="cellIs" dxfId="10501" priority="4448" stopIfTrue="1" operator="greaterThan">
      <formula>16</formula>
    </cfRule>
  </conditionalFormatting>
  <conditionalFormatting sqref="AL135">
    <cfRule type="cellIs" dxfId="10500" priority="4447" stopIfTrue="1" operator="greaterThan">
      <formula>16</formula>
    </cfRule>
  </conditionalFormatting>
  <conditionalFormatting sqref="AN135">
    <cfRule type="cellIs" dxfId="10499" priority="4446" stopIfTrue="1" operator="greaterThan">
      <formula>16</formula>
    </cfRule>
  </conditionalFormatting>
  <conditionalFormatting sqref="AA120:AA134">
    <cfRule type="endsWith" dxfId="10498" priority="4435" stopIfTrue="1" operator="endsWith" text="TE">
      <formula>RIGHT(AA120,LEN("TE"))="TE"</formula>
    </cfRule>
    <cfRule type="endsWith" dxfId="10497" priority="4436" stopIfTrue="1" operator="endsWith" text="MX">
      <formula>RIGHT(AA120,LEN("MX"))="MX"</formula>
    </cfRule>
    <cfRule type="endsWith" dxfId="10496" priority="4437" stopIfTrue="1" operator="endsWith" text="MI">
      <formula>RIGHT(AA120,LEN("MI"))="MI"</formula>
    </cfRule>
    <cfRule type="endsWith" dxfId="10495" priority="4438" stopIfTrue="1" operator="endsWith" text="PL">
      <formula>RIGHT(AA120,LEN("PL"))="PL"</formula>
    </cfRule>
    <cfRule type="endsWith" dxfId="10494" priority="4439" stopIfTrue="1" operator="endsWith" text="FE">
      <formula>RIGHT(AA120,LEN("FE"))="FE"</formula>
    </cfRule>
    <cfRule type="endsWith" dxfId="10493" priority="4440" stopIfTrue="1" operator="endsWith" text="PA">
      <formula>RIGHT(AA120,LEN("PA"))="PA"</formula>
    </cfRule>
    <cfRule type="endsWith" dxfId="10492" priority="4441" stopIfTrue="1" operator="endsWith" text="PS">
      <formula>RIGHT(AA120,LEN("PS"))="PS"</formula>
    </cfRule>
    <cfRule type="endsWith" dxfId="10491" priority="4442" stopIfTrue="1" operator="endsWith" text="OB">
      <formula>RIGHT(AA120,LEN("OB"))="OB"</formula>
    </cfRule>
    <cfRule type="endsWith" dxfId="10490" priority="4443" stopIfTrue="1" operator="endsWith" text="BA">
      <formula>RIGHT(AA120,LEN("BA"))="BA"</formula>
    </cfRule>
    <cfRule type="endsWith" dxfId="10489" priority="4444" stopIfTrue="1" operator="endsWith" text="CO">
      <formula>RIGHT(AA120,LEN("CO"))="CO"</formula>
    </cfRule>
    <cfRule type="endsWith" dxfId="10488" priority="4445" stopIfTrue="1" operator="endsWith" text="CH">
      <formula>RIGHT(AA120,LEN("CH"))="CH"</formula>
    </cfRule>
  </conditionalFormatting>
  <conditionalFormatting sqref="AC120:AC134">
    <cfRule type="endsWith" dxfId="10487" priority="4424" stopIfTrue="1" operator="endsWith" text="TE">
      <formula>RIGHT(AC120,LEN("TE"))="TE"</formula>
    </cfRule>
    <cfRule type="endsWith" dxfId="10486" priority="4425" stopIfTrue="1" operator="endsWith" text="MX">
      <formula>RIGHT(AC120,LEN("MX"))="MX"</formula>
    </cfRule>
    <cfRule type="endsWith" dxfId="10485" priority="4426" stopIfTrue="1" operator="endsWith" text="MI">
      <formula>RIGHT(AC120,LEN("MI"))="MI"</formula>
    </cfRule>
    <cfRule type="endsWith" dxfId="10484" priority="4427" stopIfTrue="1" operator="endsWith" text="PL">
      <formula>RIGHT(AC120,LEN("PL"))="PL"</formula>
    </cfRule>
    <cfRule type="endsWith" dxfId="10483" priority="4428" stopIfTrue="1" operator="endsWith" text="FE">
      <formula>RIGHT(AC120,LEN("FE"))="FE"</formula>
    </cfRule>
    <cfRule type="endsWith" dxfId="10482" priority="4429" stopIfTrue="1" operator="endsWith" text="PA">
      <formula>RIGHT(AC120,LEN("PA"))="PA"</formula>
    </cfRule>
    <cfRule type="endsWith" dxfId="10481" priority="4430" stopIfTrue="1" operator="endsWith" text="PS">
      <formula>RIGHT(AC120,LEN("PS"))="PS"</formula>
    </cfRule>
    <cfRule type="endsWith" dxfId="10480" priority="4431" stopIfTrue="1" operator="endsWith" text="OB">
      <formula>RIGHT(AC120,LEN("OB"))="OB"</formula>
    </cfRule>
    <cfRule type="endsWith" dxfId="10479" priority="4432" stopIfTrue="1" operator="endsWith" text="BA">
      <formula>RIGHT(AC120,LEN("BA"))="BA"</formula>
    </cfRule>
    <cfRule type="endsWith" dxfId="10478" priority="4433" stopIfTrue="1" operator="endsWith" text="CO">
      <formula>RIGHT(AC120,LEN("CO"))="CO"</formula>
    </cfRule>
    <cfRule type="endsWith" dxfId="10477" priority="4434" stopIfTrue="1" operator="endsWith" text="CH">
      <formula>RIGHT(AC120,LEN("CH"))="CH"</formula>
    </cfRule>
  </conditionalFormatting>
  <conditionalFormatting sqref="AE120:AE134">
    <cfRule type="endsWith" dxfId="10476" priority="4413" stopIfTrue="1" operator="endsWith" text="TE">
      <formula>RIGHT(AE120,LEN("TE"))="TE"</formula>
    </cfRule>
    <cfRule type="endsWith" dxfId="10475" priority="4414" stopIfTrue="1" operator="endsWith" text="MX">
      <formula>RIGHT(AE120,LEN("MX"))="MX"</formula>
    </cfRule>
    <cfRule type="endsWith" dxfId="10474" priority="4415" stopIfTrue="1" operator="endsWith" text="MI">
      <formula>RIGHT(AE120,LEN("MI"))="MI"</formula>
    </cfRule>
    <cfRule type="endsWith" dxfId="10473" priority="4416" stopIfTrue="1" operator="endsWith" text="PL">
      <formula>RIGHT(AE120,LEN("PL"))="PL"</formula>
    </cfRule>
    <cfRule type="endsWith" dxfId="10472" priority="4417" stopIfTrue="1" operator="endsWith" text="FE">
      <formula>RIGHT(AE120,LEN("FE"))="FE"</formula>
    </cfRule>
    <cfRule type="endsWith" dxfId="10471" priority="4418" stopIfTrue="1" operator="endsWith" text="PA">
      <formula>RIGHT(AE120,LEN("PA"))="PA"</formula>
    </cfRule>
    <cfRule type="endsWith" dxfId="10470" priority="4419" stopIfTrue="1" operator="endsWith" text="PS">
      <formula>RIGHT(AE120,LEN("PS"))="PS"</formula>
    </cfRule>
    <cfRule type="endsWith" dxfId="10469" priority="4420" stopIfTrue="1" operator="endsWith" text="OB">
      <formula>RIGHT(AE120,LEN("OB"))="OB"</formula>
    </cfRule>
    <cfRule type="endsWith" dxfId="10468" priority="4421" stopIfTrue="1" operator="endsWith" text="BA">
      <formula>RIGHT(AE120,LEN("BA"))="BA"</formula>
    </cfRule>
    <cfRule type="endsWith" dxfId="10467" priority="4422" stopIfTrue="1" operator="endsWith" text="CO">
      <formula>RIGHT(AE120,LEN("CO"))="CO"</formula>
    </cfRule>
    <cfRule type="endsWith" dxfId="10466" priority="4423" stopIfTrue="1" operator="endsWith" text="CH">
      <formula>RIGHT(AE120,LEN("CH"))="CH"</formula>
    </cfRule>
  </conditionalFormatting>
  <conditionalFormatting sqref="AG120:AG134">
    <cfRule type="endsWith" dxfId="10465" priority="4402" stopIfTrue="1" operator="endsWith" text="TE">
      <formula>RIGHT(AG120,LEN("TE"))="TE"</formula>
    </cfRule>
    <cfRule type="endsWith" dxfId="10464" priority="4403" stopIfTrue="1" operator="endsWith" text="MX">
      <formula>RIGHT(AG120,LEN("MX"))="MX"</formula>
    </cfRule>
    <cfRule type="endsWith" dxfId="10463" priority="4404" stopIfTrue="1" operator="endsWith" text="MI">
      <formula>RIGHT(AG120,LEN("MI"))="MI"</formula>
    </cfRule>
    <cfRule type="endsWith" dxfId="10462" priority="4405" stopIfTrue="1" operator="endsWith" text="PL">
      <formula>RIGHT(AG120,LEN("PL"))="PL"</formula>
    </cfRule>
    <cfRule type="endsWith" dxfId="10461" priority="4406" stopIfTrue="1" operator="endsWith" text="FE">
      <formula>RIGHT(AG120,LEN("FE"))="FE"</formula>
    </cfRule>
    <cfRule type="endsWith" dxfId="10460" priority="4407" stopIfTrue="1" operator="endsWith" text="PA">
      <formula>RIGHT(AG120,LEN("PA"))="PA"</formula>
    </cfRule>
    <cfRule type="endsWith" dxfId="10459" priority="4408" stopIfTrue="1" operator="endsWith" text="PS">
      <formula>RIGHT(AG120,LEN("PS"))="PS"</formula>
    </cfRule>
    <cfRule type="endsWith" dxfId="10458" priority="4409" stopIfTrue="1" operator="endsWith" text="OB">
      <formula>RIGHT(AG120,LEN("OB"))="OB"</formula>
    </cfRule>
    <cfRule type="endsWith" dxfId="10457" priority="4410" stopIfTrue="1" operator="endsWith" text="BA">
      <formula>RIGHT(AG120,LEN("BA"))="BA"</formula>
    </cfRule>
    <cfRule type="endsWith" dxfId="10456" priority="4411" stopIfTrue="1" operator="endsWith" text="CO">
      <formula>RIGHT(AG120,LEN("CO"))="CO"</formula>
    </cfRule>
    <cfRule type="endsWith" dxfId="10455" priority="4412" stopIfTrue="1" operator="endsWith" text="CH">
      <formula>RIGHT(AG120,LEN("CH"))="CH"</formula>
    </cfRule>
  </conditionalFormatting>
  <conditionalFormatting sqref="AI120:AI134">
    <cfRule type="endsWith" dxfId="10454" priority="4391" stopIfTrue="1" operator="endsWith" text="TE">
      <formula>RIGHT(AI120,LEN("TE"))="TE"</formula>
    </cfRule>
    <cfRule type="endsWith" dxfId="10453" priority="4392" stopIfTrue="1" operator="endsWith" text="MX">
      <formula>RIGHT(AI120,LEN("MX"))="MX"</formula>
    </cfRule>
    <cfRule type="endsWith" dxfId="10452" priority="4393" stopIfTrue="1" operator="endsWith" text="MI">
      <formula>RIGHT(AI120,LEN("MI"))="MI"</formula>
    </cfRule>
    <cfRule type="endsWith" dxfId="10451" priority="4394" stopIfTrue="1" operator="endsWith" text="PL">
      <formula>RIGHT(AI120,LEN("PL"))="PL"</formula>
    </cfRule>
    <cfRule type="endsWith" dxfId="10450" priority="4395" stopIfTrue="1" operator="endsWith" text="FE">
      <formula>RIGHT(AI120,LEN("FE"))="FE"</formula>
    </cfRule>
    <cfRule type="endsWith" dxfId="10449" priority="4396" stopIfTrue="1" operator="endsWith" text="PA">
      <formula>RIGHT(AI120,LEN("PA"))="PA"</formula>
    </cfRule>
    <cfRule type="endsWith" dxfId="10448" priority="4397" stopIfTrue="1" operator="endsWith" text="PS">
      <formula>RIGHT(AI120,LEN("PS"))="PS"</formula>
    </cfRule>
    <cfRule type="endsWith" dxfId="10447" priority="4398" stopIfTrue="1" operator="endsWith" text="OB">
      <formula>RIGHT(AI120,LEN("OB"))="OB"</formula>
    </cfRule>
    <cfRule type="endsWith" dxfId="10446" priority="4399" stopIfTrue="1" operator="endsWith" text="BA">
      <formula>RIGHT(AI120,LEN("BA"))="BA"</formula>
    </cfRule>
    <cfRule type="endsWith" dxfId="10445" priority="4400" stopIfTrue="1" operator="endsWith" text="CO">
      <formula>RIGHT(AI120,LEN("CO"))="CO"</formula>
    </cfRule>
    <cfRule type="endsWith" dxfId="10444" priority="4401" stopIfTrue="1" operator="endsWith" text="CH">
      <formula>RIGHT(AI120,LEN("CH"))="CH"</formula>
    </cfRule>
  </conditionalFormatting>
  <conditionalFormatting sqref="AK120:AK134">
    <cfRule type="endsWith" dxfId="10443" priority="4380" stopIfTrue="1" operator="endsWith" text="TE">
      <formula>RIGHT(AK120,LEN("TE"))="TE"</formula>
    </cfRule>
    <cfRule type="endsWith" dxfId="10442" priority="4381" stopIfTrue="1" operator="endsWith" text="MX">
      <formula>RIGHT(AK120,LEN("MX"))="MX"</formula>
    </cfRule>
    <cfRule type="endsWith" dxfId="10441" priority="4382" stopIfTrue="1" operator="endsWith" text="MI">
      <formula>RIGHT(AK120,LEN("MI"))="MI"</formula>
    </cfRule>
    <cfRule type="endsWith" dxfId="10440" priority="4383" stopIfTrue="1" operator="endsWith" text="PL">
      <formula>RIGHT(AK120,LEN("PL"))="PL"</formula>
    </cfRule>
    <cfRule type="endsWith" dxfId="10439" priority="4384" stopIfTrue="1" operator="endsWith" text="FE">
      <formula>RIGHT(AK120,LEN("FE"))="FE"</formula>
    </cfRule>
    <cfRule type="endsWith" dxfId="10438" priority="4385" stopIfTrue="1" operator="endsWith" text="PA">
      <formula>RIGHT(AK120,LEN("PA"))="PA"</formula>
    </cfRule>
    <cfRule type="endsWith" dxfId="10437" priority="4386" stopIfTrue="1" operator="endsWith" text="PS">
      <formula>RIGHT(AK120,LEN("PS"))="PS"</formula>
    </cfRule>
    <cfRule type="endsWith" dxfId="10436" priority="4387" stopIfTrue="1" operator="endsWith" text="OB">
      <formula>RIGHT(AK120,LEN("OB"))="OB"</formula>
    </cfRule>
    <cfRule type="endsWith" dxfId="10435" priority="4388" stopIfTrue="1" operator="endsWith" text="BA">
      <formula>RIGHT(AK120,LEN("BA"))="BA"</formula>
    </cfRule>
    <cfRule type="endsWith" dxfId="10434" priority="4389" stopIfTrue="1" operator="endsWith" text="CO">
      <formula>RIGHT(AK120,LEN("CO"))="CO"</formula>
    </cfRule>
    <cfRule type="endsWith" dxfId="10433" priority="4390" stopIfTrue="1" operator="endsWith" text="CH">
      <formula>RIGHT(AK120,LEN("CH"))="CH"</formula>
    </cfRule>
  </conditionalFormatting>
  <conditionalFormatting sqref="AM120:AM134">
    <cfRule type="endsWith" dxfId="10432" priority="4369" stopIfTrue="1" operator="endsWith" text="TE">
      <formula>RIGHT(AM120,LEN("TE"))="TE"</formula>
    </cfRule>
    <cfRule type="endsWith" dxfId="10431" priority="4370" stopIfTrue="1" operator="endsWith" text="MX">
      <formula>RIGHT(AM120,LEN("MX"))="MX"</formula>
    </cfRule>
    <cfRule type="endsWith" dxfId="10430" priority="4371" stopIfTrue="1" operator="endsWith" text="MI">
      <formula>RIGHT(AM120,LEN("MI"))="MI"</formula>
    </cfRule>
    <cfRule type="endsWith" dxfId="10429" priority="4372" stopIfTrue="1" operator="endsWith" text="PL">
      <formula>RIGHT(AM120,LEN("PL"))="PL"</formula>
    </cfRule>
    <cfRule type="endsWith" dxfId="10428" priority="4373" stopIfTrue="1" operator="endsWith" text="FE">
      <formula>RIGHT(AM120,LEN("FE"))="FE"</formula>
    </cfRule>
    <cfRule type="endsWith" dxfId="10427" priority="4374" stopIfTrue="1" operator="endsWith" text="PA">
      <formula>RIGHT(AM120,LEN("PA"))="PA"</formula>
    </cfRule>
    <cfRule type="endsWith" dxfId="10426" priority="4375" stopIfTrue="1" operator="endsWith" text="PS">
      <formula>RIGHT(AM120,LEN("PS"))="PS"</formula>
    </cfRule>
    <cfRule type="endsWith" dxfId="10425" priority="4376" stopIfTrue="1" operator="endsWith" text="OB">
      <formula>RIGHT(AM120,LEN("OB"))="OB"</formula>
    </cfRule>
    <cfRule type="endsWith" dxfId="10424" priority="4377" stopIfTrue="1" operator="endsWith" text="BA">
      <formula>RIGHT(AM120,LEN("BA"))="BA"</formula>
    </cfRule>
    <cfRule type="endsWith" dxfId="10423" priority="4378" stopIfTrue="1" operator="endsWith" text="CO">
      <formula>RIGHT(AM120,LEN("CO"))="CO"</formula>
    </cfRule>
    <cfRule type="endsWith" dxfId="10422" priority="4379" stopIfTrue="1" operator="endsWith" text="CH">
      <formula>RIGHT(AM120,LEN("CH"))="CH"</formula>
    </cfRule>
  </conditionalFormatting>
  <conditionalFormatting sqref="AV135">
    <cfRule type="cellIs" dxfId="10421" priority="4368" stopIfTrue="1" operator="greaterThan">
      <formula>16</formula>
    </cfRule>
  </conditionalFormatting>
  <conditionalFormatting sqref="AX135">
    <cfRule type="cellIs" dxfId="10420" priority="4367" stopIfTrue="1" operator="greaterThan">
      <formula>16</formula>
    </cfRule>
  </conditionalFormatting>
  <conditionalFormatting sqref="AZ135">
    <cfRule type="cellIs" dxfId="10419" priority="4366" stopIfTrue="1" operator="greaterThan">
      <formula>16</formula>
    </cfRule>
  </conditionalFormatting>
  <conditionalFormatting sqref="BB135">
    <cfRule type="cellIs" dxfId="10418" priority="4365" stopIfTrue="1" operator="greaterThan">
      <formula>16</formula>
    </cfRule>
  </conditionalFormatting>
  <conditionalFormatting sqref="BD135">
    <cfRule type="cellIs" dxfId="10417" priority="4364" stopIfTrue="1" operator="greaterThan">
      <formula>16</formula>
    </cfRule>
  </conditionalFormatting>
  <conditionalFormatting sqref="BF135">
    <cfRule type="cellIs" dxfId="10416" priority="4363" stopIfTrue="1" operator="greaterThan">
      <formula>16</formula>
    </cfRule>
  </conditionalFormatting>
  <conditionalFormatting sqref="BH135">
    <cfRule type="cellIs" dxfId="10415" priority="4362" stopIfTrue="1" operator="greaterThan">
      <formula>16</formula>
    </cfRule>
  </conditionalFormatting>
  <conditionalFormatting sqref="AU120:AU134">
    <cfRule type="endsWith" dxfId="10414" priority="4351" stopIfTrue="1" operator="endsWith" text="TE">
      <formula>RIGHT(AU120,LEN("TE"))="TE"</formula>
    </cfRule>
    <cfRule type="endsWith" dxfId="10413" priority="4352" stopIfTrue="1" operator="endsWith" text="MX">
      <formula>RIGHT(AU120,LEN("MX"))="MX"</formula>
    </cfRule>
    <cfRule type="endsWith" dxfId="10412" priority="4353" stopIfTrue="1" operator="endsWith" text="MI">
      <formula>RIGHT(AU120,LEN("MI"))="MI"</formula>
    </cfRule>
    <cfRule type="endsWith" dxfId="10411" priority="4354" stopIfTrue="1" operator="endsWith" text="PL">
      <formula>RIGHT(AU120,LEN("PL"))="PL"</formula>
    </cfRule>
    <cfRule type="endsWith" dxfId="10410" priority="4355" stopIfTrue="1" operator="endsWith" text="FE">
      <formula>RIGHT(AU120,LEN("FE"))="FE"</formula>
    </cfRule>
    <cfRule type="endsWith" dxfId="10409" priority="4356" stopIfTrue="1" operator="endsWith" text="PA">
      <formula>RIGHT(AU120,LEN("PA"))="PA"</formula>
    </cfRule>
    <cfRule type="endsWith" dxfId="10408" priority="4357" stopIfTrue="1" operator="endsWith" text="PS">
      <formula>RIGHT(AU120,LEN("PS"))="PS"</formula>
    </cfRule>
    <cfRule type="endsWith" dxfId="10407" priority="4358" stopIfTrue="1" operator="endsWith" text="OB">
      <formula>RIGHT(AU120,LEN("OB"))="OB"</formula>
    </cfRule>
    <cfRule type="endsWith" dxfId="10406" priority="4359" stopIfTrue="1" operator="endsWith" text="BA">
      <formula>RIGHT(AU120,LEN("BA"))="BA"</formula>
    </cfRule>
    <cfRule type="endsWith" dxfId="10405" priority="4360" stopIfTrue="1" operator="endsWith" text="CO">
      <formula>RIGHT(AU120,LEN("CO"))="CO"</formula>
    </cfRule>
    <cfRule type="endsWith" dxfId="10404" priority="4361" stopIfTrue="1" operator="endsWith" text="CH">
      <formula>RIGHT(AU120,LEN("CH"))="CH"</formula>
    </cfRule>
  </conditionalFormatting>
  <conditionalFormatting sqref="AW120:AW134">
    <cfRule type="endsWith" dxfId="10403" priority="4340" stopIfTrue="1" operator="endsWith" text="TE">
      <formula>RIGHT(AW120,LEN("TE"))="TE"</formula>
    </cfRule>
    <cfRule type="endsWith" dxfId="10402" priority="4341" stopIfTrue="1" operator="endsWith" text="MX">
      <formula>RIGHT(AW120,LEN("MX"))="MX"</formula>
    </cfRule>
    <cfRule type="endsWith" dxfId="10401" priority="4342" stopIfTrue="1" operator="endsWith" text="MI">
      <formula>RIGHT(AW120,LEN("MI"))="MI"</formula>
    </cfRule>
    <cfRule type="endsWith" dxfId="10400" priority="4343" stopIfTrue="1" operator="endsWith" text="PL">
      <formula>RIGHT(AW120,LEN("PL"))="PL"</formula>
    </cfRule>
    <cfRule type="endsWith" dxfId="10399" priority="4344" stopIfTrue="1" operator="endsWith" text="FE">
      <formula>RIGHT(AW120,LEN("FE"))="FE"</formula>
    </cfRule>
    <cfRule type="endsWith" dxfId="10398" priority="4345" stopIfTrue="1" operator="endsWith" text="PA">
      <formula>RIGHT(AW120,LEN("PA"))="PA"</formula>
    </cfRule>
    <cfRule type="endsWith" dxfId="10397" priority="4346" stopIfTrue="1" operator="endsWith" text="PS">
      <formula>RIGHT(AW120,LEN("PS"))="PS"</formula>
    </cfRule>
    <cfRule type="endsWith" dxfId="10396" priority="4347" stopIfTrue="1" operator="endsWith" text="OB">
      <formula>RIGHT(AW120,LEN("OB"))="OB"</formula>
    </cfRule>
    <cfRule type="endsWith" dxfId="10395" priority="4348" stopIfTrue="1" operator="endsWith" text="BA">
      <formula>RIGHT(AW120,LEN("BA"))="BA"</formula>
    </cfRule>
    <cfRule type="endsWith" dxfId="10394" priority="4349" stopIfTrue="1" operator="endsWith" text="CO">
      <formula>RIGHT(AW120,LEN("CO"))="CO"</formula>
    </cfRule>
    <cfRule type="endsWith" dxfId="10393" priority="4350" stopIfTrue="1" operator="endsWith" text="CH">
      <formula>RIGHT(AW120,LEN("CH"))="CH"</formula>
    </cfRule>
  </conditionalFormatting>
  <conditionalFormatting sqref="AY120:AY134">
    <cfRule type="endsWith" dxfId="10392" priority="4329" stopIfTrue="1" operator="endsWith" text="TE">
      <formula>RIGHT(AY120,LEN("TE"))="TE"</formula>
    </cfRule>
    <cfRule type="endsWith" dxfId="10391" priority="4330" stopIfTrue="1" operator="endsWith" text="MX">
      <formula>RIGHT(AY120,LEN("MX"))="MX"</formula>
    </cfRule>
    <cfRule type="endsWith" dxfId="10390" priority="4331" stopIfTrue="1" operator="endsWith" text="MI">
      <formula>RIGHT(AY120,LEN("MI"))="MI"</formula>
    </cfRule>
    <cfRule type="endsWith" dxfId="10389" priority="4332" stopIfTrue="1" operator="endsWith" text="PL">
      <formula>RIGHT(AY120,LEN("PL"))="PL"</formula>
    </cfRule>
    <cfRule type="endsWith" dxfId="10388" priority="4333" stopIfTrue="1" operator="endsWith" text="FE">
      <formula>RIGHT(AY120,LEN("FE"))="FE"</formula>
    </cfRule>
    <cfRule type="endsWith" dxfId="10387" priority="4334" stopIfTrue="1" operator="endsWith" text="PA">
      <formula>RIGHT(AY120,LEN("PA"))="PA"</formula>
    </cfRule>
    <cfRule type="endsWith" dxfId="10386" priority="4335" stopIfTrue="1" operator="endsWith" text="PS">
      <formula>RIGHT(AY120,LEN("PS"))="PS"</formula>
    </cfRule>
    <cfRule type="endsWith" dxfId="10385" priority="4336" stopIfTrue="1" operator="endsWith" text="OB">
      <formula>RIGHT(AY120,LEN("OB"))="OB"</formula>
    </cfRule>
    <cfRule type="endsWith" dxfId="10384" priority="4337" stopIfTrue="1" operator="endsWith" text="BA">
      <formula>RIGHT(AY120,LEN("BA"))="BA"</formula>
    </cfRule>
    <cfRule type="endsWith" dxfId="10383" priority="4338" stopIfTrue="1" operator="endsWith" text="CO">
      <formula>RIGHT(AY120,LEN("CO"))="CO"</formula>
    </cfRule>
    <cfRule type="endsWith" dxfId="10382" priority="4339" stopIfTrue="1" operator="endsWith" text="CH">
      <formula>RIGHT(AY120,LEN("CH"))="CH"</formula>
    </cfRule>
  </conditionalFormatting>
  <conditionalFormatting sqref="BA120:BA134">
    <cfRule type="endsWith" dxfId="10381" priority="4318" stopIfTrue="1" operator="endsWith" text="TE">
      <formula>RIGHT(BA120,LEN("TE"))="TE"</formula>
    </cfRule>
    <cfRule type="endsWith" dxfId="10380" priority="4319" stopIfTrue="1" operator="endsWith" text="MX">
      <formula>RIGHT(BA120,LEN("MX"))="MX"</formula>
    </cfRule>
    <cfRule type="endsWith" dxfId="10379" priority="4320" stopIfTrue="1" operator="endsWith" text="MI">
      <formula>RIGHT(BA120,LEN("MI"))="MI"</formula>
    </cfRule>
    <cfRule type="endsWith" dxfId="10378" priority="4321" stopIfTrue="1" operator="endsWith" text="PL">
      <formula>RIGHT(BA120,LEN("PL"))="PL"</formula>
    </cfRule>
    <cfRule type="endsWith" dxfId="10377" priority="4322" stopIfTrue="1" operator="endsWith" text="FE">
      <formula>RIGHT(BA120,LEN("FE"))="FE"</formula>
    </cfRule>
    <cfRule type="endsWith" dxfId="10376" priority="4323" stopIfTrue="1" operator="endsWith" text="PA">
      <formula>RIGHT(BA120,LEN("PA"))="PA"</formula>
    </cfRule>
    <cfRule type="endsWith" dxfId="10375" priority="4324" stopIfTrue="1" operator="endsWith" text="PS">
      <formula>RIGHT(BA120,LEN("PS"))="PS"</formula>
    </cfRule>
    <cfRule type="endsWith" dxfId="10374" priority="4325" stopIfTrue="1" operator="endsWith" text="OB">
      <formula>RIGHT(BA120,LEN("OB"))="OB"</formula>
    </cfRule>
    <cfRule type="endsWith" dxfId="10373" priority="4326" stopIfTrue="1" operator="endsWith" text="BA">
      <formula>RIGHT(BA120,LEN("BA"))="BA"</formula>
    </cfRule>
    <cfRule type="endsWith" dxfId="10372" priority="4327" stopIfTrue="1" operator="endsWith" text="CO">
      <formula>RIGHT(BA120,LEN("CO"))="CO"</formula>
    </cfRule>
    <cfRule type="endsWith" dxfId="10371" priority="4328" stopIfTrue="1" operator="endsWith" text="CH">
      <formula>RIGHT(BA120,LEN("CH"))="CH"</formula>
    </cfRule>
  </conditionalFormatting>
  <conditionalFormatting sqref="BC120:BC134">
    <cfRule type="endsWith" dxfId="10370" priority="4307" stopIfTrue="1" operator="endsWith" text="TE">
      <formula>RIGHT(BC120,LEN("TE"))="TE"</formula>
    </cfRule>
    <cfRule type="endsWith" dxfId="10369" priority="4308" stopIfTrue="1" operator="endsWith" text="MX">
      <formula>RIGHT(BC120,LEN("MX"))="MX"</formula>
    </cfRule>
    <cfRule type="endsWith" dxfId="10368" priority="4309" stopIfTrue="1" operator="endsWith" text="MI">
      <formula>RIGHT(BC120,LEN("MI"))="MI"</formula>
    </cfRule>
    <cfRule type="endsWith" dxfId="10367" priority="4310" stopIfTrue="1" operator="endsWith" text="PL">
      <formula>RIGHT(BC120,LEN("PL"))="PL"</formula>
    </cfRule>
    <cfRule type="endsWith" dxfId="10366" priority="4311" stopIfTrue="1" operator="endsWith" text="FE">
      <formula>RIGHT(BC120,LEN("FE"))="FE"</formula>
    </cfRule>
    <cfRule type="endsWith" dxfId="10365" priority="4312" stopIfTrue="1" operator="endsWith" text="PA">
      <formula>RIGHT(BC120,LEN("PA"))="PA"</formula>
    </cfRule>
    <cfRule type="endsWith" dxfId="10364" priority="4313" stopIfTrue="1" operator="endsWith" text="PS">
      <formula>RIGHT(BC120,LEN("PS"))="PS"</formula>
    </cfRule>
    <cfRule type="endsWith" dxfId="10363" priority="4314" stopIfTrue="1" operator="endsWith" text="OB">
      <formula>RIGHT(BC120,LEN("OB"))="OB"</formula>
    </cfRule>
    <cfRule type="endsWith" dxfId="10362" priority="4315" stopIfTrue="1" operator="endsWith" text="BA">
      <formula>RIGHT(BC120,LEN("BA"))="BA"</formula>
    </cfRule>
    <cfRule type="endsWith" dxfId="10361" priority="4316" stopIfTrue="1" operator="endsWith" text="CO">
      <formula>RIGHT(BC120,LEN("CO"))="CO"</formula>
    </cfRule>
    <cfRule type="endsWith" dxfId="10360" priority="4317" stopIfTrue="1" operator="endsWith" text="CH">
      <formula>RIGHT(BC120,LEN("CH"))="CH"</formula>
    </cfRule>
  </conditionalFormatting>
  <conditionalFormatting sqref="BE120:BE134">
    <cfRule type="endsWith" dxfId="10359" priority="4296" stopIfTrue="1" operator="endsWith" text="TE">
      <formula>RIGHT(BE120,LEN("TE"))="TE"</formula>
    </cfRule>
    <cfRule type="endsWith" dxfId="10358" priority="4297" stopIfTrue="1" operator="endsWith" text="MX">
      <formula>RIGHT(BE120,LEN("MX"))="MX"</formula>
    </cfRule>
    <cfRule type="endsWith" dxfId="10357" priority="4298" stopIfTrue="1" operator="endsWith" text="MI">
      <formula>RIGHT(BE120,LEN("MI"))="MI"</formula>
    </cfRule>
    <cfRule type="endsWith" dxfId="10356" priority="4299" stopIfTrue="1" operator="endsWith" text="PL">
      <formula>RIGHT(BE120,LEN("PL"))="PL"</formula>
    </cfRule>
    <cfRule type="endsWith" dxfId="10355" priority="4300" stopIfTrue="1" operator="endsWith" text="FE">
      <formula>RIGHT(BE120,LEN("FE"))="FE"</formula>
    </cfRule>
    <cfRule type="endsWith" dxfId="10354" priority="4301" stopIfTrue="1" operator="endsWith" text="PA">
      <formula>RIGHT(BE120,LEN("PA"))="PA"</formula>
    </cfRule>
    <cfRule type="endsWith" dxfId="10353" priority="4302" stopIfTrue="1" operator="endsWith" text="PS">
      <formula>RIGHT(BE120,LEN("PS"))="PS"</formula>
    </cfRule>
    <cfRule type="endsWith" dxfId="10352" priority="4303" stopIfTrue="1" operator="endsWith" text="OB">
      <formula>RIGHT(BE120,LEN("OB"))="OB"</formula>
    </cfRule>
    <cfRule type="endsWith" dxfId="10351" priority="4304" stopIfTrue="1" operator="endsWith" text="BA">
      <formula>RIGHT(BE120,LEN("BA"))="BA"</formula>
    </cfRule>
    <cfRule type="endsWith" dxfId="10350" priority="4305" stopIfTrue="1" operator="endsWith" text="CO">
      <formula>RIGHT(BE120,LEN("CO"))="CO"</formula>
    </cfRule>
    <cfRule type="endsWith" dxfId="10349" priority="4306" stopIfTrue="1" operator="endsWith" text="CH">
      <formula>RIGHT(BE120,LEN("CH"))="CH"</formula>
    </cfRule>
  </conditionalFormatting>
  <conditionalFormatting sqref="BG120:BG134">
    <cfRule type="endsWith" dxfId="10348" priority="4285" stopIfTrue="1" operator="endsWith" text="TE">
      <formula>RIGHT(BG120,LEN("TE"))="TE"</formula>
    </cfRule>
    <cfRule type="endsWith" dxfId="10347" priority="4286" stopIfTrue="1" operator="endsWith" text="MX">
      <formula>RIGHT(BG120,LEN("MX"))="MX"</formula>
    </cfRule>
    <cfRule type="endsWith" dxfId="10346" priority="4287" stopIfTrue="1" operator="endsWith" text="MI">
      <formula>RIGHT(BG120,LEN("MI"))="MI"</formula>
    </cfRule>
    <cfRule type="endsWith" dxfId="10345" priority="4288" stopIfTrue="1" operator="endsWith" text="PL">
      <formula>RIGHT(BG120,LEN("PL"))="PL"</formula>
    </cfRule>
    <cfRule type="endsWith" dxfId="10344" priority="4289" stopIfTrue="1" operator="endsWith" text="FE">
      <formula>RIGHT(BG120,LEN("FE"))="FE"</formula>
    </cfRule>
    <cfRule type="endsWith" dxfId="10343" priority="4290" stopIfTrue="1" operator="endsWith" text="PA">
      <formula>RIGHT(BG120,LEN("PA"))="PA"</formula>
    </cfRule>
    <cfRule type="endsWith" dxfId="10342" priority="4291" stopIfTrue="1" operator="endsWith" text="PS">
      <formula>RIGHT(BG120,LEN("PS"))="PS"</formula>
    </cfRule>
    <cfRule type="endsWith" dxfId="10341" priority="4292" stopIfTrue="1" operator="endsWith" text="OB">
      <formula>RIGHT(BG120,LEN("OB"))="OB"</formula>
    </cfRule>
    <cfRule type="endsWith" dxfId="10340" priority="4293" stopIfTrue="1" operator="endsWith" text="BA">
      <formula>RIGHT(BG120,LEN("BA"))="BA"</formula>
    </cfRule>
    <cfRule type="endsWith" dxfId="10339" priority="4294" stopIfTrue="1" operator="endsWith" text="CO">
      <formula>RIGHT(BG120,LEN("CO"))="CO"</formula>
    </cfRule>
    <cfRule type="endsWith" dxfId="10338" priority="4295" stopIfTrue="1" operator="endsWith" text="CH">
      <formula>RIGHT(BG120,LEN("CH"))="CH"</formula>
    </cfRule>
  </conditionalFormatting>
  <conditionalFormatting sqref="H153">
    <cfRule type="cellIs" dxfId="10337" priority="4284" stopIfTrue="1" operator="greaterThan">
      <formula>16</formula>
    </cfRule>
  </conditionalFormatting>
  <conditionalFormatting sqref="J153">
    <cfRule type="cellIs" dxfId="10336" priority="4283" stopIfTrue="1" operator="greaterThan">
      <formula>16</formula>
    </cfRule>
  </conditionalFormatting>
  <conditionalFormatting sqref="L153">
    <cfRule type="cellIs" dxfId="10335" priority="4282" stopIfTrue="1" operator="greaterThan">
      <formula>16</formula>
    </cfRule>
  </conditionalFormatting>
  <conditionalFormatting sqref="N153">
    <cfRule type="cellIs" dxfId="10334" priority="4281" stopIfTrue="1" operator="greaterThan">
      <formula>16</formula>
    </cfRule>
  </conditionalFormatting>
  <conditionalFormatting sqref="P153">
    <cfRule type="cellIs" dxfId="10333" priority="4280" stopIfTrue="1" operator="greaterThan">
      <formula>16</formula>
    </cfRule>
  </conditionalFormatting>
  <conditionalFormatting sqref="R153">
    <cfRule type="cellIs" dxfId="10332" priority="4279" stopIfTrue="1" operator="greaterThan">
      <formula>16</formula>
    </cfRule>
  </conditionalFormatting>
  <conditionalFormatting sqref="T153">
    <cfRule type="cellIs" dxfId="10331" priority="4278" stopIfTrue="1" operator="greaterThan">
      <formula>16</formula>
    </cfRule>
  </conditionalFormatting>
  <conditionalFormatting sqref="G138:G152">
    <cfRule type="endsWith" dxfId="10330" priority="4267" stopIfTrue="1" operator="endsWith" text="TE">
      <formula>RIGHT(G138,LEN("TE"))="TE"</formula>
    </cfRule>
    <cfRule type="endsWith" dxfId="10329" priority="4268" stopIfTrue="1" operator="endsWith" text="MX">
      <formula>RIGHT(G138,LEN("MX"))="MX"</formula>
    </cfRule>
    <cfRule type="endsWith" dxfId="10328" priority="4269" stopIfTrue="1" operator="endsWith" text="MI">
      <formula>RIGHT(G138,LEN("MI"))="MI"</formula>
    </cfRule>
    <cfRule type="endsWith" dxfId="10327" priority="4270" stopIfTrue="1" operator="endsWith" text="PL">
      <formula>RIGHT(G138,LEN("PL"))="PL"</formula>
    </cfRule>
    <cfRule type="endsWith" dxfId="10326" priority="4271" stopIfTrue="1" operator="endsWith" text="FE">
      <formula>RIGHT(G138,LEN("FE"))="FE"</formula>
    </cfRule>
    <cfRule type="endsWith" dxfId="10325" priority="4272" stopIfTrue="1" operator="endsWith" text="PA">
      <formula>RIGHT(G138,LEN("PA"))="PA"</formula>
    </cfRule>
    <cfRule type="endsWith" dxfId="10324" priority="4273" stopIfTrue="1" operator="endsWith" text="PS">
      <formula>RIGHT(G138,LEN("PS"))="PS"</formula>
    </cfRule>
    <cfRule type="endsWith" dxfId="10323" priority="4274" stopIfTrue="1" operator="endsWith" text="OB">
      <formula>RIGHT(G138,LEN("OB"))="OB"</formula>
    </cfRule>
    <cfRule type="endsWith" dxfId="10322" priority="4275" stopIfTrue="1" operator="endsWith" text="BA">
      <formula>RIGHT(G138,LEN("BA"))="BA"</formula>
    </cfRule>
    <cfRule type="endsWith" dxfId="10321" priority="4276" stopIfTrue="1" operator="endsWith" text="CO">
      <formula>RIGHT(G138,LEN("CO"))="CO"</formula>
    </cfRule>
    <cfRule type="endsWith" dxfId="10320" priority="4277" stopIfTrue="1" operator="endsWith" text="CH">
      <formula>RIGHT(G138,LEN("CH"))="CH"</formula>
    </cfRule>
  </conditionalFormatting>
  <conditionalFormatting sqref="I138:I152">
    <cfRule type="endsWith" dxfId="10319" priority="4256" stopIfTrue="1" operator="endsWith" text="TE">
      <formula>RIGHT(I138,LEN("TE"))="TE"</formula>
    </cfRule>
    <cfRule type="endsWith" dxfId="10318" priority="4257" stopIfTrue="1" operator="endsWith" text="MX">
      <formula>RIGHT(I138,LEN("MX"))="MX"</formula>
    </cfRule>
    <cfRule type="endsWith" dxfId="10317" priority="4258" stopIfTrue="1" operator="endsWith" text="MI">
      <formula>RIGHT(I138,LEN("MI"))="MI"</formula>
    </cfRule>
    <cfRule type="endsWith" dxfId="10316" priority="4259" stopIfTrue="1" operator="endsWith" text="PL">
      <formula>RIGHT(I138,LEN("PL"))="PL"</formula>
    </cfRule>
    <cfRule type="endsWith" dxfId="10315" priority="4260" stopIfTrue="1" operator="endsWith" text="FE">
      <formula>RIGHT(I138,LEN("FE"))="FE"</formula>
    </cfRule>
    <cfRule type="endsWith" dxfId="10314" priority="4261" stopIfTrue="1" operator="endsWith" text="PA">
      <formula>RIGHT(I138,LEN("PA"))="PA"</formula>
    </cfRule>
    <cfRule type="endsWith" dxfId="10313" priority="4262" stopIfTrue="1" operator="endsWith" text="PS">
      <formula>RIGHT(I138,LEN("PS"))="PS"</formula>
    </cfRule>
    <cfRule type="endsWith" dxfId="10312" priority="4263" stopIfTrue="1" operator="endsWith" text="OB">
      <formula>RIGHT(I138,LEN("OB"))="OB"</formula>
    </cfRule>
    <cfRule type="endsWith" dxfId="10311" priority="4264" stopIfTrue="1" operator="endsWith" text="BA">
      <formula>RIGHT(I138,LEN("BA"))="BA"</formula>
    </cfRule>
    <cfRule type="endsWith" dxfId="10310" priority="4265" stopIfTrue="1" operator="endsWith" text="CO">
      <formula>RIGHT(I138,LEN("CO"))="CO"</formula>
    </cfRule>
    <cfRule type="endsWith" dxfId="10309" priority="4266" stopIfTrue="1" operator="endsWith" text="CH">
      <formula>RIGHT(I138,LEN("CH"))="CH"</formula>
    </cfRule>
  </conditionalFormatting>
  <conditionalFormatting sqref="K138:K152">
    <cfRule type="endsWith" dxfId="10308" priority="4245" stopIfTrue="1" operator="endsWith" text="TE">
      <formula>RIGHT(K138,LEN("TE"))="TE"</formula>
    </cfRule>
    <cfRule type="endsWith" dxfId="10307" priority="4246" stopIfTrue="1" operator="endsWith" text="MX">
      <formula>RIGHT(K138,LEN("MX"))="MX"</formula>
    </cfRule>
    <cfRule type="endsWith" dxfId="10306" priority="4247" stopIfTrue="1" operator="endsWith" text="MI">
      <formula>RIGHT(K138,LEN("MI"))="MI"</formula>
    </cfRule>
    <cfRule type="endsWith" dxfId="10305" priority="4248" stopIfTrue="1" operator="endsWith" text="PL">
      <formula>RIGHT(K138,LEN("PL"))="PL"</formula>
    </cfRule>
    <cfRule type="endsWith" dxfId="10304" priority="4249" stopIfTrue="1" operator="endsWith" text="FE">
      <formula>RIGHT(K138,LEN("FE"))="FE"</formula>
    </cfRule>
    <cfRule type="endsWith" dxfId="10303" priority="4250" stopIfTrue="1" operator="endsWith" text="PA">
      <formula>RIGHT(K138,LEN("PA"))="PA"</formula>
    </cfRule>
    <cfRule type="endsWith" dxfId="10302" priority="4251" stopIfTrue="1" operator="endsWith" text="PS">
      <formula>RIGHT(K138,LEN("PS"))="PS"</formula>
    </cfRule>
    <cfRule type="endsWith" dxfId="10301" priority="4252" stopIfTrue="1" operator="endsWith" text="OB">
      <formula>RIGHT(K138,LEN("OB"))="OB"</formula>
    </cfRule>
    <cfRule type="endsWith" dxfId="10300" priority="4253" stopIfTrue="1" operator="endsWith" text="BA">
      <formula>RIGHT(K138,LEN("BA"))="BA"</formula>
    </cfRule>
    <cfRule type="endsWith" dxfId="10299" priority="4254" stopIfTrue="1" operator="endsWith" text="CO">
      <formula>RIGHT(K138,LEN("CO"))="CO"</formula>
    </cfRule>
    <cfRule type="endsWith" dxfId="10298" priority="4255" stopIfTrue="1" operator="endsWith" text="CH">
      <formula>RIGHT(K138,LEN("CH"))="CH"</formula>
    </cfRule>
  </conditionalFormatting>
  <conditionalFormatting sqref="M138:M152">
    <cfRule type="endsWith" dxfId="10297" priority="4234" stopIfTrue="1" operator="endsWith" text="TE">
      <formula>RIGHT(M138,LEN("TE"))="TE"</formula>
    </cfRule>
    <cfRule type="endsWith" dxfId="10296" priority="4235" stopIfTrue="1" operator="endsWith" text="MX">
      <formula>RIGHT(M138,LEN("MX"))="MX"</formula>
    </cfRule>
    <cfRule type="endsWith" dxfId="10295" priority="4236" stopIfTrue="1" operator="endsWith" text="MI">
      <formula>RIGHT(M138,LEN("MI"))="MI"</formula>
    </cfRule>
    <cfRule type="endsWith" dxfId="10294" priority="4237" stopIfTrue="1" operator="endsWith" text="PL">
      <formula>RIGHT(M138,LEN("PL"))="PL"</formula>
    </cfRule>
    <cfRule type="endsWith" dxfId="10293" priority="4238" stopIfTrue="1" operator="endsWith" text="FE">
      <formula>RIGHT(M138,LEN("FE"))="FE"</formula>
    </cfRule>
    <cfRule type="endsWith" dxfId="10292" priority="4239" stopIfTrue="1" operator="endsWith" text="PA">
      <formula>RIGHT(M138,LEN("PA"))="PA"</formula>
    </cfRule>
    <cfRule type="endsWith" dxfId="10291" priority="4240" stopIfTrue="1" operator="endsWith" text="PS">
      <formula>RIGHT(M138,LEN("PS"))="PS"</formula>
    </cfRule>
    <cfRule type="endsWith" dxfId="10290" priority="4241" stopIfTrue="1" operator="endsWith" text="OB">
      <formula>RIGHT(M138,LEN("OB"))="OB"</formula>
    </cfRule>
    <cfRule type="endsWith" dxfId="10289" priority="4242" stopIfTrue="1" operator="endsWith" text="BA">
      <formula>RIGHT(M138,LEN("BA"))="BA"</formula>
    </cfRule>
    <cfRule type="endsWith" dxfId="10288" priority="4243" stopIfTrue="1" operator="endsWith" text="CO">
      <formula>RIGHT(M138,LEN("CO"))="CO"</formula>
    </cfRule>
    <cfRule type="endsWith" dxfId="10287" priority="4244" stopIfTrue="1" operator="endsWith" text="CH">
      <formula>RIGHT(M138,LEN("CH"))="CH"</formula>
    </cfRule>
  </conditionalFormatting>
  <conditionalFormatting sqref="O138:O152">
    <cfRule type="endsWith" dxfId="10286" priority="4223" stopIfTrue="1" operator="endsWith" text="TE">
      <formula>RIGHT(O138,LEN("TE"))="TE"</formula>
    </cfRule>
    <cfRule type="endsWith" dxfId="10285" priority="4224" stopIfTrue="1" operator="endsWith" text="MX">
      <formula>RIGHT(O138,LEN("MX"))="MX"</formula>
    </cfRule>
    <cfRule type="endsWith" dxfId="10284" priority="4225" stopIfTrue="1" operator="endsWith" text="MI">
      <formula>RIGHT(O138,LEN("MI"))="MI"</formula>
    </cfRule>
    <cfRule type="endsWith" dxfId="10283" priority="4226" stopIfTrue="1" operator="endsWith" text="PL">
      <formula>RIGHT(O138,LEN("PL"))="PL"</formula>
    </cfRule>
    <cfRule type="endsWith" dxfId="10282" priority="4227" stopIfTrue="1" operator="endsWith" text="FE">
      <formula>RIGHT(O138,LEN("FE"))="FE"</formula>
    </cfRule>
    <cfRule type="endsWith" dxfId="10281" priority="4228" stopIfTrue="1" operator="endsWith" text="PA">
      <formula>RIGHT(O138,LEN("PA"))="PA"</formula>
    </cfRule>
    <cfRule type="endsWith" dxfId="10280" priority="4229" stopIfTrue="1" operator="endsWith" text="PS">
      <formula>RIGHT(O138,LEN("PS"))="PS"</formula>
    </cfRule>
    <cfRule type="endsWith" dxfId="10279" priority="4230" stopIfTrue="1" operator="endsWith" text="OB">
      <formula>RIGHT(O138,LEN("OB"))="OB"</formula>
    </cfRule>
    <cfRule type="endsWith" dxfId="10278" priority="4231" stopIfTrue="1" operator="endsWith" text="BA">
      <formula>RIGHT(O138,LEN("BA"))="BA"</formula>
    </cfRule>
    <cfRule type="endsWith" dxfId="10277" priority="4232" stopIfTrue="1" operator="endsWith" text="CO">
      <formula>RIGHT(O138,LEN("CO"))="CO"</formula>
    </cfRule>
    <cfRule type="endsWith" dxfId="10276" priority="4233" stopIfTrue="1" operator="endsWith" text="CH">
      <formula>RIGHT(O138,LEN("CH"))="CH"</formula>
    </cfRule>
  </conditionalFormatting>
  <conditionalFormatting sqref="Q138:Q152">
    <cfRule type="endsWith" dxfId="10275" priority="4212" stopIfTrue="1" operator="endsWith" text="TE">
      <formula>RIGHT(Q138,LEN("TE"))="TE"</formula>
    </cfRule>
    <cfRule type="endsWith" dxfId="10274" priority="4213" stopIfTrue="1" operator="endsWith" text="MX">
      <formula>RIGHT(Q138,LEN("MX"))="MX"</formula>
    </cfRule>
    <cfRule type="endsWith" dxfId="10273" priority="4214" stopIfTrue="1" operator="endsWith" text="MI">
      <formula>RIGHT(Q138,LEN("MI"))="MI"</formula>
    </cfRule>
    <cfRule type="endsWith" dxfId="10272" priority="4215" stopIfTrue="1" operator="endsWith" text="PL">
      <formula>RIGHT(Q138,LEN("PL"))="PL"</formula>
    </cfRule>
    <cfRule type="endsWith" dxfId="10271" priority="4216" stopIfTrue="1" operator="endsWith" text="FE">
      <formula>RIGHT(Q138,LEN("FE"))="FE"</formula>
    </cfRule>
    <cfRule type="endsWith" dxfId="10270" priority="4217" stopIfTrue="1" operator="endsWith" text="PA">
      <formula>RIGHT(Q138,LEN("PA"))="PA"</formula>
    </cfRule>
    <cfRule type="endsWith" dxfId="10269" priority="4218" stopIfTrue="1" operator="endsWith" text="PS">
      <formula>RIGHT(Q138,LEN("PS"))="PS"</formula>
    </cfRule>
    <cfRule type="endsWith" dxfId="10268" priority="4219" stopIfTrue="1" operator="endsWith" text="OB">
      <formula>RIGHT(Q138,LEN("OB"))="OB"</formula>
    </cfRule>
    <cfRule type="endsWith" dxfId="10267" priority="4220" stopIfTrue="1" operator="endsWith" text="BA">
      <formula>RIGHT(Q138,LEN("BA"))="BA"</formula>
    </cfRule>
    <cfRule type="endsWith" dxfId="10266" priority="4221" stopIfTrue="1" operator="endsWith" text="CO">
      <formula>RIGHT(Q138,LEN("CO"))="CO"</formula>
    </cfRule>
    <cfRule type="endsWith" dxfId="10265" priority="4222" stopIfTrue="1" operator="endsWith" text="CH">
      <formula>RIGHT(Q138,LEN("CH"))="CH"</formula>
    </cfRule>
  </conditionalFormatting>
  <conditionalFormatting sqref="S138:S152">
    <cfRule type="endsWith" dxfId="10264" priority="4201" stopIfTrue="1" operator="endsWith" text="TE">
      <formula>RIGHT(S138,LEN("TE"))="TE"</formula>
    </cfRule>
    <cfRule type="endsWith" dxfId="10263" priority="4202" stopIfTrue="1" operator="endsWith" text="MX">
      <formula>RIGHT(S138,LEN("MX"))="MX"</formula>
    </cfRule>
    <cfRule type="endsWith" dxfId="10262" priority="4203" stopIfTrue="1" operator="endsWith" text="MI">
      <formula>RIGHT(S138,LEN("MI"))="MI"</formula>
    </cfRule>
    <cfRule type="endsWith" dxfId="10261" priority="4204" stopIfTrue="1" operator="endsWith" text="PL">
      <formula>RIGHT(S138,LEN("PL"))="PL"</formula>
    </cfRule>
    <cfRule type="endsWith" dxfId="10260" priority="4205" stopIfTrue="1" operator="endsWith" text="FE">
      <formula>RIGHT(S138,LEN("FE"))="FE"</formula>
    </cfRule>
    <cfRule type="endsWith" dxfId="10259" priority="4206" stopIfTrue="1" operator="endsWith" text="PA">
      <formula>RIGHT(S138,LEN("PA"))="PA"</formula>
    </cfRule>
    <cfRule type="endsWith" dxfId="10258" priority="4207" stopIfTrue="1" operator="endsWith" text="PS">
      <formula>RIGHT(S138,LEN("PS"))="PS"</formula>
    </cfRule>
    <cfRule type="endsWith" dxfId="10257" priority="4208" stopIfTrue="1" operator="endsWith" text="OB">
      <formula>RIGHT(S138,LEN("OB"))="OB"</formula>
    </cfRule>
    <cfRule type="endsWith" dxfId="10256" priority="4209" stopIfTrue="1" operator="endsWith" text="BA">
      <formula>RIGHT(S138,LEN("BA"))="BA"</formula>
    </cfRule>
    <cfRule type="endsWith" dxfId="10255" priority="4210" stopIfTrue="1" operator="endsWith" text="CO">
      <formula>RIGHT(S138,LEN("CO"))="CO"</formula>
    </cfRule>
    <cfRule type="endsWith" dxfId="10254" priority="4211" stopIfTrue="1" operator="endsWith" text="CH">
      <formula>RIGHT(S138,LEN("CH"))="CH"</formula>
    </cfRule>
  </conditionalFormatting>
  <conditionalFormatting sqref="AB153">
    <cfRule type="cellIs" dxfId="10253" priority="4200" stopIfTrue="1" operator="greaterThan">
      <formula>16</formula>
    </cfRule>
  </conditionalFormatting>
  <conditionalFormatting sqref="AD153">
    <cfRule type="cellIs" dxfId="10252" priority="4199" stopIfTrue="1" operator="greaterThan">
      <formula>16</formula>
    </cfRule>
  </conditionalFormatting>
  <conditionalFormatting sqref="AF153">
    <cfRule type="cellIs" dxfId="10251" priority="4198" stopIfTrue="1" operator="greaterThan">
      <formula>16</formula>
    </cfRule>
  </conditionalFormatting>
  <conditionalFormatting sqref="AH153">
    <cfRule type="cellIs" dxfId="10250" priority="4197" stopIfTrue="1" operator="greaterThan">
      <formula>16</formula>
    </cfRule>
  </conditionalFormatting>
  <conditionalFormatting sqref="AJ153">
    <cfRule type="cellIs" dxfId="10249" priority="4196" stopIfTrue="1" operator="greaterThan">
      <formula>16</formula>
    </cfRule>
  </conditionalFormatting>
  <conditionalFormatting sqref="AL153">
    <cfRule type="cellIs" dxfId="10248" priority="4195" stopIfTrue="1" operator="greaterThan">
      <formula>16</formula>
    </cfRule>
  </conditionalFormatting>
  <conditionalFormatting sqref="AN153">
    <cfRule type="cellIs" dxfId="10247" priority="4194" stopIfTrue="1" operator="greaterThan">
      <formula>16</formula>
    </cfRule>
  </conditionalFormatting>
  <conditionalFormatting sqref="AA138:AA152">
    <cfRule type="endsWith" dxfId="10246" priority="4183" stopIfTrue="1" operator="endsWith" text="TE">
      <formula>RIGHT(AA138,LEN("TE"))="TE"</formula>
    </cfRule>
    <cfRule type="endsWith" dxfId="10245" priority="4184" stopIfTrue="1" operator="endsWith" text="MX">
      <formula>RIGHT(AA138,LEN("MX"))="MX"</formula>
    </cfRule>
    <cfRule type="endsWith" dxfId="10244" priority="4185" stopIfTrue="1" operator="endsWith" text="MI">
      <formula>RIGHT(AA138,LEN("MI"))="MI"</formula>
    </cfRule>
    <cfRule type="endsWith" dxfId="10243" priority="4186" stopIfTrue="1" operator="endsWith" text="PL">
      <formula>RIGHT(AA138,LEN("PL"))="PL"</formula>
    </cfRule>
    <cfRule type="endsWith" dxfId="10242" priority="4187" stopIfTrue="1" operator="endsWith" text="FE">
      <formula>RIGHT(AA138,LEN("FE"))="FE"</formula>
    </cfRule>
    <cfRule type="endsWith" dxfId="10241" priority="4188" stopIfTrue="1" operator="endsWith" text="PA">
      <formula>RIGHT(AA138,LEN("PA"))="PA"</formula>
    </cfRule>
    <cfRule type="endsWith" dxfId="10240" priority="4189" stopIfTrue="1" operator="endsWith" text="PS">
      <formula>RIGHT(AA138,LEN("PS"))="PS"</formula>
    </cfRule>
    <cfRule type="endsWith" dxfId="10239" priority="4190" stopIfTrue="1" operator="endsWith" text="OB">
      <formula>RIGHT(AA138,LEN("OB"))="OB"</formula>
    </cfRule>
    <cfRule type="endsWith" dxfId="10238" priority="4191" stopIfTrue="1" operator="endsWith" text="BA">
      <formula>RIGHT(AA138,LEN("BA"))="BA"</formula>
    </cfRule>
    <cfRule type="endsWith" dxfId="10237" priority="4192" stopIfTrue="1" operator="endsWith" text="CO">
      <formula>RIGHT(AA138,LEN("CO"))="CO"</formula>
    </cfRule>
    <cfRule type="endsWith" dxfId="10236" priority="4193" stopIfTrue="1" operator="endsWith" text="CH">
      <formula>RIGHT(AA138,LEN("CH"))="CH"</formula>
    </cfRule>
  </conditionalFormatting>
  <conditionalFormatting sqref="AC138:AC152">
    <cfRule type="endsWith" dxfId="10235" priority="4172" stopIfTrue="1" operator="endsWith" text="TE">
      <formula>RIGHT(AC138,LEN("TE"))="TE"</formula>
    </cfRule>
    <cfRule type="endsWith" dxfId="10234" priority="4173" stopIfTrue="1" operator="endsWith" text="MX">
      <formula>RIGHT(AC138,LEN("MX"))="MX"</formula>
    </cfRule>
    <cfRule type="endsWith" dxfId="10233" priority="4174" stopIfTrue="1" operator="endsWith" text="MI">
      <formula>RIGHT(AC138,LEN("MI"))="MI"</formula>
    </cfRule>
    <cfRule type="endsWith" dxfId="10232" priority="4175" stopIfTrue="1" operator="endsWith" text="PL">
      <formula>RIGHT(AC138,LEN("PL"))="PL"</formula>
    </cfRule>
    <cfRule type="endsWith" dxfId="10231" priority="4176" stopIfTrue="1" operator="endsWith" text="FE">
      <formula>RIGHT(AC138,LEN("FE"))="FE"</formula>
    </cfRule>
    <cfRule type="endsWith" dxfId="10230" priority="4177" stopIfTrue="1" operator="endsWith" text="PA">
      <formula>RIGHT(AC138,LEN("PA"))="PA"</formula>
    </cfRule>
    <cfRule type="endsWith" dxfId="10229" priority="4178" stopIfTrue="1" operator="endsWith" text="PS">
      <formula>RIGHT(AC138,LEN("PS"))="PS"</formula>
    </cfRule>
    <cfRule type="endsWith" dxfId="10228" priority="4179" stopIfTrue="1" operator="endsWith" text="OB">
      <formula>RIGHT(AC138,LEN("OB"))="OB"</formula>
    </cfRule>
    <cfRule type="endsWith" dxfId="10227" priority="4180" stopIfTrue="1" operator="endsWith" text="BA">
      <formula>RIGHT(AC138,LEN("BA"))="BA"</formula>
    </cfRule>
    <cfRule type="endsWith" dxfId="10226" priority="4181" stopIfTrue="1" operator="endsWith" text="CO">
      <formula>RIGHT(AC138,LEN("CO"))="CO"</formula>
    </cfRule>
    <cfRule type="endsWith" dxfId="10225" priority="4182" stopIfTrue="1" operator="endsWith" text="CH">
      <formula>RIGHT(AC138,LEN("CH"))="CH"</formula>
    </cfRule>
  </conditionalFormatting>
  <conditionalFormatting sqref="AE138:AE152">
    <cfRule type="endsWith" dxfId="10224" priority="4161" stopIfTrue="1" operator="endsWith" text="TE">
      <formula>RIGHT(AE138,LEN("TE"))="TE"</formula>
    </cfRule>
    <cfRule type="endsWith" dxfId="10223" priority="4162" stopIfTrue="1" operator="endsWith" text="MX">
      <formula>RIGHT(AE138,LEN("MX"))="MX"</formula>
    </cfRule>
    <cfRule type="endsWith" dxfId="10222" priority="4163" stopIfTrue="1" operator="endsWith" text="MI">
      <formula>RIGHT(AE138,LEN("MI"))="MI"</formula>
    </cfRule>
    <cfRule type="endsWith" dxfId="10221" priority="4164" stopIfTrue="1" operator="endsWith" text="PL">
      <formula>RIGHT(AE138,LEN("PL"))="PL"</formula>
    </cfRule>
    <cfRule type="endsWith" dxfId="10220" priority="4165" stopIfTrue="1" operator="endsWith" text="FE">
      <formula>RIGHT(AE138,LEN("FE"))="FE"</formula>
    </cfRule>
    <cfRule type="endsWith" dxfId="10219" priority="4166" stopIfTrue="1" operator="endsWith" text="PA">
      <formula>RIGHT(AE138,LEN("PA"))="PA"</formula>
    </cfRule>
    <cfRule type="endsWith" dxfId="10218" priority="4167" stopIfTrue="1" operator="endsWith" text="PS">
      <formula>RIGHT(AE138,LEN("PS"))="PS"</formula>
    </cfRule>
    <cfRule type="endsWith" dxfId="10217" priority="4168" stopIfTrue="1" operator="endsWith" text="OB">
      <formula>RIGHT(AE138,LEN("OB"))="OB"</formula>
    </cfRule>
    <cfRule type="endsWith" dxfId="10216" priority="4169" stopIfTrue="1" operator="endsWith" text="BA">
      <formula>RIGHT(AE138,LEN("BA"))="BA"</formula>
    </cfRule>
    <cfRule type="endsWith" dxfId="10215" priority="4170" stopIfTrue="1" operator="endsWith" text="CO">
      <formula>RIGHT(AE138,LEN("CO"))="CO"</formula>
    </cfRule>
    <cfRule type="endsWith" dxfId="10214" priority="4171" stopIfTrue="1" operator="endsWith" text="CH">
      <formula>RIGHT(AE138,LEN("CH"))="CH"</formula>
    </cfRule>
  </conditionalFormatting>
  <conditionalFormatting sqref="AG138:AG152">
    <cfRule type="endsWith" dxfId="10213" priority="4150" stopIfTrue="1" operator="endsWith" text="TE">
      <formula>RIGHT(AG138,LEN("TE"))="TE"</formula>
    </cfRule>
    <cfRule type="endsWith" dxfId="10212" priority="4151" stopIfTrue="1" operator="endsWith" text="MX">
      <formula>RIGHT(AG138,LEN("MX"))="MX"</formula>
    </cfRule>
    <cfRule type="endsWith" dxfId="10211" priority="4152" stopIfTrue="1" operator="endsWith" text="MI">
      <formula>RIGHT(AG138,LEN("MI"))="MI"</formula>
    </cfRule>
    <cfRule type="endsWith" dxfId="10210" priority="4153" stopIfTrue="1" operator="endsWith" text="PL">
      <formula>RIGHT(AG138,LEN("PL"))="PL"</formula>
    </cfRule>
    <cfRule type="endsWith" dxfId="10209" priority="4154" stopIfTrue="1" operator="endsWith" text="FE">
      <formula>RIGHT(AG138,LEN("FE"))="FE"</formula>
    </cfRule>
    <cfRule type="endsWith" dxfId="10208" priority="4155" stopIfTrue="1" operator="endsWith" text="PA">
      <formula>RIGHT(AG138,LEN("PA"))="PA"</formula>
    </cfRule>
    <cfRule type="endsWith" dxfId="10207" priority="4156" stopIfTrue="1" operator="endsWith" text="PS">
      <formula>RIGHT(AG138,LEN("PS"))="PS"</formula>
    </cfRule>
    <cfRule type="endsWith" dxfId="10206" priority="4157" stopIfTrue="1" operator="endsWith" text="OB">
      <formula>RIGHT(AG138,LEN("OB"))="OB"</formula>
    </cfRule>
    <cfRule type="endsWith" dxfId="10205" priority="4158" stopIfTrue="1" operator="endsWith" text="BA">
      <formula>RIGHT(AG138,LEN("BA"))="BA"</formula>
    </cfRule>
    <cfRule type="endsWith" dxfId="10204" priority="4159" stopIfTrue="1" operator="endsWith" text="CO">
      <formula>RIGHT(AG138,LEN("CO"))="CO"</formula>
    </cfRule>
    <cfRule type="endsWith" dxfId="10203" priority="4160" stopIfTrue="1" operator="endsWith" text="CH">
      <formula>RIGHT(AG138,LEN("CH"))="CH"</formula>
    </cfRule>
  </conditionalFormatting>
  <conditionalFormatting sqref="AI138:AI152">
    <cfRule type="endsWith" dxfId="10202" priority="4139" stopIfTrue="1" operator="endsWith" text="TE">
      <formula>RIGHT(AI138,LEN("TE"))="TE"</formula>
    </cfRule>
    <cfRule type="endsWith" dxfId="10201" priority="4140" stopIfTrue="1" operator="endsWith" text="MX">
      <formula>RIGHT(AI138,LEN("MX"))="MX"</formula>
    </cfRule>
    <cfRule type="endsWith" dxfId="10200" priority="4141" stopIfTrue="1" operator="endsWith" text="MI">
      <formula>RIGHT(AI138,LEN("MI"))="MI"</formula>
    </cfRule>
    <cfRule type="endsWith" dxfId="10199" priority="4142" stopIfTrue="1" operator="endsWith" text="PL">
      <formula>RIGHT(AI138,LEN("PL"))="PL"</formula>
    </cfRule>
    <cfRule type="endsWith" dxfId="10198" priority="4143" stopIfTrue="1" operator="endsWith" text="FE">
      <formula>RIGHT(AI138,LEN("FE"))="FE"</formula>
    </cfRule>
    <cfRule type="endsWith" dxfId="10197" priority="4144" stopIfTrue="1" operator="endsWith" text="PA">
      <formula>RIGHT(AI138,LEN("PA"))="PA"</formula>
    </cfRule>
    <cfRule type="endsWith" dxfId="10196" priority="4145" stopIfTrue="1" operator="endsWith" text="PS">
      <formula>RIGHT(AI138,LEN("PS"))="PS"</formula>
    </cfRule>
    <cfRule type="endsWith" dxfId="10195" priority="4146" stopIfTrue="1" operator="endsWith" text="OB">
      <formula>RIGHT(AI138,LEN("OB"))="OB"</formula>
    </cfRule>
    <cfRule type="endsWith" dxfId="10194" priority="4147" stopIfTrue="1" operator="endsWith" text="BA">
      <formula>RIGHT(AI138,LEN("BA"))="BA"</formula>
    </cfRule>
    <cfRule type="endsWith" dxfId="10193" priority="4148" stopIfTrue="1" operator="endsWith" text="CO">
      <formula>RIGHT(AI138,LEN("CO"))="CO"</formula>
    </cfRule>
    <cfRule type="endsWith" dxfId="10192" priority="4149" stopIfTrue="1" operator="endsWith" text="CH">
      <formula>RIGHT(AI138,LEN("CH"))="CH"</formula>
    </cfRule>
  </conditionalFormatting>
  <conditionalFormatting sqref="AK138:AK152">
    <cfRule type="endsWith" dxfId="10191" priority="4128" stopIfTrue="1" operator="endsWith" text="TE">
      <formula>RIGHT(AK138,LEN("TE"))="TE"</formula>
    </cfRule>
    <cfRule type="endsWith" dxfId="10190" priority="4129" stopIfTrue="1" operator="endsWith" text="MX">
      <formula>RIGHT(AK138,LEN("MX"))="MX"</formula>
    </cfRule>
    <cfRule type="endsWith" dxfId="10189" priority="4130" stopIfTrue="1" operator="endsWith" text="MI">
      <formula>RIGHT(AK138,LEN("MI"))="MI"</formula>
    </cfRule>
    <cfRule type="endsWith" dxfId="10188" priority="4131" stopIfTrue="1" operator="endsWith" text="PL">
      <formula>RIGHT(AK138,LEN("PL"))="PL"</formula>
    </cfRule>
    <cfRule type="endsWith" dxfId="10187" priority="4132" stopIfTrue="1" operator="endsWith" text="FE">
      <formula>RIGHT(AK138,LEN("FE"))="FE"</formula>
    </cfRule>
    <cfRule type="endsWith" dxfId="10186" priority="4133" stopIfTrue="1" operator="endsWith" text="PA">
      <formula>RIGHT(AK138,LEN("PA"))="PA"</formula>
    </cfRule>
    <cfRule type="endsWith" dxfId="10185" priority="4134" stopIfTrue="1" operator="endsWith" text="PS">
      <formula>RIGHT(AK138,LEN("PS"))="PS"</formula>
    </cfRule>
    <cfRule type="endsWith" dxfId="10184" priority="4135" stopIfTrue="1" operator="endsWith" text="OB">
      <formula>RIGHT(AK138,LEN("OB"))="OB"</formula>
    </cfRule>
    <cfRule type="endsWith" dxfId="10183" priority="4136" stopIfTrue="1" operator="endsWith" text="BA">
      <formula>RIGHT(AK138,LEN("BA"))="BA"</formula>
    </cfRule>
    <cfRule type="endsWith" dxfId="10182" priority="4137" stopIfTrue="1" operator="endsWith" text="CO">
      <formula>RIGHT(AK138,LEN("CO"))="CO"</formula>
    </cfRule>
    <cfRule type="endsWith" dxfId="10181" priority="4138" stopIfTrue="1" operator="endsWith" text="CH">
      <formula>RIGHT(AK138,LEN("CH"))="CH"</formula>
    </cfRule>
  </conditionalFormatting>
  <conditionalFormatting sqref="AM138:AM152">
    <cfRule type="endsWith" dxfId="10180" priority="4117" stopIfTrue="1" operator="endsWith" text="TE">
      <formula>RIGHT(AM138,LEN("TE"))="TE"</formula>
    </cfRule>
    <cfRule type="endsWith" dxfId="10179" priority="4118" stopIfTrue="1" operator="endsWith" text="MX">
      <formula>RIGHT(AM138,LEN("MX"))="MX"</formula>
    </cfRule>
    <cfRule type="endsWith" dxfId="10178" priority="4119" stopIfTrue="1" operator="endsWith" text="MI">
      <formula>RIGHT(AM138,LEN("MI"))="MI"</formula>
    </cfRule>
    <cfRule type="endsWith" dxfId="10177" priority="4120" stopIfTrue="1" operator="endsWith" text="PL">
      <formula>RIGHT(AM138,LEN("PL"))="PL"</formula>
    </cfRule>
    <cfRule type="endsWith" dxfId="10176" priority="4121" stopIfTrue="1" operator="endsWith" text="FE">
      <formula>RIGHT(AM138,LEN("FE"))="FE"</formula>
    </cfRule>
    <cfRule type="endsWith" dxfId="10175" priority="4122" stopIfTrue="1" operator="endsWith" text="PA">
      <formula>RIGHT(AM138,LEN("PA"))="PA"</formula>
    </cfRule>
    <cfRule type="endsWith" dxfId="10174" priority="4123" stopIfTrue="1" operator="endsWith" text="PS">
      <formula>RIGHT(AM138,LEN("PS"))="PS"</formula>
    </cfRule>
    <cfRule type="endsWith" dxfId="10173" priority="4124" stopIfTrue="1" operator="endsWith" text="OB">
      <formula>RIGHT(AM138,LEN("OB"))="OB"</formula>
    </cfRule>
    <cfRule type="endsWith" dxfId="10172" priority="4125" stopIfTrue="1" operator="endsWith" text="BA">
      <formula>RIGHT(AM138,LEN("BA"))="BA"</formula>
    </cfRule>
    <cfRule type="endsWith" dxfId="10171" priority="4126" stopIfTrue="1" operator="endsWith" text="CO">
      <formula>RIGHT(AM138,LEN("CO"))="CO"</formula>
    </cfRule>
    <cfRule type="endsWith" dxfId="10170" priority="4127" stopIfTrue="1" operator="endsWith" text="CH">
      <formula>RIGHT(AM138,LEN("CH"))="CH"</formula>
    </cfRule>
  </conditionalFormatting>
  <conditionalFormatting sqref="AV153">
    <cfRule type="cellIs" dxfId="10169" priority="4116" stopIfTrue="1" operator="greaterThan">
      <formula>16</formula>
    </cfRule>
  </conditionalFormatting>
  <conditionalFormatting sqref="AX153">
    <cfRule type="cellIs" dxfId="10168" priority="4115" stopIfTrue="1" operator="greaterThan">
      <formula>16</formula>
    </cfRule>
  </conditionalFormatting>
  <conditionalFormatting sqref="AZ153">
    <cfRule type="cellIs" dxfId="10167" priority="4114" stopIfTrue="1" operator="greaterThan">
      <formula>16</formula>
    </cfRule>
  </conditionalFormatting>
  <conditionalFormatting sqref="BB153">
    <cfRule type="cellIs" dxfId="10166" priority="4113" stopIfTrue="1" operator="greaterThan">
      <formula>16</formula>
    </cfRule>
  </conditionalFormatting>
  <conditionalFormatting sqref="BD153">
    <cfRule type="cellIs" dxfId="10165" priority="4112" stopIfTrue="1" operator="greaterThan">
      <formula>16</formula>
    </cfRule>
  </conditionalFormatting>
  <conditionalFormatting sqref="BF153">
    <cfRule type="cellIs" dxfId="10164" priority="4111" stopIfTrue="1" operator="greaterThan">
      <formula>16</formula>
    </cfRule>
  </conditionalFormatting>
  <conditionalFormatting sqref="BH153">
    <cfRule type="cellIs" dxfId="10163" priority="4110" stopIfTrue="1" operator="greaterThan">
      <formula>16</formula>
    </cfRule>
  </conditionalFormatting>
  <conditionalFormatting sqref="AU138:AU152">
    <cfRule type="endsWith" dxfId="10162" priority="4099" stopIfTrue="1" operator="endsWith" text="TE">
      <formula>RIGHT(AU138,LEN("TE"))="TE"</formula>
    </cfRule>
    <cfRule type="endsWith" dxfId="10161" priority="4100" stopIfTrue="1" operator="endsWith" text="MX">
      <formula>RIGHT(AU138,LEN("MX"))="MX"</formula>
    </cfRule>
    <cfRule type="endsWith" dxfId="10160" priority="4101" stopIfTrue="1" operator="endsWith" text="MI">
      <formula>RIGHT(AU138,LEN("MI"))="MI"</formula>
    </cfRule>
    <cfRule type="endsWith" dxfId="10159" priority="4102" stopIfTrue="1" operator="endsWith" text="PL">
      <formula>RIGHT(AU138,LEN("PL"))="PL"</formula>
    </cfRule>
    <cfRule type="endsWith" dxfId="10158" priority="4103" stopIfTrue="1" operator="endsWith" text="FE">
      <formula>RIGHT(AU138,LEN("FE"))="FE"</formula>
    </cfRule>
    <cfRule type="endsWith" dxfId="10157" priority="4104" stopIfTrue="1" operator="endsWith" text="PA">
      <formula>RIGHT(AU138,LEN("PA"))="PA"</formula>
    </cfRule>
    <cfRule type="endsWith" dxfId="10156" priority="4105" stopIfTrue="1" operator="endsWith" text="PS">
      <formula>RIGHT(AU138,LEN("PS"))="PS"</formula>
    </cfRule>
    <cfRule type="endsWith" dxfId="10155" priority="4106" stopIfTrue="1" operator="endsWith" text="OB">
      <formula>RIGHT(AU138,LEN("OB"))="OB"</formula>
    </cfRule>
    <cfRule type="endsWith" dxfId="10154" priority="4107" stopIfTrue="1" operator="endsWith" text="BA">
      <formula>RIGHT(AU138,LEN("BA"))="BA"</formula>
    </cfRule>
    <cfRule type="endsWith" dxfId="10153" priority="4108" stopIfTrue="1" operator="endsWith" text="CO">
      <formula>RIGHT(AU138,LEN("CO"))="CO"</formula>
    </cfRule>
    <cfRule type="endsWith" dxfId="10152" priority="4109" stopIfTrue="1" operator="endsWith" text="CH">
      <formula>RIGHT(AU138,LEN("CH"))="CH"</formula>
    </cfRule>
  </conditionalFormatting>
  <conditionalFormatting sqref="AW138:AW152">
    <cfRule type="endsWith" dxfId="10151" priority="4088" stopIfTrue="1" operator="endsWith" text="TE">
      <formula>RIGHT(AW138,LEN("TE"))="TE"</formula>
    </cfRule>
    <cfRule type="endsWith" dxfId="10150" priority="4089" stopIfTrue="1" operator="endsWith" text="MX">
      <formula>RIGHT(AW138,LEN("MX"))="MX"</formula>
    </cfRule>
    <cfRule type="endsWith" dxfId="10149" priority="4090" stopIfTrue="1" operator="endsWith" text="MI">
      <formula>RIGHT(AW138,LEN("MI"))="MI"</formula>
    </cfRule>
    <cfRule type="endsWith" dxfId="10148" priority="4091" stopIfTrue="1" operator="endsWith" text="PL">
      <formula>RIGHT(AW138,LEN("PL"))="PL"</formula>
    </cfRule>
    <cfRule type="endsWith" dxfId="10147" priority="4092" stopIfTrue="1" operator="endsWith" text="FE">
      <formula>RIGHT(AW138,LEN("FE"))="FE"</formula>
    </cfRule>
    <cfRule type="endsWith" dxfId="10146" priority="4093" stopIfTrue="1" operator="endsWith" text="PA">
      <formula>RIGHT(AW138,LEN("PA"))="PA"</formula>
    </cfRule>
    <cfRule type="endsWith" dxfId="10145" priority="4094" stopIfTrue="1" operator="endsWith" text="PS">
      <formula>RIGHT(AW138,LEN("PS"))="PS"</formula>
    </cfRule>
    <cfRule type="endsWith" dxfId="10144" priority="4095" stopIfTrue="1" operator="endsWith" text="OB">
      <formula>RIGHT(AW138,LEN("OB"))="OB"</formula>
    </cfRule>
    <cfRule type="endsWith" dxfId="10143" priority="4096" stopIfTrue="1" operator="endsWith" text="BA">
      <formula>RIGHT(AW138,LEN("BA"))="BA"</formula>
    </cfRule>
    <cfRule type="endsWith" dxfId="10142" priority="4097" stopIfTrue="1" operator="endsWith" text="CO">
      <formula>RIGHT(AW138,LEN("CO"))="CO"</formula>
    </cfRule>
    <cfRule type="endsWith" dxfId="10141" priority="4098" stopIfTrue="1" operator="endsWith" text="CH">
      <formula>RIGHT(AW138,LEN("CH"))="CH"</formula>
    </cfRule>
  </conditionalFormatting>
  <conditionalFormatting sqref="AY138:AY152">
    <cfRule type="endsWith" dxfId="10140" priority="4077" stopIfTrue="1" operator="endsWith" text="TE">
      <formula>RIGHT(AY138,LEN("TE"))="TE"</formula>
    </cfRule>
    <cfRule type="endsWith" dxfId="10139" priority="4078" stopIfTrue="1" operator="endsWith" text="MX">
      <formula>RIGHT(AY138,LEN("MX"))="MX"</formula>
    </cfRule>
    <cfRule type="endsWith" dxfId="10138" priority="4079" stopIfTrue="1" operator="endsWith" text="MI">
      <formula>RIGHT(AY138,LEN("MI"))="MI"</formula>
    </cfRule>
    <cfRule type="endsWith" dxfId="10137" priority="4080" stopIfTrue="1" operator="endsWith" text="PL">
      <formula>RIGHT(AY138,LEN("PL"))="PL"</formula>
    </cfRule>
    <cfRule type="endsWith" dxfId="10136" priority="4081" stopIfTrue="1" operator="endsWith" text="FE">
      <formula>RIGHT(AY138,LEN("FE"))="FE"</formula>
    </cfRule>
    <cfRule type="endsWith" dxfId="10135" priority="4082" stopIfTrue="1" operator="endsWith" text="PA">
      <formula>RIGHT(AY138,LEN("PA"))="PA"</formula>
    </cfRule>
    <cfRule type="endsWith" dxfId="10134" priority="4083" stopIfTrue="1" operator="endsWith" text="PS">
      <formula>RIGHT(AY138,LEN("PS"))="PS"</formula>
    </cfRule>
    <cfRule type="endsWith" dxfId="10133" priority="4084" stopIfTrue="1" operator="endsWith" text="OB">
      <formula>RIGHT(AY138,LEN("OB"))="OB"</formula>
    </cfRule>
    <cfRule type="endsWith" dxfId="10132" priority="4085" stopIfTrue="1" operator="endsWith" text="BA">
      <formula>RIGHT(AY138,LEN("BA"))="BA"</formula>
    </cfRule>
    <cfRule type="endsWith" dxfId="10131" priority="4086" stopIfTrue="1" operator="endsWith" text="CO">
      <formula>RIGHT(AY138,LEN("CO"))="CO"</formula>
    </cfRule>
    <cfRule type="endsWith" dxfId="10130" priority="4087" stopIfTrue="1" operator="endsWith" text="CH">
      <formula>RIGHT(AY138,LEN("CH"))="CH"</formula>
    </cfRule>
  </conditionalFormatting>
  <conditionalFormatting sqref="BA138:BA152">
    <cfRule type="endsWith" dxfId="10129" priority="4066" stopIfTrue="1" operator="endsWith" text="TE">
      <formula>RIGHT(BA138,LEN("TE"))="TE"</formula>
    </cfRule>
    <cfRule type="endsWith" dxfId="10128" priority="4067" stopIfTrue="1" operator="endsWith" text="MX">
      <formula>RIGHT(BA138,LEN("MX"))="MX"</formula>
    </cfRule>
    <cfRule type="endsWith" dxfId="10127" priority="4068" stopIfTrue="1" operator="endsWith" text="MI">
      <formula>RIGHT(BA138,LEN("MI"))="MI"</formula>
    </cfRule>
    <cfRule type="endsWith" dxfId="10126" priority="4069" stopIfTrue="1" operator="endsWith" text="PL">
      <formula>RIGHT(BA138,LEN("PL"))="PL"</formula>
    </cfRule>
    <cfRule type="endsWith" dxfId="10125" priority="4070" stopIfTrue="1" operator="endsWith" text="FE">
      <formula>RIGHT(BA138,LEN("FE"))="FE"</formula>
    </cfRule>
    <cfRule type="endsWith" dxfId="10124" priority="4071" stopIfTrue="1" operator="endsWith" text="PA">
      <formula>RIGHT(BA138,LEN("PA"))="PA"</formula>
    </cfRule>
    <cfRule type="endsWith" dxfId="10123" priority="4072" stopIfTrue="1" operator="endsWith" text="PS">
      <formula>RIGHT(BA138,LEN("PS"))="PS"</formula>
    </cfRule>
    <cfRule type="endsWith" dxfId="10122" priority="4073" stopIfTrue="1" operator="endsWith" text="OB">
      <formula>RIGHT(BA138,LEN("OB"))="OB"</formula>
    </cfRule>
    <cfRule type="endsWith" dxfId="10121" priority="4074" stopIfTrue="1" operator="endsWith" text="BA">
      <formula>RIGHT(BA138,LEN("BA"))="BA"</formula>
    </cfRule>
    <cfRule type="endsWith" dxfId="10120" priority="4075" stopIfTrue="1" operator="endsWith" text="CO">
      <formula>RIGHT(BA138,LEN("CO"))="CO"</formula>
    </cfRule>
    <cfRule type="endsWith" dxfId="10119" priority="4076" stopIfTrue="1" operator="endsWith" text="CH">
      <formula>RIGHT(BA138,LEN("CH"))="CH"</formula>
    </cfRule>
  </conditionalFormatting>
  <conditionalFormatting sqref="BC138:BC152">
    <cfRule type="endsWith" dxfId="10118" priority="4055" stopIfTrue="1" operator="endsWith" text="TE">
      <formula>RIGHT(BC138,LEN("TE"))="TE"</formula>
    </cfRule>
    <cfRule type="endsWith" dxfId="10117" priority="4056" stopIfTrue="1" operator="endsWith" text="MX">
      <formula>RIGHT(BC138,LEN("MX"))="MX"</formula>
    </cfRule>
    <cfRule type="endsWith" dxfId="10116" priority="4057" stopIfTrue="1" operator="endsWith" text="MI">
      <formula>RIGHT(BC138,LEN("MI"))="MI"</formula>
    </cfRule>
    <cfRule type="endsWith" dxfId="10115" priority="4058" stopIfTrue="1" operator="endsWith" text="PL">
      <formula>RIGHT(BC138,LEN("PL"))="PL"</formula>
    </cfRule>
    <cfRule type="endsWith" dxfId="10114" priority="4059" stopIfTrue="1" operator="endsWith" text="FE">
      <formula>RIGHT(BC138,LEN("FE"))="FE"</formula>
    </cfRule>
    <cfRule type="endsWith" dxfId="10113" priority="4060" stopIfTrue="1" operator="endsWith" text="PA">
      <formula>RIGHT(BC138,LEN("PA"))="PA"</formula>
    </cfRule>
    <cfRule type="endsWith" dxfId="10112" priority="4061" stopIfTrue="1" operator="endsWith" text="PS">
      <formula>RIGHT(BC138,LEN("PS"))="PS"</formula>
    </cfRule>
    <cfRule type="endsWith" dxfId="10111" priority="4062" stopIfTrue="1" operator="endsWith" text="OB">
      <formula>RIGHT(BC138,LEN("OB"))="OB"</formula>
    </cfRule>
    <cfRule type="endsWith" dxfId="10110" priority="4063" stopIfTrue="1" operator="endsWith" text="BA">
      <formula>RIGHT(BC138,LEN("BA"))="BA"</formula>
    </cfRule>
    <cfRule type="endsWith" dxfId="10109" priority="4064" stopIfTrue="1" operator="endsWith" text="CO">
      <formula>RIGHT(BC138,LEN("CO"))="CO"</formula>
    </cfRule>
    <cfRule type="endsWith" dxfId="10108" priority="4065" stopIfTrue="1" operator="endsWith" text="CH">
      <formula>RIGHT(BC138,LEN("CH"))="CH"</formula>
    </cfRule>
  </conditionalFormatting>
  <conditionalFormatting sqref="BE138:BE152">
    <cfRule type="endsWith" dxfId="10107" priority="4044" stopIfTrue="1" operator="endsWith" text="TE">
      <formula>RIGHT(BE138,LEN("TE"))="TE"</formula>
    </cfRule>
    <cfRule type="endsWith" dxfId="10106" priority="4045" stopIfTrue="1" operator="endsWith" text="MX">
      <formula>RIGHT(BE138,LEN("MX"))="MX"</formula>
    </cfRule>
    <cfRule type="endsWith" dxfId="10105" priority="4046" stopIfTrue="1" operator="endsWith" text="MI">
      <formula>RIGHT(BE138,LEN("MI"))="MI"</formula>
    </cfRule>
    <cfRule type="endsWith" dxfId="10104" priority="4047" stopIfTrue="1" operator="endsWith" text="PL">
      <formula>RIGHT(BE138,LEN("PL"))="PL"</formula>
    </cfRule>
    <cfRule type="endsWith" dxfId="10103" priority="4048" stopIfTrue="1" operator="endsWith" text="FE">
      <formula>RIGHT(BE138,LEN("FE"))="FE"</formula>
    </cfRule>
    <cfRule type="endsWith" dxfId="10102" priority="4049" stopIfTrue="1" operator="endsWith" text="PA">
      <formula>RIGHT(BE138,LEN("PA"))="PA"</formula>
    </cfRule>
    <cfRule type="endsWith" dxfId="10101" priority="4050" stopIfTrue="1" operator="endsWith" text="PS">
      <formula>RIGHT(BE138,LEN("PS"))="PS"</formula>
    </cfRule>
    <cfRule type="endsWith" dxfId="10100" priority="4051" stopIfTrue="1" operator="endsWith" text="OB">
      <formula>RIGHT(BE138,LEN("OB"))="OB"</formula>
    </cfRule>
    <cfRule type="endsWith" dxfId="10099" priority="4052" stopIfTrue="1" operator="endsWith" text="BA">
      <formula>RIGHT(BE138,LEN("BA"))="BA"</formula>
    </cfRule>
    <cfRule type="endsWith" dxfId="10098" priority="4053" stopIfTrue="1" operator="endsWith" text="CO">
      <formula>RIGHT(BE138,LEN("CO"))="CO"</formula>
    </cfRule>
    <cfRule type="endsWith" dxfId="10097" priority="4054" stopIfTrue="1" operator="endsWith" text="CH">
      <formula>RIGHT(BE138,LEN("CH"))="CH"</formula>
    </cfRule>
  </conditionalFormatting>
  <conditionalFormatting sqref="BG138:BG152">
    <cfRule type="endsWith" dxfId="10096" priority="4033" stopIfTrue="1" operator="endsWith" text="TE">
      <formula>RIGHT(BG138,LEN("TE"))="TE"</formula>
    </cfRule>
    <cfRule type="endsWith" dxfId="10095" priority="4034" stopIfTrue="1" operator="endsWith" text="MX">
      <formula>RIGHT(BG138,LEN("MX"))="MX"</formula>
    </cfRule>
    <cfRule type="endsWith" dxfId="10094" priority="4035" stopIfTrue="1" operator="endsWith" text="MI">
      <formula>RIGHT(BG138,LEN("MI"))="MI"</formula>
    </cfRule>
    <cfRule type="endsWith" dxfId="10093" priority="4036" stopIfTrue="1" operator="endsWith" text="PL">
      <formula>RIGHT(BG138,LEN("PL"))="PL"</formula>
    </cfRule>
    <cfRule type="endsWith" dxfId="10092" priority="4037" stopIfTrue="1" operator="endsWith" text="FE">
      <formula>RIGHT(BG138,LEN("FE"))="FE"</formula>
    </cfRule>
    <cfRule type="endsWith" dxfId="10091" priority="4038" stopIfTrue="1" operator="endsWith" text="PA">
      <formula>RIGHT(BG138,LEN("PA"))="PA"</formula>
    </cfRule>
    <cfRule type="endsWith" dxfId="10090" priority="4039" stopIfTrue="1" operator="endsWith" text="PS">
      <formula>RIGHT(BG138,LEN("PS"))="PS"</formula>
    </cfRule>
    <cfRule type="endsWith" dxfId="10089" priority="4040" stopIfTrue="1" operator="endsWith" text="OB">
      <formula>RIGHT(BG138,LEN("OB"))="OB"</formula>
    </cfRule>
    <cfRule type="endsWith" dxfId="10088" priority="4041" stopIfTrue="1" operator="endsWith" text="BA">
      <formula>RIGHT(BG138,LEN("BA"))="BA"</formula>
    </cfRule>
    <cfRule type="endsWith" dxfId="10087" priority="4042" stopIfTrue="1" operator="endsWith" text="CO">
      <formula>RIGHT(BG138,LEN("CO"))="CO"</formula>
    </cfRule>
    <cfRule type="endsWith" dxfId="10086" priority="4043" stopIfTrue="1" operator="endsWith" text="CH">
      <formula>RIGHT(BG138,LEN("CH"))="CH"</formula>
    </cfRule>
  </conditionalFormatting>
  <conditionalFormatting sqref="H171">
    <cfRule type="cellIs" dxfId="10085" priority="4032" stopIfTrue="1" operator="greaterThan">
      <formula>16</formula>
    </cfRule>
  </conditionalFormatting>
  <conditionalFormatting sqref="J171">
    <cfRule type="cellIs" dxfId="10084" priority="4031" stopIfTrue="1" operator="greaterThan">
      <formula>16</formula>
    </cfRule>
  </conditionalFormatting>
  <conditionalFormatting sqref="L171">
    <cfRule type="cellIs" dxfId="10083" priority="4030" stopIfTrue="1" operator="greaterThan">
      <formula>16</formula>
    </cfRule>
  </conditionalFormatting>
  <conditionalFormatting sqref="N171">
    <cfRule type="cellIs" dxfId="10082" priority="4029" stopIfTrue="1" operator="greaterThan">
      <formula>16</formula>
    </cfRule>
  </conditionalFormatting>
  <conditionalFormatting sqref="P171">
    <cfRule type="cellIs" dxfId="10081" priority="4028" stopIfTrue="1" operator="greaterThan">
      <formula>16</formula>
    </cfRule>
  </conditionalFormatting>
  <conditionalFormatting sqref="R171">
    <cfRule type="cellIs" dxfId="10080" priority="4027" stopIfTrue="1" operator="greaterThan">
      <formula>16</formula>
    </cfRule>
  </conditionalFormatting>
  <conditionalFormatting sqref="T171">
    <cfRule type="cellIs" dxfId="10079" priority="4026" stopIfTrue="1" operator="greaterThan">
      <formula>16</formula>
    </cfRule>
  </conditionalFormatting>
  <conditionalFormatting sqref="G156:G170">
    <cfRule type="endsWith" dxfId="10078" priority="4015" stopIfTrue="1" operator="endsWith" text="TE">
      <formula>RIGHT(G156,LEN("TE"))="TE"</formula>
    </cfRule>
    <cfRule type="endsWith" dxfId="10077" priority="4016" stopIfTrue="1" operator="endsWith" text="MX">
      <formula>RIGHT(G156,LEN("MX"))="MX"</formula>
    </cfRule>
    <cfRule type="endsWith" dxfId="10076" priority="4017" stopIfTrue="1" operator="endsWith" text="MI">
      <formula>RIGHT(G156,LEN("MI"))="MI"</formula>
    </cfRule>
    <cfRule type="endsWith" dxfId="10075" priority="4018" stopIfTrue="1" operator="endsWith" text="PL">
      <formula>RIGHT(G156,LEN("PL"))="PL"</formula>
    </cfRule>
    <cfRule type="endsWith" dxfId="10074" priority="4019" stopIfTrue="1" operator="endsWith" text="FE">
      <formula>RIGHT(G156,LEN("FE"))="FE"</formula>
    </cfRule>
    <cfRule type="endsWith" dxfId="10073" priority="4020" stopIfTrue="1" operator="endsWith" text="PA">
      <formula>RIGHT(G156,LEN("PA"))="PA"</formula>
    </cfRule>
    <cfRule type="endsWith" dxfId="10072" priority="4021" stopIfTrue="1" operator="endsWith" text="PS">
      <formula>RIGHT(G156,LEN("PS"))="PS"</formula>
    </cfRule>
    <cfRule type="endsWith" dxfId="10071" priority="4022" stopIfTrue="1" operator="endsWith" text="OB">
      <formula>RIGHT(G156,LEN("OB"))="OB"</formula>
    </cfRule>
    <cfRule type="endsWith" dxfId="10070" priority="4023" stopIfTrue="1" operator="endsWith" text="BA">
      <formula>RIGHT(G156,LEN("BA"))="BA"</formula>
    </cfRule>
    <cfRule type="endsWith" dxfId="10069" priority="4024" stopIfTrue="1" operator="endsWith" text="CO">
      <formula>RIGHT(G156,LEN("CO"))="CO"</formula>
    </cfRule>
    <cfRule type="endsWith" dxfId="10068" priority="4025" stopIfTrue="1" operator="endsWith" text="CH">
      <formula>RIGHT(G156,LEN("CH"))="CH"</formula>
    </cfRule>
  </conditionalFormatting>
  <conditionalFormatting sqref="I156:I170">
    <cfRule type="endsWith" dxfId="10067" priority="4004" stopIfTrue="1" operator="endsWith" text="TE">
      <formula>RIGHT(I156,LEN("TE"))="TE"</formula>
    </cfRule>
    <cfRule type="endsWith" dxfId="10066" priority="4005" stopIfTrue="1" operator="endsWith" text="MX">
      <formula>RIGHT(I156,LEN("MX"))="MX"</formula>
    </cfRule>
    <cfRule type="endsWith" dxfId="10065" priority="4006" stopIfTrue="1" operator="endsWith" text="MI">
      <formula>RIGHT(I156,LEN("MI"))="MI"</formula>
    </cfRule>
    <cfRule type="endsWith" dxfId="10064" priority="4007" stopIfTrue="1" operator="endsWith" text="PL">
      <formula>RIGHT(I156,LEN("PL"))="PL"</formula>
    </cfRule>
    <cfRule type="endsWith" dxfId="10063" priority="4008" stopIfTrue="1" operator="endsWith" text="FE">
      <formula>RIGHT(I156,LEN("FE"))="FE"</formula>
    </cfRule>
    <cfRule type="endsWith" dxfId="10062" priority="4009" stopIfTrue="1" operator="endsWith" text="PA">
      <formula>RIGHT(I156,LEN("PA"))="PA"</formula>
    </cfRule>
    <cfRule type="endsWith" dxfId="10061" priority="4010" stopIfTrue="1" operator="endsWith" text="PS">
      <formula>RIGHT(I156,LEN("PS"))="PS"</formula>
    </cfRule>
    <cfRule type="endsWith" dxfId="10060" priority="4011" stopIfTrue="1" operator="endsWith" text="OB">
      <formula>RIGHT(I156,LEN("OB"))="OB"</formula>
    </cfRule>
    <cfRule type="endsWith" dxfId="10059" priority="4012" stopIfTrue="1" operator="endsWith" text="BA">
      <formula>RIGHT(I156,LEN("BA"))="BA"</formula>
    </cfRule>
    <cfRule type="endsWith" dxfId="10058" priority="4013" stopIfTrue="1" operator="endsWith" text="CO">
      <formula>RIGHT(I156,LEN("CO"))="CO"</formula>
    </cfRule>
    <cfRule type="endsWith" dxfId="10057" priority="4014" stopIfTrue="1" operator="endsWith" text="CH">
      <formula>RIGHT(I156,LEN("CH"))="CH"</formula>
    </cfRule>
  </conditionalFormatting>
  <conditionalFormatting sqref="K156:K170">
    <cfRule type="endsWith" dxfId="10056" priority="3993" stopIfTrue="1" operator="endsWith" text="TE">
      <formula>RIGHT(K156,LEN("TE"))="TE"</formula>
    </cfRule>
    <cfRule type="endsWith" dxfId="10055" priority="3994" stopIfTrue="1" operator="endsWith" text="MX">
      <formula>RIGHT(K156,LEN("MX"))="MX"</formula>
    </cfRule>
    <cfRule type="endsWith" dxfId="10054" priority="3995" stopIfTrue="1" operator="endsWith" text="MI">
      <formula>RIGHT(K156,LEN("MI"))="MI"</formula>
    </cfRule>
    <cfRule type="endsWith" dxfId="10053" priority="3996" stopIfTrue="1" operator="endsWith" text="PL">
      <formula>RIGHT(K156,LEN("PL"))="PL"</formula>
    </cfRule>
    <cfRule type="endsWith" dxfId="10052" priority="3997" stopIfTrue="1" operator="endsWith" text="FE">
      <formula>RIGHT(K156,LEN("FE"))="FE"</formula>
    </cfRule>
    <cfRule type="endsWith" dxfId="10051" priority="3998" stopIfTrue="1" operator="endsWith" text="PA">
      <formula>RIGHT(K156,LEN("PA"))="PA"</formula>
    </cfRule>
    <cfRule type="endsWith" dxfId="10050" priority="3999" stopIfTrue="1" operator="endsWith" text="PS">
      <formula>RIGHT(K156,LEN("PS"))="PS"</formula>
    </cfRule>
    <cfRule type="endsWith" dxfId="10049" priority="4000" stopIfTrue="1" operator="endsWith" text="OB">
      <formula>RIGHT(K156,LEN("OB"))="OB"</formula>
    </cfRule>
    <cfRule type="endsWith" dxfId="10048" priority="4001" stopIfTrue="1" operator="endsWith" text="BA">
      <formula>RIGHT(K156,LEN("BA"))="BA"</formula>
    </cfRule>
    <cfRule type="endsWith" dxfId="10047" priority="4002" stopIfTrue="1" operator="endsWith" text="CO">
      <formula>RIGHT(K156,LEN("CO"))="CO"</formula>
    </cfRule>
    <cfRule type="endsWith" dxfId="10046" priority="4003" stopIfTrue="1" operator="endsWith" text="CH">
      <formula>RIGHT(K156,LEN("CH"))="CH"</formula>
    </cfRule>
  </conditionalFormatting>
  <conditionalFormatting sqref="M156:M170">
    <cfRule type="endsWith" dxfId="10045" priority="3982" stopIfTrue="1" operator="endsWith" text="TE">
      <formula>RIGHT(M156,LEN("TE"))="TE"</formula>
    </cfRule>
    <cfRule type="endsWith" dxfId="10044" priority="3983" stopIfTrue="1" operator="endsWith" text="MX">
      <formula>RIGHT(M156,LEN("MX"))="MX"</formula>
    </cfRule>
    <cfRule type="endsWith" dxfId="10043" priority="3984" stopIfTrue="1" operator="endsWith" text="MI">
      <formula>RIGHT(M156,LEN("MI"))="MI"</formula>
    </cfRule>
    <cfRule type="endsWith" dxfId="10042" priority="3985" stopIfTrue="1" operator="endsWith" text="PL">
      <formula>RIGHT(M156,LEN("PL"))="PL"</formula>
    </cfRule>
    <cfRule type="endsWith" dxfId="10041" priority="3986" stopIfTrue="1" operator="endsWith" text="FE">
      <formula>RIGHT(M156,LEN("FE"))="FE"</formula>
    </cfRule>
    <cfRule type="endsWith" dxfId="10040" priority="3987" stopIfTrue="1" operator="endsWith" text="PA">
      <formula>RIGHT(M156,LEN("PA"))="PA"</formula>
    </cfRule>
    <cfRule type="endsWith" dxfId="10039" priority="3988" stopIfTrue="1" operator="endsWith" text="PS">
      <formula>RIGHT(M156,LEN("PS"))="PS"</formula>
    </cfRule>
    <cfRule type="endsWith" dxfId="10038" priority="3989" stopIfTrue="1" operator="endsWith" text="OB">
      <formula>RIGHT(M156,LEN("OB"))="OB"</formula>
    </cfRule>
    <cfRule type="endsWith" dxfId="10037" priority="3990" stopIfTrue="1" operator="endsWith" text="BA">
      <formula>RIGHT(M156,LEN("BA"))="BA"</formula>
    </cfRule>
    <cfRule type="endsWith" dxfId="10036" priority="3991" stopIfTrue="1" operator="endsWith" text="CO">
      <formula>RIGHT(M156,LEN("CO"))="CO"</formula>
    </cfRule>
    <cfRule type="endsWith" dxfId="10035" priority="3992" stopIfTrue="1" operator="endsWith" text="CH">
      <formula>RIGHT(M156,LEN("CH"))="CH"</formula>
    </cfRule>
  </conditionalFormatting>
  <conditionalFormatting sqref="O156:O170">
    <cfRule type="endsWith" dxfId="10034" priority="3971" stopIfTrue="1" operator="endsWith" text="TE">
      <formula>RIGHT(O156,LEN("TE"))="TE"</formula>
    </cfRule>
    <cfRule type="endsWith" dxfId="10033" priority="3972" stopIfTrue="1" operator="endsWith" text="MX">
      <formula>RIGHT(O156,LEN("MX"))="MX"</formula>
    </cfRule>
    <cfRule type="endsWith" dxfId="10032" priority="3973" stopIfTrue="1" operator="endsWith" text="MI">
      <formula>RIGHT(O156,LEN("MI"))="MI"</formula>
    </cfRule>
    <cfRule type="endsWith" dxfId="10031" priority="3974" stopIfTrue="1" operator="endsWith" text="PL">
      <formula>RIGHT(O156,LEN("PL"))="PL"</formula>
    </cfRule>
    <cfRule type="endsWith" dxfId="10030" priority="3975" stopIfTrue="1" operator="endsWith" text="FE">
      <formula>RIGHT(O156,LEN("FE"))="FE"</formula>
    </cfRule>
    <cfRule type="endsWith" dxfId="10029" priority="3976" stopIfTrue="1" operator="endsWith" text="PA">
      <formula>RIGHT(O156,LEN("PA"))="PA"</formula>
    </cfRule>
    <cfRule type="endsWith" dxfId="10028" priority="3977" stopIfTrue="1" operator="endsWith" text="PS">
      <formula>RIGHT(O156,LEN("PS"))="PS"</formula>
    </cfRule>
    <cfRule type="endsWith" dxfId="10027" priority="3978" stopIfTrue="1" operator="endsWith" text="OB">
      <formula>RIGHT(O156,LEN("OB"))="OB"</formula>
    </cfRule>
    <cfRule type="endsWith" dxfId="10026" priority="3979" stopIfTrue="1" operator="endsWith" text="BA">
      <formula>RIGHT(O156,LEN("BA"))="BA"</formula>
    </cfRule>
    <cfRule type="endsWith" dxfId="10025" priority="3980" stopIfTrue="1" operator="endsWith" text="CO">
      <formula>RIGHT(O156,LEN("CO"))="CO"</formula>
    </cfRule>
    <cfRule type="endsWith" dxfId="10024" priority="3981" stopIfTrue="1" operator="endsWith" text="CH">
      <formula>RIGHT(O156,LEN("CH"))="CH"</formula>
    </cfRule>
  </conditionalFormatting>
  <conditionalFormatting sqref="Q156:Q170">
    <cfRule type="endsWith" dxfId="10023" priority="3960" stopIfTrue="1" operator="endsWith" text="TE">
      <formula>RIGHT(Q156,LEN("TE"))="TE"</formula>
    </cfRule>
    <cfRule type="endsWith" dxfId="10022" priority="3961" stopIfTrue="1" operator="endsWith" text="MX">
      <formula>RIGHT(Q156,LEN("MX"))="MX"</formula>
    </cfRule>
    <cfRule type="endsWith" dxfId="10021" priority="3962" stopIfTrue="1" operator="endsWith" text="MI">
      <formula>RIGHT(Q156,LEN("MI"))="MI"</formula>
    </cfRule>
    <cfRule type="endsWith" dxfId="10020" priority="3963" stopIfTrue="1" operator="endsWith" text="PL">
      <formula>RIGHT(Q156,LEN("PL"))="PL"</formula>
    </cfRule>
    <cfRule type="endsWith" dxfId="10019" priority="3964" stopIfTrue="1" operator="endsWith" text="FE">
      <formula>RIGHT(Q156,LEN("FE"))="FE"</formula>
    </cfRule>
    <cfRule type="endsWith" dxfId="10018" priority="3965" stopIfTrue="1" operator="endsWith" text="PA">
      <formula>RIGHT(Q156,LEN("PA"))="PA"</formula>
    </cfRule>
    <cfRule type="endsWith" dxfId="10017" priority="3966" stopIfTrue="1" operator="endsWith" text="PS">
      <formula>RIGHT(Q156,LEN("PS"))="PS"</formula>
    </cfRule>
    <cfRule type="endsWith" dxfId="10016" priority="3967" stopIfTrue="1" operator="endsWith" text="OB">
      <formula>RIGHT(Q156,LEN("OB"))="OB"</formula>
    </cfRule>
    <cfRule type="endsWith" dxfId="10015" priority="3968" stopIfTrue="1" operator="endsWith" text="BA">
      <formula>RIGHT(Q156,LEN("BA"))="BA"</formula>
    </cfRule>
    <cfRule type="endsWith" dxfId="10014" priority="3969" stopIfTrue="1" operator="endsWith" text="CO">
      <formula>RIGHT(Q156,LEN("CO"))="CO"</formula>
    </cfRule>
    <cfRule type="endsWith" dxfId="10013" priority="3970" stopIfTrue="1" operator="endsWith" text="CH">
      <formula>RIGHT(Q156,LEN("CH"))="CH"</formula>
    </cfRule>
  </conditionalFormatting>
  <conditionalFormatting sqref="S156:S170">
    <cfRule type="endsWith" dxfId="10012" priority="3949" stopIfTrue="1" operator="endsWith" text="TE">
      <formula>RIGHT(S156,LEN("TE"))="TE"</formula>
    </cfRule>
    <cfRule type="endsWith" dxfId="10011" priority="3950" stopIfTrue="1" operator="endsWith" text="MX">
      <formula>RIGHT(S156,LEN("MX"))="MX"</formula>
    </cfRule>
    <cfRule type="endsWith" dxfId="10010" priority="3951" stopIfTrue="1" operator="endsWith" text="MI">
      <formula>RIGHT(S156,LEN("MI"))="MI"</formula>
    </cfRule>
    <cfRule type="endsWith" dxfId="10009" priority="3952" stopIfTrue="1" operator="endsWith" text="PL">
      <formula>RIGHT(S156,LEN("PL"))="PL"</formula>
    </cfRule>
    <cfRule type="endsWith" dxfId="10008" priority="3953" stopIfTrue="1" operator="endsWith" text="FE">
      <formula>RIGHT(S156,LEN("FE"))="FE"</formula>
    </cfRule>
    <cfRule type="endsWith" dxfId="10007" priority="3954" stopIfTrue="1" operator="endsWith" text="PA">
      <formula>RIGHT(S156,LEN("PA"))="PA"</formula>
    </cfRule>
    <cfRule type="endsWith" dxfId="10006" priority="3955" stopIfTrue="1" operator="endsWith" text="PS">
      <formula>RIGHT(S156,LEN("PS"))="PS"</formula>
    </cfRule>
    <cfRule type="endsWith" dxfId="10005" priority="3956" stopIfTrue="1" operator="endsWith" text="OB">
      <formula>RIGHT(S156,LEN("OB"))="OB"</formula>
    </cfRule>
    <cfRule type="endsWith" dxfId="10004" priority="3957" stopIfTrue="1" operator="endsWith" text="BA">
      <formula>RIGHT(S156,LEN("BA"))="BA"</formula>
    </cfRule>
    <cfRule type="endsWith" dxfId="10003" priority="3958" stopIfTrue="1" operator="endsWith" text="CO">
      <formula>RIGHT(S156,LEN("CO"))="CO"</formula>
    </cfRule>
    <cfRule type="endsWith" dxfId="10002" priority="3959" stopIfTrue="1" operator="endsWith" text="CH">
      <formula>RIGHT(S156,LEN("CH"))="CH"</formula>
    </cfRule>
  </conditionalFormatting>
  <conditionalFormatting sqref="AB171">
    <cfRule type="cellIs" dxfId="10001" priority="3948" stopIfTrue="1" operator="greaterThan">
      <formula>16</formula>
    </cfRule>
  </conditionalFormatting>
  <conditionalFormatting sqref="AD171">
    <cfRule type="cellIs" dxfId="10000" priority="3947" stopIfTrue="1" operator="greaterThan">
      <formula>16</formula>
    </cfRule>
  </conditionalFormatting>
  <conditionalFormatting sqref="AF171">
    <cfRule type="cellIs" dxfId="9999" priority="3946" stopIfTrue="1" operator="greaterThan">
      <formula>16</formula>
    </cfRule>
  </conditionalFormatting>
  <conditionalFormatting sqref="AH171">
    <cfRule type="cellIs" dxfId="9998" priority="3945" stopIfTrue="1" operator="greaterThan">
      <formula>16</formula>
    </cfRule>
  </conditionalFormatting>
  <conditionalFormatting sqref="AJ171">
    <cfRule type="cellIs" dxfId="9997" priority="3944" stopIfTrue="1" operator="greaterThan">
      <formula>16</formula>
    </cfRule>
  </conditionalFormatting>
  <conditionalFormatting sqref="AL171">
    <cfRule type="cellIs" dxfId="9996" priority="3943" stopIfTrue="1" operator="greaterThan">
      <formula>16</formula>
    </cfRule>
  </conditionalFormatting>
  <conditionalFormatting sqref="AN171">
    <cfRule type="cellIs" dxfId="9995" priority="3942" stopIfTrue="1" operator="greaterThan">
      <formula>16</formula>
    </cfRule>
  </conditionalFormatting>
  <conditionalFormatting sqref="AA156:AA170">
    <cfRule type="endsWith" dxfId="9994" priority="3931" stopIfTrue="1" operator="endsWith" text="TE">
      <formula>RIGHT(AA156,LEN("TE"))="TE"</formula>
    </cfRule>
    <cfRule type="endsWith" dxfId="9993" priority="3932" stopIfTrue="1" operator="endsWith" text="MX">
      <formula>RIGHT(AA156,LEN("MX"))="MX"</formula>
    </cfRule>
    <cfRule type="endsWith" dxfId="9992" priority="3933" stopIfTrue="1" operator="endsWith" text="MI">
      <formula>RIGHT(AA156,LEN("MI"))="MI"</formula>
    </cfRule>
    <cfRule type="endsWith" dxfId="9991" priority="3934" stopIfTrue="1" operator="endsWith" text="PL">
      <formula>RIGHT(AA156,LEN("PL"))="PL"</formula>
    </cfRule>
    <cfRule type="endsWith" dxfId="9990" priority="3935" stopIfTrue="1" operator="endsWith" text="FE">
      <formula>RIGHT(AA156,LEN("FE"))="FE"</formula>
    </cfRule>
    <cfRule type="endsWith" dxfId="9989" priority="3936" stopIfTrue="1" operator="endsWith" text="PA">
      <formula>RIGHT(AA156,LEN("PA"))="PA"</formula>
    </cfRule>
    <cfRule type="endsWith" dxfId="9988" priority="3937" stopIfTrue="1" operator="endsWith" text="PS">
      <formula>RIGHT(AA156,LEN("PS"))="PS"</formula>
    </cfRule>
    <cfRule type="endsWith" dxfId="9987" priority="3938" stopIfTrue="1" operator="endsWith" text="OB">
      <formula>RIGHT(AA156,LEN("OB"))="OB"</formula>
    </cfRule>
    <cfRule type="endsWith" dxfId="9986" priority="3939" stopIfTrue="1" operator="endsWith" text="BA">
      <formula>RIGHT(AA156,LEN("BA"))="BA"</formula>
    </cfRule>
    <cfRule type="endsWith" dxfId="9985" priority="3940" stopIfTrue="1" operator="endsWith" text="CO">
      <formula>RIGHT(AA156,LEN("CO"))="CO"</formula>
    </cfRule>
    <cfRule type="endsWith" dxfId="9984" priority="3941" stopIfTrue="1" operator="endsWith" text="CH">
      <formula>RIGHT(AA156,LEN("CH"))="CH"</formula>
    </cfRule>
  </conditionalFormatting>
  <conditionalFormatting sqref="AC156:AC170">
    <cfRule type="endsWith" dxfId="9983" priority="3920" stopIfTrue="1" operator="endsWith" text="TE">
      <formula>RIGHT(AC156,LEN("TE"))="TE"</formula>
    </cfRule>
    <cfRule type="endsWith" dxfId="9982" priority="3921" stopIfTrue="1" operator="endsWith" text="MX">
      <formula>RIGHT(AC156,LEN("MX"))="MX"</formula>
    </cfRule>
    <cfRule type="endsWith" dxfId="9981" priority="3922" stopIfTrue="1" operator="endsWith" text="MI">
      <formula>RIGHT(AC156,LEN("MI"))="MI"</formula>
    </cfRule>
    <cfRule type="endsWith" dxfId="9980" priority="3923" stopIfTrue="1" operator="endsWith" text="PL">
      <formula>RIGHT(AC156,LEN("PL"))="PL"</formula>
    </cfRule>
    <cfRule type="endsWith" dxfId="9979" priority="3924" stopIfTrue="1" operator="endsWith" text="FE">
      <formula>RIGHT(AC156,LEN("FE"))="FE"</formula>
    </cfRule>
    <cfRule type="endsWith" dxfId="9978" priority="3925" stopIfTrue="1" operator="endsWith" text="PA">
      <formula>RIGHT(AC156,LEN("PA"))="PA"</formula>
    </cfRule>
    <cfRule type="endsWith" dxfId="9977" priority="3926" stopIfTrue="1" operator="endsWith" text="PS">
      <formula>RIGHT(AC156,LEN("PS"))="PS"</formula>
    </cfRule>
    <cfRule type="endsWith" dxfId="9976" priority="3927" stopIfTrue="1" operator="endsWith" text="OB">
      <formula>RIGHT(AC156,LEN("OB"))="OB"</formula>
    </cfRule>
    <cfRule type="endsWith" dxfId="9975" priority="3928" stopIfTrue="1" operator="endsWith" text="BA">
      <formula>RIGHT(AC156,LEN("BA"))="BA"</formula>
    </cfRule>
    <cfRule type="endsWith" dxfId="9974" priority="3929" stopIfTrue="1" operator="endsWith" text="CO">
      <formula>RIGHT(AC156,LEN("CO"))="CO"</formula>
    </cfRule>
    <cfRule type="endsWith" dxfId="9973" priority="3930" stopIfTrue="1" operator="endsWith" text="CH">
      <formula>RIGHT(AC156,LEN("CH"))="CH"</formula>
    </cfRule>
  </conditionalFormatting>
  <conditionalFormatting sqref="AE156:AE170">
    <cfRule type="endsWith" dxfId="9972" priority="3909" stopIfTrue="1" operator="endsWith" text="TE">
      <formula>RIGHT(AE156,LEN("TE"))="TE"</formula>
    </cfRule>
    <cfRule type="endsWith" dxfId="9971" priority="3910" stopIfTrue="1" operator="endsWith" text="MX">
      <formula>RIGHT(AE156,LEN("MX"))="MX"</formula>
    </cfRule>
    <cfRule type="endsWith" dxfId="9970" priority="3911" stopIfTrue="1" operator="endsWith" text="MI">
      <formula>RIGHT(AE156,LEN("MI"))="MI"</formula>
    </cfRule>
    <cfRule type="endsWith" dxfId="9969" priority="3912" stopIfTrue="1" operator="endsWith" text="PL">
      <formula>RIGHT(AE156,LEN("PL"))="PL"</formula>
    </cfRule>
    <cfRule type="endsWith" dxfId="9968" priority="3913" stopIfTrue="1" operator="endsWith" text="FE">
      <formula>RIGHT(AE156,LEN("FE"))="FE"</formula>
    </cfRule>
    <cfRule type="endsWith" dxfId="9967" priority="3914" stopIfTrue="1" operator="endsWith" text="PA">
      <formula>RIGHT(AE156,LEN("PA"))="PA"</formula>
    </cfRule>
    <cfRule type="endsWith" dxfId="9966" priority="3915" stopIfTrue="1" operator="endsWith" text="PS">
      <formula>RIGHT(AE156,LEN("PS"))="PS"</formula>
    </cfRule>
    <cfRule type="endsWith" dxfId="9965" priority="3916" stopIfTrue="1" operator="endsWith" text="OB">
      <formula>RIGHT(AE156,LEN("OB"))="OB"</formula>
    </cfRule>
    <cfRule type="endsWith" dxfId="9964" priority="3917" stopIfTrue="1" operator="endsWith" text="BA">
      <formula>RIGHT(AE156,LEN("BA"))="BA"</formula>
    </cfRule>
    <cfRule type="endsWith" dxfId="9963" priority="3918" stopIfTrue="1" operator="endsWith" text="CO">
      <formula>RIGHT(AE156,LEN("CO"))="CO"</formula>
    </cfRule>
    <cfRule type="endsWith" dxfId="9962" priority="3919" stopIfTrue="1" operator="endsWith" text="CH">
      <formula>RIGHT(AE156,LEN("CH"))="CH"</formula>
    </cfRule>
  </conditionalFormatting>
  <conditionalFormatting sqref="AG156:AG170">
    <cfRule type="endsWith" dxfId="9961" priority="3898" stopIfTrue="1" operator="endsWith" text="TE">
      <formula>RIGHT(AG156,LEN("TE"))="TE"</formula>
    </cfRule>
    <cfRule type="endsWith" dxfId="9960" priority="3899" stopIfTrue="1" operator="endsWith" text="MX">
      <formula>RIGHT(AG156,LEN("MX"))="MX"</formula>
    </cfRule>
    <cfRule type="endsWith" dxfId="9959" priority="3900" stopIfTrue="1" operator="endsWith" text="MI">
      <formula>RIGHT(AG156,LEN("MI"))="MI"</formula>
    </cfRule>
    <cfRule type="endsWith" dxfId="9958" priority="3901" stopIfTrue="1" operator="endsWith" text="PL">
      <formula>RIGHT(AG156,LEN("PL"))="PL"</formula>
    </cfRule>
    <cfRule type="endsWith" dxfId="9957" priority="3902" stopIfTrue="1" operator="endsWith" text="FE">
      <formula>RIGHT(AG156,LEN("FE"))="FE"</formula>
    </cfRule>
    <cfRule type="endsWith" dxfId="9956" priority="3903" stopIfTrue="1" operator="endsWith" text="PA">
      <formula>RIGHT(AG156,LEN("PA"))="PA"</formula>
    </cfRule>
    <cfRule type="endsWith" dxfId="9955" priority="3904" stopIfTrue="1" operator="endsWith" text="PS">
      <formula>RIGHT(AG156,LEN("PS"))="PS"</formula>
    </cfRule>
    <cfRule type="endsWith" dxfId="9954" priority="3905" stopIfTrue="1" operator="endsWith" text="OB">
      <formula>RIGHT(AG156,LEN("OB"))="OB"</formula>
    </cfRule>
    <cfRule type="endsWith" dxfId="9953" priority="3906" stopIfTrue="1" operator="endsWith" text="BA">
      <formula>RIGHT(AG156,LEN("BA"))="BA"</formula>
    </cfRule>
    <cfRule type="endsWith" dxfId="9952" priority="3907" stopIfTrue="1" operator="endsWith" text="CO">
      <formula>RIGHT(AG156,LEN("CO"))="CO"</formula>
    </cfRule>
    <cfRule type="endsWith" dxfId="9951" priority="3908" stopIfTrue="1" operator="endsWith" text="CH">
      <formula>RIGHT(AG156,LEN("CH"))="CH"</formula>
    </cfRule>
  </conditionalFormatting>
  <conditionalFormatting sqref="AI156:AI170">
    <cfRule type="endsWith" dxfId="9950" priority="3887" stopIfTrue="1" operator="endsWith" text="TE">
      <formula>RIGHT(AI156,LEN("TE"))="TE"</formula>
    </cfRule>
    <cfRule type="endsWith" dxfId="9949" priority="3888" stopIfTrue="1" operator="endsWith" text="MX">
      <formula>RIGHT(AI156,LEN("MX"))="MX"</formula>
    </cfRule>
    <cfRule type="endsWith" dxfId="9948" priority="3889" stopIfTrue="1" operator="endsWith" text="MI">
      <formula>RIGHT(AI156,LEN("MI"))="MI"</formula>
    </cfRule>
    <cfRule type="endsWith" dxfId="9947" priority="3890" stopIfTrue="1" operator="endsWith" text="PL">
      <formula>RIGHT(AI156,LEN("PL"))="PL"</formula>
    </cfRule>
    <cfRule type="endsWith" dxfId="9946" priority="3891" stopIfTrue="1" operator="endsWith" text="FE">
      <formula>RIGHT(AI156,LEN("FE"))="FE"</formula>
    </cfRule>
    <cfRule type="endsWith" dxfId="9945" priority="3892" stopIfTrue="1" operator="endsWith" text="PA">
      <formula>RIGHT(AI156,LEN("PA"))="PA"</formula>
    </cfRule>
    <cfRule type="endsWith" dxfId="9944" priority="3893" stopIfTrue="1" operator="endsWith" text="PS">
      <formula>RIGHT(AI156,LEN("PS"))="PS"</formula>
    </cfRule>
    <cfRule type="endsWith" dxfId="9943" priority="3894" stopIfTrue="1" operator="endsWith" text="OB">
      <formula>RIGHT(AI156,LEN("OB"))="OB"</formula>
    </cfRule>
    <cfRule type="endsWith" dxfId="9942" priority="3895" stopIfTrue="1" operator="endsWith" text="BA">
      <formula>RIGHT(AI156,LEN("BA"))="BA"</formula>
    </cfRule>
    <cfRule type="endsWith" dxfId="9941" priority="3896" stopIfTrue="1" operator="endsWith" text="CO">
      <formula>RIGHT(AI156,LEN("CO"))="CO"</formula>
    </cfRule>
    <cfRule type="endsWith" dxfId="9940" priority="3897" stopIfTrue="1" operator="endsWith" text="CH">
      <formula>RIGHT(AI156,LEN("CH"))="CH"</formula>
    </cfRule>
  </conditionalFormatting>
  <conditionalFormatting sqref="AK156:AK170">
    <cfRule type="endsWith" dxfId="9939" priority="3876" stopIfTrue="1" operator="endsWith" text="TE">
      <formula>RIGHT(AK156,LEN("TE"))="TE"</formula>
    </cfRule>
    <cfRule type="endsWith" dxfId="9938" priority="3877" stopIfTrue="1" operator="endsWith" text="MX">
      <formula>RIGHT(AK156,LEN("MX"))="MX"</formula>
    </cfRule>
    <cfRule type="endsWith" dxfId="9937" priority="3878" stopIfTrue="1" operator="endsWith" text="MI">
      <formula>RIGHT(AK156,LEN("MI"))="MI"</formula>
    </cfRule>
    <cfRule type="endsWith" dxfId="9936" priority="3879" stopIfTrue="1" operator="endsWith" text="PL">
      <formula>RIGHT(AK156,LEN("PL"))="PL"</formula>
    </cfRule>
    <cfRule type="endsWith" dxfId="9935" priority="3880" stopIfTrue="1" operator="endsWith" text="FE">
      <formula>RIGHT(AK156,LEN("FE"))="FE"</formula>
    </cfRule>
    <cfRule type="endsWith" dxfId="9934" priority="3881" stopIfTrue="1" operator="endsWith" text="PA">
      <formula>RIGHT(AK156,LEN("PA"))="PA"</formula>
    </cfRule>
    <cfRule type="endsWith" dxfId="9933" priority="3882" stopIfTrue="1" operator="endsWith" text="PS">
      <formula>RIGHT(AK156,LEN("PS"))="PS"</formula>
    </cfRule>
    <cfRule type="endsWith" dxfId="9932" priority="3883" stopIfTrue="1" operator="endsWith" text="OB">
      <formula>RIGHT(AK156,LEN("OB"))="OB"</formula>
    </cfRule>
    <cfRule type="endsWith" dxfId="9931" priority="3884" stopIfTrue="1" operator="endsWith" text="BA">
      <formula>RIGHT(AK156,LEN("BA"))="BA"</formula>
    </cfRule>
    <cfRule type="endsWith" dxfId="9930" priority="3885" stopIfTrue="1" operator="endsWith" text="CO">
      <formula>RIGHT(AK156,LEN("CO"))="CO"</formula>
    </cfRule>
    <cfRule type="endsWith" dxfId="9929" priority="3886" stopIfTrue="1" operator="endsWith" text="CH">
      <formula>RIGHT(AK156,LEN("CH"))="CH"</formula>
    </cfRule>
  </conditionalFormatting>
  <conditionalFormatting sqref="AM156:AM170">
    <cfRule type="endsWith" dxfId="9928" priority="3865" stopIfTrue="1" operator="endsWith" text="TE">
      <formula>RIGHT(AM156,LEN("TE"))="TE"</formula>
    </cfRule>
    <cfRule type="endsWith" dxfId="9927" priority="3866" stopIfTrue="1" operator="endsWith" text="MX">
      <formula>RIGHT(AM156,LEN("MX"))="MX"</formula>
    </cfRule>
    <cfRule type="endsWith" dxfId="9926" priority="3867" stopIfTrue="1" operator="endsWith" text="MI">
      <formula>RIGHT(AM156,LEN("MI"))="MI"</formula>
    </cfRule>
    <cfRule type="endsWith" dxfId="9925" priority="3868" stopIfTrue="1" operator="endsWith" text="PL">
      <formula>RIGHT(AM156,LEN("PL"))="PL"</formula>
    </cfRule>
    <cfRule type="endsWith" dxfId="9924" priority="3869" stopIfTrue="1" operator="endsWith" text="FE">
      <formula>RIGHT(AM156,LEN("FE"))="FE"</formula>
    </cfRule>
    <cfRule type="endsWith" dxfId="9923" priority="3870" stopIfTrue="1" operator="endsWith" text="PA">
      <formula>RIGHT(AM156,LEN("PA"))="PA"</formula>
    </cfRule>
    <cfRule type="endsWith" dxfId="9922" priority="3871" stopIfTrue="1" operator="endsWith" text="PS">
      <formula>RIGHT(AM156,LEN("PS"))="PS"</formula>
    </cfRule>
    <cfRule type="endsWith" dxfId="9921" priority="3872" stopIfTrue="1" operator="endsWith" text="OB">
      <formula>RIGHT(AM156,LEN("OB"))="OB"</formula>
    </cfRule>
    <cfRule type="endsWith" dxfId="9920" priority="3873" stopIfTrue="1" operator="endsWith" text="BA">
      <formula>RIGHT(AM156,LEN("BA"))="BA"</formula>
    </cfRule>
    <cfRule type="endsWith" dxfId="9919" priority="3874" stopIfTrue="1" operator="endsWith" text="CO">
      <formula>RIGHT(AM156,LEN("CO"))="CO"</formula>
    </cfRule>
    <cfRule type="endsWith" dxfId="9918" priority="3875" stopIfTrue="1" operator="endsWith" text="CH">
      <formula>RIGHT(AM156,LEN("CH"))="CH"</formula>
    </cfRule>
  </conditionalFormatting>
  <conditionalFormatting sqref="AV171">
    <cfRule type="cellIs" dxfId="9917" priority="3864" stopIfTrue="1" operator="greaterThan">
      <formula>16</formula>
    </cfRule>
  </conditionalFormatting>
  <conditionalFormatting sqref="AX171">
    <cfRule type="cellIs" dxfId="9916" priority="3863" stopIfTrue="1" operator="greaterThan">
      <formula>16</formula>
    </cfRule>
  </conditionalFormatting>
  <conditionalFormatting sqref="AZ171">
    <cfRule type="cellIs" dxfId="9915" priority="3862" stopIfTrue="1" operator="greaterThan">
      <formula>16</formula>
    </cfRule>
  </conditionalFormatting>
  <conditionalFormatting sqref="BB171">
    <cfRule type="cellIs" dxfId="9914" priority="3861" stopIfTrue="1" operator="greaterThan">
      <formula>16</formula>
    </cfRule>
  </conditionalFormatting>
  <conditionalFormatting sqref="BD171">
    <cfRule type="cellIs" dxfId="9913" priority="3860" stopIfTrue="1" operator="greaterThan">
      <formula>16</formula>
    </cfRule>
  </conditionalFormatting>
  <conditionalFormatting sqref="BF171">
    <cfRule type="cellIs" dxfId="9912" priority="3859" stopIfTrue="1" operator="greaterThan">
      <formula>16</formula>
    </cfRule>
  </conditionalFormatting>
  <conditionalFormatting sqref="BH171">
    <cfRule type="cellIs" dxfId="9911" priority="3858" stopIfTrue="1" operator="greaterThan">
      <formula>16</formula>
    </cfRule>
  </conditionalFormatting>
  <conditionalFormatting sqref="AU156:AU170">
    <cfRule type="endsWith" dxfId="9910" priority="3847" stopIfTrue="1" operator="endsWith" text="TE">
      <formula>RIGHT(AU156,LEN("TE"))="TE"</formula>
    </cfRule>
    <cfRule type="endsWith" dxfId="9909" priority="3848" stopIfTrue="1" operator="endsWith" text="MX">
      <formula>RIGHT(AU156,LEN("MX"))="MX"</formula>
    </cfRule>
    <cfRule type="endsWith" dxfId="9908" priority="3849" stopIfTrue="1" operator="endsWith" text="MI">
      <formula>RIGHT(AU156,LEN("MI"))="MI"</formula>
    </cfRule>
    <cfRule type="endsWith" dxfId="9907" priority="3850" stopIfTrue="1" operator="endsWith" text="PL">
      <formula>RIGHT(AU156,LEN("PL"))="PL"</formula>
    </cfRule>
    <cfRule type="endsWith" dxfId="9906" priority="3851" stopIfTrue="1" operator="endsWith" text="FE">
      <formula>RIGHT(AU156,LEN("FE"))="FE"</formula>
    </cfRule>
    <cfRule type="endsWith" dxfId="9905" priority="3852" stopIfTrue="1" operator="endsWith" text="PA">
      <formula>RIGHT(AU156,LEN("PA"))="PA"</formula>
    </cfRule>
    <cfRule type="endsWith" dxfId="9904" priority="3853" stopIfTrue="1" operator="endsWith" text="PS">
      <formula>RIGHT(AU156,LEN("PS"))="PS"</formula>
    </cfRule>
    <cfRule type="endsWith" dxfId="9903" priority="3854" stopIfTrue="1" operator="endsWith" text="OB">
      <formula>RIGHT(AU156,LEN("OB"))="OB"</formula>
    </cfRule>
    <cfRule type="endsWith" dxfId="9902" priority="3855" stopIfTrue="1" operator="endsWith" text="BA">
      <formula>RIGHT(AU156,LEN("BA"))="BA"</formula>
    </cfRule>
    <cfRule type="endsWith" dxfId="9901" priority="3856" stopIfTrue="1" operator="endsWith" text="CO">
      <formula>RIGHT(AU156,LEN("CO"))="CO"</formula>
    </cfRule>
    <cfRule type="endsWith" dxfId="9900" priority="3857" stopIfTrue="1" operator="endsWith" text="CH">
      <formula>RIGHT(AU156,LEN("CH"))="CH"</formula>
    </cfRule>
  </conditionalFormatting>
  <conditionalFormatting sqref="AW156:AW170">
    <cfRule type="endsWith" dxfId="9899" priority="3836" stopIfTrue="1" operator="endsWith" text="TE">
      <formula>RIGHT(AW156,LEN("TE"))="TE"</formula>
    </cfRule>
    <cfRule type="endsWith" dxfId="9898" priority="3837" stopIfTrue="1" operator="endsWith" text="MX">
      <formula>RIGHT(AW156,LEN("MX"))="MX"</formula>
    </cfRule>
    <cfRule type="endsWith" dxfId="9897" priority="3838" stopIfTrue="1" operator="endsWith" text="MI">
      <formula>RIGHT(AW156,LEN("MI"))="MI"</formula>
    </cfRule>
    <cfRule type="endsWith" dxfId="9896" priority="3839" stopIfTrue="1" operator="endsWith" text="PL">
      <formula>RIGHT(AW156,LEN("PL"))="PL"</formula>
    </cfRule>
    <cfRule type="endsWith" dxfId="9895" priority="3840" stopIfTrue="1" operator="endsWith" text="FE">
      <formula>RIGHT(AW156,LEN("FE"))="FE"</formula>
    </cfRule>
    <cfRule type="endsWith" dxfId="9894" priority="3841" stopIfTrue="1" operator="endsWith" text="PA">
      <formula>RIGHT(AW156,LEN("PA"))="PA"</formula>
    </cfRule>
    <cfRule type="endsWith" dxfId="9893" priority="3842" stopIfTrue="1" operator="endsWith" text="PS">
      <formula>RIGHT(AW156,LEN("PS"))="PS"</formula>
    </cfRule>
    <cfRule type="endsWith" dxfId="9892" priority="3843" stopIfTrue="1" operator="endsWith" text="OB">
      <formula>RIGHT(AW156,LEN("OB"))="OB"</formula>
    </cfRule>
    <cfRule type="endsWith" dxfId="9891" priority="3844" stopIfTrue="1" operator="endsWith" text="BA">
      <formula>RIGHT(AW156,LEN("BA"))="BA"</formula>
    </cfRule>
    <cfRule type="endsWith" dxfId="9890" priority="3845" stopIfTrue="1" operator="endsWith" text="CO">
      <formula>RIGHT(AW156,LEN("CO"))="CO"</formula>
    </cfRule>
    <cfRule type="endsWith" dxfId="9889" priority="3846" stopIfTrue="1" operator="endsWith" text="CH">
      <formula>RIGHT(AW156,LEN("CH"))="CH"</formula>
    </cfRule>
  </conditionalFormatting>
  <conditionalFormatting sqref="AY156:AY170">
    <cfRule type="endsWith" dxfId="9888" priority="3825" stopIfTrue="1" operator="endsWith" text="TE">
      <formula>RIGHT(AY156,LEN("TE"))="TE"</formula>
    </cfRule>
    <cfRule type="endsWith" dxfId="9887" priority="3826" stopIfTrue="1" operator="endsWith" text="MX">
      <formula>RIGHT(AY156,LEN("MX"))="MX"</formula>
    </cfRule>
    <cfRule type="endsWith" dxfId="9886" priority="3827" stopIfTrue="1" operator="endsWith" text="MI">
      <formula>RIGHT(AY156,LEN("MI"))="MI"</formula>
    </cfRule>
    <cfRule type="endsWith" dxfId="9885" priority="3828" stopIfTrue="1" operator="endsWith" text="PL">
      <formula>RIGHT(AY156,LEN("PL"))="PL"</formula>
    </cfRule>
    <cfRule type="endsWith" dxfId="9884" priority="3829" stopIfTrue="1" operator="endsWith" text="FE">
      <formula>RIGHT(AY156,LEN("FE"))="FE"</formula>
    </cfRule>
    <cfRule type="endsWith" dxfId="9883" priority="3830" stopIfTrue="1" operator="endsWith" text="PA">
      <formula>RIGHT(AY156,LEN("PA"))="PA"</formula>
    </cfRule>
    <cfRule type="endsWith" dxfId="9882" priority="3831" stopIfTrue="1" operator="endsWith" text="PS">
      <formula>RIGHT(AY156,LEN("PS"))="PS"</formula>
    </cfRule>
    <cfRule type="endsWith" dxfId="9881" priority="3832" stopIfTrue="1" operator="endsWith" text="OB">
      <formula>RIGHT(AY156,LEN("OB"))="OB"</formula>
    </cfRule>
    <cfRule type="endsWith" dxfId="9880" priority="3833" stopIfTrue="1" operator="endsWith" text="BA">
      <formula>RIGHT(AY156,LEN("BA"))="BA"</formula>
    </cfRule>
    <cfRule type="endsWith" dxfId="9879" priority="3834" stopIfTrue="1" operator="endsWith" text="CO">
      <formula>RIGHT(AY156,LEN("CO"))="CO"</formula>
    </cfRule>
    <cfRule type="endsWith" dxfId="9878" priority="3835" stopIfTrue="1" operator="endsWith" text="CH">
      <formula>RIGHT(AY156,LEN("CH"))="CH"</formula>
    </cfRule>
  </conditionalFormatting>
  <conditionalFormatting sqref="BA156:BA170">
    <cfRule type="endsWith" dxfId="9877" priority="3814" stopIfTrue="1" operator="endsWith" text="TE">
      <formula>RIGHT(BA156,LEN("TE"))="TE"</formula>
    </cfRule>
    <cfRule type="endsWith" dxfId="9876" priority="3815" stopIfTrue="1" operator="endsWith" text="MX">
      <formula>RIGHT(BA156,LEN("MX"))="MX"</formula>
    </cfRule>
    <cfRule type="endsWith" dxfId="9875" priority="3816" stopIfTrue="1" operator="endsWith" text="MI">
      <formula>RIGHT(BA156,LEN("MI"))="MI"</formula>
    </cfRule>
    <cfRule type="endsWith" dxfId="9874" priority="3817" stopIfTrue="1" operator="endsWith" text="PL">
      <formula>RIGHT(BA156,LEN("PL"))="PL"</formula>
    </cfRule>
    <cfRule type="endsWith" dxfId="9873" priority="3818" stopIfTrue="1" operator="endsWith" text="FE">
      <formula>RIGHT(BA156,LEN("FE"))="FE"</formula>
    </cfRule>
    <cfRule type="endsWith" dxfId="9872" priority="3819" stopIfTrue="1" operator="endsWith" text="PA">
      <formula>RIGHT(BA156,LEN("PA"))="PA"</formula>
    </cfRule>
    <cfRule type="endsWith" dxfId="9871" priority="3820" stopIfTrue="1" operator="endsWith" text="PS">
      <formula>RIGHT(BA156,LEN("PS"))="PS"</formula>
    </cfRule>
    <cfRule type="endsWith" dxfId="9870" priority="3821" stopIfTrue="1" operator="endsWith" text="OB">
      <formula>RIGHT(BA156,LEN("OB"))="OB"</formula>
    </cfRule>
    <cfRule type="endsWith" dxfId="9869" priority="3822" stopIfTrue="1" operator="endsWith" text="BA">
      <formula>RIGHT(BA156,LEN("BA"))="BA"</formula>
    </cfRule>
    <cfRule type="endsWith" dxfId="9868" priority="3823" stopIfTrue="1" operator="endsWith" text="CO">
      <formula>RIGHT(BA156,LEN("CO"))="CO"</formula>
    </cfRule>
    <cfRule type="endsWith" dxfId="9867" priority="3824" stopIfTrue="1" operator="endsWith" text="CH">
      <formula>RIGHT(BA156,LEN("CH"))="CH"</formula>
    </cfRule>
  </conditionalFormatting>
  <conditionalFormatting sqref="BC156:BC170">
    <cfRule type="endsWith" dxfId="9866" priority="3803" stopIfTrue="1" operator="endsWith" text="TE">
      <formula>RIGHT(BC156,LEN("TE"))="TE"</formula>
    </cfRule>
    <cfRule type="endsWith" dxfId="9865" priority="3804" stopIfTrue="1" operator="endsWith" text="MX">
      <formula>RIGHT(BC156,LEN("MX"))="MX"</formula>
    </cfRule>
    <cfRule type="endsWith" dxfId="9864" priority="3805" stopIfTrue="1" operator="endsWith" text="MI">
      <formula>RIGHT(BC156,LEN("MI"))="MI"</formula>
    </cfRule>
    <cfRule type="endsWith" dxfId="9863" priority="3806" stopIfTrue="1" operator="endsWith" text="PL">
      <formula>RIGHT(BC156,LEN("PL"))="PL"</formula>
    </cfRule>
    <cfRule type="endsWith" dxfId="9862" priority="3807" stopIfTrue="1" operator="endsWith" text="FE">
      <formula>RIGHT(BC156,LEN("FE"))="FE"</formula>
    </cfRule>
    <cfRule type="endsWith" dxfId="9861" priority="3808" stopIfTrue="1" operator="endsWith" text="PA">
      <formula>RIGHT(BC156,LEN("PA"))="PA"</formula>
    </cfRule>
    <cfRule type="endsWith" dxfId="9860" priority="3809" stopIfTrue="1" operator="endsWith" text="PS">
      <formula>RIGHT(BC156,LEN("PS"))="PS"</formula>
    </cfRule>
    <cfRule type="endsWith" dxfId="9859" priority="3810" stopIfTrue="1" operator="endsWith" text="OB">
      <formula>RIGHT(BC156,LEN("OB"))="OB"</formula>
    </cfRule>
    <cfRule type="endsWith" dxfId="9858" priority="3811" stopIfTrue="1" operator="endsWith" text="BA">
      <formula>RIGHT(BC156,LEN("BA"))="BA"</formula>
    </cfRule>
    <cfRule type="endsWith" dxfId="9857" priority="3812" stopIfTrue="1" operator="endsWith" text="CO">
      <formula>RIGHT(BC156,LEN("CO"))="CO"</formula>
    </cfRule>
    <cfRule type="endsWith" dxfId="9856" priority="3813" stopIfTrue="1" operator="endsWith" text="CH">
      <formula>RIGHT(BC156,LEN("CH"))="CH"</formula>
    </cfRule>
  </conditionalFormatting>
  <conditionalFormatting sqref="BE156:BE170">
    <cfRule type="endsWith" dxfId="9855" priority="3792" stopIfTrue="1" operator="endsWith" text="TE">
      <formula>RIGHT(BE156,LEN("TE"))="TE"</formula>
    </cfRule>
    <cfRule type="endsWith" dxfId="9854" priority="3793" stopIfTrue="1" operator="endsWith" text="MX">
      <formula>RIGHT(BE156,LEN("MX"))="MX"</formula>
    </cfRule>
    <cfRule type="endsWith" dxfId="9853" priority="3794" stopIfTrue="1" operator="endsWith" text="MI">
      <formula>RIGHT(BE156,LEN("MI"))="MI"</formula>
    </cfRule>
    <cfRule type="endsWith" dxfId="9852" priority="3795" stopIfTrue="1" operator="endsWith" text="PL">
      <formula>RIGHT(BE156,LEN("PL"))="PL"</formula>
    </cfRule>
    <cfRule type="endsWith" dxfId="9851" priority="3796" stopIfTrue="1" operator="endsWith" text="FE">
      <formula>RIGHT(BE156,LEN("FE"))="FE"</formula>
    </cfRule>
    <cfRule type="endsWith" dxfId="9850" priority="3797" stopIfTrue="1" operator="endsWith" text="PA">
      <formula>RIGHT(BE156,LEN("PA"))="PA"</formula>
    </cfRule>
    <cfRule type="endsWith" dxfId="9849" priority="3798" stopIfTrue="1" operator="endsWith" text="PS">
      <formula>RIGHT(BE156,LEN("PS"))="PS"</formula>
    </cfRule>
    <cfRule type="endsWith" dxfId="9848" priority="3799" stopIfTrue="1" operator="endsWith" text="OB">
      <formula>RIGHT(BE156,LEN("OB"))="OB"</formula>
    </cfRule>
    <cfRule type="endsWith" dxfId="9847" priority="3800" stopIfTrue="1" operator="endsWith" text="BA">
      <formula>RIGHT(BE156,LEN("BA"))="BA"</formula>
    </cfRule>
    <cfRule type="endsWith" dxfId="9846" priority="3801" stopIfTrue="1" operator="endsWith" text="CO">
      <formula>RIGHT(BE156,LEN("CO"))="CO"</formula>
    </cfRule>
    <cfRule type="endsWith" dxfId="9845" priority="3802" stopIfTrue="1" operator="endsWith" text="CH">
      <formula>RIGHT(BE156,LEN("CH"))="CH"</formula>
    </cfRule>
  </conditionalFormatting>
  <conditionalFormatting sqref="BG156:BG170">
    <cfRule type="endsWith" dxfId="9844" priority="3781" stopIfTrue="1" operator="endsWith" text="TE">
      <formula>RIGHT(BG156,LEN("TE"))="TE"</formula>
    </cfRule>
    <cfRule type="endsWith" dxfId="9843" priority="3782" stopIfTrue="1" operator="endsWith" text="MX">
      <formula>RIGHT(BG156,LEN("MX"))="MX"</formula>
    </cfRule>
    <cfRule type="endsWith" dxfId="9842" priority="3783" stopIfTrue="1" operator="endsWith" text="MI">
      <formula>RIGHT(BG156,LEN("MI"))="MI"</formula>
    </cfRule>
    <cfRule type="endsWith" dxfId="9841" priority="3784" stopIfTrue="1" operator="endsWith" text="PL">
      <formula>RIGHT(BG156,LEN("PL"))="PL"</formula>
    </cfRule>
    <cfRule type="endsWith" dxfId="9840" priority="3785" stopIfTrue="1" operator="endsWith" text="FE">
      <formula>RIGHT(BG156,LEN("FE"))="FE"</formula>
    </cfRule>
    <cfRule type="endsWith" dxfId="9839" priority="3786" stopIfTrue="1" operator="endsWith" text="PA">
      <formula>RIGHT(BG156,LEN("PA"))="PA"</formula>
    </cfRule>
    <cfRule type="endsWith" dxfId="9838" priority="3787" stopIfTrue="1" operator="endsWith" text="PS">
      <formula>RIGHT(BG156,LEN("PS"))="PS"</formula>
    </cfRule>
    <cfRule type="endsWith" dxfId="9837" priority="3788" stopIfTrue="1" operator="endsWith" text="OB">
      <formula>RIGHT(BG156,LEN("OB"))="OB"</formula>
    </cfRule>
    <cfRule type="endsWith" dxfId="9836" priority="3789" stopIfTrue="1" operator="endsWith" text="BA">
      <formula>RIGHT(BG156,LEN("BA"))="BA"</formula>
    </cfRule>
    <cfRule type="endsWith" dxfId="9835" priority="3790" stopIfTrue="1" operator="endsWith" text="CO">
      <formula>RIGHT(BG156,LEN("CO"))="CO"</formula>
    </cfRule>
    <cfRule type="endsWith" dxfId="9834" priority="3791" stopIfTrue="1" operator="endsWith" text="CH">
      <formula>RIGHT(BG156,LEN("CH"))="CH"</formula>
    </cfRule>
  </conditionalFormatting>
  <conditionalFormatting sqref="H189">
    <cfRule type="cellIs" dxfId="9833" priority="3780" stopIfTrue="1" operator="greaterThan">
      <formula>16</formula>
    </cfRule>
  </conditionalFormatting>
  <conditionalFormatting sqref="J189">
    <cfRule type="cellIs" dxfId="9832" priority="3779" stopIfTrue="1" operator="greaterThan">
      <formula>16</formula>
    </cfRule>
  </conditionalFormatting>
  <conditionalFormatting sqref="L189">
    <cfRule type="cellIs" dxfId="9831" priority="3778" stopIfTrue="1" operator="greaterThan">
      <formula>16</formula>
    </cfRule>
  </conditionalFormatting>
  <conditionalFormatting sqref="N189">
    <cfRule type="cellIs" dxfId="9830" priority="3777" stopIfTrue="1" operator="greaterThan">
      <formula>16</formula>
    </cfRule>
  </conditionalFormatting>
  <conditionalFormatting sqref="P189">
    <cfRule type="cellIs" dxfId="9829" priority="3776" stopIfTrue="1" operator="greaterThan">
      <formula>16</formula>
    </cfRule>
  </conditionalFormatting>
  <conditionalFormatting sqref="R189">
    <cfRule type="cellIs" dxfId="9828" priority="3775" stopIfTrue="1" operator="greaterThan">
      <formula>16</formula>
    </cfRule>
  </conditionalFormatting>
  <conditionalFormatting sqref="T189">
    <cfRule type="cellIs" dxfId="9827" priority="3774" stopIfTrue="1" operator="greaterThan">
      <formula>16</formula>
    </cfRule>
  </conditionalFormatting>
  <conditionalFormatting sqref="G174:G188">
    <cfRule type="endsWith" dxfId="9826" priority="3763" stopIfTrue="1" operator="endsWith" text="TE">
      <formula>RIGHT(G174,LEN("TE"))="TE"</formula>
    </cfRule>
    <cfRule type="endsWith" dxfId="9825" priority="3764" stopIfTrue="1" operator="endsWith" text="MX">
      <formula>RIGHT(G174,LEN("MX"))="MX"</formula>
    </cfRule>
    <cfRule type="endsWith" dxfId="9824" priority="3765" stopIfTrue="1" operator="endsWith" text="MI">
      <formula>RIGHT(G174,LEN("MI"))="MI"</formula>
    </cfRule>
    <cfRule type="endsWith" dxfId="9823" priority="3766" stopIfTrue="1" operator="endsWith" text="PL">
      <formula>RIGHT(G174,LEN("PL"))="PL"</formula>
    </cfRule>
    <cfRule type="endsWith" dxfId="9822" priority="3767" stopIfTrue="1" operator="endsWith" text="FE">
      <formula>RIGHT(G174,LEN("FE"))="FE"</formula>
    </cfRule>
    <cfRule type="endsWith" dxfId="9821" priority="3768" stopIfTrue="1" operator="endsWith" text="PA">
      <formula>RIGHT(G174,LEN("PA"))="PA"</formula>
    </cfRule>
    <cfRule type="endsWith" dxfId="9820" priority="3769" stopIfTrue="1" operator="endsWith" text="PS">
      <formula>RIGHT(G174,LEN("PS"))="PS"</formula>
    </cfRule>
    <cfRule type="endsWith" dxfId="9819" priority="3770" stopIfTrue="1" operator="endsWith" text="OB">
      <formula>RIGHT(G174,LEN("OB"))="OB"</formula>
    </cfRule>
    <cfRule type="endsWith" dxfId="9818" priority="3771" stopIfTrue="1" operator="endsWith" text="BA">
      <formula>RIGHT(G174,LEN("BA"))="BA"</formula>
    </cfRule>
    <cfRule type="endsWith" dxfId="9817" priority="3772" stopIfTrue="1" operator="endsWith" text="CO">
      <formula>RIGHT(G174,LEN("CO"))="CO"</formula>
    </cfRule>
    <cfRule type="endsWith" dxfId="9816" priority="3773" stopIfTrue="1" operator="endsWith" text="CH">
      <formula>RIGHT(G174,LEN("CH"))="CH"</formula>
    </cfRule>
  </conditionalFormatting>
  <conditionalFormatting sqref="I174:I188">
    <cfRule type="endsWith" dxfId="9815" priority="3752" stopIfTrue="1" operator="endsWith" text="TE">
      <formula>RIGHT(I174,LEN("TE"))="TE"</formula>
    </cfRule>
    <cfRule type="endsWith" dxfId="9814" priority="3753" stopIfTrue="1" operator="endsWith" text="MX">
      <formula>RIGHT(I174,LEN("MX"))="MX"</formula>
    </cfRule>
    <cfRule type="endsWith" dxfId="9813" priority="3754" stopIfTrue="1" operator="endsWith" text="MI">
      <formula>RIGHT(I174,LEN("MI"))="MI"</formula>
    </cfRule>
    <cfRule type="endsWith" dxfId="9812" priority="3755" stopIfTrue="1" operator="endsWith" text="PL">
      <formula>RIGHT(I174,LEN("PL"))="PL"</formula>
    </cfRule>
    <cfRule type="endsWith" dxfId="9811" priority="3756" stopIfTrue="1" operator="endsWith" text="FE">
      <formula>RIGHT(I174,LEN("FE"))="FE"</formula>
    </cfRule>
    <cfRule type="endsWith" dxfId="9810" priority="3757" stopIfTrue="1" operator="endsWith" text="PA">
      <formula>RIGHT(I174,LEN("PA"))="PA"</formula>
    </cfRule>
    <cfRule type="endsWith" dxfId="9809" priority="3758" stopIfTrue="1" operator="endsWith" text="PS">
      <formula>RIGHT(I174,LEN("PS"))="PS"</formula>
    </cfRule>
    <cfRule type="endsWith" dxfId="9808" priority="3759" stopIfTrue="1" operator="endsWith" text="OB">
      <formula>RIGHT(I174,LEN("OB"))="OB"</formula>
    </cfRule>
    <cfRule type="endsWith" dxfId="9807" priority="3760" stopIfTrue="1" operator="endsWith" text="BA">
      <formula>RIGHT(I174,LEN("BA"))="BA"</formula>
    </cfRule>
    <cfRule type="endsWith" dxfId="9806" priority="3761" stopIfTrue="1" operator="endsWith" text="CO">
      <formula>RIGHT(I174,LEN("CO"))="CO"</formula>
    </cfRule>
    <cfRule type="endsWith" dxfId="9805" priority="3762" stopIfTrue="1" operator="endsWith" text="CH">
      <formula>RIGHT(I174,LEN("CH"))="CH"</formula>
    </cfRule>
  </conditionalFormatting>
  <conditionalFormatting sqref="K174:K188">
    <cfRule type="endsWith" dxfId="9804" priority="3741" stopIfTrue="1" operator="endsWith" text="TE">
      <formula>RIGHT(K174,LEN("TE"))="TE"</formula>
    </cfRule>
    <cfRule type="endsWith" dxfId="9803" priority="3742" stopIfTrue="1" operator="endsWith" text="MX">
      <formula>RIGHT(K174,LEN("MX"))="MX"</formula>
    </cfRule>
    <cfRule type="endsWith" dxfId="9802" priority="3743" stopIfTrue="1" operator="endsWith" text="MI">
      <formula>RIGHT(K174,LEN("MI"))="MI"</formula>
    </cfRule>
    <cfRule type="endsWith" dxfId="9801" priority="3744" stopIfTrue="1" operator="endsWith" text="PL">
      <formula>RIGHT(K174,LEN("PL"))="PL"</formula>
    </cfRule>
    <cfRule type="endsWith" dxfId="9800" priority="3745" stopIfTrue="1" operator="endsWith" text="FE">
      <formula>RIGHT(K174,LEN("FE"))="FE"</formula>
    </cfRule>
    <cfRule type="endsWith" dxfId="9799" priority="3746" stopIfTrue="1" operator="endsWith" text="PA">
      <formula>RIGHT(K174,LEN("PA"))="PA"</formula>
    </cfRule>
    <cfRule type="endsWith" dxfId="9798" priority="3747" stopIfTrue="1" operator="endsWith" text="PS">
      <formula>RIGHT(K174,LEN("PS"))="PS"</formula>
    </cfRule>
    <cfRule type="endsWith" dxfId="9797" priority="3748" stopIfTrue="1" operator="endsWith" text="OB">
      <formula>RIGHT(K174,LEN("OB"))="OB"</formula>
    </cfRule>
    <cfRule type="endsWith" dxfId="9796" priority="3749" stopIfTrue="1" operator="endsWith" text="BA">
      <formula>RIGHT(K174,LEN("BA"))="BA"</formula>
    </cfRule>
    <cfRule type="endsWith" dxfId="9795" priority="3750" stopIfTrue="1" operator="endsWith" text="CO">
      <formula>RIGHT(K174,LEN("CO"))="CO"</formula>
    </cfRule>
    <cfRule type="endsWith" dxfId="9794" priority="3751" stopIfTrue="1" operator="endsWith" text="CH">
      <formula>RIGHT(K174,LEN("CH"))="CH"</formula>
    </cfRule>
  </conditionalFormatting>
  <conditionalFormatting sqref="M174:M188">
    <cfRule type="endsWith" dxfId="9793" priority="3730" stopIfTrue="1" operator="endsWith" text="TE">
      <formula>RIGHT(M174,LEN("TE"))="TE"</formula>
    </cfRule>
    <cfRule type="endsWith" dxfId="9792" priority="3731" stopIfTrue="1" operator="endsWith" text="MX">
      <formula>RIGHT(M174,LEN("MX"))="MX"</formula>
    </cfRule>
    <cfRule type="endsWith" dxfId="9791" priority="3732" stopIfTrue="1" operator="endsWith" text="MI">
      <formula>RIGHT(M174,LEN("MI"))="MI"</formula>
    </cfRule>
    <cfRule type="endsWith" dxfId="9790" priority="3733" stopIfTrue="1" operator="endsWith" text="PL">
      <formula>RIGHT(M174,LEN("PL"))="PL"</formula>
    </cfRule>
    <cfRule type="endsWith" dxfId="9789" priority="3734" stopIfTrue="1" operator="endsWith" text="FE">
      <formula>RIGHT(M174,LEN("FE"))="FE"</formula>
    </cfRule>
    <cfRule type="endsWith" dxfId="9788" priority="3735" stopIfTrue="1" operator="endsWith" text="PA">
      <formula>RIGHT(M174,LEN("PA"))="PA"</formula>
    </cfRule>
    <cfRule type="endsWith" dxfId="9787" priority="3736" stopIfTrue="1" operator="endsWith" text="PS">
      <formula>RIGHT(M174,LEN("PS"))="PS"</formula>
    </cfRule>
    <cfRule type="endsWith" dxfId="9786" priority="3737" stopIfTrue="1" operator="endsWith" text="OB">
      <formula>RIGHT(M174,LEN("OB"))="OB"</formula>
    </cfRule>
    <cfRule type="endsWith" dxfId="9785" priority="3738" stopIfTrue="1" operator="endsWith" text="BA">
      <formula>RIGHT(M174,LEN("BA"))="BA"</formula>
    </cfRule>
    <cfRule type="endsWith" dxfId="9784" priority="3739" stopIfTrue="1" operator="endsWith" text="CO">
      <formula>RIGHT(M174,LEN("CO"))="CO"</formula>
    </cfRule>
    <cfRule type="endsWith" dxfId="9783" priority="3740" stopIfTrue="1" operator="endsWith" text="CH">
      <formula>RIGHT(M174,LEN("CH"))="CH"</formula>
    </cfRule>
  </conditionalFormatting>
  <conditionalFormatting sqref="O174:O188">
    <cfRule type="endsWith" dxfId="9782" priority="3719" stopIfTrue="1" operator="endsWith" text="TE">
      <formula>RIGHT(O174,LEN("TE"))="TE"</formula>
    </cfRule>
    <cfRule type="endsWith" dxfId="9781" priority="3720" stopIfTrue="1" operator="endsWith" text="MX">
      <formula>RIGHT(O174,LEN("MX"))="MX"</formula>
    </cfRule>
    <cfRule type="endsWith" dxfId="9780" priority="3721" stopIfTrue="1" operator="endsWith" text="MI">
      <formula>RIGHT(O174,LEN("MI"))="MI"</formula>
    </cfRule>
    <cfRule type="endsWith" dxfId="9779" priority="3722" stopIfTrue="1" operator="endsWith" text="PL">
      <formula>RIGHT(O174,LEN("PL"))="PL"</formula>
    </cfRule>
    <cfRule type="endsWith" dxfId="9778" priority="3723" stopIfTrue="1" operator="endsWith" text="FE">
      <formula>RIGHT(O174,LEN("FE"))="FE"</formula>
    </cfRule>
    <cfRule type="endsWith" dxfId="9777" priority="3724" stopIfTrue="1" operator="endsWith" text="PA">
      <formula>RIGHT(O174,LEN("PA"))="PA"</formula>
    </cfRule>
    <cfRule type="endsWith" dxfId="9776" priority="3725" stopIfTrue="1" operator="endsWith" text="PS">
      <formula>RIGHT(O174,LEN("PS"))="PS"</formula>
    </cfRule>
    <cfRule type="endsWith" dxfId="9775" priority="3726" stopIfTrue="1" operator="endsWith" text="OB">
      <formula>RIGHT(O174,LEN("OB"))="OB"</formula>
    </cfRule>
    <cfRule type="endsWith" dxfId="9774" priority="3727" stopIfTrue="1" operator="endsWith" text="BA">
      <formula>RIGHT(O174,LEN("BA"))="BA"</formula>
    </cfRule>
    <cfRule type="endsWith" dxfId="9773" priority="3728" stopIfTrue="1" operator="endsWith" text="CO">
      <formula>RIGHT(O174,LEN("CO"))="CO"</formula>
    </cfRule>
    <cfRule type="endsWith" dxfId="9772" priority="3729" stopIfTrue="1" operator="endsWith" text="CH">
      <formula>RIGHT(O174,LEN("CH"))="CH"</formula>
    </cfRule>
  </conditionalFormatting>
  <conditionalFormatting sqref="Q174:Q188">
    <cfRule type="endsWith" dxfId="9771" priority="3708" stopIfTrue="1" operator="endsWith" text="TE">
      <formula>RIGHT(Q174,LEN("TE"))="TE"</formula>
    </cfRule>
    <cfRule type="endsWith" dxfId="9770" priority="3709" stopIfTrue="1" operator="endsWith" text="MX">
      <formula>RIGHT(Q174,LEN("MX"))="MX"</formula>
    </cfRule>
    <cfRule type="endsWith" dxfId="9769" priority="3710" stopIfTrue="1" operator="endsWith" text="MI">
      <formula>RIGHT(Q174,LEN("MI"))="MI"</formula>
    </cfRule>
    <cfRule type="endsWith" dxfId="9768" priority="3711" stopIfTrue="1" operator="endsWith" text="PL">
      <formula>RIGHT(Q174,LEN("PL"))="PL"</formula>
    </cfRule>
    <cfRule type="endsWith" dxfId="9767" priority="3712" stopIfTrue="1" operator="endsWith" text="FE">
      <formula>RIGHT(Q174,LEN("FE"))="FE"</formula>
    </cfRule>
    <cfRule type="endsWith" dxfId="9766" priority="3713" stopIfTrue="1" operator="endsWith" text="PA">
      <formula>RIGHT(Q174,LEN("PA"))="PA"</formula>
    </cfRule>
    <cfRule type="endsWith" dxfId="9765" priority="3714" stopIfTrue="1" operator="endsWith" text="PS">
      <formula>RIGHT(Q174,LEN("PS"))="PS"</formula>
    </cfRule>
    <cfRule type="endsWith" dxfId="9764" priority="3715" stopIfTrue="1" operator="endsWith" text="OB">
      <formula>RIGHT(Q174,LEN("OB"))="OB"</formula>
    </cfRule>
    <cfRule type="endsWith" dxfId="9763" priority="3716" stopIfTrue="1" operator="endsWith" text="BA">
      <formula>RIGHT(Q174,LEN("BA"))="BA"</formula>
    </cfRule>
    <cfRule type="endsWith" dxfId="9762" priority="3717" stopIfTrue="1" operator="endsWith" text="CO">
      <formula>RIGHT(Q174,LEN("CO"))="CO"</formula>
    </cfRule>
    <cfRule type="endsWith" dxfId="9761" priority="3718" stopIfTrue="1" operator="endsWith" text="CH">
      <formula>RIGHT(Q174,LEN("CH"))="CH"</formula>
    </cfRule>
  </conditionalFormatting>
  <conditionalFormatting sqref="S174:S188">
    <cfRule type="endsWith" dxfId="9760" priority="3697" stopIfTrue="1" operator="endsWith" text="TE">
      <formula>RIGHT(S174,LEN("TE"))="TE"</formula>
    </cfRule>
    <cfRule type="endsWith" dxfId="9759" priority="3698" stopIfTrue="1" operator="endsWith" text="MX">
      <formula>RIGHT(S174,LEN("MX"))="MX"</formula>
    </cfRule>
    <cfRule type="endsWith" dxfId="9758" priority="3699" stopIfTrue="1" operator="endsWith" text="MI">
      <formula>RIGHT(S174,LEN("MI"))="MI"</formula>
    </cfRule>
    <cfRule type="endsWith" dxfId="9757" priority="3700" stopIfTrue="1" operator="endsWith" text="PL">
      <formula>RIGHT(S174,LEN("PL"))="PL"</formula>
    </cfRule>
    <cfRule type="endsWith" dxfId="9756" priority="3701" stopIfTrue="1" operator="endsWith" text="FE">
      <formula>RIGHT(S174,LEN("FE"))="FE"</formula>
    </cfRule>
    <cfRule type="endsWith" dxfId="9755" priority="3702" stopIfTrue="1" operator="endsWith" text="PA">
      <formula>RIGHT(S174,LEN("PA"))="PA"</formula>
    </cfRule>
    <cfRule type="endsWith" dxfId="9754" priority="3703" stopIfTrue="1" operator="endsWith" text="PS">
      <formula>RIGHT(S174,LEN("PS"))="PS"</formula>
    </cfRule>
    <cfRule type="endsWith" dxfId="9753" priority="3704" stopIfTrue="1" operator="endsWith" text="OB">
      <formula>RIGHT(S174,LEN("OB"))="OB"</formula>
    </cfRule>
    <cfRule type="endsWith" dxfId="9752" priority="3705" stopIfTrue="1" operator="endsWith" text="BA">
      <formula>RIGHT(S174,LEN("BA"))="BA"</formula>
    </cfRule>
    <cfRule type="endsWith" dxfId="9751" priority="3706" stopIfTrue="1" operator="endsWith" text="CO">
      <formula>RIGHT(S174,LEN("CO"))="CO"</formula>
    </cfRule>
    <cfRule type="endsWith" dxfId="9750" priority="3707" stopIfTrue="1" operator="endsWith" text="CH">
      <formula>RIGHT(S174,LEN("CH"))="CH"</formula>
    </cfRule>
  </conditionalFormatting>
  <conditionalFormatting sqref="AB189">
    <cfRule type="cellIs" dxfId="9749" priority="3696" stopIfTrue="1" operator="greaterThan">
      <formula>16</formula>
    </cfRule>
  </conditionalFormatting>
  <conditionalFormatting sqref="AD189">
    <cfRule type="cellIs" dxfId="9748" priority="3695" stopIfTrue="1" operator="greaterThan">
      <formula>16</formula>
    </cfRule>
  </conditionalFormatting>
  <conditionalFormatting sqref="AF189">
    <cfRule type="cellIs" dxfId="9747" priority="3694" stopIfTrue="1" operator="greaterThan">
      <formula>16</formula>
    </cfRule>
  </conditionalFormatting>
  <conditionalFormatting sqref="AH189">
    <cfRule type="cellIs" dxfId="9746" priority="3693" stopIfTrue="1" operator="greaterThan">
      <formula>16</formula>
    </cfRule>
  </conditionalFormatting>
  <conditionalFormatting sqref="AJ189">
    <cfRule type="cellIs" dxfId="9745" priority="3692" stopIfTrue="1" operator="greaterThan">
      <formula>16</formula>
    </cfRule>
  </conditionalFormatting>
  <conditionalFormatting sqref="AL189">
    <cfRule type="cellIs" dxfId="9744" priority="3691" stopIfTrue="1" operator="greaterThan">
      <formula>16</formula>
    </cfRule>
  </conditionalFormatting>
  <conditionalFormatting sqref="AN189">
    <cfRule type="cellIs" dxfId="9743" priority="3690" stopIfTrue="1" operator="greaterThan">
      <formula>16</formula>
    </cfRule>
  </conditionalFormatting>
  <conditionalFormatting sqref="AA174:AA188">
    <cfRule type="endsWith" dxfId="9742" priority="3679" stopIfTrue="1" operator="endsWith" text="TE">
      <formula>RIGHT(AA174,LEN("TE"))="TE"</formula>
    </cfRule>
    <cfRule type="endsWith" dxfId="9741" priority="3680" stopIfTrue="1" operator="endsWith" text="MX">
      <formula>RIGHT(AA174,LEN("MX"))="MX"</formula>
    </cfRule>
    <cfRule type="endsWith" dxfId="9740" priority="3681" stopIfTrue="1" operator="endsWith" text="MI">
      <formula>RIGHT(AA174,LEN("MI"))="MI"</formula>
    </cfRule>
    <cfRule type="endsWith" dxfId="9739" priority="3682" stopIfTrue="1" operator="endsWith" text="PL">
      <formula>RIGHT(AA174,LEN("PL"))="PL"</formula>
    </cfRule>
    <cfRule type="endsWith" dxfId="9738" priority="3683" stopIfTrue="1" operator="endsWith" text="FE">
      <formula>RIGHT(AA174,LEN("FE"))="FE"</formula>
    </cfRule>
    <cfRule type="endsWith" dxfId="9737" priority="3684" stopIfTrue="1" operator="endsWith" text="PA">
      <formula>RIGHT(AA174,LEN("PA"))="PA"</formula>
    </cfRule>
    <cfRule type="endsWith" dxfId="9736" priority="3685" stopIfTrue="1" operator="endsWith" text="PS">
      <formula>RIGHT(AA174,LEN("PS"))="PS"</formula>
    </cfRule>
    <cfRule type="endsWith" dxfId="9735" priority="3686" stopIfTrue="1" operator="endsWith" text="OB">
      <formula>RIGHT(AA174,LEN("OB"))="OB"</formula>
    </cfRule>
    <cfRule type="endsWith" dxfId="9734" priority="3687" stopIfTrue="1" operator="endsWith" text="BA">
      <formula>RIGHT(AA174,LEN("BA"))="BA"</formula>
    </cfRule>
    <cfRule type="endsWith" dxfId="9733" priority="3688" stopIfTrue="1" operator="endsWith" text="CO">
      <formula>RIGHT(AA174,LEN("CO"))="CO"</formula>
    </cfRule>
    <cfRule type="endsWith" dxfId="9732" priority="3689" stopIfTrue="1" operator="endsWith" text="CH">
      <formula>RIGHT(AA174,LEN("CH"))="CH"</formula>
    </cfRule>
  </conditionalFormatting>
  <conditionalFormatting sqref="AC174:AC188">
    <cfRule type="endsWith" dxfId="9731" priority="3668" stopIfTrue="1" operator="endsWith" text="TE">
      <formula>RIGHT(AC174,LEN("TE"))="TE"</formula>
    </cfRule>
    <cfRule type="endsWith" dxfId="9730" priority="3669" stopIfTrue="1" operator="endsWith" text="MX">
      <formula>RIGHT(AC174,LEN("MX"))="MX"</formula>
    </cfRule>
    <cfRule type="endsWith" dxfId="9729" priority="3670" stopIfTrue="1" operator="endsWith" text="MI">
      <formula>RIGHT(AC174,LEN("MI"))="MI"</formula>
    </cfRule>
    <cfRule type="endsWith" dxfId="9728" priority="3671" stopIfTrue="1" operator="endsWith" text="PL">
      <formula>RIGHT(AC174,LEN("PL"))="PL"</formula>
    </cfRule>
    <cfRule type="endsWith" dxfId="9727" priority="3672" stopIfTrue="1" operator="endsWith" text="FE">
      <formula>RIGHT(AC174,LEN("FE"))="FE"</formula>
    </cfRule>
    <cfRule type="endsWith" dxfId="9726" priority="3673" stopIfTrue="1" operator="endsWith" text="PA">
      <formula>RIGHT(AC174,LEN("PA"))="PA"</formula>
    </cfRule>
    <cfRule type="endsWith" dxfId="9725" priority="3674" stopIfTrue="1" operator="endsWith" text="PS">
      <formula>RIGHT(AC174,LEN("PS"))="PS"</formula>
    </cfRule>
    <cfRule type="endsWith" dxfId="9724" priority="3675" stopIfTrue="1" operator="endsWith" text="OB">
      <formula>RIGHT(AC174,LEN("OB"))="OB"</formula>
    </cfRule>
    <cfRule type="endsWith" dxfId="9723" priority="3676" stopIfTrue="1" operator="endsWith" text="BA">
      <formula>RIGHT(AC174,LEN("BA"))="BA"</formula>
    </cfRule>
    <cfRule type="endsWith" dxfId="9722" priority="3677" stopIfTrue="1" operator="endsWith" text="CO">
      <formula>RIGHT(AC174,LEN("CO"))="CO"</formula>
    </cfRule>
    <cfRule type="endsWith" dxfId="9721" priority="3678" stopIfTrue="1" operator="endsWith" text="CH">
      <formula>RIGHT(AC174,LEN("CH"))="CH"</formula>
    </cfRule>
  </conditionalFormatting>
  <conditionalFormatting sqref="AE174:AE188">
    <cfRule type="endsWith" dxfId="9720" priority="3657" stopIfTrue="1" operator="endsWith" text="TE">
      <formula>RIGHT(AE174,LEN("TE"))="TE"</formula>
    </cfRule>
    <cfRule type="endsWith" dxfId="9719" priority="3658" stopIfTrue="1" operator="endsWith" text="MX">
      <formula>RIGHT(AE174,LEN("MX"))="MX"</formula>
    </cfRule>
    <cfRule type="endsWith" dxfId="9718" priority="3659" stopIfTrue="1" operator="endsWith" text="MI">
      <formula>RIGHT(AE174,LEN("MI"))="MI"</formula>
    </cfRule>
    <cfRule type="endsWith" dxfId="9717" priority="3660" stopIfTrue="1" operator="endsWith" text="PL">
      <formula>RIGHT(AE174,LEN("PL"))="PL"</formula>
    </cfRule>
    <cfRule type="endsWith" dxfId="9716" priority="3661" stopIfTrue="1" operator="endsWith" text="FE">
      <formula>RIGHT(AE174,LEN("FE"))="FE"</formula>
    </cfRule>
    <cfRule type="endsWith" dxfId="9715" priority="3662" stopIfTrue="1" operator="endsWith" text="PA">
      <formula>RIGHT(AE174,LEN("PA"))="PA"</formula>
    </cfRule>
    <cfRule type="endsWith" dxfId="9714" priority="3663" stopIfTrue="1" operator="endsWith" text="PS">
      <formula>RIGHT(AE174,LEN("PS"))="PS"</formula>
    </cfRule>
    <cfRule type="endsWith" dxfId="9713" priority="3664" stopIfTrue="1" operator="endsWith" text="OB">
      <formula>RIGHT(AE174,LEN("OB"))="OB"</formula>
    </cfRule>
    <cfRule type="endsWith" dxfId="9712" priority="3665" stopIfTrue="1" operator="endsWith" text="BA">
      <formula>RIGHT(AE174,LEN("BA"))="BA"</formula>
    </cfRule>
    <cfRule type="endsWith" dxfId="9711" priority="3666" stopIfTrue="1" operator="endsWith" text="CO">
      <formula>RIGHT(AE174,LEN("CO"))="CO"</formula>
    </cfRule>
    <cfRule type="endsWith" dxfId="9710" priority="3667" stopIfTrue="1" operator="endsWith" text="CH">
      <formula>RIGHT(AE174,LEN("CH"))="CH"</formula>
    </cfRule>
  </conditionalFormatting>
  <conditionalFormatting sqref="AG174:AG188">
    <cfRule type="endsWith" dxfId="9709" priority="3646" stopIfTrue="1" operator="endsWith" text="TE">
      <formula>RIGHT(AG174,LEN("TE"))="TE"</formula>
    </cfRule>
    <cfRule type="endsWith" dxfId="9708" priority="3647" stopIfTrue="1" operator="endsWith" text="MX">
      <formula>RIGHT(AG174,LEN("MX"))="MX"</formula>
    </cfRule>
    <cfRule type="endsWith" dxfId="9707" priority="3648" stopIfTrue="1" operator="endsWith" text="MI">
      <formula>RIGHT(AG174,LEN("MI"))="MI"</formula>
    </cfRule>
    <cfRule type="endsWith" dxfId="9706" priority="3649" stopIfTrue="1" operator="endsWith" text="PL">
      <formula>RIGHT(AG174,LEN("PL"))="PL"</formula>
    </cfRule>
    <cfRule type="endsWith" dxfId="9705" priority="3650" stopIfTrue="1" operator="endsWith" text="FE">
      <formula>RIGHT(AG174,LEN("FE"))="FE"</formula>
    </cfRule>
    <cfRule type="endsWith" dxfId="9704" priority="3651" stopIfTrue="1" operator="endsWith" text="PA">
      <formula>RIGHT(AG174,LEN("PA"))="PA"</formula>
    </cfRule>
    <cfRule type="endsWith" dxfId="9703" priority="3652" stopIfTrue="1" operator="endsWith" text="PS">
      <formula>RIGHT(AG174,LEN("PS"))="PS"</formula>
    </cfRule>
    <cfRule type="endsWith" dxfId="9702" priority="3653" stopIfTrue="1" operator="endsWith" text="OB">
      <formula>RIGHT(AG174,LEN("OB"))="OB"</formula>
    </cfRule>
    <cfRule type="endsWith" dxfId="9701" priority="3654" stopIfTrue="1" operator="endsWith" text="BA">
      <formula>RIGHT(AG174,LEN("BA"))="BA"</formula>
    </cfRule>
    <cfRule type="endsWith" dxfId="9700" priority="3655" stopIfTrue="1" operator="endsWith" text="CO">
      <formula>RIGHT(AG174,LEN("CO"))="CO"</formula>
    </cfRule>
    <cfRule type="endsWith" dxfId="9699" priority="3656" stopIfTrue="1" operator="endsWith" text="CH">
      <formula>RIGHT(AG174,LEN("CH"))="CH"</formula>
    </cfRule>
  </conditionalFormatting>
  <conditionalFormatting sqref="AI174:AI188">
    <cfRule type="endsWith" dxfId="9698" priority="3635" stopIfTrue="1" operator="endsWith" text="TE">
      <formula>RIGHT(AI174,LEN("TE"))="TE"</formula>
    </cfRule>
    <cfRule type="endsWith" dxfId="9697" priority="3636" stopIfTrue="1" operator="endsWith" text="MX">
      <formula>RIGHT(AI174,LEN("MX"))="MX"</formula>
    </cfRule>
    <cfRule type="endsWith" dxfId="9696" priority="3637" stopIfTrue="1" operator="endsWith" text="MI">
      <formula>RIGHT(AI174,LEN("MI"))="MI"</formula>
    </cfRule>
    <cfRule type="endsWith" dxfId="9695" priority="3638" stopIfTrue="1" operator="endsWith" text="PL">
      <formula>RIGHT(AI174,LEN("PL"))="PL"</formula>
    </cfRule>
    <cfRule type="endsWith" dxfId="9694" priority="3639" stopIfTrue="1" operator="endsWith" text="FE">
      <formula>RIGHT(AI174,LEN("FE"))="FE"</formula>
    </cfRule>
    <cfRule type="endsWith" dxfId="9693" priority="3640" stopIfTrue="1" operator="endsWith" text="PA">
      <formula>RIGHT(AI174,LEN("PA"))="PA"</formula>
    </cfRule>
    <cfRule type="endsWith" dxfId="9692" priority="3641" stopIfTrue="1" operator="endsWith" text="PS">
      <formula>RIGHT(AI174,LEN("PS"))="PS"</formula>
    </cfRule>
    <cfRule type="endsWith" dxfId="9691" priority="3642" stopIfTrue="1" operator="endsWith" text="OB">
      <formula>RIGHT(AI174,LEN("OB"))="OB"</formula>
    </cfRule>
    <cfRule type="endsWith" dxfId="9690" priority="3643" stopIfTrue="1" operator="endsWith" text="BA">
      <formula>RIGHT(AI174,LEN("BA"))="BA"</formula>
    </cfRule>
    <cfRule type="endsWith" dxfId="9689" priority="3644" stopIfTrue="1" operator="endsWith" text="CO">
      <formula>RIGHT(AI174,LEN("CO"))="CO"</formula>
    </cfRule>
    <cfRule type="endsWith" dxfId="9688" priority="3645" stopIfTrue="1" operator="endsWith" text="CH">
      <formula>RIGHT(AI174,LEN("CH"))="CH"</formula>
    </cfRule>
  </conditionalFormatting>
  <conditionalFormatting sqref="AK174:AK188">
    <cfRule type="endsWith" dxfId="9687" priority="3624" stopIfTrue="1" operator="endsWith" text="TE">
      <formula>RIGHT(AK174,LEN("TE"))="TE"</formula>
    </cfRule>
    <cfRule type="endsWith" dxfId="9686" priority="3625" stopIfTrue="1" operator="endsWith" text="MX">
      <formula>RIGHT(AK174,LEN("MX"))="MX"</formula>
    </cfRule>
    <cfRule type="endsWith" dxfId="9685" priority="3626" stopIfTrue="1" operator="endsWith" text="MI">
      <formula>RIGHT(AK174,LEN("MI"))="MI"</formula>
    </cfRule>
    <cfRule type="endsWith" dxfId="9684" priority="3627" stopIfTrue="1" operator="endsWith" text="PL">
      <formula>RIGHT(AK174,LEN("PL"))="PL"</formula>
    </cfRule>
    <cfRule type="endsWith" dxfId="9683" priority="3628" stopIfTrue="1" operator="endsWith" text="FE">
      <formula>RIGHT(AK174,LEN("FE"))="FE"</formula>
    </cfRule>
    <cfRule type="endsWith" dxfId="9682" priority="3629" stopIfTrue="1" operator="endsWith" text="PA">
      <formula>RIGHT(AK174,LEN("PA"))="PA"</formula>
    </cfRule>
    <cfRule type="endsWith" dxfId="9681" priority="3630" stopIfTrue="1" operator="endsWith" text="PS">
      <formula>RIGHT(AK174,LEN("PS"))="PS"</formula>
    </cfRule>
    <cfRule type="endsWith" dxfId="9680" priority="3631" stopIfTrue="1" operator="endsWith" text="OB">
      <formula>RIGHT(AK174,LEN("OB"))="OB"</formula>
    </cfRule>
    <cfRule type="endsWith" dxfId="9679" priority="3632" stopIfTrue="1" operator="endsWith" text="BA">
      <formula>RIGHT(AK174,LEN("BA"))="BA"</formula>
    </cfRule>
    <cfRule type="endsWith" dxfId="9678" priority="3633" stopIfTrue="1" operator="endsWith" text="CO">
      <formula>RIGHT(AK174,LEN("CO"))="CO"</formula>
    </cfRule>
    <cfRule type="endsWith" dxfId="9677" priority="3634" stopIfTrue="1" operator="endsWith" text="CH">
      <formula>RIGHT(AK174,LEN("CH"))="CH"</formula>
    </cfRule>
  </conditionalFormatting>
  <conditionalFormatting sqref="AM174:AM188">
    <cfRule type="endsWith" dxfId="9676" priority="3613" stopIfTrue="1" operator="endsWith" text="TE">
      <formula>RIGHT(AM174,LEN("TE"))="TE"</formula>
    </cfRule>
    <cfRule type="endsWith" dxfId="9675" priority="3614" stopIfTrue="1" operator="endsWith" text="MX">
      <formula>RIGHT(AM174,LEN("MX"))="MX"</formula>
    </cfRule>
    <cfRule type="endsWith" dxfId="9674" priority="3615" stopIfTrue="1" operator="endsWith" text="MI">
      <formula>RIGHT(AM174,LEN("MI"))="MI"</formula>
    </cfRule>
    <cfRule type="endsWith" dxfId="9673" priority="3616" stopIfTrue="1" operator="endsWith" text="PL">
      <formula>RIGHT(AM174,LEN("PL"))="PL"</formula>
    </cfRule>
    <cfRule type="endsWith" dxfId="9672" priority="3617" stopIfTrue="1" operator="endsWith" text="FE">
      <formula>RIGHT(AM174,LEN("FE"))="FE"</formula>
    </cfRule>
    <cfRule type="endsWith" dxfId="9671" priority="3618" stopIfTrue="1" operator="endsWith" text="PA">
      <formula>RIGHT(AM174,LEN("PA"))="PA"</formula>
    </cfRule>
    <cfRule type="endsWith" dxfId="9670" priority="3619" stopIfTrue="1" operator="endsWith" text="PS">
      <formula>RIGHT(AM174,LEN("PS"))="PS"</formula>
    </cfRule>
    <cfRule type="endsWith" dxfId="9669" priority="3620" stopIfTrue="1" operator="endsWith" text="OB">
      <formula>RIGHT(AM174,LEN("OB"))="OB"</formula>
    </cfRule>
    <cfRule type="endsWith" dxfId="9668" priority="3621" stopIfTrue="1" operator="endsWith" text="BA">
      <formula>RIGHT(AM174,LEN("BA"))="BA"</formula>
    </cfRule>
    <cfRule type="endsWith" dxfId="9667" priority="3622" stopIfTrue="1" operator="endsWith" text="CO">
      <formula>RIGHT(AM174,LEN("CO"))="CO"</formula>
    </cfRule>
    <cfRule type="endsWith" dxfId="9666" priority="3623" stopIfTrue="1" operator="endsWith" text="CH">
      <formula>RIGHT(AM174,LEN("CH"))="CH"</formula>
    </cfRule>
  </conditionalFormatting>
  <conditionalFormatting sqref="AV189">
    <cfRule type="cellIs" dxfId="9665" priority="3612" stopIfTrue="1" operator="greaterThan">
      <formula>16</formula>
    </cfRule>
  </conditionalFormatting>
  <conditionalFormatting sqref="AX189">
    <cfRule type="cellIs" dxfId="9664" priority="3611" stopIfTrue="1" operator="greaterThan">
      <formula>16</formula>
    </cfRule>
  </conditionalFormatting>
  <conditionalFormatting sqref="AZ189">
    <cfRule type="cellIs" dxfId="9663" priority="3610" stopIfTrue="1" operator="greaterThan">
      <formula>16</formula>
    </cfRule>
  </conditionalFormatting>
  <conditionalFormatting sqref="BB189">
    <cfRule type="cellIs" dxfId="9662" priority="3609" stopIfTrue="1" operator="greaterThan">
      <formula>16</formula>
    </cfRule>
  </conditionalFormatting>
  <conditionalFormatting sqref="BD189">
    <cfRule type="cellIs" dxfId="9661" priority="3608" stopIfTrue="1" operator="greaterThan">
      <formula>16</formula>
    </cfRule>
  </conditionalFormatting>
  <conditionalFormatting sqref="BF189">
    <cfRule type="cellIs" dxfId="9660" priority="3607" stopIfTrue="1" operator="greaterThan">
      <formula>16</formula>
    </cfRule>
  </conditionalFormatting>
  <conditionalFormatting sqref="BH189">
    <cfRule type="cellIs" dxfId="9659" priority="3606" stopIfTrue="1" operator="greaterThan">
      <formula>16</formula>
    </cfRule>
  </conditionalFormatting>
  <conditionalFormatting sqref="AU174:AU188">
    <cfRule type="endsWith" dxfId="9658" priority="3595" stopIfTrue="1" operator="endsWith" text="TE">
      <formula>RIGHT(AU174,LEN("TE"))="TE"</formula>
    </cfRule>
    <cfRule type="endsWith" dxfId="9657" priority="3596" stopIfTrue="1" operator="endsWith" text="MX">
      <formula>RIGHT(AU174,LEN("MX"))="MX"</formula>
    </cfRule>
    <cfRule type="endsWith" dxfId="9656" priority="3597" stopIfTrue="1" operator="endsWith" text="MI">
      <formula>RIGHT(AU174,LEN("MI"))="MI"</formula>
    </cfRule>
    <cfRule type="endsWith" dxfId="9655" priority="3598" stopIfTrue="1" operator="endsWith" text="PL">
      <formula>RIGHT(AU174,LEN("PL"))="PL"</formula>
    </cfRule>
    <cfRule type="endsWith" dxfId="9654" priority="3599" stopIfTrue="1" operator="endsWith" text="FE">
      <formula>RIGHT(AU174,LEN("FE"))="FE"</formula>
    </cfRule>
    <cfRule type="endsWith" dxfId="9653" priority="3600" stopIfTrue="1" operator="endsWith" text="PA">
      <formula>RIGHT(AU174,LEN("PA"))="PA"</formula>
    </cfRule>
    <cfRule type="endsWith" dxfId="9652" priority="3601" stopIfTrue="1" operator="endsWith" text="PS">
      <formula>RIGHT(AU174,LEN("PS"))="PS"</formula>
    </cfRule>
    <cfRule type="endsWith" dxfId="9651" priority="3602" stopIfTrue="1" operator="endsWith" text="OB">
      <formula>RIGHT(AU174,LEN("OB"))="OB"</formula>
    </cfRule>
    <cfRule type="endsWith" dxfId="9650" priority="3603" stopIfTrue="1" operator="endsWith" text="BA">
      <formula>RIGHT(AU174,LEN("BA"))="BA"</formula>
    </cfRule>
    <cfRule type="endsWith" dxfId="9649" priority="3604" stopIfTrue="1" operator="endsWith" text="CO">
      <formula>RIGHT(AU174,LEN("CO"))="CO"</formula>
    </cfRule>
    <cfRule type="endsWith" dxfId="9648" priority="3605" stopIfTrue="1" operator="endsWith" text="CH">
      <formula>RIGHT(AU174,LEN("CH"))="CH"</formula>
    </cfRule>
  </conditionalFormatting>
  <conditionalFormatting sqref="AW174:AW188">
    <cfRule type="endsWith" dxfId="9647" priority="3584" stopIfTrue="1" operator="endsWith" text="TE">
      <formula>RIGHT(AW174,LEN("TE"))="TE"</formula>
    </cfRule>
    <cfRule type="endsWith" dxfId="9646" priority="3585" stopIfTrue="1" operator="endsWith" text="MX">
      <formula>RIGHT(AW174,LEN("MX"))="MX"</formula>
    </cfRule>
    <cfRule type="endsWith" dxfId="9645" priority="3586" stopIfTrue="1" operator="endsWith" text="MI">
      <formula>RIGHT(AW174,LEN("MI"))="MI"</formula>
    </cfRule>
    <cfRule type="endsWith" dxfId="9644" priority="3587" stopIfTrue="1" operator="endsWith" text="PL">
      <formula>RIGHT(AW174,LEN("PL"))="PL"</formula>
    </cfRule>
    <cfRule type="endsWith" dxfId="9643" priority="3588" stopIfTrue="1" operator="endsWith" text="FE">
      <formula>RIGHT(AW174,LEN("FE"))="FE"</formula>
    </cfRule>
    <cfRule type="endsWith" dxfId="9642" priority="3589" stopIfTrue="1" operator="endsWith" text="PA">
      <formula>RIGHT(AW174,LEN("PA"))="PA"</formula>
    </cfRule>
    <cfRule type="endsWith" dxfId="9641" priority="3590" stopIfTrue="1" operator="endsWith" text="PS">
      <formula>RIGHT(AW174,LEN("PS"))="PS"</formula>
    </cfRule>
    <cfRule type="endsWith" dxfId="9640" priority="3591" stopIfTrue="1" operator="endsWith" text="OB">
      <formula>RIGHT(AW174,LEN("OB"))="OB"</formula>
    </cfRule>
    <cfRule type="endsWith" dxfId="9639" priority="3592" stopIfTrue="1" operator="endsWith" text="BA">
      <formula>RIGHT(AW174,LEN("BA"))="BA"</formula>
    </cfRule>
    <cfRule type="endsWith" dxfId="9638" priority="3593" stopIfTrue="1" operator="endsWith" text="CO">
      <formula>RIGHT(AW174,LEN("CO"))="CO"</formula>
    </cfRule>
    <cfRule type="endsWith" dxfId="9637" priority="3594" stopIfTrue="1" operator="endsWith" text="CH">
      <formula>RIGHT(AW174,LEN("CH"))="CH"</formula>
    </cfRule>
  </conditionalFormatting>
  <conditionalFormatting sqref="AY174:AY188">
    <cfRule type="endsWith" dxfId="9636" priority="3573" stopIfTrue="1" operator="endsWith" text="TE">
      <formula>RIGHT(AY174,LEN("TE"))="TE"</formula>
    </cfRule>
    <cfRule type="endsWith" dxfId="9635" priority="3574" stopIfTrue="1" operator="endsWith" text="MX">
      <formula>RIGHT(AY174,LEN("MX"))="MX"</formula>
    </cfRule>
    <cfRule type="endsWith" dxfId="9634" priority="3575" stopIfTrue="1" operator="endsWith" text="MI">
      <formula>RIGHT(AY174,LEN("MI"))="MI"</formula>
    </cfRule>
    <cfRule type="endsWith" dxfId="9633" priority="3576" stopIfTrue="1" operator="endsWith" text="PL">
      <formula>RIGHT(AY174,LEN("PL"))="PL"</formula>
    </cfRule>
    <cfRule type="endsWith" dxfId="9632" priority="3577" stopIfTrue="1" operator="endsWith" text="FE">
      <formula>RIGHT(AY174,LEN("FE"))="FE"</formula>
    </cfRule>
    <cfRule type="endsWith" dxfId="9631" priority="3578" stopIfTrue="1" operator="endsWith" text="PA">
      <formula>RIGHT(AY174,LEN("PA"))="PA"</formula>
    </cfRule>
    <cfRule type="endsWith" dxfId="9630" priority="3579" stopIfTrue="1" operator="endsWith" text="PS">
      <formula>RIGHT(AY174,LEN("PS"))="PS"</formula>
    </cfRule>
    <cfRule type="endsWith" dxfId="9629" priority="3580" stopIfTrue="1" operator="endsWith" text="OB">
      <formula>RIGHT(AY174,LEN("OB"))="OB"</formula>
    </cfRule>
    <cfRule type="endsWith" dxfId="9628" priority="3581" stopIfTrue="1" operator="endsWith" text="BA">
      <formula>RIGHT(AY174,LEN("BA"))="BA"</formula>
    </cfRule>
    <cfRule type="endsWith" dxfId="9627" priority="3582" stopIfTrue="1" operator="endsWith" text="CO">
      <formula>RIGHT(AY174,LEN("CO"))="CO"</formula>
    </cfRule>
    <cfRule type="endsWith" dxfId="9626" priority="3583" stopIfTrue="1" operator="endsWith" text="CH">
      <formula>RIGHT(AY174,LEN("CH"))="CH"</formula>
    </cfRule>
  </conditionalFormatting>
  <conditionalFormatting sqref="BA174:BA188">
    <cfRule type="endsWith" dxfId="9625" priority="3562" stopIfTrue="1" operator="endsWith" text="TE">
      <formula>RIGHT(BA174,LEN("TE"))="TE"</formula>
    </cfRule>
    <cfRule type="endsWith" dxfId="9624" priority="3563" stopIfTrue="1" operator="endsWith" text="MX">
      <formula>RIGHT(BA174,LEN("MX"))="MX"</formula>
    </cfRule>
    <cfRule type="endsWith" dxfId="9623" priority="3564" stopIfTrue="1" operator="endsWith" text="MI">
      <formula>RIGHT(BA174,LEN("MI"))="MI"</formula>
    </cfRule>
    <cfRule type="endsWith" dxfId="9622" priority="3565" stopIfTrue="1" operator="endsWith" text="PL">
      <formula>RIGHT(BA174,LEN("PL"))="PL"</formula>
    </cfRule>
    <cfRule type="endsWith" dxfId="9621" priority="3566" stopIfTrue="1" operator="endsWith" text="FE">
      <formula>RIGHT(BA174,LEN("FE"))="FE"</formula>
    </cfRule>
    <cfRule type="endsWith" dxfId="9620" priority="3567" stopIfTrue="1" operator="endsWith" text="PA">
      <formula>RIGHT(BA174,LEN("PA"))="PA"</formula>
    </cfRule>
    <cfRule type="endsWith" dxfId="9619" priority="3568" stopIfTrue="1" operator="endsWith" text="PS">
      <formula>RIGHT(BA174,LEN("PS"))="PS"</formula>
    </cfRule>
    <cfRule type="endsWith" dxfId="9618" priority="3569" stopIfTrue="1" operator="endsWith" text="OB">
      <formula>RIGHT(BA174,LEN("OB"))="OB"</formula>
    </cfRule>
    <cfRule type="endsWith" dxfId="9617" priority="3570" stopIfTrue="1" operator="endsWith" text="BA">
      <formula>RIGHT(BA174,LEN("BA"))="BA"</formula>
    </cfRule>
    <cfRule type="endsWith" dxfId="9616" priority="3571" stopIfTrue="1" operator="endsWith" text="CO">
      <formula>RIGHT(BA174,LEN("CO"))="CO"</formula>
    </cfRule>
    <cfRule type="endsWith" dxfId="9615" priority="3572" stopIfTrue="1" operator="endsWith" text="CH">
      <formula>RIGHT(BA174,LEN("CH"))="CH"</formula>
    </cfRule>
  </conditionalFormatting>
  <conditionalFormatting sqref="BC174:BC188">
    <cfRule type="endsWith" dxfId="9614" priority="3551" stopIfTrue="1" operator="endsWith" text="TE">
      <formula>RIGHT(BC174,LEN("TE"))="TE"</formula>
    </cfRule>
    <cfRule type="endsWith" dxfId="9613" priority="3552" stopIfTrue="1" operator="endsWith" text="MX">
      <formula>RIGHT(BC174,LEN("MX"))="MX"</formula>
    </cfRule>
    <cfRule type="endsWith" dxfId="9612" priority="3553" stopIfTrue="1" operator="endsWith" text="MI">
      <formula>RIGHT(BC174,LEN("MI"))="MI"</formula>
    </cfRule>
    <cfRule type="endsWith" dxfId="9611" priority="3554" stopIfTrue="1" operator="endsWith" text="PL">
      <formula>RIGHT(BC174,LEN("PL"))="PL"</formula>
    </cfRule>
    <cfRule type="endsWith" dxfId="9610" priority="3555" stopIfTrue="1" operator="endsWith" text="FE">
      <formula>RIGHT(BC174,LEN("FE"))="FE"</formula>
    </cfRule>
    <cfRule type="endsWith" dxfId="9609" priority="3556" stopIfTrue="1" operator="endsWith" text="PA">
      <formula>RIGHT(BC174,LEN("PA"))="PA"</formula>
    </cfRule>
    <cfRule type="endsWith" dxfId="9608" priority="3557" stopIfTrue="1" operator="endsWith" text="PS">
      <formula>RIGHT(BC174,LEN("PS"))="PS"</formula>
    </cfRule>
    <cfRule type="endsWith" dxfId="9607" priority="3558" stopIfTrue="1" operator="endsWith" text="OB">
      <formula>RIGHT(BC174,LEN("OB"))="OB"</formula>
    </cfRule>
    <cfRule type="endsWith" dxfId="9606" priority="3559" stopIfTrue="1" operator="endsWith" text="BA">
      <formula>RIGHT(BC174,LEN("BA"))="BA"</formula>
    </cfRule>
    <cfRule type="endsWith" dxfId="9605" priority="3560" stopIfTrue="1" operator="endsWith" text="CO">
      <formula>RIGHT(BC174,LEN("CO"))="CO"</formula>
    </cfRule>
    <cfRule type="endsWith" dxfId="9604" priority="3561" stopIfTrue="1" operator="endsWith" text="CH">
      <formula>RIGHT(BC174,LEN("CH"))="CH"</formula>
    </cfRule>
  </conditionalFormatting>
  <conditionalFormatting sqref="BE174:BE188">
    <cfRule type="endsWith" dxfId="9603" priority="3540" stopIfTrue="1" operator="endsWith" text="TE">
      <formula>RIGHT(BE174,LEN("TE"))="TE"</formula>
    </cfRule>
    <cfRule type="endsWith" dxfId="9602" priority="3541" stopIfTrue="1" operator="endsWith" text="MX">
      <formula>RIGHT(BE174,LEN("MX"))="MX"</formula>
    </cfRule>
    <cfRule type="endsWith" dxfId="9601" priority="3542" stopIfTrue="1" operator="endsWith" text="MI">
      <formula>RIGHT(BE174,LEN("MI"))="MI"</formula>
    </cfRule>
    <cfRule type="endsWith" dxfId="9600" priority="3543" stopIfTrue="1" operator="endsWith" text="PL">
      <formula>RIGHT(BE174,LEN("PL"))="PL"</formula>
    </cfRule>
    <cfRule type="endsWith" dxfId="9599" priority="3544" stopIfTrue="1" operator="endsWith" text="FE">
      <formula>RIGHT(BE174,LEN("FE"))="FE"</formula>
    </cfRule>
    <cfRule type="endsWith" dxfId="9598" priority="3545" stopIfTrue="1" operator="endsWith" text="PA">
      <formula>RIGHT(BE174,LEN("PA"))="PA"</formula>
    </cfRule>
    <cfRule type="endsWith" dxfId="9597" priority="3546" stopIfTrue="1" operator="endsWith" text="PS">
      <formula>RIGHT(BE174,LEN("PS"))="PS"</formula>
    </cfRule>
    <cfRule type="endsWith" dxfId="9596" priority="3547" stopIfTrue="1" operator="endsWith" text="OB">
      <formula>RIGHT(BE174,LEN("OB"))="OB"</formula>
    </cfRule>
    <cfRule type="endsWith" dxfId="9595" priority="3548" stopIfTrue="1" operator="endsWith" text="BA">
      <formula>RIGHT(BE174,LEN("BA"))="BA"</formula>
    </cfRule>
    <cfRule type="endsWith" dxfId="9594" priority="3549" stopIfTrue="1" operator="endsWith" text="CO">
      <formula>RIGHT(BE174,LEN("CO"))="CO"</formula>
    </cfRule>
    <cfRule type="endsWith" dxfId="9593" priority="3550" stopIfTrue="1" operator="endsWith" text="CH">
      <formula>RIGHT(BE174,LEN("CH"))="CH"</formula>
    </cfRule>
  </conditionalFormatting>
  <conditionalFormatting sqref="BG174:BG188">
    <cfRule type="endsWith" dxfId="9592" priority="3529" stopIfTrue="1" operator="endsWith" text="TE">
      <formula>RIGHT(BG174,LEN("TE"))="TE"</formula>
    </cfRule>
    <cfRule type="endsWith" dxfId="9591" priority="3530" stopIfTrue="1" operator="endsWith" text="MX">
      <formula>RIGHT(BG174,LEN("MX"))="MX"</formula>
    </cfRule>
    <cfRule type="endsWith" dxfId="9590" priority="3531" stopIfTrue="1" operator="endsWith" text="MI">
      <formula>RIGHT(BG174,LEN("MI"))="MI"</formula>
    </cfRule>
    <cfRule type="endsWith" dxfId="9589" priority="3532" stopIfTrue="1" operator="endsWith" text="PL">
      <formula>RIGHT(BG174,LEN("PL"))="PL"</formula>
    </cfRule>
    <cfRule type="endsWith" dxfId="9588" priority="3533" stopIfTrue="1" operator="endsWith" text="FE">
      <formula>RIGHT(BG174,LEN("FE"))="FE"</formula>
    </cfRule>
    <cfRule type="endsWith" dxfId="9587" priority="3534" stopIfTrue="1" operator="endsWith" text="PA">
      <formula>RIGHT(BG174,LEN("PA"))="PA"</formula>
    </cfRule>
    <cfRule type="endsWith" dxfId="9586" priority="3535" stopIfTrue="1" operator="endsWith" text="PS">
      <formula>RIGHT(BG174,LEN("PS"))="PS"</formula>
    </cfRule>
    <cfRule type="endsWith" dxfId="9585" priority="3536" stopIfTrue="1" operator="endsWith" text="OB">
      <formula>RIGHT(BG174,LEN("OB"))="OB"</formula>
    </cfRule>
    <cfRule type="endsWith" dxfId="9584" priority="3537" stopIfTrue="1" operator="endsWith" text="BA">
      <formula>RIGHT(BG174,LEN("BA"))="BA"</formula>
    </cfRule>
    <cfRule type="endsWith" dxfId="9583" priority="3538" stopIfTrue="1" operator="endsWith" text="CO">
      <formula>RIGHT(BG174,LEN("CO"))="CO"</formula>
    </cfRule>
    <cfRule type="endsWith" dxfId="9582" priority="3539" stopIfTrue="1" operator="endsWith" text="CH">
      <formula>RIGHT(BG174,LEN("CH"))="CH"</formula>
    </cfRule>
  </conditionalFormatting>
  <conditionalFormatting sqref="H207">
    <cfRule type="cellIs" dxfId="9581" priority="3528" stopIfTrue="1" operator="greaterThan">
      <formula>16</formula>
    </cfRule>
  </conditionalFormatting>
  <conditionalFormatting sqref="J207">
    <cfRule type="cellIs" dxfId="9580" priority="3527" stopIfTrue="1" operator="greaterThan">
      <formula>16</formula>
    </cfRule>
  </conditionalFormatting>
  <conditionalFormatting sqref="L207">
    <cfRule type="cellIs" dxfId="9579" priority="3526" stopIfTrue="1" operator="greaterThan">
      <formula>16</formula>
    </cfRule>
  </conditionalFormatting>
  <conditionalFormatting sqref="N207">
    <cfRule type="cellIs" dxfId="9578" priority="3525" stopIfTrue="1" operator="greaterThan">
      <formula>16</formula>
    </cfRule>
  </conditionalFormatting>
  <conditionalFormatting sqref="P207">
    <cfRule type="cellIs" dxfId="9577" priority="3524" stopIfTrue="1" operator="greaterThan">
      <formula>16</formula>
    </cfRule>
  </conditionalFormatting>
  <conditionalFormatting sqref="R207">
    <cfRule type="cellIs" dxfId="9576" priority="3523" stopIfTrue="1" operator="greaterThan">
      <formula>16</formula>
    </cfRule>
  </conditionalFormatting>
  <conditionalFormatting sqref="T207">
    <cfRule type="cellIs" dxfId="9575" priority="3522" stopIfTrue="1" operator="greaterThan">
      <formula>16</formula>
    </cfRule>
  </conditionalFormatting>
  <conditionalFormatting sqref="G192:G206">
    <cfRule type="endsWith" dxfId="9574" priority="3511" stopIfTrue="1" operator="endsWith" text="TE">
      <formula>RIGHT(G192,LEN("TE"))="TE"</formula>
    </cfRule>
    <cfRule type="endsWith" dxfId="9573" priority="3512" stopIfTrue="1" operator="endsWith" text="MX">
      <formula>RIGHT(G192,LEN("MX"))="MX"</formula>
    </cfRule>
    <cfRule type="endsWith" dxfId="9572" priority="3513" stopIfTrue="1" operator="endsWith" text="MI">
      <formula>RIGHT(G192,LEN("MI"))="MI"</formula>
    </cfRule>
    <cfRule type="endsWith" dxfId="9571" priority="3514" stopIfTrue="1" operator="endsWith" text="PL">
      <formula>RIGHT(G192,LEN("PL"))="PL"</formula>
    </cfRule>
    <cfRule type="endsWith" dxfId="9570" priority="3515" stopIfTrue="1" operator="endsWith" text="FE">
      <formula>RIGHT(G192,LEN("FE"))="FE"</formula>
    </cfRule>
    <cfRule type="endsWith" dxfId="9569" priority="3516" stopIfTrue="1" operator="endsWith" text="PA">
      <formula>RIGHT(G192,LEN("PA"))="PA"</formula>
    </cfRule>
    <cfRule type="endsWith" dxfId="9568" priority="3517" stopIfTrue="1" operator="endsWith" text="PS">
      <formula>RIGHT(G192,LEN("PS"))="PS"</formula>
    </cfRule>
    <cfRule type="endsWith" dxfId="9567" priority="3518" stopIfTrue="1" operator="endsWith" text="OB">
      <formula>RIGHT(G192,LEN("OB"))="OB"</formula>
    </cfRule>
    <cfRule type="endsWith" dxfId="9566" priority="3519" stopIfTrue="1" operator="endsWith" text="BA">
      <formula>RIGHT(G192,LEN("BA"))="BA"</formula>
    </cfRule>
    <cfRule type="endsWith" dxfId="9565" priority="3520" stopIfTrue="1" operator="endsWith" text="CO">
      <formula>RIGHT(G192,LEN("CO"))="CO"</formula>
    </cfRule>
    <cfRule type="endsWith" dxfId="9564" priority="3521" stopIfTrue="1" operator="endsWith" text="CH">
      <formula>RIGHT(G192,LEN("CH"))="CH"</formula>
    </cfRule>
  </conditionalFormatting>
  <conditionalFormatting sqref="I192:I206">
    <cfRule type="endsWith" dxfId="9563" priority="3500" stopIfTrue="1" operator="endsWith" text="TE">
      <formula>RIGHT(I192,LEN("TE"))="TE"</formula>
    </cfRule>
    <cfRule type="endsWith" dxfId="9562" priority="3501" stopIfTrue="1" operator="endsWith" text="MX">
      <formula>RIGHT(I192,LEN("MX"))="MX"</formula>
    </cfRule>
    <cfRule type="endsWith" dxfId="9561" priority="3502" stopIfTrue="1" operator="endsWith" text="MI">
      <formula>RIGHT(I192,LEN("MI"))="MI"</formula>
    </cfRule>
    <cfRule type="endsWith" dxfId="9560" priority="3503" stopIfTrue="1" operator="endsWith" text="PL">
      <formula>RIGHT(I192,LEN("PL"))="PL"</formula>
    </cfRule>
    <cfRule type="endsWith" dxfId="9559" priority="3504" stopIfTrue="1" operator="endsWith" text="FE">
      <formula>RIGHT(I192,LEN("FE"))="FE"</formula>
    </cfRule>
    <cfRule type="endsWith" dxfId="9558" priority="3505" stopIfTrue="1" operator="endsWith" text="PA">
      <formula>RIGHT(I192,LEN("PA"))="PA"</formula>
    </cfRule>
    <cfRule type="endsWith" dxfId="9557" priority="3506" stopIfTrue="1" operator="endsWith" text="PS">
      <formula>RIGHT(I192,LEN("PS"))="PS"</formula>
    </cfRule>
    <cfRule type="endsWith" dxfId="9556" priority="3507" stopIfTrue="1" operator="endsWith" text="OB">
      <formula>RIGHT(I192,LEN("OB"))="OB"</formula>
    </cfRule>
    <cfRule type="endsWith" dxfId="9555" priority="3508" stopIfTrue="1" operator="endsWith" text="BA">
      <formula>RIGHT(I192,LEN("BA"))="BA"</formula>
    </cfRule>
    <cfRule type="endsWith" dxfId="9554" priority="3509" stopIfTrue="1" operator="endsWith" text="CO">
      <formula>RIGHT(I192,LEN("CO"))="CO"</formula>
    </cfRule>
    <cfRule type="endsWith" dxfId="9553" priority="3510" stopIfTrue="1" operator="endsWith" text="CH">
      <formula>RIGHT(I192,LEN("CH"))="CH"</formula>
    </cfRule>
  </conditionalFormatting>
  <conditionalFormatting sqref="K192:K206">
    <cfRule type="endsWith" dxfId="9552" priority="3489" stopIfTrue="1" operator="endsWith" text="TE">
      <formula>RIGHT(K192,LEN("TE"))="TE"</formula>
    </cfRule>
    <cfRule type="endsWith" dxfId="9551" priority="3490" stopIfTrue="1" operator="endsWith" text="MX">
      <formula>RIGHT(K192,LEN("MX"))="MX"</formula>
    </cfRule>
    <cfRule type="endsWith" dxfId="9550" priority="3491" stopIfTrue="1" operator="endsWith" text="MI">
      <formula>RIGHT(K192,LEN("MI"))="MI"</formula>
    </cfRule>
    <cfRule type="endsWith" dxfId="9549" priority="3492" stopIfTrue="1" operator="endsWith" text="PL">
      <formula>RIGHT(K192,LEN("PL"))="PL"</formula>
    </cfRule>
    <cfRule type="endsWith" dxfId="9548" priority="3493" stopIfTrue="1" operator="endsWith" text="FE">
      <formula>RIGHT(K192,LEN("FE"))="FE"</formula>
    </cfRule>
    <cfRule type="endsWith" dxfId="9547" priority="3494" stopIfTrue="1" operator="endsWith" text="PA">
      <formula>RIGHT(K192,LEN("PA"))="PA"</formula>
    </cfRule>
    <cfRule type="endsWith" dxfId="9546" priority="3495" stopIfTrue="1" operator="endsWith" text="PS">
      <formula>RIGHT(K192,LEN("PS"))="PS"</formula>
    </cfRule>
    <cfRule type="endsWith" dxfId="9545" priority="3496" stopIfTrue="1" operator="endsWith" text="OB">
      <formula>RIGHT(K192,LEN("OB"))="OB"</formula>
    </cfRule>
    <cfRule type="endsWith" dxfId="9544" priority="3497" stopIfTrue="1" operator="endsWith" text="BA">
      <formula>RIGHT(K192,LEN("BA"))="BA"</formula>
    </cfRule>
    <cfRule type="endsWith" dxfId="9543" priority="3498" stopIfTrue="1" operator="endsWith" text="CO">
      <formula>RIGHT(K192,LEN("CO"))="CO"</formula>
    </cfRule>
    <cfRule type="endsWith" dxfId="9542" priority="3499" stopIfTrue="1" operator="endsWith" text="CH">
      <formula>RIGHT(K192,LEN("CH"))="CH"</formula>
    </cfRule>
  </conditionalFormatting>
  <conditionalFormatting sqref="M192:M206">
    <cfRule type="endsWith" dxfId="9541" priority="3478" stopIfTrue="1" operator="endsWith" text="TE">
      <formula>RIGHT(M192,LEN("TE"))="TE"</formula>
    </cfRule>
    <cfRule type="endsWith" dxfId="9540" priority="3479" stopIfTrue="1" operator="endsWith" text="MX">
      <formula>RIGHT(M192,LEN("MX"))="MX"</formula>
    </cfRule>
    <cfRule type="endsWith" dxfId="9539" priority="3480" stopIfTrue="1" operator="endsWith" text="MI">
      <formula>RIGHT(M192,LEN("MI"))="MI"</formula>
    </cfRule>
    <cfRule type="endsWith" dxfId="9538" priority="3481" stopIfTrue="1" operator="endsWith" text="PL">
      <formula>RIGHT(M192,LEN("PL"))="PL"</formula>
    </cfRule>
    <cfRule type="endsWith" dxfId="9537" priority="3482" stopIfTrue="1" operator="endsWith" text="FE">
      <formula>RIGHT(M192,LEN("FE"))="FE"</formula>
    </cfRule>
    <cfRule type="endsWith" dxfId="9536" priority="3483" stopIfTrue="1" operator="endsWith" text="PA">
      <formula>RIGHT(M192,LEN("PA"))="PA"</formula>
    </cfRule>
    <cfRule type="endsWith" dxfId="9535" priority="3484" stopIfTrue="1" operator="endsWith" text="PS">
      <formula>RIGHT(M192,LEN("PS"))="PS"</formula>
    </cfRule>
    <cfRule type="endsWith" dxfId="9534" priority="3485" stopIfTrue="1" operator="endsWith" text="OB">
      <formula>RIGHT(M192,LEN("OB"))="OB"</formula>
    </cfRule>
    <cfRule type="endsWith" dxfId="9533" priority="3486" stopIfTrue="1" operator="endsWith" text="BA">
      <formula>RIGHT(M192,LEN("BA"))="BA"</formula>
    </cfRule>
    <cfRule type="endsWith" dxfId="9532" priority="3487" stopIfTrue="1" operator="endsWith" text="CO">
      <formula>RIGHT(M192,LEN("CO"))="CO"</formula>
    </cfRule>
    <cfRule type="endsWith" dxfId="9531" priority="3488" stopIfTrue="1" operator="endsWith" text="CH">
      <formula>RIGHT(M192,LEN("CH"))="CH"</formula>
    </cfRule>
  </conditionalFormatting>
  <conditionalFormatting sqref="O192:O206">
    <cfRule type="endsWith" dxfId="9530" priority="3467" stopIfTrue="1" operator="endsWith" text="TE">
      <formula>RIGHT(O192,LEN("TE"))="TE"</formula>
    </cfRule>
    <cfRule type="endsWith" dxfId="9529" priority="3468" stopIfTrue="1" operator="endsWith" text="MX">
      <formula>RIGHT(O192,LEN("MX"))="MX"</formula>
    </cfRule>
    <cfRule type="endsWith" dxfId="9528" priority="3469" stopIfTrue="1" operator="endsWith" text="MI">
      <formula>RIGHT(O192,LEN("MI"))="MI"</formula>
    </cfRule>
    <cfRule type="endsWith" dxfId="9527" priority="3470" stopIfTrue="1" operator="endsWith" text="PL">
      <formula>RIGHT(O192,LEN("PL"))="PL"</formula>
    </cfRule>
    <cfRule type="endsWith" dxfId="9526" priority="3471" stopIfTrue="1" operator="endsWith" text="FE">
      <formula>RIGHT(O192,LEN("FE"))="FE"</formula>
    </cfRule>
    <cfRule type="endsWith" dxfId="9525" priority="3472" stopIfTrue="1" operator="endsWith" text="PA">
      <formula>RIGHT(O192,LEN("PA"))="PA"</formula>
    </cfRule>
    <cfRule type="endsWith" dxfId="9524" priority="3473" stopIfTrue="1" operator="endsWith" text="PS">
      <formula>RIGHT(O192,LEN("PS"))="PS"</formula>
    </cfRule>
    <cfRule type="endsWith" dxfId="9523" priority="3474" stopIfTrue="1" operator="endsWith" text="OB">
      <formula>RIGHT(O192,LEN("OB"))="OB"</formula>
    </cfRule>
    <cfRule type="endsWith" dxfId="9522" priority="3475" stopIfTrue="1" operator="endsWith" text="BA">
      <formula>RIGHT(O192,LEN("BA"))="BA"</formula>
    </cfRule>
    <cfRule type="endsWith" dxfId="9521" priority="3476" stopIfTrue="1" operator="endsWith" text="CO">
      <formula>RIGHT(O192,LEN("CO"))="CO"</formula>
    </cfRule>
    <cfRule type="endsWith" dxfId="9520" priority="3477" stopIfTrue="1" operator="endsWith" text="CH">
      <formula>RIGHT(O192,LEN("CH"))="CH"</formula>
    </cfRule>
  </conditionalFormatting>
  <conditionalFormatting sqref="Q192:Q206">
    <cfRule type="endsWith" dxfId="9519" priority="3456" stopIfTrue="1" operator="endsWith" text="TE">
      <formula>RIGHT(Q192,LEN("TE"))="TE"</formula>
    </cfRule>
    <cfRule type="endsWith" dxfId="9518" priority="3457" stopIfTrue="1" operator="endsWith" text="MX">
      <formula>RIGHT(Q192,LEN("MX"))="MX"</formula>
    </cfRule>
    <cfRule type="endsWith" dxfId="9517" priority="3458" stopIfTrue="1" operator="endsWith" text="MI">
      <formula>RIGHT(Q192,LEN("MI"))="MI"</formula>
    </cfRule>
    <cfRule type="endsWith" dxfId="9516" priority="3459" stopIfTrue="1" operator="endsWith" text="PL">
      <formula>RIGHT(Q192,LEN("PL"))="PL"</formula>
    </cfRule>
    <cfRule type="endsWith" dxfId="9515" priority="3460" stopIfTrue="1" operator="endsWith" text="FE">
      <formula>RIGHT(Q192,LEN("FE"))="FE"</formula>
    </cfRule>
    <cfRule type="endsWith" dxfId="9514" priority="3461" stopIfTrue="1" operator="endsWith" text="PA">
      <formula>RIGHT(Q192,LEN("PA"))="PA"</formula>
    </cfRule>
    <cfRule type="endsWith" dxfId="9513" priority="3462" stopIfTrue="1" operator="endsWith" text="PS">
      <formula>RIGHT(Q192,LEN("PS"))="PS"</formula>
    </cfRule>
    <cfRule type="endsWith" dxfId="9512" priority="3463" stopIfTrue="1" operator="endsWith" text="OB">
      <formula>RIGHT(Q192,LEN("OB"))="OB"</formula>
    </cfRule>
    <cfRule type="endsWith" dxfId="9511" priority="3464" stopIfTrue="1" operator="endsWith" text="BA">
      <formula>RIGHT(Q192,LEN("BA"))="BA"</formula>
    </cfRule>
    <cfRule type="endsWith" dxfId="9510" priority="3465" stopIfTrue="1" operator="endsWith" text="CO">
      <formula>RIGHT(Q192,LEN("CO"))="CO"</formula>
    </cfRule>
    <cfRule type="endsWith" dxfId="9509" priority="3466" stopIfTrue="1" operator="endsWith" text="CH">
      <formula>RIGHT(Q192,LEN("CH"))="CH"</formula>
    </cfRule>
  </conditionalFormatting>
  <conditionalFormatting sqref="S192:S206">
    <cfRule type="endsWith" dxfId="9508" priority="3445" stopIfTrue="1" operator="endsWith" text="TE">
      <formula>RIGHT(S192,LEN("TE"))="TE"</formula>
    </cfRule>
    <cfRule type="endsWith" dxfId="9507" priority="3446" stopIfTrue="1" operator="endsWith" text="MX">
      <formula>RIGHT(S192,LEN("MX"))="MX"</formula>
    </cfRule>
    <cfRule type="endsWith" dxfId="9506" priority="3447" stopIfTrue="1" operator="endsWith" text="MI">
      <formula>RIGHT(S192,LEN("MI"))="MI"</formula>
    </cfRule>
    <cfRule type="endsWith" dxfId="9505" priority="3448" stopIfTrue="1" operator="endsWith" text="PL">
      <formula>RIGHT(S192,LEN("PL"))="PL"</formula>
    </cfRule>
    <cfRule type="endsWith" dxfId="9504" priority="3449" stopIfTrue="1" operator="endsWith" text="FE">
      <formula>RIGHT(S192,LEN("FE"))="FE"</formula>
    </cfRule>
    <cfRule type="endsWith" dxfId="9503" priority="3450" stopIfTrue="1" operator="endsWith" text="PA">
      <formula>RIGHT(S192,LEN("PA"))="PA"</formula>
    </cfRule>
    <cfRule type="endsWith" dxfId="9502" priority="3451" stopIfTrue="1" operator="endsWith" text="PS">
      <formula>RIGHT(S192,LEN("PS"))="PS"</formula>
    </cfRule>
    <cfRule type="endsWith" dxfId="9501" priority="3452" stopIfTrue="1" operator="endsWith" text="OB">
      <formula>RIGHT(S192,LEN("OB"))="OB"</formula>
    </cfRule>
    <cfRule type="endsWith" dxfId="9500" priority="3453" stopIfTrue="1" operator="endsWith" text="BA">
      <formula>RIGHT(S192,LEN("BA"))="BA"</formula>
    </cfRule>
    <cfRule type="endsWith" dxfId="9499" priority="3454" stopIfTrue="1" operator="endsWith" text="CO">
      <formula>RIGHT(S192,LEN("CO"))="CO"</formula>
    </cfRule>
    <cfRule type="endsWith" dxfId="9498" priority="3455" stopIfTrue="1" operator="endsWith" text="CH">
      <formula>RIGHT(S192,LEN("CH"))="CH"</formula>
    </cfRule>
  </conditionalFormatting>
  <conditionalFormatting sqref="AB207">
    <cfRule type="cellIs" dxfId="9497" priority="3444" stopIfTrue="1" operator="greaterThan">
      <formula>16</formula>
    </cfRule>
  </conditionalFormatting>
  <conditionalFormatting sqref="AD207">
    <cfRule type="cellIs" dxfId="9496" priority="3443" stopIfTrue="1" operator="greaterThan">
      <formula>16</formula>
    </cfRule>
  </conditionalFormatting>
  <conditionalFormatting sqref="AF207">
    <cfRule type="cellIs" dxfId="9495" priority="3442" stopIfTrue="1" operator="greaterThan">
      <formula>16</formula>
    </cfRule>
  </conditionalFormatting>
  <conditionalFormatting sqref="AH207">
    <cfRule type="cellIs" dxfId="9494" priority="3441" stopIfTrue="1" operator="greaterThan">
      <formula>16</formula>
    </cfRule>
  </conditionalFormatting>
  <conditionalFormatting sqref="AJ207">
    <cfRule type="cellIs" dxfId="9493" priority="3440" stopIfTrue="1" operator="greaterThan">
      <formula>16</formula>
    </cfRule>
  </conditionalFormatting>
  <conditionalFormatting sqref="AL207">
    <cfRule type="cellIs" dxfId="9492" priority="3439" stopIfTrue="1" operator="greaterThan">
      <formula>16</formula>
    </cfRule>
  </conditionalFormatting>
  <conditionalFormatting sqref="AN207">
    <cfRule type="cellIs" dxfId="9491" priority="3438" stopIfTrue="1" operator="greaterThan">
      <formula>16</formula>
    </cfRule>
  </conditionalFormatting>
  <conditionalFormatting sqref="AA192:AA206">
    <cfRule type="endsWith" dxfId="9490" priority="3427" stopIfTrue="1" operator="endsWith" text="TE">
      <formula>RIGHT(AA192,LEN("TE"))="TE"</formula>
    </cfRule>
    <cfRule type="endsWith" dxfId="9489" priority="3428" stopIfTrue="1" operator="endsWith" text="MX">
      <formula>RIGHT(AA192,LEN("MX"))="MX"</formula>
    </cfRule>
    <cfRule type="endsWith" dxfId="9488" priority="3429" stopIfTrue="1" operator="endsWith" text="MI">
      <formula>RIGHT(AA192,LEN("MI"))="MI"</formula>
    </cfRule>
    <cfRule type="endsWith" dxfId="9487" priority="3430" stopIfTrue="1" operator="endsWith" text="PL">
      <formula>RIGHT(AA192,LEN("PL"))="PL"</formula>
    </cfRule>
    <cfRule type="endsWith" dxfId="9486" priority="3431" stopIfTrue="1" operator="endsWith" text="FE">
      <formula>RIGHT(AA192,LEN("FE"))="FE"</formula>
    </cfRule>
    <cfRule type="endsWith" dxfId="9485" priority="3432" stopIfTrue="1" operator="endsWith" text="PA">
      <formula>RIGHT(AA192,LEN("PA"))="PA"</formula>
    </cfRule>
    <cfRule type="endsWith" dxfId="9484" priority="3433" stopIfTrue="1" operator="endsWith" text="PS">
      <formula>RIGHT(AA192,LEN("PS"))="PS"</formula>
    </cfRule>
    <cfRule type="endsWith" dxfId="9483" priority="3434" stopIfTrue="1" operator="endsWith" text="OB">
      <formula>RIGHT(AA192,LEN("OB"))="OB"</formula>
    </cfRule>
    <cfRule type="endsWith" dxfId="9482" priority="3435" stopIfTrue="1" operator="endsWith" text="BA">
      <formula>RIGHT(AA192,LEN("BA"))="BA"</formula>
    </cfRule>
    <cfRule type="endsWith" dxfId="9481" priority="3436" stopIfTrue="1" operator="endsWith" text="CO">
      <formula>RIGHT(AA192,LEN("CO"))="CO"</formula>
    </cfRule>
    <cfRule type="endsWith" dxfId="9480" priority="3437" stopIfTrue="1" operator="endsWith" text="CH">
      <formula>RIGHT(AA192,LEN("CH"))="CH"</formula>
    </cfRule>
  </conditionalFormatting>
  <conditionalFormatting sqref="AC192:AC206">
    <cfRule type="endsWith" dxfId="9479" priority="3416" stopIfTrue="1" operator="endsWith" text="TE">
      <formula>RIGHT(AC192,LEN("TE"))="TE"</formula>
    </cfRule>
    <cfRule type="endsWith" dxfId="9478" priority="3417" stopIfTrue="1" operator="endsWith" text="MX">
      <formula>RIGHT(AC192,LEN("MX"))="MX"</formula>
    </cfRule>
    <cfRule type="endsWith" dxfId="9477" priority="3418" stopIfTrue="1" operator="endsWith" text="MI">
      <formula>RIGHT(AC192,LEN("MI"))="MI"</formula>
    </cfRule>
    <cfRule type="endsWith" dxfId="9476" priority="3419" stopIfTrue="1" operator="endsWith" text="PL">
      <formula>RIGHT(AC192,LEN("PL"))="PL"</formula>
    </cfRule>
    <cfRule type="endsWith" dxfId="9475" priority="3420" stopIfTrue="1" operator="endsWith" text="FE">
      <formula>RIGHT(AC192,LEN("FE"))="FE"</formula>
    </cfRule>
    <cfRule type="endsWith" dxfId="9474" priority="3421" stopIfTrue="1" operator="endsWith" text="PA">
      <formula>RIGHT(AC192,LEN("PA"))="PA"</formula>
    </cfRule>
    <cfRule type="endsWith" dxfId="9473" priority="3422" stopIfTrue="1" operator="endsWith" text="PS">
      <formula>RIGHT(AC192,LEN("PS"))="PS"</formula>
    </cfRule>
    <cfRule type="endsWith" dxfId="9472" priority="3423" stopIfTrue="1" operator="endsWith" text="OB">
      <formula>RIGHT(AC192,LEN("OB"))="OB"</formula>
    </cfRule>
    <cfRule type="endsWith" dxfId="9471" priority="3424" stopIfTrue="1" operator="endsWith" text="BA">
      <formula>RIGHT(AC192,LEN("BA"))="BA"</formula>
    </cfRule>
    <cfRule type="endsWith" dxfId="9470" priority="3425" stopIfTrue="1" operator="endsWith" text="CO">
      <formula>RIGHT(AC192,LEN("CO"))="CO"</formula>
    </cfRule>
    <cfRule type="endsWith" dxfId="9469" priority="3426" stopIfTrue="1" operator="endsWith" text="CH">
      <formula>RIGHT(AC192,LEN("CH"))="CH"</formula>
    </cfRule>
  </conditionalFormatting>
  <conditionalFormatting sqref="AE192:AE206">
    <cfRule type="endsWith" dxfId="9468" priority="3405" stopIfTrue="1" operator="endsWith" text="TE">
      <formula>RIGHT(AE192,LEN("TE"))="TE"</formula>
    </cfRule>
    <cfRule type="endsWith" dxfId="9467" priority="3406" stopIfTrue="1" operator="endsWith" text="MX">
      <formula>RIGHT(AE192,LEN("MX"))="MX"</formula>
    </cfRule>
    <cfRule type="endsWith" dxfId="9466" priority="3407" stopIfTrue="1" operator="endsWith" text="MI">
      <formula>RIGHT(AE192,LEN("MI"))="MI"</formula>
    </cfRule>
    <cfRule type="endsWith" dxfId="9465" priority="3408" stopIfTrue="1" operator="endsWith" text="PL">
      <formula>RIGHT(AE192,LEN("PL"))="PL"</formula>
    </cfRule>
    <cfRule type="endsWith" dxfId="9464" priority="3409" stopIfTrue="1" operator="endsWith" text="FE">
      <formula>RIGHT(AE192,LEN("FE"))="FE"</formula>
    </cfRule>
    <cfRule type="endsWith" dxfId="9463" priority="3410" stopIfTrue="1" operator="endsWith" text="PA">
      <formula>RIGHT(AE192,LEN("PA"))="PA"</formula>
    </cfRule>
    <cfRule type="endsWith" dxfId="9462" priority="3411" stopIfTrue="1" operator="endsWith" text="PS">
      <formula>RIGHT(AE192,LEN("PS"))="PS"</formula>
    </cfRule>
    <cfRule type="endsWith" dxfId="9461" priority="3412" stopIfTrue="1" operator="endsWith" text="OB">
      <formula>RIGHT(AE192,LEN("OB"))="OB"</formula>
    </cfRule>
    <cfRule type="endsWith" dxfId="9460" priority="3413" stopIfTrue="1" operator="endsWith" text="BA">
      <formula>RIGHT(AE192,LEN("BA"))="BA"</formula>
    </cfRule>
    <cfRule type="endsWith" dxfId="9459" priority="3414" stopIfTrue="1" operator="endsWith" text="CO">
      <formula>RIGHT(AE192,LEN("CO"))="CO"</formula>
    </cfRule>
    <cfRule type="endsWith" dxfId="9458" priority="3415" stopIfTrue="1" operator="endsWith" text="CH">
      <formula>RIGHT(AE192,LEN("CH"))="CH"</formula>
    </cfRule>
  </conditionalFormatting>
  <conditionalFormatting sqref="AG192:AG206">
    <cfRule type="endsWith" dxfId="9457" priority="3394" stopIfTrue="1" operator="endsWith" text="TE">
      <formula>RIGHT(AG192,LEN("TE"))="TE"</formula>
    </cfRule>
    <cfRule type="endsWith" dxfId="9456" priority="3395" stopIfTrue="1" operator="endsWith" text="MX">
      <formula>RIGHT(AG192,LEN("MX"))="MX"</formula>
    </cfRule>
    <cfRule type="endsWith" dxfId="9455" priority="3396" stopIfTrue="1" operator="endsWith" text="MI">
      <formula>RIGHT(AG192,LEN("MI"))="MI"</formula>
    </cfRule>
    <cfRule type="endsWith" dxfId="9454" priority="3397" stopIfTrue="1" operator="endsWith" text="PL">
      <formula>RIGHT(AG192,LEN("PL"))="PL"</formula>
    </cfRule>
    <cfRule type="endsWith" dxfId="9453" priority="3398" stopIfTrue="1" operator="endsWith" text="FE">
      <formula>RIGHT(AG192,LEN("FE"))="FE"</formula>
    </cfRule>
    <cfRule type="endsWith" dxfId="9452" priority="3399" stopIfTrue="1" operator="endsWith" text="PA">
      <formula>RIGHT(AG192,LEN("PA"))="PA"</formula>
    </cfRule>
    <cfRule type="endsWith" dxfId="9451" priority="3400" stopIfTrue="1" operator="endsWith" text="PS">
      <formula>RIGHT(AG192,LEN("PS"))="PS"</formula>
    </cfRule>
    <cfRule type="endsWith" dxfId="9450" priority="3401" stopIfTrue="1" operator="endsWith" text="OB">
      <formula>RIGHT(AG192,LEN("OB"))="OB"</formula>
    </cfRule>
    <cfRule type="endsWith" dxfId="9449" priority="3402" stopIfTrue="1" operator="endsWith" text="BA">
      <formula>RIGHT(AG192,LEN("BA"))="BA"</formula>
    </cfRule>
    <cfRule type="endsWith" dxfId="9448" priority="3403" stopIfTrue="1" operator="endsWith" text="CO">
      <formula>RIGHT(AG192,LEN("CO"))="CO"</formula>
    </cfRule>
    <cfRule type="endsWith" dxfId="9447" priority="3404" stopIfTrue="1" operator="endsWith" text="CH">
      <formula>RIGHT(AG192,LEN("CH"))="CH"</formula>
    </cfRule>
  </conditionalFormatting>
  <conditionalFormatting sqref="AI192:AI206">
    <cfRule type="endsWith" dxfId="9446" priority="3383" stopIfTrue="1" operator="endsWith" text="TE">
      <formula>RIGHT(AI192,LEN("TE"))="TE"</formula>
    </cfRule>
    <cfRule type="endsWith" dxfId="9445" priority="3384" stopIfTrue="1" operator="endsWith" text="MX">
      <formula>RIGHT(AI192,LEN("MX"))="MX"</formula>
    </cfRule>
    <cfRule type="endsWith" dxfId="9444" priority="3385" stopIfTrue="1" operator="endsWith" text="MI">
      <formula>RIGHT(AI192,LEN("MI"))="MI"</formula>
    </cfRule>
    <cfRule type="endsWith" dxfId="9443" priority="3386" stopIfTrue="1" operator="endsWith" text="PL">
      <formula>RIGHT(AI192,LEN("PL"))="PL"</formula>
    </cfRule>
    <cfRule type="endsWith" dxfId="9442" priority="3387" stopIfTrue="1" operator="endsWith" text="FE">
      <formula>RIGHT(AI192,LEN("FE"))="FE"</formula>
    </cfRule>
    <cfRule type="endsWith" dxfId="9441" priority="3388" stopIfTrue="1" operator="endsWith" text="PA">
      <formula>RIGHT(AI192,LEN("PA"))="PA"</formula>
    </cfRule>
    <cfRule type="endsWith" dxfId="9440" priority="3389" stopIfTrue="1" operator="endsWith" text="PS">
      <formula>RIGHT(AI192,LEN("PS"))="PS"</formula>
    </cfRule>
    <cfRule type="endsWith" dxfId="9439" priority="3390" stopIfTrue="1" operator="endsWith" text="OB">
      <formula>RIGHT(AI192,LEN("OB"))="OB"</formula>
    </cfRule>
    <cfRule type="endsWith" dxfId="9438" priority="3391" stopIfTrue="1" operator="endsWith" text="BA">
      <formula>RIGHT(AI192,LEN("BA"))="BA"</formula>
    </cfRule>
    <cfRule type="endsWith" dxfId="9437" priority="3392" stopIfTrue="1" operator="endsWith" text="CO">
      <formula>RIGHT(AI192,LEN("CO"))="CO"</formula>
    </cfRule>
    <cfRule type="endsWith" dxfId="9436" priority="3393" stopIfTrue="1" operator="endsWith" text="CH">
      <formula>RIGHT(AI192,LEN("CH"))="CH"</formula>
    </cfRule>
  </conditionalFormatting>
  <conditionalFormatting sqref="AK192:AK206">
    <cfRule type="endsWith" dxfId="9435" priority="3372" stopIfTrue="1" operator="endsWith" text="TE">
      <formula>RIGHT(AK192,LEN("TE"))="TE"</formula>
    </cfRule>
    <cfRule type="endsWith" dxfId="9434" priority="3373" stopIfTrue="1" operator="endsWith" text="MX">
      <formula>RIGHT(AK192,LEN("MX"))="MX"</formula>
    </cfRule>
    <cfRule type="endsWith" dxfId="9433" priority="3374" stopIfTrue="1" operator="endsWith" text="MI">
      <formula>RIGHT(AK192,LEN("MI"))="MI"</formula>
    </cfRule>
    <cfRule type="endsWith" dxfId="9432" priority="3375" stopIfTrue="1" operator="endsWith" text="PL">
      <formula>RIGHT(AK192,LEN("PL"))="PL"</formula>
    </cfRule>
    <cfRule type="endsWith" dxfId="9431" priority="3376" stopIfTrue="1" operator="endsWith" text="FE">
      <formula>RIGHT(AK192,LEN("FE"))="FE"</formula>
    </cfRule>
    <cfRule type="endsWith" dxfId="9430" priority="3377" stopIfTrue="1" operator="endsWith" text="PA">
      <formula>RIGHT(AK192,LEN("PA"))="PA"</formula>
    </cfRule>
    <cfRule type="endsWith" dxfId="9429" priority="3378" stopIfTrue="1" operator="endsWith" text="PS">
      <formula>RIGHT(AK192,LEN("PS"))="PS"</formula>
    </cfRule>
    <cfRule type="endsWith" dxfId="9428" priority="3379" stopIfTrue="1" operator="endsWith" text="OB">
      <formula>RIGHT(AK192,LEN("OB"))="OB"</formula>
    </cfRule>
    <cfRule type="endsWith" dxfId="9427" priority="3380" stopIfTrue="1" operator="endsWith" text="BA">
      <formula>RIGHT(AK192,LEN("BA"))="BA"</formula>
    </cfRule>
    <cfRule type="endsWith" dxfId="9426" priority="3381" stopIfTrue="1" operator="endsWith" text="CO">
      <formula>RIGHT(AK192,LEN("CO"))="CO"</formula>
    </cfRule>
    <cfRule type="endsWith" dxfId="9425" priority="3382" stopIfTrue="1" operator="endsWith" text="CH">
      <formula>RIGHT(AK192,LEN("CH"))="CH"</formula>
    </cfRule>
  </conditionalFormatting>
  <conditionalFormatting sqref="AM192:AM206">
    <cfRule type="endsWith" dxfId="9424" priority="3361" stopIfTrue="1" operator="endsWith" text="TE">
      <formula>RIGHT(AM192,LEN("TE"))="TE"</formula>
    </cfRule>
    <cfRule type="endsWith" dxfId="9423" priority="3362" stopIfTrue="1" operator="endsWith" text="MX">
      <formula>RIGHT(AM192,LEN("MX"))="MX"</formula>
    </cfRule>
    <cfRule type="endsWith" dxfId="9422" priority="3363" stopIfTrue="1" operator="endsWith" text="MI">
      <formula>RIGHT(AM192,LEN("MI"))="MI"</formula>
    </cfRule>
    <cfRule type="endsWith" dxfId="9421" priority="3364" stopIfTrue="1" operator="endsWith" text="PL">
      <formula>RIGHT(AM192,LEN("PL"))="PL"</formula>
    </cfRule>
    <cfRule type="endsWith" dxfId="9420" priority="3365" stopIfTrue="1" operator="endsWith" text="FE">
      <formula>RIGHT(AM192,LEN("FE"))="FE"</formula>
    </cfRule>
    <cfRule type="endsWith" dxfId="9419" priority="3366" stopIfTrue="1" operator="endsWith" text="PA">
      <formula>RIGHT(AM192,LEN("PA"))="PA"</formula>
    </cfRule>
    <cfRule type="endsWith" dxfId="9418" priority="3367" stopIfTrue="1" operator="endsWith" text="PS">
      <formula>RIGHT(AM192,LEN("PS"))="PS"</formula>
    </cfRule>
    <cfRule type="endsWith" dxfId="9417" priority="3368" stopIfTrue="1" operator="endsWith" text="OB">
      <formula>RIGHT(AM192,LEN("OB"))="OB"</formula>
    </cfRule>
    <cfRule type="endsWith" dxfId="9416" priority="3369" stopIfTrue="1" operator="endsWith" text="BA">
      <formula>RIGHT(AM192,LEN("BA"))="BA"</formula>
    </cfRule>
    <cfRule type="endsWith" dxfId="9415" priority="3370" stopIfTrue="1" operator="endsWith" text="CO">
      <formula>RIGHT(AM192,LEN("CO"))="CO"</formula>
    </cfRule>
    <cfRule type="endsWith" dxfId="9414" priority="3371" stopIfTrue="1" operator="endsWith" text="CH">
      <formula>RIGHT(AM192,LEN("CH"))="CH"</formula>
    </cfRule>
  </conditionalFormatting>
  <conditionalFormatting sqref="AV207">
    <cfRule type="cellIs" dxfId="9413" priority="3360" stopIfTrue="1" operator="greaterThan">
      <formula>16</formula>
    </cfRule>
  </conditionalFormatting>
  <conditionalFormatting sqref="AX207">
    <cfRule type="cellIs" dxfId="9412" priority="3359" stopIfTrue="1" operator="greaterThan">
      <formula>16</formula>
    </cfRule>
  </conditionalFormatting>
  <conditionalFormatting sqref="AZ207">
    <cfRule type="cellIs" dxfId="9411" priority="3358" stopIfTrue="1" operator="greaterThan">
      <formula>16</formula>
    </cfRule>
  </conditionalFormatting>
  <conditionalFormatting sqref="BB207">
    <cfRule type="cellIs" dxfId="9410" priority="3357" stopIfTrue="1" operator="greaterThan">
      <formula>16</formula>
    </cfRule>
  </conditionalFormatting>
  <conditionalFormatting sqref="BD207">
    <cfRule type="cellIs" dxfId="9409" priority="3356" stopIfTrue="1" operator="greaterThan">
      <formula>16</formula>
    </cfRule>
  </conditionalFormatting>
  <conditionalFormatting sqref="BF207">
    <cfRule type="cellIs" dxfId="9408" priority="3355" stopIfTrue="1" operator="greaterThan">
      <formula>16</formula>
    </cfRule>
  </conditionalFormatting>
  <conditionalFormatting sqref="BH207">
    <cfRule type="cellIs" dxfId="9407" priority="3354" stopIfTrue="1" operator="greaterThan">
      <formula>16</formula>
    </cfRule>
  </conditionalFormatting>
  <conditionalFormatting sqref="AU192:AU206">
    <cfRule type="endsWith" dxfId="9406" priority="3343" stopIfTrue="1" operator="endsWith" text="TE">
      <formula>RIGHT(AU192,LEN("TE"))="TE"</formula>
    </cfRule>
    <cfRule type="endsWith" dxfId="9405" priority="3344" stopIfTrue="1" operator="endsWith" text="MX">
      <formula>RIGHT(AU192,LEN("MX"))="MX"</formula>
    </cfRule>
    <cfRule type="endsWith" dxfId="9404" priority="3345" stopIfTrue="1" operator="endsWith" text="MI">
      <formula>RIGHT(AU192,LEN("MI"))="MI"</formula>
    </cfRule>
    <cfRule type="endsWith" dxfId="9403" priority="3346" stopIfTrue="1" operator="endsWith" text="PL">
      <formula>RIGHT(AU192,LEN("PL"))="PL"</formula>
    </cfRule>
    <cfRule type="endsWith" dxfId="9402" priority="3347" stopIfTrue="1" operator="endsWith" text="FE">
      <formula>RIGHT(AU192,LEN("FE"))="FE"</formula>
    </cfRule>
    <cfRule type="endsWith" dxfId="9401" priority="3348" stopIfTrue="1" operator="endsWith" text="PA">
      <formula>RIGHT(AU192,LEN("PA"))="PA"</formula>
    </cfRule>
    <cfRule type="endsWith" dxfId="9400" priority="3349" stopIfTrue="1" operator="endsWith" text="PS">
      <formula>RIGHT(AU192,LEN("PS"))="PS"</formula>
    </cfRule>
    <cfRule type="endsWith" dxfId="9399" priority="3350" stopIfTrue="1" operator="endsWith" text="OB">
      <formula>RIGHT(AU192,LEN("OB"))="OB"</formula>
    </cfRule>
    <cfRule type="endsWith" dxfId="9398" priority="3351" stopIfTrue="1" operator="endsWith" text="BA">
      <formula>RIGHT(AU192,LEN("BA"))="BA"</formula>
    </cfRule>
    <cfRule type="endsWith" dxfId="9397" priority="3352" stopIfTrue="1" operator="endsWith" text="CO">
      <formula>RIGHT(AU192,LEN("CO"))="CO"</formula>
    </cfRule>
    <cfRule type="endsWith" dxfId="9396" priority="3353" stopIfTrue="1" operator="endsWith" text="CH">
      <formula>RIGHT(AU192,LEN("CH"))="CH"</formula>
    </cfRule>
  </conditionalFormatting>
  <conditionalFormatting sqref="AW192:AW206">
    <cfRule type="endsWith" dxfId="9395" priority="3332" stopIfTrue="1" operator="endsWith" text="TE">
      <formula>RIGHT(AW192,LEN("TE"))="TE"</formula>
    </cfRule>
    <cfRule type="endsWith" dxfId="9394" priority="3333" stopIfTrue="1" operator="endsWith" text="MX">
      <formula>RIGHT(AW192,LEN("MX"))="MX"</formula>
    </cfRule>
    <cfRule type="endsWith" dxfId="9393" priority="3334" stopIfTrue="1" operator="endsWith" text="MI">
      <formula>RIGHT(AW192,LEN("MI"))="MI"</formula>
    </cfRule>
    <cfRule type="endsWith" dxfId="9392" priority="3335" stopIfTrue="1" operator="endsWith" text="PL">
      <formula>RIGHT(AW192,LEN("PL"))="PL"</formula>
    </cfRule>
    <cfRule type="endsWith" dxfId="9391" priority="3336" stopIfTrue="1" operator="endsWith" text="FE">
      <formula>RIGHT(AW192,LEN("FE"))="FE"</formula>
    </cfRule>
    <cfRule type="endsWith" dxfId="9390" priority="3337" stopIfTrue="1" operator="endsWith" text="PA">
      <formula>RIGHT(AW192,LEN("PA"))="PA"</formula>
    </cfRule>
    <cfRule type="endsWith" dxfId="9389" priority="3338" stopIfTrue="1" operator="endsWith" text="PS">
      <formula>RIGHT(AW192,LEN("PS"))="PS"</formula>
    </cfRule>
    <cfRule type="endsWith" dxfId="9388" priority="3339" stopIfTrue="1" operator="endsWith" text="OB">
      <formula>RIGHT(AW192,LEN("OB"))="OB"</formula>
    </cfRule>
    <cfRule type="endsWith" dxfId="9387" priority="3340" stopIfTrue="1" operator="endsWith" text="BA">
      <formula>RIGHT(AW192,LEN("BA"))="BA"</formula>
    </cfRule>
    <cfRule type="endsWith" dxfId="9386" priority="3341" stopIfTrue="1" operator="endsWith" text="CO">
      <formula>RIGHT(AW192,LEN("CO"))="CO"</formula>
    </cfRule>
    <cfRule type="endsWith" dxfId="9385" priority="3342" stopIfTrue="1" operator="endsWith" text="CH">
      <formula>RIGHT(AW192,LEN("CH"))="CH"</formula>
    </cfRule>
  </conditionalFormatting>
  <conditionalFormatting sqref="AY192:AY206">
    <cfRule type="endsWith" dxfId="9384" priority="3321" stopIfTrue="1" operator="endsWith" text="TE">
      <formula>RIGHT(AY192,LEN("TE"))="TE"</formula>
    </cfRule>
    <cfRule type="endsWith" dxfId="9383" priority="3322" stopIfTrue="1" operator="endsWith" text="MX">
      <formula>RIGHT(AY192,LEN("MX"))="MX"</formula>
    </cfRule>
    <cfRule type="endsWith" dxfId="9382" priority="3323" stopIfTrue="1" operator="endsWith" text="MI">
      <formula>RIGHT(AY192,LEN("MI"))="MI"</formula>
    </cfRule>
    <cfRule type="endsWith" dxfId="9381" priority="3324" stopIfTrue="1" operator="endsWith" text="PL">
      <formula>RIGHT(AY192,LEN("PL"))="PL"</formula>
    </cfRule>
    <cfRule type="endsWith" dxfId="9380" priority="3325" stopIfTrue="1" operator="endsWith" text="FE">
      <formula>RIGHT(AY192,LEN("FE"))="FE"</formula>
    </cfRule>
    <cfRule type="endsWith" dxfId="9379" priority="3326" stopIfTrue="1" operator="endsWith" text="PA">
      <formula>RIGHT(AY192,LEN("PA"))="PA"</formula>
    </cfRule>
    <cfRule type="endsWith" dxfId="9378" priority="3327" stopIfTrue="1" operator="endsWith" text="PS">
      <formula>RIGHT(AY192,LEN("PS"))="PS"</formula>
    </cfRule>
    <cfRule type="endsWith" dxfId="9377" priority="3328" stopIfTrue="1" operator="endsWith" text="OB">
      <formula>RIGHT(AY192,LEN("OB"))="OB"</formula>
    </cfRule>
    <cfRule type="endsWith" dxfId="9376" priority="3329" stopIfTrue="1" operator="endsWith" text="BA">
      <formula>RIGHT(AY192,LEN("BA"))="BA"</formula>
    </cfRule>
    <cfRule type="endsWith" dxfId="9375" priority="3330" stopIfTrue="1" operator="endsWith" text="CO">
      <formula>RIGHT(AY192,LEN("CO"))="CO"</formula>
    </cfRule>
    <cfRule type="endsWith" dxfId="9374" priority="3331" stopIfTrue="1" operator="endsWith" text="CH">
      <formula>RIGHT(AY192,LEN("CH"))="CH"</formula>
    </cfRule>
  </conditionalFormatting>
  <conditionalFormatting sqref="BA192:BA206">
    <cfRule type="endsWith" dxfId="9373" priority="3310" stopIfTrue="1" operator="endsWith" text="TE">
      <formula>RIGHT(BA192,LEN("TE"))="TE"</formula>
    </cfRule>
    <cfRule type="endsWith" dxfId="9372" priority="3311" stopIfTrue="1" operator="endsWith" text="MX">
      <formula>RIGHT(BA192,LEN("MX"))="MX"</formula>
    </cfRule>
    <cfRule type="endsWith" dxfId="9371" priority="3312" stopIfTrue="1" operator="endsWith" text="MI">
      <formula>RIGHT(BA192,LEN("MI"))="MI"</formula>
    </cfRule>
    <cfRule type="endsWith" dxfId="9370" priority="3313" stopIfTrue="1" operator="endsWith" text="PL">
      <formula>RIGHT(BA192,LEN("PL"))="PL"</formula>
    </cfRule>
    <cfRule type="endsWith" dxfId="9369" priority="3314" stopIfTrue="1" operator="endsWith" text="FE">
      <formula>RIGHT(BA192,LEN("FE"))="FE"</formula>
    </cfRule>
    <cfRule type="endsWith" dxfId="9368" priority="3315" stopIfTrue="1" operator="endsWith" text="PA">
      <formula>RIGHT(BA192,LEN("PA"))="PA"</formula>
    </cfRule>
    <cfRule type="endsWith" dxfId="9367" priority="3316" stopIfTrue="1" operator="endsWith" text="PS">
      <formula>RIGHT(BA192,LEN("PS"))="PS"</formula>
    </cfRule>
    <cfRule type="endsWith" dxfId="9366" priority="3317" stopIfTrue="1" operator="endsWith" text="OB">
      <formula>RIGHT(BA192,LEN("OB"))="OB"</formula>
    </cfRule>
    <cfRule type="endsWith" dxfId="9365" priority="3318" stopIfTrue="1" operator="endsWith" text="BA">
      <formula>RIGHT(BA192,LEN("BA"))="BA"</formula>
    </cfRule>
    <cfRule type="endsWith" dxfId="9364" priority="3319" stopIfTrue="1" operator="endsWith" text="CO">
      <formula>RIGHT(BA192,LEN("CO"))="CO"</formula>
    </cfRule>
    <cfRule type="endsWith" dxfId="9363" priority="3320" stopIfTrue="1" operator="endsWith" text="CH">
      <formula>RIGHT(BA192,LEN("CH"))="CH"</formula>
    </cfRule>
  </conditionalFormatting>
  <conditionalFormatting sqref="BC192:BC206">
    <cfRule type="endsWith" dxfId="9362" priority="3299" stopIfTrue="1" operator="endsWith" text="TE">
      <formula>RIGHT(BC192,LEN("TE"))="TE"</formula>
    </cfRule>
    <cfRule type="endsWith" dxfId="9361" priority="3300" stopIfTrue="1" operator="endsWith" text="MX">
      <formula>RIGHT(BC192,LEN("MX"))="MX"</formula>
    </cfRule>
    <cfRule type="endsWith" dxfId="9360" priority="3301" stopIfTrue="1" operator="endsWith" text="MI">
      <formula>RIGHT(BC192,LEN("MI"))="MI"</formula>
    </cfRule>
    <cfRule type="endsWith" dxfId="9359" priority="3302" stopIfTrue="1" operator="endsWith" text="PL">
      <formula>RIGHT(BC192,LEN("PL"))="PL"</formula>
    </cfRule>
    <cfRule type="endsWith" dxfId="9358" priority="3303" stopIfTrue="1" operator="endsWith" text="FE">
      <formula>RIGHT(BC192,LEN("FE"))="FE"</formula>
    </cfRule>
    <cfRule type="endsWith" dxfId="9357" priority="3304" stopIfTrue="1" operator="endsWith" text="PA">
      <formula>RIGHT(BC192,LEN("PA"))="PA"</formula>
    </cfRule>
    <cfRule type="endsWith" dxfId="9356" priority="3305" stopIfTrue="1" operator="endsWith" text="PS">
      <formula>RIGHT(BC192,LEN("PS"))="PS"</formula>
    </cfRule>
    <cfRule type="endsWith" dxfId="9355" priority="3306" stopIfTrue="1" operator="endsWith" text="OB">
      <formula>RIGHT(BC192,LEN("OB"))="OB"</formula>
    </cfRule>
    <cfRule type="endsWith" dxfId="9354" priority="3307" stopIfTrue="1" operator="endsWith" text="BA">
      <formula>RIGHT(BC192,LEN("BA"))="BA"</formula>
    </cfRule>
    <cfRule type="endsWith" dxfId="9353" priority="3308" stopIfTrue="1" operator="endsWith" text="CO">
      <formula>RIGHT(BC192,LEN("CO"))="CO"</formula>
    </cfRule>
    <cfRule type="endsWith" dxfId="9352" priority="3309" stopIfTrue="1" operator="endsWith" text="CH">
      <formula>RIGHT(BC192,LEN("CH"))="CH"</formula>
    </cfRule>
  </conditionalFormatting>
  <conditionalFormatting sqref="BE192:BE206">
    <cfRule type="endsWith" dxfId="9351" priority="3288" stopIfTrue="1" operator="endsWith" text="TE">
      <formula>RIGHT(BE192,LEN("TE"))="TE"</formula>
    </cfRule>
    <cfRule type="endsWith" dxfId="9350" priority="3289" stopIfTrue="1" operator="endsWith" text="MX">
      <formula>RIGHT(BE192,LEN("MX"))="MX"</formula>
    </cfRule>
    <cfRule type="endsWith" dxfId="9349" priority="3290" stopIfTrue="1" operator="endsWith" text="MI">
      <formula>RIGHT(BE192,LEN("MI"))="MI"</formula>
    </cfRule>
    <cfRule type="endsWith" dxfId="9348" priority="3291" stopIfTrue="1" operator="endsWith" text="PL">
      <formula>RIGHT(BE192,LEN("PL"))="PL"</formula>
    </cfRule>
    <cfRule type="endsWith" dxfId="9347" priority="3292" stopIfTrue="1" operator="endsWith" text="FE">
      <formula>RIGHT(BE192,LEN("FE"))="FE"</formula>
    </cfRule>
    <cfRule type="endsWith" dxfId="9346" priority="3293" stopIfTrue="1" operator="endsWith" text="PA">
      <formula>RIGHT(BE192,LEN("PA"))="PA"</formula>
    </cfRule>
    <cfRule type="endsWith" dxfId="9345" priority="3294" stopIfTrue="1" operator="endsWith" text="PS">
      <formula>RIGHT(BE192,LEN("PS"))="PS"</formula>
    </cfRule>
    <cfRule type="endsWith" dxfId="9344" priority="3295" stopIfTrue="1" operator="endsWith" text="OB">
      <formula>RIGHT(BE192,LEN("OB"))="OB"</formula>
    </cfRule>
    <cfRule type="endsWith" dxfId="9343" priority="3296" stopIfTrue="1" operator="endsWith" text="BA">
      <formula>RIGHT(BE192,LEN("BA"))="BA"</formula>
    </cfRule>
    <cfRule type="endsWith" dxfId="9342" priority="3297" stopIfTrue="1" operator="endsWith" text="CO">
      <formula>RIGHT(BE192,LEN("CO"))="CO"</formula>
    </cfRule>
    <cfRule type="endsWith" dxfId="9341" priority="3298" stopIfTrue="1" operator="endsWith" text="CH">
      <formula>RIGHT(BE192,LEN("CH"))="CH"</formula>
    </cfRule>
  </conditionalFormatting>
  <conditionalFormatting sqref="BG192:BG206">
    <cfRule type="endsWith" dxfId="9340" priority="3277" stopIfTrue="1" operator="endsWith" text="TE">
      <formula>RIGHT(BG192,LEN("TE"))="TE"</formula>
    </cfRule>
    <cfRule type="endsWith" dxfId="9339" priority="3278" stopIfTrue="1" operator="endsWith" text="MX">
      <formula>RIGHT(BG192,LEN("MX"))="MX"</formula>
    </cfRule>
    <cfRule type="endsWith" dxfId="9338" priority="3279" stopIfTrue="1" operator="endsWith" text="MI">
      <formula>RIGHT(BG192,LEN("MI"))="MI"</formula>
    </cfRule>
    <cfRule type="endsWith" dxfId="9337" priority="3280" stopIfTrue="1" operator="endsWith" text="PL">
      <formula>RIGHT(BG192,LEN("PL"))="PL"</formula>
    </cfRule>
    <cfRule type="endsWith" dxfId="9336" priority="3281" stopIfTrue="1" operator="endsWith" text="FE">
      <formula>RIGHT(BG192,LEN("FE"))="FE"</formula>
    </cfRule>
    <cfRule type="endsWith" dxfId="9335" priority="3282" stopIfTrue="1" operator="endsWith" text="PA">
      <formula>RIGHT(BG192,LEN("PA"))="PA"</formula>
    </cfRule>
    <cfRule type="endsWith" dxfId="9334" priority="3283" stopIfTrue="1" operator="endsWith" text="PS">
      <formula>RIGHT(BG192,LEN("PS"))="PS"</formula>
    </cfRule>
    <cfRule type="endsWith" dxfId="9333" priority="3284" stopIfTrue="1" operator="endsWith" text="OB">
      <formula>RIGHT(BG192,LEN("OB"))="OB"</formula>
    </cfRule>
    <cfRule type="endsWith" dxfId="9332" priority="3285" stopIfTrue="1" operator="endsWith" text="BA">
      <formula>RIGHT(BG192,LEN("BA"))="BA"</formula>
    </cfRule>
    <cfRule type="endsWith" dxfId="9331" priority="3286" stopIfTrue="1" operator="endsWith" text="CO">
      <formula>RIGHT(BG192,LEN("CO"))="CO"</formula>
    </cfRule>
    <cfRule type="endsWith" dxfId="9330" priority="3287" stopIfTrue="1" operator="endsWith" text="CH">
      <formula>RIGHT(BG192,LEN("CH"))="CH"</formula>
    </cfRule>
  </conditionalFormatting>
  <conditionalFormatting sqref="H224">
    <cfRule type="cellIs" dxfId="9329" priority="3276" stopIfTrue="1" operator="greaterThan">
      <formula>16</formula>
    </cfRule>
  </conditionalFormatting>
  <conditionalFormatting sqref="J224">
    <cfRule type="cellIs" dxfId="9328" priority="3275" stopIfTrue="1" operator="greaterThan">
      <formula>16</formula>
    </cfRule>
  </conditionalFormatting>
  <conditionalFormatting sqref="L224">
    <cfRule type="cellIs" dxfId="9327" priority="3274" stopIfTrue="1" operator="greaterThan">
      <formula>16</formula>
    </cfRule>
  </conditionalFormatting>
  <conditionalFormatting sqref="N224">
    <cfRule type="cellIs" dxfId="9326" priority="3273" stopIfTrue="1" operator="greaterThan">
      <formula>16</formula>
    </cfRule>
  </conditionalFormatting>
  <conditionalFormatting sqref="P224">
    <cfRule type="cellIs" dxfId="9325" priority="3272" stopIfTrue="1" operator="greaterThan">
      <formula>16</formula>
    </cfRule>
  </conditionalFormatting>
  <conditionalFormatting sqref="R224">
    <cfRule type="cellIs" dxfId="9324" priority="3271" stopIfTrue="1" operator="greaterThan">
      <formula>16</formula>
    </cfRule>
  </conditionalFormatting>
  <conditionalFormatting sqref="T224">
    <cfRule type="cellIs" dxfId="9323" priority="3270" stopIfTrue="1" operator="greaterThan">
      <formula>16</formula>
    </cfRule>
  </conditionalFormatting>
  <conditionalFormatting sqref="G209:G223">
    <cfRule type="endsWith" dxfId="9322" priority="3259" stopIfTrue="1" operator="endsWith" text="TE">
      <formula>RIGHT(G209,LEN("TE"))="TE"</formula>
    </cfRule>
    <cfRule type="endsWith" dxfId="9321" priority="3260" stopIfTrue="1" operator="endsWith" text="MX">
      <formula>RIGHT(G209,LEN("MX"))="MX"</formula>
    </cfRule>
    <cfRule type="endsWith" dxfId="9320" priority="3261" stopIfTrue="1" operator="endsWith" text="MI">
      <formula>RIGHT(G209,LEN("MI"))="MI"</formula>
    </cfRule>
    <cfRule type="endsWith" dxfId="9319" priority="3262" stopIfTrue="1" operator="endsWith" text="PL">
      <formula>RIGHT(G209,LEN("PL"))="PL"</formula>
    </cfRule>
    <cfRule type="endsWith" dxfId="9318" priority="3263" stopIfTrue="1" operator="endsWith" text="FE">
      <formula>RIGHT(G209,LEN("FE"))="FE"</formula>
    </cfRule>
    <cfRule type="endsWith" dxfId="9317" priority="3264" stopIfTrue="1" operator="endsWith" text="PA">
      <formula>RIGHT(G209,LEN("PA"))="PA"</formula>
    </cfRule>
    <cfRule type="endsWith" dxfId="9316" priority="3265" stopIfTrue="1" operator="endsWith" text="PS">
      <formula>RIGHT(G209,LEN("PS"))="PS"</formula>
    </cfRule>
    <cfRule type="endsWith" dxfId="9315" priority="3266" stopIfTrue="1" operator="endsWith" text="OB">
      <formula>RIGHT(G209,LEN("OB"))="OB"</formula>
    </cfRule>
    <cfRule type="endsWith" dxfId="9314" priority="3267" stopIfTrue="1" operator="endsWith" text="BA">
      <formula>RIGHT(G209,LEN("BA"))="BA"</formula>
    </cfRule>
    <cfRule type="endsWith" dxfId="9313" priority="3268" stopIfTrue="1" operator="endsWith" text="CO">
      <formula>RIGHT(G209,LEN("CO"))="CO"</formula>
    </cfRule>
    <cfRule type="endsWith" dxfId="9312" priority="3269" stopIfTrue="1" operator="endsWith" text="CH">
      <formula>RIGHT(G209,LEN("CH"))="CH"</formula>
    </cfRule>
  </conditionalFormatting>
  <conditionalFormatting sqref="I209:I223">
    <cfRule type="endsWith" dxfId="9311" priority="3248" stopIfTrue="1" operator="endsWith" text="TE">
      <formula>RIGHT(I209,LEN("TE"))="TE"</formula>
    </cfRule>
    <cfRule type="endsWith" dxfId="9310" priority="3249" stopIfTrue="1" operator="endsWith" text="MX">
      <formula>RIGHT(I209,LEN("MX"))="MX"</formula>
    </cfRule>
    <cfRule type="endsWith" dxfId="9309" priority="3250" stopIfTrue="1" operator="endsWith" text="MI">
      <formula>RIGHT(I209,LEN("MI"))="MI"</formula>
    </cfRule>
    <cfRule type="endsWith" dxfId="9308" priority="3251" stopIfTrue="1" operator="endsWith" text="PL">
      <formula>RIGHT(I209,LEN("PL"))="PL"</formula>
    </cfRule>
    <cfRule type="endsWith" dxfId="9307" priority="3252" stopIfTrue="1" operator="endsWith" text="FE">
      <formula>RIGHT(I209,LEN("FE"))="FE"</formula>
    </cfRule>
    <cfRule type="endsWith" dxfId="9306" priority="3253" stopIfTrue="1" operator="endsWith" text="PA">
      <formula>RIGHT(I209,LEN("PA"))="PA"</formula>
    </cfRule>
    <cfRule type="endsWith" dxfId="9305" priority="3254" stopIfTrue="1" operator="endsWith" text="PS">
      <formula>RIGHT(I209,LEN("PS"))="PS"</formula>
    </cfRule>
    <cfRule type="endsWith" dxfId="9304" priority="3255" stopIfTrue="1" operator="endsWith" text="OB">
      <formula>RIGHT(I209,LEN("OB"))="OB"</formula>
    </cfRule>
    <cfRule type="endsWith" dxfId="9303" priority="3256" stopIfTrue="1" operator="endsWith" text="BA">
      <formula>RIGHT(I209,LEN("BA"))="BA"</formula>
    </cfRule>
    <cfRule type="endsWith" dxfId="9302" priority="3257" stopIfTrue="1" operator="endsWith" text="CO">
      <formula>RIGHT(I209,LEN("CO"))="CO"</formula>
    </cfRule>
    <cfRule type="endsWith" dxfId="9301" priority="3258" stopIfTrue="1" operator="endsWith" text="CH">
      <formula>RIGHT(I209,LEN("CH"))="CH"</formula>
    </cfRule>
  </conditionalFormatting>
  <conditionalFormatting sqref="K209:K223">
    <cfRule type="endsWith" dxfId="9300" priority="3237" stopIfTrue="1" operator="endsWith" text="TE">
      <formula>RIGHT(K209,LEN("TE"))="TE"</formula>
    </cfRule>
    <cfRule type="endsWith" dxfId="9299" priority="3238" stopIfTrue="1" operator="endsWith" text="MX">
      <formula>RIGHT(K209,LEN("MX"))="MX"</formula>
    </cfRule>
    <cfRule type="endsWith" dxfId="9298" priority="3239" stopIfTrue="1" operator="endsWith" text="MI">
      <formula>RIGHT(K209,LEN("MI"))="MI"</formula>
    </cfRule>
    <cfRule type="endsWith" dxfId="9297" priority="3240" stopIfTrue="1" operator="endsWith" text="PL">
      <formula>RIGHT(K209,LEN("PL"))="PL"</formula>
    </cfRule>
    <cfRule type="endsWith" dxfId="9296" priority="3241" stopIfTrue="1" operator="endsWith" text="FE">
      <formula>RIGHT(K209,LEN("FE"))="FE"</formula>
    </cfRule>
    <cfRule type="endsWith" dxfId="9295" priority="3242" stopIfTrue="1" operator="endsWith" text="PA">
      <formula>RIGHT(K209,LEN("PA"))="PA"</formula>
    </cfRule>
    <cfRule type="endsWith" dxfId="9294" priority="3243" stopIfTrue="1" operator="endsWith" text="PS">
      <formula>RIGHT(K209,LEN("PS"))="PS"</formula>
    </cfRule>
    <cfRule type="endsWith" dxfId="9293" priority="3244" stopIfTrue="1" operator="endsWith" text="OB">
      <formula>RIGHT(K209,LEN("OB"))="OB"</formula>
    </cfRule>
    <cfRule type="endsWith" dxfId="9292" priority="3245" stopIfTrue="1" operator="endsWith" text="BA">
      <formula>RIGHT(K209,LEN("BA"))="BA"</formula>
    </cfRule>
    <cfRule type="endsWith" dxfId="9291" priority="3246" stopIfTrue="1" operator="endsWith" text="CO">
      <formula>RIGHT(K209,LEN("CO"))="CO"</formula>
    </cfRule>
    <cfRule type="endsWith" dxfId="9290" priority="3247" stopIfTrue="1" operator="endsWith" text="CH">
      <formula>RIGHT(K209,LEN("CH"))="CH"</formula>
    </cfRule>
  </conditionalFormatting>
  <conditionalFormatting sqref="M209:M223">
    <cfRule type="endsWith" dxfId="9289" priority="3226" stopIfTrue="1" operator="endsWith" text="TE">
      <formula>RIGHT(M209,LEN("TE"))="TE"</formula>
    </cfRule>
    <cfRule type="endsWith" dxfId="9288" priority="3227" stopIfTrue="1" operator="endsWith" text="MX">
      <formula>RIGHT(M209,LEN("MX"))="MX"</formula>
    </cfRule>
    <cfRule type="endsWith" dxfId="9287" priority="3228" stopIfTrue="1" operator="endsWith" text="MI">
      <formula>RIGHT(M209,LEN("MI"))="MI"</formula>
    </cfRule>
    <cfRule type="endsWith" dxfId="9286" priority="3229" stopIfTrue="1" operator="endsWith" text="PL">
      <formula>RIGHT(M209,LEN("PL"))="PL"</formula>
    </cfRule>
    <cfRule type="endsWith" dxfId="9285" priority="3230" stopIfTrue="1" operator="endsWith" text="FE">
      <formula>RIGHT(M209,LEN("FE"))="FE"</formula>
    </cfRule>
    <cfRule type="endsWith" dxfId="9284" priority="3231" stopIfTrue="1" operator="endsWith" text="PA">
      <formula>RIGHT(M209,LEN("PA"))="PA"</formula>
    </cfRule>
    <cfRule type="endsWith" dxfId="9283" priority="3232" stopIfTrue="1" operator="endsWith" text="PS">
      <formula>RIGHT(M209,LEN("PS"))="PS"</formula>
    </cfRule>
    <cfRule type="endsWith" dxfId="9282" priority="3233" stopIfTrue="1" operator="endsWith" text="OB">
      <formula>RIGHT(M209,LEN("OB"))="OB"</formula>
    </cfRule>
    <cfRule type="endsWith" dxfId="9281" priority="3234" stopIfTrue="1" operator="endsWith" text="BA">
      <formula>RIGHT(M209,LEN("BA"))="BA"</formula>
    </cfRule>
    <cfRule type="endsWith" dxfId="9280" priority="3235" stopIfTrue="1" operator="endsWith" text="CO">
      <formula>RIGHT(M209,LEN("CO"))="CO"</formula>
    </cfRule>
    <cfRule type="endsWith" dxfId="9279" priority="3236" stopIfTrue="1" operator="endsWith" text="CH">
      <formula>RIGHT(M209,LEN("CH"))="CH"</formula>
    </cfRule>
  </conditionalFormatting>
  <conditionalFormatting sqref="O209:O223">
    <cfRule type="endsWith" dxfId="9278" priority="3215" stopIfTrue="1" operator="endsWith" text="TE">
      <formula>RIGHT(O209,LEN("TE"))="TE"</formula>
    </cfRule>
    <cfRule type="endsWith" dxfId="9277" priority="3216" stopIfTrue="1" operator="endsWith" text="MX">
      <formula>RIGHT(O209,LEN("MX"))="MX"</formula>
    </cfRule>
    <cfRule type="endsWith" dxfId="9276" priority="3217" stopIfTrue="1" operator="endsWith" text="MI">
      <formula>RIGHT(O209,LEN("MI"))="MI"</formula>
    </cfRule>
    <cfRule type="endsWith" dxfId="9275" priority="3218" stopIfTrue="1" operator="endsWith" text="PL">
      <formula>RIGHT(O209,LEN("PL"))="PL"</formula>
    </cfRule>
    <cfRule type="endsWith" dxfId="9274" priority="3219" stopIfTrue="1" operator="endsWith" text="FE">
      <formula>RIGHT(O209,LEN("FE"))="FE"</formula>
    </cfRule>
    <cfRule type="endsWith" dxfId="9273" priority="3220" stopIfTrue="1" operator="endsWith" text="PA">
      <formula>RIGHT(O209,LEN("PA"))="PA"</formula>
    </cfRule>
    <cfRule type="endsWith" dxfId="9272" priority="3221" stopIfTrue="1" operator="endsWith" text="PS">
      <formula>RIGHT(O209,LEN("PS"))="PS"</formula>
    </cfRule>
    <cfRule type="endsWith" dxfId="9271" priority="3222" stopIfTrue="1" operator="endsWith" text="OB">
      <formula>RIGHT(O209,LEN("OB"))="OB"</formula>
    </cfRule>
    <cfRule type="endsWith" dxfId="9270" priority="3223" stopIfTrue="1" operator="endsWith" text="BA">
      <formula>RIGHT(O209,LEN("BA"))="BA"</formula>
    </cfRule>
    <cfRule type="endsWith" dxfId="9269" priority="3224" stopIfTrue="1" operator="endsWith" text="CO">
      <formula>RIGHT(O209,LEN("CO"))="CO"</formula>
    </cfRule>
    <cfRule type="endsWith" dxfId="9268" priority="3225" stopIfTrue="1" operator="endsWith" text="CH">
      <formula>RIGHT(O209,LEN("CH"))="CH"</formula>
    </cfRule>
  </conditionalFormatting>
  <conditionalFormatting sqref="Q209:Q223">
    <cfRule type="endsWith" dxfId="9267" priority="3204" stopIfTrue="1" operator="endsWith" text="TE">
      <formula>RIGHT(Q209,LEN("TE"))="TE"</formula>
    </cfRule>
    <cfRule type="endsWith" dxfId="9266" priority="3205" stopIfTrue="1" operator="endsWith" text="MX">
      <formula>RIGHT(Q209,LEN("MX"))="MX"</formula>
    </cfRule>
    <cfRule type="endsWith" dxfId="9265" priority="3206" stopIfTrue="1" operator="endsWith" text="MI">
      <formula>RIGHT(Q209,LEN("MI"))="MI"</formula>
    </cfRule>
    <cfRule type="endsWith" dxfId="9264" priority="3207" stopIfTrue="1" operator="endsWith" text="PL">
      <formula>RIGHT(Q209,LEN("PL"))="PL"</formula>
    </cfRule>
    <cfRule type="endsWith" dxfId="9263" priority="3208" stopIfTrue="1" operator="endsWith" text="FE">
      <formula>RIGHT(Q209,LEN("FE"))="FE"</formula>
    </cfRule>
    <cfRule type="endsWith" dxfId="9262" priority="3209" stopIfTrue="1" operator="endsWith" text="PA">
      <formula>RIGHT(Q209,LEN("PA"))="PA"</formula>
    </cfRule>
    <cfRule type="endsWith" dxfId="9261" priority="3210" stopIfTrue="1" operator="endsWith" text="PS">
      <formula>RIGHT(Q209,LEN("PS"))="PS"</formula>
    </cfRule>
    <cfRule type="endsWith" dxfId="9260" priority="3211" stopIfTrue="1" operator="endsWith" text="OB">
      <formula>RIGHT(Q209,LEN("OB"))="OB"</formula>
    </cfRule>
    <cfRule type="endsWith" dxfId="9259" priority="3212" stopIfTrue="1" operator="endsWith" text="BA">
      <formula>RIGHT(Q209,LEN("BA"))="BA"</formula>
    </cfRule>
    <cfRule type="endsWith" dxfId="9258" priority="3213" stopIfTrue="1" operator="endsWith" text="CO">
      <formula>RIGHT(Q209,LEN("CO"))="CO"</formula>
    </cfRule>
    <cfRule type="endsWith" dxfId="9257" priority="3214" stopIfTrue="1" operator="endsWith" text="CH">
      <formula>RIGHT(Q209,LEN("CH"))="CH"</formula>
    </cfRule>
  </conditionalFormatting>
  <conditionalFormatting sqref="S209:S223">
    <cfRule type="endsWith" dxfId="9256" priority="3193" stopIfTrue="1" operator="endsWith" text="TE">
      <formula>RIGHT(S209,LEN("TE"))="TE"</formula>
    </cfRule>
    <cfRule type="endsWith" dxfId="9255" priority="3194" stopIfTrue="1" operator="endsWith" text="MX">
      <formula>RIGHT(S209,LEN("MX"))="MX"</formula>
    </cfRule>
    <cfRule type="endsWith" dxfId="9254" priority="3195" stopIfTrue="1" operator="endsWith" text="MI">
      <formula>RIGHT(S209,LEN("MI"))="MI"</formula>
    </cfRule>
    <cfRule type="endsWith" dxfId="9253" priority="3196" stopIfTrue="1" operator="endsWith" text="PL">
      <formula>RIGHT(S209,LEN("PL"))="PL"</formula>
    </cfRule>
    <cfRule type="endsWith" dxfId="9252" priority="3197" stopIfTrue="1" operator="endsWith" text="FE">
      <formula>RIGHT(S209,LEN("FE"))="FE"</formula>
    </cfRule>
    <cfRule type="endsWith" dxfId="9251" priority="3198" stopIfTrue="1" operator="endsWith" text="PA">
      <formula>RIGHT(S209,LEN("PA"))="PA"</formula>
    </cfRule>
    <cfRule type="endsWith" dxfId="9250" priority="3199" stopIfTrue="1" operator="endsWith" text="PS">
      <formula>RIGHT(S209,LEN("PS"))="PS"</formula>
    </cfRule>
    <cfRule type="endsWith" dxfId="9249" priority="3200" stopIfTrue="1" operator="endsWith" text="OB">
      <formula>RIGHT(S209,LEN("OB"))="OB"</formula>
    </cfRule>
    <cfRule type="endsWith" dxfId="9248" priority="3201" stopIfTrue="1" operator="endsWith" text="BA">
      <formula>RIGHT(S209,LEN("BA"))="BA"</formula>
    </cfRule>
    <cfRule type="endsWith" dxfId="9247" priority="3202" stopIfTrue="1" operator="endsWith" text="CO">
      <formula>RIGHT(S209,LEN("CO"))="CO"</formula>
    </cfRule>
    <cfRule type="endsWith" dxfId="9246" priority="3203" stopIfTrue="1" operator="endsWith" text="CH">
      <formula>RIGHT(S209,LEN("CH"))="CH"</formula>
    </cfRule>
  </conditionalFormatting>
  <conditionalFormatting sqref="AB224">
    <cfRule type="cellIs" dxfId="9245" priority="3192" stopIfTrue="1" operator="greaterThan">
      <formula>16</formula>
    </cfRule>
  </conditionalFormatting>
  <conditionalFormatting sqref="AD224">
    <cfRule type="cellIs" dxfId="9244" priority="3191" stopIfTrue="1" operator="greaterThan">
      <formula>16</formula>
    </cfRule>
  </conditionalFormatting>
  <conditionalFormatting sqref="AF224">
    <cfRule type="cellIs" dxfId="9243" priority="3190" stopIfTrue="1" operator="greaterThan">
      <formula>16</formula>
    </cfRule>
  </conditionalFormatting>
  <conditionalFormatting sqref="AH224">
    <cfRule type="cellIs" dxfId="9242" priority="3189" stopIfTrue="1" operator="greaterThan">
      <formula>16</formula>
    </cfRule>
  </conditionalFormatting>
  <conditionalFormatting sqref="AJ224">
    <cfRule type="cellIs" dxfId="9241" priority="3188" stopIfTrue="1" operator="greaterThan">
      <formula>16</formula>
    </cfRule>
  </conditionalFormatting>
  <conditionalFormatting sqref="AL224">
    <cfRule type="cellIs" dxfId="9240" priority="3187" stopIfTrue="1" operator="greaterThan">
      <formula>16</formula>
    </cfRule>
  </conditionalFormatting>
  <conditionalFormatting sqref="AN224">
    <cfRule type="cellIs" dxfId="9239" priority="3186" stopIfTrue="1" operator="greaterThan">
      <formula>16</formula>
    </cfRule>
  </conditionalFormatting>
  <conditionalFormatting sqref="AA209:AA223">
    <cfRule type="endsWith" dxfId="9238" priority="3175" stopIfTrue="1" operator="endsWith" text="TE">
      <formula>RIGHT(AA209,LEN("TE"))="TE"</formula>
    </cfRule>
    <cfRule type="endsWith" dxfId="9237" priority="3176" stopIfTrue="1" operator="endsWith" text="MX">
      <formula>RIGHT(AA209,LEN("MX"))="MX"</formula>
    </cfRule>
    <cfRule type="endsWith" dxfId="9236" priority="3177" stopIfTrue="1" operator="endsWith" text="MI">
      <formula>RIGHT(AA209,LEN("MI"))="MI"</formula>
    </cfRule>
    <cfRule type="endsWith" dxfId="9235" priority="3178" stopIfTrue="1" operator="endsWith" text="PL">
      <formula>RIGHT(AA209,LEN("PL"))="PL"</formula>
    </cfRule>
    <cfRule type="endsWith" dxfId="9234" priority="3179" stopIfTrue="1" operator="endsWith" text="FE">
      <formula>RIGHT(AA209,LEN("FE"))="FE"</formula>
    </cfRule>
    <cfRule type="endsWith" dxfId="9233" priority="3180" stopIfTrue="1" operator="endsWith" text="PA">
      <formula>RIGHT(AA209,LEN("PA"))="PA"</formula>
    </cfRule>
    <cfRule type="endsWith" dxfId="9232" priority="3181" stopIfTrue="1" operator="endsWith" text="PS">
      <formula>RIGHT(AA209,LEN("PS"))="PS"</formula>
    </cfRule>
    <cfRule type="endsWith" dxfId="9231" priority="3182" stopIfTrue="1" operator="endsWith" text="OB">
      <formula>RIGHT(AA209,LEN("OB"))="OB"</formula>
    </cfRule>
    <cfRule type="endsWith" dxfId="9230" priority="3183" stopIfTrue="1" operator="endsWith" text="BA">
      <formula>RIGHT(AA209,LEN("BA"))="BA"</formula>
    </cfRule>
    <cfRule type="endsWith" dxfId="9229" priority="3184" stopIfTrue="1" operator="endsWith" text="CO">
      <formula>RIGHT(AA209,LEN("CO"))="CO"</formula>
    </cfRule>
    <cfRule type="endsWith" dxfId="9228" priority="3185" stopIfTrue="1" operator="endsWith" text="CH">
      <formula>RIGHT(AA209,LEN("CH"))="CH"</formula>
    </cfRule>
  </conditionalFormatting>
  <conditionalFormatting sqref="AC209:AC223">
    <cfRule type="endsWith" dxfId="9227" priority="3164" stopIfTrue="1" operator="endsWith" text="TE">
      <formula>RIGHT(AC209,LEN("TE"))="TE"</formula>
    </cfRule>
    <cfRule type="endsWith" dxfId="9226" priority="3165" stopIfTrue="1" operator="endsWith" text="MX">
      <formula>RIGHT(AC209,LEN("MX"))="MX"</formula>
    </cfRule>
    <cfRule type="endsWith" dxfId="9225" priority="3166" stopIfTrue="1" operator="endsWith" text="MI">
      <formula>RIGHT(AC209,LEN("MI"))="MI"</formula>
    </cfRule>
    <cfRule type="endsWith" dxfId="9224" priority="3167" stopIfTrue="1" operator="endsWith" text="PL">
      <formula>RIGHT(AC209,LEN("PL"))="PL"</formula>
    </cfRule>
    <cfRule type="endsWith" dxfId="9223" priority="3168" stopIfTrue="1" operator="endsWith" text="FE">
      <formula>RIGHT(AC209,LEN("FE"))="FE"</formula>
    </cfRule>
    <cfRule type="endsWith" dxfId="9222" priority="3169" stopIfTrue="1" operator="endsWith" text="PA">
      <formula>RIGHT(AC209,LEN("PA"))="PA"</formula>
    </cfRule>
    <cfRule type="endsWith" dxfId="9221" priority="3170" stopIfTrue="1" operator="endsWith" text="PS">
      <formula>RIGHT(AC209,LEN("PS"))="PS"</formula>
    </cfRule>
    <cfRule type="endsWith" dxfId="9220" priority="3171" stopIfTrue="1" operator="endsWith" text="OB">
      <formula>RIGHT(AC209,LEN("OB"))="OB"</formula>
    </cfRule>
    <cfRule type="endsWith" dxfId="9219" priority="3172" stopIfTrue="1" operator="endsWith" text="BA">
      <formula>RIGHT(AC209,LEN("BA"))="BA"</formula>
    </cfRule>
    <cfRule type="endsWith" dxfId="9218" priority="3173" stopIfTrue="1" operator="endsWith" text="CO">
      <formula>RIGHT(AC209,LEN("CO"))="CO"</formula>
    </cfRule>
    <cfRule type="endsWith" dxfId="9217" priority="3174" stopIfTrue="1" operator="endsWith" text="CH">
      <formula>RIGHT(AC209,LEN("CH"))="CH"</formula>
    </cfRule>
  </conditionalFormatting>
  <conditionalFormatting sqref="AE209:AE223">
    <cfRule type="endsWith" dxfId="9216" priority="3153" stopIfTrue="1" operator="endsWith" text="TE">
      <formula>RIGHT(AE209,LEN("TE"))="TE"</formula>
    </cfRule>
    <cfRule type="endsWith" dxfId="9215" priority="3154" stopIfTrue="1" operator="endsWith" text="MX">
      <formula>RIGHT(AE209,LEN("MX"))="MX"</formula>
    </cfRule>
    <cfRule type="endsWith" dxfId="9214" priority="3155" stopIfTrue="1" operator="endsWith" text="MI">
      <formula>RIGHT(AE209,LEN("MI"))="MI"</formula>
    </cfRule>
    <cfRule type="endsWith" dxfId="9213" priority="3156" stopIfTrue="1" operator="endsWith" text="PL">
      <formula>RIGHT(AE209,LEN("PL"))="PL"</formula>
    </cfRule>
    <cfRule type="endsWith" dxfId="9212" priority="3157" stopIfTrue="1" operator="endsWith" text="FE">
      <formula>RIGHT(AE209,LEN("FE"))="FE"</formula>
    </cfRule>
    <cfRule type="endsWith" dxfId="9211" priority="3158" stopIfTrue="1" operator="endsWith" text="PA">
      <formula>RIGHT(AE209,LEN("PA"))="PA"</formula>
    </cfRule>
    <cfRule type="endsWith" dxfId="9210" priority="3159" stopIfTrue="1" operator="endsWith" text="PS">
      <formula>RIGHT(AE209,LEN("PS"))="PS"</formula>
    </cfRule>
    <cfRule type="endsWith" dxfId="9209" priority="3160" stopIfTrue="1" operator="endsWith" text="OB">
      <formula>RIGHT(AE209,LEN("OB"))="OB"</formula>
    </cfRule>
    <cfRule type="endsWith" dxfId="9208" priority="3161" stopIfTrue="1" operator="endsWith" text="BA">
      <formula>RIGHT(AE209,LEN("BA"))="BA"</formula>
    </cfRule>
    <cfRule type="endsWith" dxfId="9207" priority="3162" stopIfTrue="1" operator="endsWith" text="CO">
      <formula>RIGHT(AE209,LEN("CO"))="CO"</formula>
    </cfRule>
    <cfRule type="endsWith" dxfId="9206" priority="3163" stopIfTrue="1" operator="endsWith" text="CH">
      <formula>RIGHT(AE209,LEN("CH"))="CH"</formula>
    </cfRule>
  </conditionalFormatting>
  <conditionalFormatting sqref="AG209:AG223">
    <cfRule type="endsWith" dxfId="9205" priority="3142" stopIfTrue="1" operator="endsWith" text="TE">
      <formula>RIGHT(AG209,LEN("TE"))="TE"</formula>
    </cfRule>
    <cfRule type="endsWith" dxfId="9204" priority="3143" stopIfTrue="1" operator="endsWith" text="MX">
      <formula>RIGHT(AG209,LEN("MX"))="MX"</formula>
    </cfRule>
    <cfRule type="endsWith" dxfId="9203" priority="3144" stopIfTrue="1" operator="endsWith" text="MI">
      <formula>RIGHT(AG209,LEN("MI"))="MI"</formula>
    </cfRule>
    <cfRule type="endsWith" dxfId="9202" priority="3145" stopIfTrue="1" operator="endsWith" text="PL">
      <formula>RIGHT(AG209,LEN("PL"))="PL"</formula>
    </cfRule>
    <cfRule type="endsWith" dxfId="9201" priority="3146" stopIfTrue="1" operator="endsWith" text="FE">
      <formula>RIGHT(AG209,LEN("FE"))="FE"</formula>
    </cfRule>
    <cfRule type="endsWith" dxfId="9200" priority="3147" stopIfTrue="1" operator="endsWith" text="PA">
      <formula>RIGHT(AG209,LEN("PA"))="PA"</formula>
    </cfRule>
    <cfRule type="endsWith" dxfId="9199" priority="3148" stopIfTrue="1" operator="endsWith" text="PS">
      <formula>RIGHT(AG209,LEN("PS"))="PS"</formula>
    </cfRule>
    <cfRule type="endsWith" dxfId="9198" priority="3149" stopIfTrue="1" operator="endsWith" text="OB">
      <formula>RIGHT(AG209,LEN("OB"))="OB"</formula>
    </cfRule>
    <cfRule type="endsWith" dxfId="9197" priority="3150" stopIfTrue="1" operator="endsWith" text="BA">
      <formula>RIGHT(AG209,LEN("BA"))="BA"</formula>
    </cfRule>
    <cfRule type="endsWith" dxfId="9196" priority="3151" stopIfTrue="1" operator="endsWith" text="CO">
      <formula>RIGHT(AG209,LEN("CO"))="CO"</formula>
    </cfRule>
    <cfRule type="endsWith" dxfId="9195" priority="3152" stopIfTrue="1" operator="endsWith" text="CH">
      <formula>RIGHT(AG209,LEN("CH"))="CH"</formula>
    </cfRule>
  </conditionalFormatting>
  <conditionalFormatting sqref="AI209:AI223">
    <cfRule type="endsWith" dxfId="9194" priority="3131" stopIfTrue="1" operator="endsWith" text="TE">
      <formula>RIGHT(AI209,LEN("TE"))="TE"</formula>
    </cfRule>
    <cfRule type="endsWith" dxfId="9193" priority="3132" stopIfTrue="1" operator="endsWith" text="MX">
      <formula>RIGHT(AI209,LEN("MX"))="MX"</formula>
    </cfRule>
    <cfRule type="endsWith" dxfId="9192" priority="3133" stopIfTrue="1" operator="endsWith" text="MI">
      <formula>RIGHT(AI209,LEN("MI"))="MI"</formula>
    </cfRule>
    <cfRule type="endsWith" dxfId="9191" priority="3134" stopIfTrue="1" operator="endsWith" text="PL">
      <formula>RIGHT(AI209,LEN("PL"))="PL"</formula>
    </cfRule>
    <cfRule type="endsWith" dxfId="9190" priority="3135" stopIfTrue="1" operator="endsWith" text="FE">
      <formula>RIGHT(AI209,LEN("FE"))="FE"</formula>
    </cfRule>
    <cfRule type="endsWith" dxfId="9189" priority="3136" stopIfTrue="1" operator="endsWith" text="PA">
      <formula>RIGHT(AI209,LEN("PA"))="PA"</formula>
    </cfRule>
    <cfRule type="endsWith" dxfId="9188" priority="3137" stopIfTrue="1" operator="endsWith" text="PS">
      <formula>RIGHT(AI209,LEN("PS"))="PS"</formula>
    </cfRule>
    <cfRule type="endsWith" dxfId="9187" priority="3138" stopIfTrue="1" operator="endsWith" text="OB">
      <formula>RIGHT(AI209,LEN("OB"))="OB"</formula>
    </cfRule>
    <cfRule type="endsWith" dxfId="9186" priority="3139" stopIfTrue="1" operator="endsWith" text="BA">
      <formula>RIGHT(AI209,LEN("BA"))="BA"</formula>
    </cfRule>
    <cfRule type="endsWith" dxfId="9185" priority="3140" stopIfTrue="1" operator="endsWith" text="CO">
      <formula>RIGHT(AI209,LEN("CO"))="CO"</formula>
    </cfRule>
    <cfRule type="endsWith" dxfId="9184" priority="3141" stopIfTrue="1" operator="endsWith" text="CH">
      <formula>RIGHT(AI209,LEN("CH"))="CH"</formula>
    </cfRule>
  </conditionalFormatting>
  <conditionalFormatting sqref="AK209:AK223">
    <cfRule type="endsWith" dxfId="9183" priority="3120" stopIfTrue="1" operator="endsWith" text="TE">
      <formula>RIGHT(AK209,LEN("TE"))="TE"</formula>
    </cfRule>
    <cfRule type="endsWith" dxfId="9182" priority="3121" stopIfTrue="1" operator="endsWith" text="MX">
      <formula>RIGHT(AK209,LEN("MX"))="MX"</formula>
    </cfRule>
    <cfRule type="endsWith" dxfId="9181" priority="3122" stopIfTrue="1" operator="endsWith" text="MI">
      <formula>RIGHT(AK209,LEN("MI"))="MI"</formula>
    </cfRule>
    <cfRule type="endsWith" dxfId="9180" priority="3123" stopIfTrue="1" operator="endsWith" text="PL">
      <formula>RIGHT(AK209,LEN("PL"))="PL"</formula>
    </cfRule>
    <cfRule type="endsWith" dxfId="9179" priority="3124" stopIfTrue="1" operator="endsWith" text="FE">
      <formula>RIGHT(AK209,LEN("FE"))="FE"</formula>
    </cfRule>
    <cfRule type="endsWith" dxfId="9178" priority="3125" stopIfTrue="1" operator="endsWith" text="PA">
      <formula>RIGHT(AK209,LEN("PA"))="PA"</formula>
    </cfRule>
    <cfRule type="endsWith" dxfId="9177" priority="3126" stopIfTrue="1" operator="endsWith" text="PS">
      <formula>RIGHT(AK209,LEN("PS"))="PS"</formula>
    </cfRule>
    <cfRule type="endsWith" dxfId="9176" priority="3127" stopIfTrue="1" operator="endsWith" text="OB">
      <formula>RIGHT(AK209,LEN("OB"))="OB"</formula>
    </cfRule>
    <cfRule type="endsWith" dxfId="9175" priority="3128" stopIfTrue="1" operator="endsWith" text="BA">
      <formula>RIGHT(AK209,LEN("BA"))="BA"</formula>
    </cfRule>
    <cfRule type="endsWith" dxfId="9174" priority="3129" stopIfTrue="1" operator="endsWith" text="CO">
      <formula>RIGHT(AK209,LEN("CO"))="CO"</formula>
    </cfRule>
    <cfRule type="endsWith" dxfId="9173" priority="3130" stopIfTrue="1" operator="endsWith" text="CH">
      <formula>RIGHT(AK209,LEN("CH"))="CH"</formula>
    </cfRule>
  </conditionalFormatting>
  <conditionalFormatting sqref="AM209:AM223">
    <cfRule type="endsWith" dxfId="9172" priority="3109" stopIfTrue="1" operator="endsWith" text="TE">
      <formula>RIGHT(AM209,LEN("TE"))="TE"</formula>
    </cfRule>
    <cfRule type="endsWith" dxfId="9171" priority="3110" stopIfTrue="1" operator="endsWith" text="MX">
      <formula>RIGHT(AM209,LEN("MX"))="MX"</formula>
    </cfRule>
    <cfRule type="endsWith" dxfId="9170" priority="3111" stopIfTrue="1" operator="endsWith" text="MI">
      <formula>RIGHT(AM209,LEN("MI"))="MI"</formula>
    </cfRule>
    <cfRule type="endsWith" dxfId="9169" priority="3112" stopIfTrue="1" operator="endsWith" text="PL">
      <formula>RIGHT(AM209,LEN("PL"))="PL"</formula>
    </cfRule>
    <cfRule type="endsWith" dxfId="9168" priority="3113" stopIfTrue="1" operator="endsWith" text="FE">
      <formula>RIGHT(AM209,LEN("FE"))="FE"</formula>
    </cfRule>
    <cfRule type="endsWith" dxfId="9167" priority="3114" stopIfTrue="1" operator="endsWith" text="PA">
      <formula>RIGHT(AM209,LEN("PA"))="PA"</formula>
    </cfRule>
    <cfRule type="endsWith" dxfId="9166" priority="3115" stopIfTrue="1" operator="endsWith" text="PS">
      <formula>RIGHT(AM209,LEN("PS"))="PS"</formula>
    </cfRule>
    <cfRule type="endsWith" dxfId="9165" priority="3116" stopIfTrue="1" operator="endsWith" text="OB">
      <formula>RIGHT(AM209,LEN("OB"))="OB"</formula>
    </cfRule>
    <cfRule type="endsWith" dxfId="9164" priority="3117" stopIfTrue="1" operator="endsWith" text="BA">
      <formula>RIGHT(AM209,LEN("BA"))="BA"</formula>
    </cfRule>
    <cfRule type="endsWith" dxfId="9163" priority="3118" stopIfTrue="1" operator="endsWith" text="CO">
      <formula>RIGHT(AM209,LEN("CO"))="CO"</formula>
    </cfRule>
    <cfRule type="endsWith" dxfId="9162" priority="3119" stopIfTrue="1" operator="endsWith" text="CH">
      <formula>RIGHT(AM209,LEN("CH"))="CH"</formula>
    </cfRule>
  </conditionalFormatting>
  <conditionalFormatting sqref="AV224">
    <cfRule type="cellIs" dxfId="9161" priority="3108" stopIfTrue="1" operator="greaterThan">
      <formula>16</formula>
    </cfRule>
  </conditionalFormatting>
  <conditionalFormatting sqref="AX224">
    <cfRule type="cellIs" dxfId="9160" priority="3107" stopIfTrue="1" operator="greaterThan">
      <formula>16</formula>
    </cfRule>
  </conditionalFormatting>
  <conditionalFormatting sqref="AZ224">
    <cfRule type="cellIs" dxfId="9159" priority="3106" stopIfTrue="1" operator="greaterThan">
      <formula>16</formula>
    </cfRule>
  </conditionalFormatting>
  <conditionalFormatting sqref="BB224">
    <cfRule type="cellIs" dxfId="9158" priority="3105" stopIfTrue="1" operator="greaterThan">
      <formula>16</formula>
    </cfRule>
  </conditionalFormatting>
  <conditionalFormatting sqref="BD224">
    <cfRule type="cellIs" dxfId="9157" priority="3104" stopIfTrue="1" operator="greaterThan">
      <formula>16</formula>
    </cfRule>
  </conditionalFormatting>
  <conditionalFormatting sqref="BF224">
    <cfRule type="cellIs" dxfId="9156" priority="3103" stopIfTrue="1" operator="greaterThan">
      <formula>16</formula>
    </cfRule>
  </conditionalFormatting>
  <conditionalFormatting sqref="BH224">
    <cfRule type="cellIs" dxfId="9155" priority="3102" stopIfTrue="1" operator="greaterThan">
      <formula>16</formula>
    </cfRule>
  </conditionalFormatting>
  <conditionalFormatting sqref="AU209:AU223">
    <cfRule type="endsWith" dxfId="9154" priority="3091" stopIfTrue="1" operator="endsWith" text="TE">
      <formula>RIGHT(AU209,LEN("TE"))="TE"</formula>
    </cfRule>
    <cfRule type="endsWith" dxfId="9153" priority="3092" stopIfTrue="1" operator="endsWith" text="MX">
      <formula>RIGHT(AU209,LEN("MX"))="MX"</formula>
    </cfRule>
    <cfRule type="endsWith" dxfId="9152" priority="3093" stopIfTrue="1" operator="endsWith" text="MI">
      <formula>RIGHT(AU209,LEN("MI"))="MI"</formula>
    </cfRule>
    <cfRule type="endsWith" dxfId="9151" priority="3094" stopIfTrue="1" operator="endsWith" text="PL">
      <formula>RIGHT(AU209,LEN("PL"))="PL"</formula>
    </cfRule>
    <cfRule type="endsWith" dxfId="9150" priority="3095" stopIfTrue="1" operator="endsWith" text="FE">
      <formula>RIGHT(AU209,LEN("FE"))="FE"</formula>
    </cfRule>
    <cfRule type="endsWith" dxfId="9149" priority="3096" stopIfTrue="1" operator="endsWith" text="PA">
      <formula>RIGHT(AU209,LEN("PA"))="PA"</formula>
    </cfRule>
    <cfRule type="endsWith" dxfId="9148" priority="3097" stopIfTrue="1" operator="endsWith" text="PS">
      <formula>RIGHT(AU209,LEN("PS"))="PS"</formula>
    </cfRule>
    <cfRule type="endsWith" dxfId="9147" priority="3098" stopIfTrue="1" operator="endsWith" text="OB">
      <formula>RIGHT(AU209,LEN("OB"))="OB"</formula>
    </cfRule>
    <cfRule type="endsWith" dxfId="9146" priority="3099" stopIfTrue="1" operator="endsWith" text="BA">
      <formula>RIGHT(AU209,LEN("BA"))="BA"</formula>
    </cfRule>
    <cfRule type="endsWith" dxfId="9145" priority="3100" stopIfTrue="1" operator="endsWith" text="CO">
      <formula>RIGHT(AU209,LEN("CO"))="CO"</formula>
    </cfRule>
    <cfRule type="endsWith" dxfId="9144" priority="3101" stopIfTrue="1" operator="endsWith" text="CH">
      <formula>RIGHT(AU209,LEN("CH"))="CH"</formula>
    </cfRule>
  </conditionalFormatting>
  <conditionalFormatting sqref="AW209:AW223">
    <cfRule type="endsWith" dxfId="9143" priority="3080" stopIfTrue="1" operator="endsWith" text="TE">
      <formula>RIGHT(AW209,LEN("TE"))="TE"</formula>
    </cfRule>
    <cfRule type="endsWith" dxfId="9142" priority="3081" stopIfTrue="1" operator="endsWith" text="MX">
      <formula>RIGHT(AW209,LEN("MX"))="MX"</formula>
    </cfRule>
    <cfRule type="endsWith" dxfId="9141" priority="3082" stopIfTrue="1" operator="endsWith" text="MI">
      <formula>RIGHT(AW209,LEN("MI"))="MI"</formula>
    </cfRule>
    <cfRule type="endsWith" dxfId="9140" priority="3083" stopIfTrue="1" operator="endsWith" text="PL">
      <formula>RIGHT(AW209,LEN("PL"))="PL"</formula>
    </cfRule>
    <cfRule type="endsWith" dxfId="9139" priority="3084" stopIfTrue="1" operator="endsWith" text="FE">
      <formula>RIGHT(AW209,LEN("FE"))="FE"</formula>
    </cfRule>
    <cfRule type="endsWith" dxfId="9138" priority="3085" stopIfTrue="1" operator="endsWith" text="PA">
      <formula>RIGHT(AW209,LEN("PA"))="PA"</formula>
    </cfRule>
    <cfRule type="endsWith" dxfId="9137" priority="3086" stopIfTrue="1" operator="endsWith" text="PS">
      <formula>RIGHT(AW209,LEN("PS"))="PS"</formula>
    </cfRule>
    <cfRule type="endsWith" dxfId="9136" priority="3087" stopIfTrue="1" operator="endsWith" text="OB">
      <formula>RIGHT(AW209,LEN("OB"))="OB"</formula>
    </cfRule>
    <cfRule type="endsWith" dxfId="9135" priority="3088" stopIfTrue="1" operator="endsWith" text="BA">
      <formula>RIGHT(AW209,LEN("BA"))="BA"</formula>
    </cfRule>
    <cfRule type="endsWith" dxfId="9134" priority="3089" stopIfTrue="1" operator="endsWith" text="CO">
      <formula>RIGHT(AW209,LEN("CO"))="CO"</formula>
    </cfRule>
    <cfRule type="endsWith" dxfId="9133" priority="3090" stopIfTrue="1" operator="endsWith" text="CH">
      <formula>RIGHT(AW209,LEN("CH"))="CH"</formula>
    </cfRule>
  </conditionalFormatting>
  <conditionalFormatting sqref="AY209:AY223">
    <cfRule type="endsWith" dxfId="9132" priority="3069" stopIfTrue="1" operator="endsWith" text="TE">
      <formula>RIGHT(AY209,LEN("TE"))="TE"</formula>
    </cfRule>
    <cfRule type="endsWith" dxfId="9131" priority="3070" stopIfTrue="1" operator="endsWith" text="MX">
      <formula>RIGHT(AY209,LEN("MX"))="MX"</formula>
    </cfRule>
    <cfRule type="endsWith" dxfId="9130" priority="3071" stopIfTrue="1" operator="endsWith" text="MI">
      <formula>RIGHT(AY209,LEN("MI"))="MI"</formula>
    </cfRule>
    <cfRule type="endsWith" dxfId="9129" priority="3072" stopIfTrue="1" operator="endsWith" text="PL">
      <formula>RIGHT(AY209,LEN("PL"))="PL"</formula>
    </cfRule>
    <cfRule type="endsWith" dxfId="9128" priority="3073" stopIfTrue="1" operator="endsWith" text="FE">
      <formula>RIGHT(AY209,LEN("FE"))="FE"</formula>
    </cfRule>
    <cfRule type="endsWith" dxfId="9127" priority="3074" stopIfTrue="1" operator="endsWith" text="PA">
      <formula>RIGHT(AY209,LEN("PA"))="PA"</formula>
    </cfRule>
    <cfRule type="endsWith" dxfId="9126" priority="3075" stopIfTrue="1" operator="endsWith" text="PS">
      <formula>RIGHT(AY209,LEN("PS"))="PS"</formula>
    </cfRule>
    <cfRule type="endsWith" dxfId="9125" priority="3076" stopIfTrue="1" operator="endsWith" text="OB">
      <formula>RIGHT(AY209,LEN("OB"))="OB"</formula>
    </cfRule>
    <cfRule type="endsWith" dxfId="9124" priority="3077" stopIfTrue="1" operator="endsWith" text="BA">
      <formula>RIGHT(AY209,LEN("BA"))="BA"</formula>
    </cfRule>
    <cfRule type="endsWith" dxfId="9123" priority="3078" stopIfTrue="1" operator="endsWith" text="CO">
      <formula>RIGHT(AY209,LEN("CO"))="CO"</formula>
    </cfRule>
    <cfRule type="endsWith" dxfId="9122" priority="3079" stopIfTrue="1" operator="endsWith" text="CH">
      <formula>RIGHT(AY209,LEN("CH"))="CH"</formula>
    </cfRule>
  </conditionalFormatting>
  <conditionalFormatting sqref="BA209:BA223">
    <cfRule type="endsWith" dxfId="9121" priority="3058" stopIfTrue="1" operator="endsWith" text="TE">
      <formula>RIGHT(BA209,LEN("TE"))="TE"</formula>
    </cfRule>
    <cfRule type="endsWith" dxfId="9120" priority="3059" stopIfTrue="1" operator="endsWith" text="MX">
      <formula>RIGHT(BA209,LEN("MX"))="MX"</formula>
    </cfRule>
    <cfRule type="endsWith" dxfId="9119" priority="3060" stopIfTrue="1" operator="endsWith" text="MI">
      <formula>RIGHT(BA209,LEN("MI"))="MI"</formula>
    </cfRule>
    <cfRule type="endsWith" dxfId="9118" priority="3061" stopIfTrue="1" operator="endsWith" text="PL">
      <formula>RIGHT(BA209,LEN("PL"))="PL"</formula>
    </cfRule>
    <cfRule type="endsWith" dxfId="9117" priority="3062" stopIfTrue="1" operator="endsWith" text="FE">
      <formula>RIGHT(BA209,LEN("FE"))="FE"</formula>
    </cfRule>
    <cfRule type="endsWith" dxfId="9116" priority="3063" stopIfTrue="1" operator="endsWith" text="PA">
      <formula>RIGHT(BA209,LEN("PA"))="PA"</formula>
    </cfRule>
    <cfRule type="endsWith" dxfId="9115" priority="3064" stopIfTrue="1" operator="endsWith" text="PS">
      <formula>RIGHT(BA209,LEN("PS"))="PS"</formula>
    </cfRule>
    <cfRule type="endsWith" dxfId="9114" priority="3065" stopIfTrue="1" operator="endsWith" text="OB">
      <formula>RIGHT(BA209,LEN("OB"))="OB"</formula>
    </cfRule>
    <cfRule type="endsWith" dxfId="9113" priority="3066" stopIfTrue="1" operator="endsWith" text="BA">
      <formula>RIGHT(BA209,LEN("BA"))="BA"</formula>
    </cfRule>
    <cfRule type="endsWith" dxfId="9112" priority="3067" stopIfTrue="1" operator="endsWith" text="CO">
      <formula>RIGHT(BA209,LEN("CO"))="CO"</formula>
    </cfRule>
    <cfRule type="endsWith" dxfId="9111" priority="3068" stopIfTrue="1" operator="endsWith" text="CH">
      <formula>RIGHT(BA209,LEN("CH"))="CH"</formula>
    </cfRule>
  </conditionalFormatting>
  <conditionalFormatting sqref="BC209:BC223">
    <cfRule type="endsWith" dxfId="9110" priority="3047" stopIfTrue="1" operator="endsWith" text="TE">
      <formula>RIGHT(BC209,LEN("TE"))="TE"</formula>
    </cfRule>
    <cfRule type="endsWith" dxfId="9109" priority="3048" stopIfTrue="1" operator="endsWith" text="MX">
      <formula>RIGHT(BC209,LEN("MX"))="MX"</formula>
    </cfRule>
    <cfRule type="endsWith" dxfId="9108" priority="3049" stopIfTrue="1" operator="endsWith" text="MI">
      <formula>RIGHT(BC209,LEN("MI"))="MI"</formula>
    </cfRule>
    <cfRule type="endsWith" dxfId="9107" priority="3050" stopIfTrue="1" operator="endsWith" text="PL">
      <formula>RIGHT(BC209,LEN("PL"))="PL"</formula>
    </cfRule>
    <cfRule type="endsWith" dxfId="9106" priority="3051" stopIfTrue="1" operator="endsWith" text="FE">
      <formula>RIGHT(BC209,LEN("FE"))="FE"</formula>
    </cfRule>
    <cfRule type="endsWith" dxfId="9105" priority="3052" stopIfTrue="1" operator="endsWith" text="PA">
      <formula>RIGHT(BC209,LEN("PA"))="PA"</formula>
    </cfRule>
    <cfRule type="endsWith" dxfId="9104" priority="3053" stopIfTrue="1" operator="endsWith" text="PS">
      <formula>RIGHT(BC209,LEN("PS"))="PS"</formula>
    </cfRule>
    <cfRule type="endsWith" dxfId="9103" priority="3054" stopIfTrue="1" operator="endsWith" text="OB">
      <formula>RIGHT(BC209,LEN("OB"))="OB"</formula>
    </cfRule>
    <cfRule type="endsWith" dxfId="9102" priority="3055" stopIfTrue="1" operator="endsWith" text="BA">
      <formula>RIGHT(BC209,LEN("BA"))="BA"</formula>
    </cfRule>
    <cfRule type="endsWith" dxfId="9101" priority="3056" stopIfTrue="1" operator="endsWith" text="CO">
      <formula>RIGHT(BC209,LEN("CO"))="CO"</formula>
    </cfRule>
    <cfRule type="endsWith" dxfId="9100" priority="3057" stopIfTrue="1" operator="endsWith" text="CH">
      <formula>RIGHT(BC209,LEN("CH"))="CH"</formula>
    </cfRule>
  </conditionalFormatting>
  <conditionalFormatting sqref="BE209:BE223">
    <cfRule type="endsWith" dxfId="9099" priority="3036" stopIfTrue="1" operator="endsWith" text="TE">
      <formula>RIGHT(BE209,LEN("TE"))="TE"</formula>
    </cfRule>
    <cfRule type="endsWith" dxfId="9098" priority="3037" stopIfTrue="1" operator="endsWith" text="MX">
      <formula>RIGHT(BE209,LEN("MX"))="MX"</formula>
    </cfRule>
    <cfRule type="endsWith" dxfId="9097" priority="3038" stopIfTrue="1" operator="endsWith" text="MI">
      <formula>RIGHT(BE209,LEN("MI"))="MI"</formula>
    </cfRule>
    <cfRule type="endsWith" dxfId="9096" priority="3039" stopIfTrue="1" operator="endsWith" text="PL">
      <formula>RIGHT(BE209,LEN("PL"))="PL"</formula>
    </cfRule>
    <cfRule type="endsWith" dxfId="9095" priority="3040" stopIfTrue="1" operator="endsWith" text="FE">
      <formula>RIGHT(BE209,LEN("FE"))="FE"</formula>
    </cfRule>
    <cfRule type="endsWith" dxfId="9094" priority="3041" stopIfTrue="1" operator="endsWith" text="PA">
      <formula>RIGHT(BE209,LEN("PA"))="PA"</formula>
    </cfRule>
    <cfRule type="endsWith" dxfId="9093" priority="3042" stopIfTrue="1" operator="endsWith" text="PS">
      <formula>RIGHT(BE209,LEN("PS"))="PS"</formula>
    </cfRule>
    <cfRule type="endsWith" dxfId="9092" priority="3043" stopIfTrue="1" operator="endsWith" text="OB">
      <formula>RIGHT(BE209,LEN("OB"))="OB"</formula>
    </cfRule>
    <cfRule type="endsWith" dxfId="9091" priority="3044" stopIfTrue="1" operator="endsWith" text="BA">
      <formula>RIGHT(BE209,LEN("BA"))="BA"</formula>
    </cfRule>
    <cfRule type="endsWith" dxfId="9090" priority="3045" stopIfTrue="1" operator="endsWith" text="CO">
      <formula>RIGHT(BE209,LEN("CO"))="CO"</formula>
    </cfRule>
    <cfRule type="endsWith" dxfId="9089" priority="3046" stopIfTrue="1" operator="endsWith" text="CH">
      <formula>RIGHT(BE209,LEN("CH"))="CH"</formula>
    </cfRule>
  </conditionalFormatting>
  <conditionalFormatting sqref="BG209:BG223">
    <cfRule type="endsWith" dxfId="9088" priority="3025" stopIfTrue="1" operator="endsWith" text="TE">
      <formula>RIGHT(BG209,LEN("TE"))="TE"</formula>
    </cfRule>
    <cfRule type="endsWith" dxfId="9087" priority="3026" stopIfTrue="1" operator="endsWith" text="MX">
      <formula>RIGHT(BG209,LEN("MX"))="MX"</formula>
    </cfRule>
    <cfRule type="endsWith" dxfId="9086" priority="3027" stopIfTrue="1" operator="endsWith" text="MI">
      <formula>RIGHT(BG209,LEN("MI"))="MI"</formula>
    </cfRule>
    <cfRule type="endsWith" dxfId="9085" priority="3028" stopIfTrue="1" operator="endsWith" text="PL">
      <formula>RIGHT(BG209,LEN("PL"))="PL"</formula>
    </cfRule>
    <cfRule type="endsWith" dxfId="9084" priority="3029" stopIfTrue="1" operator="endsWith" text="FE">
      <formula>RIGHT(BG209,LEN("FE"))="FE"</formula>
    </cfRule>
    <cfRule type="endsWith" dxfId="9083" priority="3030" stopIfTrue="1" operator="endsWith" text="PA">
      <formula>RIGHT(BG209,LEN("PA"))="PA"</formula>
    </cfRule>
    <cfRule type="endsWith" dxfId="9082" priority="3031" stopIfTrue="1" operator="endsWith" text="PS">
      <formula>RIGHT(BG209,LEN("PS"))="PS"</formula>
    </cfRule>
    <cfRule type="endsWith" dxfId="9081" priority="3032" stopIfTrue="1" operator="endsWith" text="OB">
      <formula>RIGHT(BG209,LEN("OB"))="OB"</formula>
    </cfRule>
    <cfRule type="endsWith" dxfId="9080" priority="3033" stopIfTrue="1" operator="endsWith" text="BA">
      <formula>RIGHT(BG209,LEN("BA"))="BA"</formula>
    </cfRule>
    <cfRule type="endsWith" dxfId="9079" priority="3034" stopIfTrue="1" operator="endsWith" text="CO">
      <formula>RIGHT(BG209,LEN("CO"))="CO"</formula>
    </cfRule>
    <cfRule type="endsWith" dxfId="9078" priority="3035" stopIfTrue="1" operator="endsWith" text="CH">
      <formula>RIGHT(BG209,LEN("CH"))="CH"</formula>
    </cfRule>
  </conditionalFormatting>
  <conditionalFormatting sqref="H246">
    <cfRule type="cellIs" dxfId="9077" priority="3024" stopIfTrue="1" operator="greaterThan">
      <formula>16</formula>
    </cfRule>
  </conditionalFormatting>
  <conditionalFormatting sqref="J246">
    <cfRule type="cellIs" dxfId="9076" priority="3023" stopIfTrue="1" operator="greaterThan">
      <formula>16</formula>
    </cfRule>
  </conditionalFormatting>
  <conditionalFormatting sqref="L246">
    <cfRule type="cellIs" dxfId="9075" priority="3022" stopIfTrue="1" operator="greaterThan">
      <formula>16</formula>
    </cfRule>
  </conditionalFormatting>
  <conditionalFormatting sqref="N246">
    <cfRule type="cellIs" dxfId="9074" priority="3021" stopIfTrue="1" operator="greaterThan">
      <formula>16</formula>
    </cfRule>
  </conditionalFormatting>
  <conditionalFormatting sqref="P246">
    <cfRule type="cellIs" dxfId="9073" priority="3020" stopIfTrue="1" operator="greaterThan">
      <formula>16</formula>
    </cfRule>
  </conditionalFormatting>
  <conditionalFormatting sqref="R246">
    <cfRule type="cellIs" dxfId="9072" priority="3019" stopIfTrue="1" operator="greaterThan">
      <formula>16</formula>
    </cfRule>
  </conditionalFormatting>
  <conditionalFormatting sqref="T246">
    <cfRule type="cellIs" dxfId="9071" priority="3018" stopIfTrue="1" operator="greaterThan">
      <formula>16</formula>
    </cfRule>
  </conditionalFormatting>
  <conditionalFormatting sqref="G231:G245">
    <cfRule type="endsWith" dxfId="9070" priority="3007" stopIfTrue="1" operator="endsWith" text="TE">
      <formula>RIGHT(G231,LEN("TE"))="TE"</formula>
    </cfRule>
    <cfRule type="endsWith" dxfId="9069" priority="3008" stopIfTrue="1" operator="endsWith" text="MX">
      <formula>RIGHT(G231,LEN("MX"))="MX"</formula>
    </cfRule>
    <cfRule type="endsWith" dxfId="9068" priority="3009" stopIfTrue="1" operator="endsWith" text="MI">
      <formula>RIGHT(G231,LEN("MI"))="MI"</formula>
    </cfRule>
    <cfRule type="endsWith" dxfId="9067" priority="3010" stopIfTrue="1" operator="endsWith" text="PL">
      <formula>RIGHT(G231,LEN("PL"))="PL"</formula>
    </cfRule>
    <cfRule type="endsWith" dxfId="9066" priority="3011" stopIfTrue="1" operator="endsWith" text="FE">
      <formula>RIGHT(G231,LEN("FE"))="FE"</formula>
    </cfRule>
    <cfRule type="endsWith" dxfId="9065" priority="3012" stopIfTrue="1" operator="endsWith" text="PA">
      <formula>RIGHT(G231,LEN("PA"))="PA"</formula>
    </cfRule>
    <cfRule type="endsWith" dxfId="9064" priority="3013" stopIfTrue="1" operator="endsWith" text="PS">
      <formula>RIGHT(G231,LEN("PS"))="PS"</formula>
    </cfRule>
    <cfRule type="endsWith" dxfId="9063" priority="3014" stopIfTrue="1" operator="endsWith" text="OB">
      <formula>RIGHT(G231,LEN("OB"))="OB"</formula>
    </cfRule>
    <cfRule type="endsWith" dxfId="9062" priority="3015" stopIfTrue="1" operator="endsWith" text="BA">
      <formula>RIGHT(G231,LEN("BA"))="BA"</formula>
    </cfRule>
    <cfRule type="endsWith" dxfId="9061" priority="3016" stopIfTrue="1" operator="endsWith" text="CO">
      <formula>RIGHT(G231,LEN("CO"))="CO"</formula>
    </cfRule>
    <cfRule type="endsWith" dxfId="9060" priority="3017" stopIfTrue="1" operator="endsWith" text="CH">
      <formula>RIGHT(G231,LEN("CH"))="CH"</formula>
    </cfRule>
  </conditionalFormatting>
  <conditionalFormatting sqref="I231:I245">
    <cfRule type="endsWith" dxfId="9059" priority="2996" stopIfTrue="1" operator="endsWith" text="TE">
      <formula>RIGHT(I231,LEN("TE"))="TE"</formula>
    </cfRule>
    <cfRule type="endsWith" dxfId="9058" priority="2997" stopIfTrue="1" operator="endsWith" text="MX">
      <formula>RIGHT(I231,LEN("MX"))="MX"</formula>
    </cfRule>
    <cfRule type="endsWith" dxfId="9057" priority="2998" stopIfTrue="1" operator="endsWith" text="MI">
      <formula>RIGHT(I231,LEN("MI"))="MI"</formula>
    </cfRule>
    <cfRule type="endsWith" dxfId="9056" priority="2999" stopIfTrue="1" operator="endsWith" text="PL">
      <formula>RIGHT(I231,LEN("PL"))="PL"</formula>
    </cfRule>
    <cfRule type="endsWith" dxfId="9055" priority="3000" stopIfTrue="1" operator="endsWith" text="FE">
      <formula>RIGHT(I231,LEN("FE"))="FE"</formula>
    </cfRule>
    <cfRule type="endsWith" dxfId="9054" priority="3001" stopIfTrue="1" operator="endsWith" text="PA">
      <formula>RIGHT(I231,LEN("PA"))="PA"</formula>
    </cfRule>
    <cfRule type="endsWith" dxfId="9053" priority="3002" stopIfTrue="1" operator="endsWith" text="PS">
      <formula>RIGHT(I231,LEN("PS"))="PS"</formula>
    </cfRule>
    <cfRule type="endsWith" dxfId="9052" priority="3003" stopIfTrue="1" operator="endsWith" text="OB">
      <formula>RIGHT(I231,LEN("OB"))="OB"</formula>
    </cfRule>
    <cfRule type="endsWith" dxfId="9051" priority="3004" stopIfTrue="1" operator="endsWith" text="BA">
      <formula>RIGHT(I231,LEN("BA"))="BA"</formula>
    </cfRule>
    <cfRule type="endsWith" dxfId="9050" priority="3005" stopIfTrue="1" operator="endsWith" text="CO">
      <formula>RIGHT(I231,LEN("CO"))="CO"</formula>
    </cfRule>
    <cfRule type="endsWith" dxfId="9049" priority="3006" stopIfTrue="1" operator="endsWith" text="CH">
      <formula>RIGHT(I231,LEN("CH"))="CH"</formula>
    </cfRule>
  </conditionalFormatting>
  <conditionalFormatting sqref="K231:K245">
    <cfRule type="endsWith" dxfId="9048" priority="2985" stopIfTrue="1" operator="endsWith" text="TE">
      <formula>RIGHT(K231,LEN("TE"))="TE"</formula>
    </cfRule>
    <cfRule type="endsWith" dxfId="9047" priority="2986" stopIfTrue="1" operator="endsWith" text="MX">
      <formula>RIGHT(K231,LEN("MX"))="MX"</formula>
    </cfRule>
    <cfRule type="endsWith" dxfId="9046" priority="2987" stopIfTrue="1" operator="endsWith" text="MI">
      <formula>RIGHT(K231,LEN("MI"))="MI"</formula>
    </cfRule>
    <cfRule type="endsWith" dxfId="9045" priority="2988" stopIfTrue="1" operator="endsWith" text="PL">
      <formula>RIGHT(K231,LEN("PL"))="PL"</formula>
    </cfRule>
    <cfRule type="endsWith" dxfId="9044" priority="2989" stopIfTrue="1" operator="endsWith" text="FE">
      <formula>RIGHT(K231,LEN("FE"))="FE"</formula>
    </cfRule>
    <cfRule type="endsWith" dxfId="9043" priority="2990" stopIfTrue="1" operator="endsWith" text="PA">
      <formula>RIGHT(K231,LEN("PA"))="PA"</formula>
    </cfRule>
    <cfRule type="endsWith" dxfId="9042" priority="2991" stopIfTrue="1" operator="endsWith" text="PS">
      <formula>RIGHT(K231,LEN("PS"))="PS"</formula>
    </cfRule>
    <cfRule type="endsWith" dxfId="9041" priority="2992" stopIfTrue="1" operator="endsWith" text="OB">
      <formula>RIGHT(K231,LEN("OB"))="OB"</formula>
    </cfRule>
    <cfRule type="endsWith" dxfId="9040" priority="2993" stopIfTrue="1" operator="endsWith" text="BA">
      <formula>RIGHT(K231,LEN("BA"))="BA"</formula>
    </cfRule>
    <cfRule type="endsWith" dxfId="9039" priority="2994" stopIfTrue="1" operator="endsWith" text="CO">
      <formula>RIGHT(K231,LEN("CO"))="CO"</formula>
    </cfRule>
    <cfRule type="endsWith" dxfId="9038" priority="2995" stopIfTrue="1" operator="endsWith" text="CH">
      <formula>RIGHT(K231,LEN("CH"))="CH"</formula>
    </cfRule>
  </conditionalFormatting>
  <conditionalFormatting sqref="M231:M245">
    <cfRule type="endsWith" dxfId="9037" priority="2974" stopIfTrue="1" operator="endsWith" text="TE">
      <formula>RIGHT(M231,LEN("TE"))="TE"</formula>
    </cfRule>
    <cfRule type="endsWith" dxfId="9036" priority="2975" stopIfTrue="1" operator="endsWith" text="MX">
      <formula>RIGHT(M231,LEN("MX"))="MX"</formula>
    </cfRule>
    <cfRule type="endsWith" dxfId="9035" priority="2976" stopIfTrue="1" operator="endsWith" text="MI">
      <formula>RIGHT(M231,LEN("MI"))="MI"</formula>
    </cfRule>
    <cfRule type="endsWith" dxfId="9034" priority="2977" stopIfTrue="1" operator="endsWith" text="PL">
      <formula>RIGHT(M231,LEN("PL"))="PL"</formula>
    </cfRule>
    <cfRule type="endsWith" dxfId="9033" priority="2978" stopIfTrue="1" operator="endsWith" text="FE">
      <formula>RIGHT(M231,LEN("FE"))="FE"</formula>
    </cfRule>
    <cfRule type="endsWith" dxfId="9032" priority="2979" stopIfTrue="1" operator="endsWith" text="PA">
      <formula>RIGHT(M231,LEN("PA"))="PA"</formula>
    </cfRule>
    <cfRule type="endsWith" dxfId="9031" priority="2980" stopIfTrue="1" operator="endsWith" text="PS">
      <formula>RIGHT(M231,LEN("PS"))="PS"</formula>
    </cfRule>
    <cfRule type="endsWith" dxfId="9030" priority="2981" stopIfTrue="1" operator="endsWith" text="OB">
      <formula>RIGHT(M231,LEN("OB"))="OB"</formula>
    </cfRule>
    <cfRule type="endsWith" dxfId="9029" priority="2982" stopIfTrue="1" operator="endsWith" text="BA">
      <formula>RIGHT(M231,LEN("BA"))="BA"</formula>
    </cfRule>
    <cfRule type="endsWith" dxfId="9028" priority="2983" stopIfTrue="1" operator="endsWith" text="CO">
      <formula>RIGHT(M231,LEN("CO"))="CO"</formula>
    </cfRule>
    <cfRule type="endsWith" dxfId="9027" priority="2984" stopIfTrue="1" operator="endsWith" text="CH">
      <formula>RIGHT(M231,LEN("CH"))="CH"</formula>
    </cfRule>
  </conditionalFormatting>
  <conditionalFormatting sqref="O231:O245">
    <cfRule type="endsWith" dxfId="9026" priority="2963" stopIfTrue="1" operator="endsWith" text="TE">
      <formula>RIGHT(O231,LEN("TE"))="TE"</formula>
    </cfRule>
    <cfRule type="endsWith" dxfId="9025" priority="2964" stopIfTrue="1" operator="endsWith" text="MX">
      <formula>RIGHT(O231,LEN("MX"))="MX"</formula>
    </cfRule>
    <cfRule type="endsWith" dxfId="9024" priority="2965" stopIfTrue="1" operator="endsWith" text="MI">
      <formula>RIGHT(O231,LEN("MI"))="MI"</formula>
    </cfRule>
    <cfRule type="endsWith" dxfId="9023" priority="2966" stopIfTrue="1" operator="endsWith" text="PL">
      <formula>RIGHT(O231,LEN("PL"))="PL"</formula>
    </cfRule>
    <cfRule type="endsWith" dxfId="9022" priority="2967" stopIfTrue="1" operator="endsWith" text="FE">
      <formula>RIGHT(O231,LEN("FE"))="FE"</formula>
    </cfRule>
    <cfRule type="endsWith" dxfId="9021" priority="2968" stopIfTrue="1" operator="endsWith" text="PA">
      <formula>RIGHT(O231,LEN("PA"))="PA"</formula>
    </cfRule>
    <cfRule type="endsWith" dxfId="9020" priority="2969" stopIfTrue="1" operator="endsWith" text="PS">
      <formula>RIGHT(O231,LEN("PS"))="PS"</formula>
    </cfRule>
    <cfRule type="endsWith" dxfId="9019" priority="2970" stopIfTrue="1" operator="endsWith" text="OB">
      <formula>RIGHT(O231,LEN("OB"))="OB"</formula>
    </cfRule>
    <cfRule type="endsWith" dxfId="9018" priority="2971" stopIfTrue="1" operator="endsWith" text="BA">
      <formula>RIGHT(O231,LEN("BA"))="BA"</formula>
    </cfRule>
    <cfRule type="endsWith" dxfId="9017" priority="2972" stopIfTrue="1" operator="endsWith" text="CO">
      <formula>RIGHT(O231,LEN("CO"))="CO"</formula>
    </cfRule>
    <cfRule type="endsWith" dxfId="9016" priority="2973" stopIfTrue="1" operator="endsWith" text="CH">
      <formula>RIGHT(O231,LEN("CH"))="CH"</formula>
    </cfRule>
  </conditionalFormatting>
  <conditionalFormatting sqref="Q231:Q245">
    <cfRule type="endsWith" dxfId="9015" priority="2952" stopIfTrue="1" operator="endsWith" text="TE">
      <formula>RIGHT(Q231,LEN("TE"))="TE"</formula>
    </cfRule>
    <cfRule type="endsWith" dxfId="9014" priority="2953" stopIfTrue="1" operator="endsWith" text="MX">
      <formula>RIGHT(Q231,LEN("MX"))="MX"</formula>
    </cfRule>
    <cfRule type="endsWith" dxfId="9013" priority="2954" stopIfTrue="1" operator="endsWith" text="MI">
      <formula>RIGHT(Q231,LEN("MI"))="MI"</formula>
    </cfRule>
    <cfRule type="endsWith" dxfId="9012" priority="2955" stopIfTrue="1" operator="endsWith" text="PL">
      <formula>RIGHT(Q231,LEN("PL"))="PL"</formula>
    </cfRule>
    <cfRule type="endsWith" dxfId="9011" priority="2956" stopIfTrue="1" operator="endsWith" text="FE">
      <formula>RIGHT(Q231,LEN("FE"))="FE"</formula>
    </cfRule>
    <cfRule type="endsWith" dxfId="9010" priority="2957" stopIfTrue="1" operator="endsWith" text="PA">
      <formula>RIGHT(Q231,LEN("PA"))="PA"</formula>
    </cfRule>
    <cfRule type="endsWith" dxfId="9009" priority="2958" stopIfTrue="1" operator="endsWith" text="PS">
      <formula>RIGHT(Q231,LEN("PS"))="PS"</formula>
    </cfRule>
    <cfRule type="endsWith" dxfId="9008" priority="2959" stopIfTrue="1" operator="endsWith" text="OB">
      <formula>RIGHT(Q231,LEN("OB"))="OB"</formula>
    </cfRule>
    <cfRule type="endsWith" dxfId="9007" priority="2960" stopIfTrue="1" operator="endsWith" text="BA">
      <formula>RIGHT(Q231,LEN("BA"))="BA"</formula>
    </cfRule>
    <cfRule type="endsWith" dxfId="9006" priority="2961" stopIfTrue="1" operator="endsWith" text="CO">
      <formula>RIGHT(Q231,LEN("CO"))="CO"</formula>
    </cfRule>
    <cfRule type="endsWith" dxfId="9005" priority="2962" stopIfTrue="1" operator="endsWith" text="CH">
      <formula>RIGHT(Q231,LEN("CH"))="CH"</formula>
    </cfRule>
  </conditionalFormatting>
  <conditionalFormatting sqref="S231:S245">
    <cfRule type="endsWith" dxfId="9004" priority="2941" stopIfTrue="1" operator="endsWith" text="TE">
      <formula>RIGHT(S231,LEN("TE"))="TE"</formula>
    </cfRule>
    <cfRule type="endsWith" dxfId="9003" priority="2942" stopIfTrue="1" operator="endsWith" text="MX">
      <formula>RIGHT(S231,LEN("MX"))="MX"</formula>
    </cfRule>
    <cfRule type="endsWith" dxfId="9002" priority="2943" stopIfTrue="1" operator="endsWith" text="MI">
      <formula>RIGHT(S231,LEN("MI"))="MI"</formula>
    </cfRule>
    <cfRule type="endsWith" dxfId="9001" priority="2944" stopIfTrue="1" operator="endsWith" text="PL">
      <formula>RIGHT(S231,LEN("PL"))="PL"</formula>
    </cfRule>
    <cfRule type="endsWith" dxfId="9000" priority="2945" stopIfTrue="1" operator="endsWith" text="FE">
      <formula>RIGHT(S231,LEN("FE"))="FE"</formula>
    </cfRule>
    <cfRule type="endsWith" dxfId="8999" priority="2946" stopIfTrue="1" operator="endsWith" text="PA">
      <formula>RIGHT(S231,LEN("PA"))="PA"</formula>
    </cfRule>
    <cfRule type="endsWith" dxfId="8998" priority="2947" stopIfTrue="1" operator="endsWith" text="PS">
      <formula>RIGHT(S231,LEN("PS"))="PS"</formula>
    </cfRule>
    <cfRule type="endsWith" dxfId="8997" priority="2948" stopIfTrue="1" operator="endsWith" text="OB">
      <formula>RIGHT(S231,LEN("OB"))="OB"</formula>
    </cfRule>
    <cfRule type="endsWith" dxfId="8996" priority="2949" stopIfTrue="1" operator="endsWith" text="BA">
      <formula>RIGHT(S231,LEN("BA"))="BA"</formula>
    </cfRule>
    <cfRule type="endsWith" dxfId="8995" priority="2950" stopIfTrue="1" operator="endsWith" text="CO">
      <formula>RIGHT(S231,LEN("CO"))="CO"</formula>
    </cfRule>
    <cfRule type="endsWith" dxfId="8994" priority="2951" stopIfTrue="1" operator="endsWith" text="CH">
      <formula>RIGHT(S231,LEN("CH"))="CH"</formula>
    </cfRule>
  </conditionalFormatting>
  <conditionalFormatting sqref="AB246">
    <cfRule type="cellIs" dxfId="8993" priority="2940" stopIfTrue="1" operator="greaterThan">
      <formula>16</formula>
    </cfRule>
  </conditionalFormatting>
  <conditionalFormatting sqref="AD246">
    <cfRule type="cellIs" dxfId="8992" priority="2939" stopIfTrue="1" operator="greaterThan">
      <formula>16</formula>
    </cfRule>
  </conditionalFormatting>
  <conditionalFormatting sqref="AF246">
    <cfRule type="cellIs" dxfId="8991" priority="2938" stopIfTrue="1" operator="greaterThan">
      <formula>16</formula>
    </cfRule>
  </conditionalFormatting>
  <conditionalFormatting sqref="AH246">
    <cfRule type="cellIs" dxfId="8990" priority="2937" stopIfTrue="1" operator="greaterThan">
      <formula>16</formula>
    </cfRule>
  </conditionalFormatting>
  <conditionalFormatting sqref="AJ246">
    <cfRule type="cellIs" dxfId="8989" priority="2936" stopIfTrue="1" operator="greaterThan">
      <formula>16</formula>
    </cfRule>
  </conditionalFormatting>
  <conditionalFormatting sqref="AL246">
    <cfRule type="cellIs" dxfId="8988" priority="2935" stopIfTrue="1" operator="greaterThan">
      <formula>16</formula>
    </cfRule>
  </conditionalFormatting>
  <conditionalFormatting sqref="AN246">
    <cfRule type="cellIs" dxfId="8987" priority="2934" stopIfTrue="1" operator="greaterThan">
      <formula>16</formula>
    </cfRule>
  </conditionalFormatting>
  <conditionalFormatting sqref="AA231:AA245">
    <cfRule type="endsWith" dxfId="8986" priority="2923" stopIfTrue="1" operator="endsWith" text="TE">
      <formula>RIGHT(AA231,LEN("TE"))="TE"</formula>
    </cfRule>
    <cfRule type="endsWith" dxfId="8985" priority="2924" stopIfTrue="1" operator="endsWith" text="MX">
      <formula>RIGHT(AA231,LEN("MX"))="MX"</formula>
    </cfRule>
    <cfRule type="endsWith" dxfId="8984" priority="2925" stopIfTrue="1" operator="endsWith" text="MI">
      <formula>RIGHT(AA231,LEN("MI"))="MI"</formula>
    </cfRule>
    <cfRule type="endsWith" dxfId="8983" priority="2926" stopIfTrue="1" operator="endsWith" text="PL">
      <formula>RIGHT(AA231,LEN("PL"))="PL"</formula>
    </cfRule>
    <cfRule type="endsWith" dxfId="8982" priority="2927" stopIfTrue="1" operator="endsWith" text="FE">
      <formula>RIGHT(AA231,LEN("FE"))="FE"</formula>
    </cfRule>
    <cfRule type="endsWith" dxfId="8981" priority="2928" stopIfTrue="1" operator="endsWith" text="PA">
      <formula>RIGHT(AA231,LEN("PA"))="PA"</formula>
    </cfRule>
    <cfRule type="endsWith" dxfId="8980" priority="2929" stopIfTrue="1" operator="endsWith" text="PS">
      <formula>RIGHT(AA231,LEN("PS"))="PS"</formula>
    </cfRule>
    <cfRule type="endsWith" dxfId="8979" priority="2930" stopIfTrue="1" operator="endsWith" text="OB">
      <formula>RIGHT(AA231,LEN("OB"))="OB"</formula>
    </cfRule>
    <cfRule type="endsWith" dxfId="8978" priority="2931" stopIfTrue="1" operator="endsWith" text="BA">
      <formula>RIGHT(AA231,LEN("BA"))="BA"</formula>
    </cfRule>
    <cfRule type="endsWith" dxfId="8977" priority="2932" stopIfTrue="1" operator="endsWith" text="CO">
      <formula>RIGHT(AA231,LEN("CO"))="CO"</formula>
    </cfRule>
    <cfRule type="endsWith" dxfId="8976" priority="2933" stopIfTrue="1" operator="endsWith" text="CH">
      <formula>RIGHT(AA231,LEN("CH"))="CH"</formula>
    </cfRule>
  </conditionalFormatting>
  <conditionalFormatting sqref="AC231:AC245">
    <cfRule type="endsWith" dxfId="8975" priority="2912" stopIfTrue="1" operator="endsWith" text="TE">
      <formula>RIGHT(AC231,LEN("TE"))="TE"</formula>
    </cfRule>
    <cfRule type="endsWith" dxfId="8974" priority="2913" stopIfTrue="1" operator="endsWith" text="MX">
      <formula>RIGHT(AC231,LEN("MX"))="MX"</formula>
    </cfRule>
    <cfRule type="endsWith" dxfId="8973" priority="2914" stopIfTrue="1" operator="endsWith" text="MI">
      <formula>RIGHT(AC231,LEN("MI"))="MI"</formula>
    </cfRule>
    <cfRule type="endsWith" dxfId="8972" priority="2915" stopIfTrue="1" operator="endsWith" text="PL">
      <formula>RIGHT(AC231,LEN("PL"))="PL"</formula>
    </cfRule>
    <cfRule type="endsWith" dxfId="8971" priority="2916" stopIfTrue="1" operator="endsWith" text="FE">
      <formula>RIGHT(AC231,LEN("FE"))="FE"</formula>
    </cfRule>
    <cfRule type="endsWith" dxfId="8970" priority="2917" stopIfTrue="1" operator="endsWith" text="PA">
      <formula>RIGHT(AC231,LEN("PA"))="PA"</formula>
    </cfRule>
    <cfRule type="endsWith" dxfId="8969" priority="2918" stopIfTrue="1" operator="endsWith" text="PS">
      <formula>RIGHT(AC231,LEN("PS"))="PS"</formula>
    </cfRule>
    <cfRule type="endsWith" dxfId="8968" priority="2919" stopIfTrue="1" operator="endsWith" text="OB">
      <formula>RIGHT(AC231,LEN("OB"))="OB"</formula>
    </cfRule>
    <cfRule type="endsWith" dxfId="8967" priority="2920" stopIfTrue="1" operator="endsWith" text="BA">
      <formula>RIGHT(AC231,LEN("BA"))="BA"</formula>
    </cfRule>
    <cfRule type="endsWith" dxfId="8966" priority="2921" stopIfTrue="1" operator="endsWith" text="CO">
      <formula>RIGHT(AC231,LEN("CO"))="CO"</formula>
    </cfRule>
    <cfRule type="endsWith" dxfId="8965" priority="2922" stopIfTrue="1" operator="endsWith" text="CH">
      <formula>RIGHT(AC231,LEN("CH"))="CH"</formula>
    </cfRule>
  </conditionalFormatting>
  <conditionalFormatting sqref="AE231:AE245">
    <cfRule type="endsWith" dxfId="8964" priority="2901" stopIfTrue="1" operator="endsWith" text="TE">
      <formula>RIGHT(AE231,LEN("TE"))="TE"</formula>
    </cfRule>
    <cfRule type="endsWith" dxfId="8963" priority="2902" stopIfTrue="1" operator="endsWith" text="MX">
      <formula>RIGHT(AE231,LEN("MX"))="MX"</formula>
    </cfRule>
    <cfRule type="endsWith" dxfId="8962" priority="2903" stopIfTrue="1" operator="endsWith" text="MI">
      <formula>RIGHT(AE231,LEN("MI"))="MI"</formula>
    </cfRule>
    <cfRule type="endsWith" dxfId="8961" priority="2904" stopIfTrue="1" operator="endsWith" text="PL">
      <formula>RIGHT(AE231,LEN("PL"))="PL"</formula>
    </cfRule>
    <cfRule type="endsWith" dxfId="8960" priority="2905" stopIfTrue="1" operator="endsWith" text="FE">
      <formula>RIGHT(AE231,LEN("FE"))="FE"</formula>
    </cfRule>
    <cfRule type="endsWith" dxfId="8959" priority="2906" stopIfTrue="1" operator="endsWith" text="PA">
      <formula>RIGHT(AE231,LEN("PA"))="PA"</formula>
    </cfRule>
    <cfRule type="endsWith" dxfId="8958" priority="2907" stopIfTrue="1" operator="endsWith" text="PS">
      <formula>RIGHT(AE231,LEN("PS"))="PS"</formula>
    </cfRule>
    <cfRule type="endsWith" dxfId="8957" priority="2908" stopIfTrue="1" operator="endsWith" text="OB">
      <formula>RIGHT(AE231,LEN("OB"))="OB"</formula>
    </cfRule>
    <cfRule type="endsWith" dxfId="8956" priority="2909" stopIfTrue="1" operator="endsWith" text="BA">
      <formula>RIGHT(AE231,LEN("BA"))="BA"</formula>
    </cfRule>
    <cfRule type="endsWith" dxfId="8955" priority="2910" stopIfTrue="1" operator="endsWith" text="CO">
      <formula>RIGHT(AE231,LEN("CO"))="CO"</formula>
    </cfRule>
    <cfRule type="endsWith" dxfId="8954" priority="2911" stopIfTrue="1" operator="endsWith" text="CH">
      <formula>RIGHT(AE231,LEN("CH"))="CH"</formula>
    </cfRule>
  </conditionalFormatting>
  <conditionalFormatting sqref="AG231:AG245">
    <cfRule type="endsWith" dxfId="8953" priority="2890" stopIfTrue="1" operator="endsWith" text="TE">
      <formula>RIGHT(AG231,LEN("TE"))="TE"</formula>
    </cfRule>
    <cfRule type="endsWith" dxfId="8952" priority="2891" stopIfTrue="1" operator="endsWith" text="MX">
      <formula>RIGHT(AG231,LEN("MX"))="MX"</formula>
    </cfRule>
    <cfRule type="endsWith" dxfId="8951" priority="2892" stopIfTrue="1" operator="endsWith" text="MI">
      <formula>RIGHT(AG231,LEN("MI"))="MI"</formula>
    </cfRule>
    <cfRule type="endsWith" dxfId="8950" priority="2893" stopIfTrue="1" operator="endsWith" text="PL">
      <formula>RIGHT(AG231,LEN("PL"))="PL"</formula>
    </cfRule>
    <cfRule type="endsWith" dxfId="8949" priority="2894" stopIfTrue="1" operator="endsWith" text="FE">
      <formula>RIGHT(AG231,LEN("FE"))="FE"</formula>
    </cfRule>
    <cfRule type="endsWith" dxfId="8948" priority="2895" stopIfTrue="1" operator="endsWith" text="PA">
      <formula>RIGHT(AG231,LEN("PA"))="PA"</formula>
    </cfRule>
    <cfRule type="endsWith" dxfId="8947" priority="2896" stopIfTrue="1" operator="endsWith" text="PS">
      <formula>RIGHT(AG231,LEN("PS"))="PS"</formula>
    </cfRule>
    <cfRule type="endsWith" dxfId="8946" priority="2897" stopIfTrue="1" operator="endsWith" text="OB">
      <formula>RIGHT(AG231,LEN("OB"))="OB"</formula>
    </cfRule>
    <cfRule type="endsWith" dxfId="8945" priority="2898" stopIfTrue="1" operator="endsWith" text="BA">
      <formula>RIGHT(AG231,LEN("BA"))="BA"</formula>
    </cfRule>
    <cfRule type="endsWith" dxfId="8944" priority="2899" stopIfTrue="1" operator="endsWith" text="CO">
      <formula>RIGHT(AG231,LEN("CO"))="CO"</formula>
    </cfRule>
    <cfRule type="endsWith" dxfId="8943" priority="2900" stopIfTrue="1" operator="endsWith" text="CH">
      <formula>RIGHT(AG231,LEN("CH"))="CH"</formula>
    </cfRule>
  </conditionalFormatting>
  <conditionalFormatting sqref="AI231:AI245">
    <cfRule type="endsWith" dxfId="8942" priority="2879" stopIfTrue="1" operator="endsWith" text="TE">
      <formula>RIGHT(AI231,LEN("TE"))="TE"</formula>
    </cfRule>
    <cfRule type="endsWith" dxfId="8941" priority="2880" stopIfTrue="1" operator="endsWith" text="MX">
      <formula>RIGHT(AI231,LEN("MX"))="MX"</formula>
    </cfRule>
    <cfRule type="endsWith" dxfId="8940" priority="2881" stopIfTrue="1" operator="endsWith" text="MI">
      <formula>RIGHT(AI231,LEN("MI"))="MI"</formula>
    </cfRule>
    <cfRule type="endsWith" dxfId="8939" priority="2882" stopIfTrue="1" operator="endsWith" text="PL">
      <formula>RIGHT(AI231,LEN("PL"))="PL"</formula>
    </cfRule>
    <cfRule type="endsWith" dxfId="8938" priority="2883" stopIfTrue="1" operator="endsWith" text="FE">
      <formula>RIGHT(AI231,LEN("FE"))="FE"</formula>
    </cfRule>
    <cfRule type="endsWith" dxfId="8937" priority="2884" stopIfTrue="1" operator="endsWith" text="PA">
      <formula>RIGHT(AI231,LEN("PA"))="PA"</formula>
    </cfRule>
    <cfRule type="endsWith" dxfId="8936" priority="2885" stopIfTrue="1" operator="endsWith" text="PS">
      <formula>RIGHT(AI231,LEN("PS"))="PS"</formula>
    </cfRule>
    <cfRule type="endsWith" dxfId="8935" priority="2886" stopIfTrue="1" operator="endsWith" text="OB">
      <formula>RIGHT(AI231,LEN("OB"))="OB"</formula>
    </cfRule>
    <cfRule type="endsWith" dxfId="8934" priority="2887" stopIfTrue="1" operator="endsWith" text="BA">
      <formula>RIGHT(AI231,LEN("BA"))="BA"</formula>
    </cfRule>
    <cfRule type="endsWith" dxfId="8933" priority="2888" stopIfTrue="1" operator="endsWith" text="CO">
      <formula>RIGHT(AI231,LEN("CO"))="CO"</formula>
    </cfRule>
    <cfRule type="endsWith" dxfId="8932" priority="2889" stopIfTrue="1" operator="endsWith" text="CH">
      <formula>RIGHT(AI231,LEN("CH"))="CH"</formula>
    </cfRule>
  </conditionalFormatting>
  <conditionalFormatting sqref="AK231:AK245">
    <cfRule type="endsWith" dxfId="8931" priority="2868" stopIfTrue="1" operator="endsWith" text="TE">
      <formula>RIGHT(AK231,LEN("TE"))="TE"</formula>
    </cfRule>
    <cfRule type="endsWith" dxfId="8930" priority="2869" stopIfTrue="1" operator="endsWith" text="MX">
      <formula>RIGHT(AK231,LEN("MX"))="MX"</formula>
    </cfRule>
    <cfRule type="endsWith" dxfId="8929" priority="2870" stopIfTrue="1" operator="endsWith" text="MI">
      <formula>RIGHT(AK231,LEN("MI"))="MI"</formula>
    </cfRule>
    <cfRule type="endsWith" dxfId="8928" priority="2871" stopIfTrue="1" operator="endsWith" text="PL">
      <formula>RIGHT(AK231,LEN("PL"))="PL"</formula>
    </cfRule>
    <cfRule type="endsWith" dxfId="8927" priority="2872" stopIfTrue="1" operator="endsWith" text="FE">
      <formula>RIGHT(AK231,LEN("FE"))="FE"</formula>
    </cfRule>
    <cfRule type="endsWith" dxfId="8926" priority="2873" stopIfTrue="1" operator="endsWith" text="PA">
      <formula>RIGHT(AK231,LEN("PA"))="PA"</formula>
    </cfRule>
    <cfRule type="endsWith" dxfId="8925" priority="2874" stopIfTrue="1" operator="endsWith" text="PS">
      <formula>RIGHT(AK231,LEN("PS"))="PS"</formula>
    </cfRule>
    <cfRule type="endsWith" dxfId="8924" priority="2875" stopIfTrue="1" operator="endsWith" text="OB">
      <formula>RIGHT(AK231,LEN("OB"))="OB"</formula>
    </cfRule>
    <cfRule type="endsWith" dxfId="8923" priority="2876" stopIfTrue="1" operator="endsWith" text="BA">
      <formula>RIGHT(AK231,LEN("BA"))="BA"</formula>
    </cfRule>
    <cfRule type="endsWith" dxfId="8922" priority="2877" stopIfTrue="1" operator="endsWith" text="CO">
      <formula>RIGHT(AK231,LEN("CO"))="CO"</formula>
    </cfRule>
    <cfRule type="endsWith" dxfId="8921" priority="2878" stopIfTrue="1" operator="endsWith" text="CH">
      <formula>RIGHT(AK231,LEN("CH"))="CH"</formula>
    </cfRule>
  </conditionalFormatting>
  <conditionalFormatting sqref="AM231:AM245">
    <cfRule type="endsWith" dxfId="8920" priority="2857" stopIfTrue="1" operator="endsWith" text="TE">
      <formula>RIGHT(AM231,LEN("TE"))="TE"</formula>
    </cfRule>
    <cfRule type="endsWith" dxfId="8919" priority="2858" stopIfTrue="1" operator="endsWith" text="MX">
      <formula>RIGHT(AM231,LEN("MX"))="MX"</formula>
    </cfRule>
    <cfRule type="endsWith" dxfId="8918" priority="2859" stopIfTrue="1" operator="endsWith" text="MI">
      <formula>RIGHT(AM231,LEN("MI"))="MI"</formula>
    </cfRule>
    <cfRule type="endsWith" dxfId="8917" priority="2860" stopIfTrue="1" operator="endsWith" text="PL">
      <formula>RIGHT(AM231,LEN("PL"))="PL"</formula>
    </cfRule>
    <cfRule type="endsWith" dxfId="8916" priority="2861" stopIfTrue="1" operator="endsWith" text="FE">
      <formula>RIGHT(AM231,LEN("FE"))="FE"</formula>
    </cfRule>
    <cfRule type="endsWith" dxfId="8915" priority="2862" stopIfTrue="1" operator="endsWith" text="PA">
      <formula>RIGHT(AM231,LEN("PA"))="PA"</formula>
    </cfRule>
    <cfRule type="endsWith" dxfId="8914" priority="2863" stopIfTrue="1" operator="endsWith" text="PS">
      <formula>RIGHT(AM231,LEN("PS"))="PS"</formula>
    </cfRule>
    <cfRule type="endsWith" dxfId="8913" priority="2864" stopIfTrue="1" operator="endsWith" text="OB">
      <formula>RIGHT(AM231,LEN("OB"))="OB"</formula>
    </cfRule>
    <cfRule type="endsWith" dxfId="8912" priority="2865" stopIfTrue="1" operator="endsWith" text="BA">
      <formula>RIGHT(AM231,LEN("BA"))="BA"</formula>
    </cfRule>
    <cfRule type="endsWith" dxfId="8911" priority="2866" stopIfTrue="1" operator="endsWith" text="CO">
      <formula>RIGHT(AM231,LEN("CO"))="CO"</formula>
    </cfRule>
    <cfRule type="endsWith" dxfId="8910" priority="2867" stopIfTrue="1" operator="endsWith" text="CH">
      <formula>RIGHT(AM231,LEN("CH"))="CH"</formula>
    </cfRule>
  </conditionalFormatting>
  <conditionalFormatting sqref="AV246">
    <cfRule type="cellIs" dxfId="8909" priority="2856" stopIfTrue="1" operator="greaterThan">
      <formula>16</formula>
    </cfRule>
  </conditionalFormatting>
  <conditionalFormatting sqref="AX246">
    <cfRule type="cellIs" dxfId="8908" priority="2855" stopIfTrue="1" operator="greaterThan">
      <formula>16</formula>
    </cfRule>
  </conditionalFormatting>
  <conditionalFormatting sqref="AZ246">
    <cfRule type="cellIs" dxfId="8907" priority="2854" stopIfTrue="1" operator="greaterThan">
      <formula>16</formula>
    </cfRule>
  </conditionalFormatting>
  <conditionalFormatting sqref="BB246">
    <cfRule type="cellIs" dxfId="8906" priority="2853" stopIfTrue="1" operator="greaterThan">
      <formula>16</formula>
    </cfRule>
  </conditionalFormatting>
  <conditionalFormatting sqref="BD246">
    <cfRule type="cellIs" dxfId="8905" priority="2852" stopIfTrue="1" operator="greaterThan">
      <formula>16</formula>
    </cfRule>
  </conditionalFormatting>
  <conditionalFormatting sqref="BF246">
    <cfRule type="cellIs" dxfId="8904" priority="2851" stopIfTrue="1" operator="greaterThan">
      <formula>16</formula>
    </cfRule>
  </conditionalFormatting>
  <conditionalFormatting sqref="BH246">
    <cfRule type="cellIs" dxfId="8903" priority="2850" stopIfTrue="1" operator="greaterThan">
      <formula>16</formula>
    </cfRule>
  </conditionalFormatting>
  <conditionalFormatting sqref="AU231:AU245">
    <cfRule type="endsWith" dxfId="8902" priority="2839" stopIfTrue="1" operator="endsWith" text="TE">
      <formula>RIGHT(AU231,LEN("TE"))="TE"</formula>
    </cfRule>
    <cfRule type="endsWith" dxfId="8901" priority="2840" stopIfTrue="1" operator="endsWith" text="MX">
      <formula>RIGHT(AU231,LEN("MX"))="MX"</formula>
    </cfRule>
    <cfRule type="endsWith" dxfId="8900" priority="2841" stopIfTrue="1" operator="endsWith" text="MI">
      <formula>RIGHT(AU231,LEN("MI"))="MI"</formula>
    </cfRule>
    <cfRule type="endsWith" dxfId="8899" priority="2842" stopIfTrue="1" operator="endsWith" text="PL">
      <formula>RIGHT(AU231,LEN("PL"))="PL"</formula>
    </cfRule>
    <cfRule type="endsWith" dxfId="8898" priority="2843" stopIfTrue="1" operator="endsWith" text="FE">
      <formula>RIGHT(AU231,LEN("FE"))="FE"</formula>
    </cfRule>
    <cfRule type="endsWith" dxfId="8897" priority="2844" stopIfTrue="1" operator="endsWith" text="PA">
      <formula>RIGHT(AU231,LEN("PA"))="PA"</formula>
    </cfRule>
    <cfRule type="endsWith" dxfId="8896" priority="2845" stopIfTrue="1" operator="endsWith" text="PS">
      <formula>RIGHT(AU231,LEN("PS"))="PS"</formula>
    </cfRule>
    <cfRule type="endsWith" dxfId="8895" priority="2846" stopIfTrue="1" operator="endsWith" text="OB">
      <formula>RIGHT(AU231,LEN("OB"))="OB"</formula>
    </cfRule>
    <cfRule type="endsWith" dxfId="8894" priority="2847" stopIfTrue="1" operator="endsWith" text="BA">
      <formula>RIGHT(AU231,LEN("BA"))="BA"</formula>
    </cfRule>
    <cfRule type="endsWith" dxfId="8893" priority="2848" stopIfTrue="1" operator="endsWith" text="CO">
      <formula>RIGHT(AU231,LEN("CO"))="CO"</formula>
    </cfRule>
    <cfRule type="endsWith" dxfId="8892" priority="2849" stopIfTrue="1" operator="endsWith" text="CH">
      <formula>RIGHT(AU231,LEN("CH"))="CH"</formula>
    </cfRule>
  </conditionalFormatting>
  <conditionalFormatting sqref="AW231:AW245">
    <cfRule type="endsWith" dxfId="8891" priority="2828" stopIfTrue="1" operator="endsWith" text="TE">
      <formula>RIGHT(AW231,LEN("TE"))="TE"</formula>
    </cfRule>
    <cfRule type="endsWith" dxfId="8890" priority="2829" stopIfTrue="1" operator="endsWith" text="MX">
      <formula>RIGHT(AW231,LEN("MX"))="MX"</formula>
    </cfRule>
    <cfRule type="endsWith" dxfId="8889" priority="2830" stopIfTrue="1" operator="endsWith" text="MI">
      <formula>RIGHT(AW231,LEN("MI"))="MI"</formula>
    </cfRule>
    <cfRule type="endsWith" dxfId="8888" priority="2831" stopIfTrue="1" operator="endsWith" text="PL">
      <formula>RIGHT(AW231,LEN("PL"))="PL"</formula>
    </cfRule>
    <cfRule type="endsWith" dxfId="8887" priority="2832" stopIfTrue="1" operator="endsWith" text="FE">
      <formula>RIGHT(AW231,LEN("FE"))="FE"</formula>
    </cfRule>
    <cfRule type="endsWith" dxfId="8886" priority="2833" stopIfTrue="1" operator="endsWith" text="PA">
      <formula>RIGHT(AW231,LEN("PA"))="PA"</formula>
    </cfRule>
    <cfRule type="endsWith" dxfId="8885" priority="2834" stopIfTrue="1" operator="endsWith" text="PS">
      <formula>RIGHT(AW231,LEN("PS"))="PS"</formula>
    </cfRule>
    <cfRule type="endsWith" dxfId="8884" priority="2835" stopIfTrue="1" operator="endsWith" text="OB">
      <formula>RIGHT(AW231,LEN("OB"))="OB"</formula>
    </cfRule>
    <cfRule type="endsWith" dxfId="8883" priority="2836" stopIfTrue="1" operator="endsWith" text="BA">
      <formula>RIGHT(AW231,LEN("BA"))="BA"</formula>
    </cfRule>
    <cfRule type="endsWith" dxfId="8882" priority="2837" stopIfTrue="1" operator="endsWith" text="CO">
      <formula>RIGHT(AW231,LEN("CO"))="CO"</formula>
    </cfRule>
    <cfRule type="endsWith" dxfId="8881" priority="2838" stopIfTrue="1" operator="endsWith" text="CH">
      <formula>RIGHT(AW231,LEN("CH"))="CH"</formula>
    </cfRule>
  </conditionalFormatting>
  <conditionalFormatting sqref="AY231:AY245">
    <cfRule type="endsWith" dxfId="8880" priority="2817" stopIfTrue="1" operator="endsWith" text="TE">
      <formula>RIGHT(AY231,LEN("TE"))="TE"</formula>
    </cfRule>
    <cfRule type="endsWith" dxfId="8879" priority="2818" stopIfTrue="1" operator="endsWith" text="MX">
      <formula>RIGHT(AY231,LEN("MX"))="MX"</formula>
    </cfRule>
    <cfRule type="endsWith" dxfId="8878" priority="2819" stopIfTrue="1" operator="endsWith" text="MI">
      <formula>RIGHT(AY231,LEN("MI"))="MI"</formula>
    </cfRule>
    <cfRule type="endsWith" dxfId="8877" priority="2820" stopIfTrue="1" operator="endsWith" text="PL">
      <formula>RIGHT(AY231,LEN("PL"))="PL"</formula>
    </cfRule>
    <cfRule type="endsWith" dxfId="8876" priority="2821" stopIfTrue="1" operator="endsWith" text="FE">
      <formula>RIGHT(AY231,LEN("FE"))="FE"</formula>
    </cfRule>
    <cfRule type="endsWith" dxfId="8875" priority="2822" stopIfTrue="1" operator="endsWith" text="PA">
      <formula>RIGHT(AY231,LEN("PA"))="PA"</formula>
    </cfRule>
    <cfRule type="endsWith" dxfId="8874" priority="2823" stopIfTrue="1" operator="endsWith" text="PS">
      <formula>RIGHT(AY231,LEN("PS"))="PS"</formula>
    </cfRule>
    <cfRule type="endsWith" dxfId="8873" priority="2824" stopIfTrue="1" operator="endsWith" text="OB">
      <formula>RIGHT(AY231,LEN("OB"))="OB"</formula>
    </cfRule>
    <cfRule type="endsWith" dxfId="8872" priority="2825" stopIfTrue="1" operator="endsWith" text="BA">
      <formula>RIGHT(AY231,LEN("BA"))="BA"</formula>
    </cfRule>
    <cfRule type="endsWith" dxfId="8871" priority="2826" stopIfTrue="1" operator="endsWith" text="CO">
      <formula>RIGHT(AY231,LEN("CO"))="CO"</formula>
    </cfRule>
    <cfRule type="endsWith" dxfId="8870" priority="2827" stopIfTrue="1" operator="endsWith" text="CH">
      <formula>RIGHT(AY231,LEN("CH"))="CH"</formula>
    </cfRule>
  </conditionalFormatting>
  <conditionalFormatting sqref="BA231:BA245">
    <cfRule type="endsWith" dxfId="8869" priority="2806" stopIfTrue="1" operator="endsWith" text="TE">
      <formula>RIGHT(BA231,LEN("TE"))="TE"</formula>
    </cfRule>
    <cfRule type="endsWith" dxfId="8868" priority="2807" stopIfTrue="1" operator="endsWith" text="MX">
      <formula>RIGHT(BA231,LEN("MX"))="MX"</formula>
    </cfRule>
    <cfRule type="endsWith" dxfId="8867" priority="2808" stopIfTrue="1" operator="endsWith" text="MI">
      <formula>RIGHT(BA231,LEN("MI"))="MI"</formula>
    </cfRule>
    <cfRule type="endsWith" dxfId="8866" priority="2809" stopIfTrue="1" operator="endsWith" text="PL">
      <formula>RIGHT(BA231,LEN("PL"))="PL"</formula>
    </cfRule>
    <cfRule type="endsWith" dxfId="8865" priority="2810" stopIfTrue="1" operator="endsWith" text="FE">
      <formula>RIGHT(BA231,LEN("FE"))="FE"</formula>
    </cfRule>
    <cfRule type="endsWith" dxfId="8864" priority="2811" stopIfTrue="1" operator="endsWith" text="PA">
      <formula>RIGHT(BA231,LEN("PA"))="PA"</formula>
    </cfRule>
    <cfRule type="endsWith" dxfId="8863" priority="2812" stopIfTrue="1" operator="endsWith" text="PS">
      <formula>RIGHT(BA231,LEN("PS"))="PS"</formula>
    </cfRule>
    <cfRule type="endsWith" dxfId="8862" priority="2813" stopIfTrue="1" operator="endsWith" text="OB">
      <formula>RIGHT(BA231,LEN("OB"))="OB"</formula>
    </cfRule>
    <cfRule type="endsWith" dxfId="8861" priority="2814" stopIfTrue="1" operator="endsWith" text="BA">
      <formula>RIGHT(BA231,LEN("BA"))="BA"</formula>
    </cfRule>
    <cfRule type="endsWith" dxfId="8860" priority="2815" stopIfTrue="1" operator="endsWith" text="CO">
      <formula>RIGHT(BA231,LEN("CO"))="CO"</formula>
    </cfRule>
    <cfRule type="endsWith" dxfId="8859" priority="2816" stopIfTrue="1" operator="endsWith" text="CH">
      <formula>RIGHT(BA231,LEN("CH"))="CH"</formula>
    </cfRule>
  </conditionalFormatting>
  <conditionalFormatting sqref="BC231:BC245">
    <cfRule type="endsWith" dxfId="8858" priority="2795" stopIfTrue="1" operator="endsWith" text="TE">
      <formula>RIGHT(BC231,LEN("TE"))="TE"</formula>
    </cfRule>
    <cfRule type="endsWith" dxfId="8857" priority="2796" stopIfTrue="1" operator="endsWith" text="MX">
      <formula>RIGHT(BC231,LEN("MX"))="MX"</formula>
    </cfRule>
    <cfRule type="endsWith" dxfId="8856" priority="2797" stopIfTrue="1" operator="endsWith" text="MI">
      <formula>RIGHT(BC231,LEN("MI"))="MI"</formula>
    </cfRule>
    <cfRule type="endsWith" dxfId="8855" priority="2798" stopIfTrue="1" operator="endsWith" text="PL">
      <formula>RIGHT(BC231,LEN("PL"))="PL"</formula>
    </cfRule>
    <cfRule type="endsWith" dxfId="8854" priority="2799" stopIfTrue="1" operator="endsWith" text="FE">
      <formula>RIGHT(BC231,LEN("FE"))="FE"</formula>
    </cfRule>
    <cfRule type="endsWith" dxfId="8853" priority="2800" stopIfTrue="1" operator="endsWith" text="PA">
      <formula>RIGHT(BC231,LEN("PA"))="PA"</formula>
    </cfRule>
    <cfRule type="endsWith" dxfId="8852" priority="2801" stopIfTrue="1" operator="endsWith" text="PS">
      <formula>RIGHT(BC231,LEN("PS"))="PS"</formula>
    </cfRule>
    <cfRule type="endsWith" dxfId="8851" priority="2802" stopIfTrue="1" operator="endsWith" text="OB">
      <formula>RIGHT(BC231,LEN("OB"))="OB"</formula>
    </cfRule>
    <cfRule type="endsWith" dxfId="8850" priority="2803" stopIfTrue="1" operator="endsWith" text="BA">
      <formula>RIGHT(BC231,LEN("BA"))="BA"</formula>
    </cfRule>
    <cfRule type="endsWith" dxfId="8849" priority="2804" stopIfTrue="1" operator="endsWith" text="CO">
      <formula>RIGHT(BC231,LEN("CO"))="CO"</formula>
    </cfRule>
    <cfRule type="endsWith" dxfId="8848" priority="2805" stopIfTrue="1" operator="endsWith" text="CH">
      <formula>RIGHT(BC231,LEN("CH"))="CH"</formula>
    </cfRule>
  </conditionalFormatting>
  <conditionalFormatting sqref="BE231:BE245">
    <cfRule type="endsWith" dxfId="8847" priority="2784" stopIfTrue="1" operator="endsWith" text="TE">
      <formula>RIGHT(BE231,LEN("TE"))="TE"</formula>
    </cfRule>
    <cfRule type="endsWith" dxfId="8846" priority="2785" stopIfTrue="1" operator="endsWith" text="MX">
      <formula>RIGHT(BE231,LEN("MX"))="MX"</formula>
    </cfRule>
    <cfRule type="endsWith" dxfId="8845" priority="2786" stopIfTrue="1" operator="endsWith" text="MI">
      <formula>RIGHT(BE231,LEN("MI"))="MI"</formula>
    </cfRule>
    <cfRule type="endsWith" dxfId="8844" priority="2787" stopIfTrue="1" operator="endsWith" text="PL">
      <formula>RIGHT(BE231,LEN("PL"))="PL"</formula>
    </cfRule>
    <cfRule type="endsWith" dxfId="8843" priority="2788" stopIfTrue="1" operator="endsWith" text="FE">
      <formula>RIGHT(BE231,LEN("FE"))="FE"</formula>
    </cfRule>
    <cfRule type="endsWith" dxfId="8842" priority="2789" stopIfTrue="1" operator="endsWith" text="PA">
      <formula>RIGHT(BE231,LEN("PA"))="PA"</formula>
    </cfRule>
    <cfRule type="endsWith" dxfId="8841" priority="2790" stopIfTrue="1" operator="endsWith" text="PS">
      <formula>RIGHT(BE231,LEN("PS"))="PS"</formula>
    </cfRule>
    <cfRule type="endsWith" dxfId="8840" priority="2791" stopIfTrue="1" operator="endsWith" text="OB">
      <formula>RIGHT(BE231,LEN("OB"))="OB"</formula>
    </cfRule>
    <cfRule type="endsWith" dxfId="8839" priority="2792" stopIfTrue="1" operator="endsWith" text="BA">
      <formula>RIGHT(BE231,LEN("BA"))="BA"</formula>
    </cfRule>
    <cfRule type="endsWith" dxfId="8838" priority="2793" stopIfTrue="1" operator="endsWith" text="CO">
      <formula>RIGHT(BE231,LEN("CO"))="CO"</formula>
    </cfRule>
    <cfRule type="endsWith" dxfId="8837" priority="2794" stopIfTrue="1" operator="endsWith" text="CH">
      <formula>RIGHT(BE231,LEN("CH"))="CH"</formula>
    </cfRule>
  </conditionalFormatting>
  <conditionalFormatting sqref="BG231:BG245">
    <cfRule type="endsWith" dxfId="8836" priority="2773" stopIfTrue="1" operator="endsWith" text="TE">
      <formula>RIGHT(BG231,LEN("TE"))="TE"</formula>
    </cfRule>
    <cfRule type="endsWith" dxfId="8835" priority="2774" stopIfTrue="1" operator="endsWith" text="MX">
      <formula>RIGHT(BG231,LEN("MX"))="MX"</formula>
    </cfRule>
    <cfRule type="endsWith" dxfId="8834" priority="2775" stopIfTrue="1" operator="endsWith" text="MI">
      <formula>RIGHT(BG231,LEN("MI"))="MI"</formula>
    </cfRule>
    <cfRule type="endsWith" dxfId="8833" priority="2776" stopIfTrue="1" operator="endsWith" text="PL">
      <formula>RIGHT(BG231,LEN("PL"))="PL"</formula>
    </cfRule>
    <cfRule type="endsWith" dxfId="8832" priority="2777" stopIfTrue="1" operator="endsWith" text="FE">
      <formula>RIGHT(BG231,LEN("FE"))="FE"</formula>
    </cfRule>
    <cfRule type="endsWith" dxfId="8831" priority="2778" stopIfTrue="1" operator="endsWith" text="PA">
      <formula>RIGHT(BG231,LEN("PA"))="PA"</formula>
    </cfRule>
    <cfRule type="endsWith" dxfId="8830" priority="2779" stopIfTrue="1" operator="endsWith" text="PS">
      <formula>RIGHT(BG231,LEN("PS"))="PS"</formula>
    </cfRule>
    <cfRule type="endsWith" dxfId="8829" priority="2780" stopIfTrue="1" operator="endsWith" text="OB">
      <formula>RIGHT(BG231,LEN("OB"))="OB"</formula>
    </cfRule>
    <cfRule type="endsWith" dxfId="8828" priority="2781" stopIfTrue="1" operator="endsWith" text="BA">
      <formula>RIGHT(BG231,LEN("BA"))="BA"</formula>
    </cfRule>
    <cfRule type="endsWith" dxfId="8827" priority="2782" stopIfTrue="1" operator="endsWith" text="CO">
      <formula>RIGHT(BG231,LEN("CO"))="CO"</formula>
    </cfRule>
    <cfRule type="endsWith" dxfId="8826" priority="2783" stopIfTrue="1" operator="endsWith" text="CH">
      <formula>RIGHT(BG231,LEN("CH"))="CH"</formula>
    </cfRule>
  </conditionalFormatting>
  <conditionalFormatting sqref="H264">
    <cfRule type="cellIs" dxfId="8825" priority="2772" stopIfTrue="1" operator="greaterThan">
      <formula>16</formula>
    </cfRule>
  </conditionalFormatting>
  <conditionalFormatting sqref="J264">
    <cfRule type="cellIs" dxfId="8824" priority="2771" stopIfTrue="1" operator="greaterThan">
      <formula>16</formula>
    </cfRule>
  </conditionalFormatting>
  <conditionalFormatting sqref="L264">
    <cfRule type="cellIs" dxfId="8823" priority="2770" stopIfTrue="1" operator="greaterThan">
      <formula>16</formula>
    </cfRule>
  </conditionalFormatting>
  <conditionalFormatting sqref="N264">
    <cfRule type="cellIs" dxfId="8822" priority="2769" stopIfTrue="1" operator="greaterThan">
      <formula>16</formula>
    </cfRule>
  </conditionalFormatting>
  <conditionalFormatting sqref="P264">
    <cfRule type="cellIs" dxfId="8821" priority="2768" stopIfTrue="1" operator="greaterThan">
      <formula>16</formula>
    </cfRule>
  </conditionalFormatting>
  <conditionalFormatting sqref="R264">
    <cfRule type="cellIs" dxfId="8820" priority="2767" stopIfTrue="1" operator="greaterThan">
      <formula>16</formula>
    </cfRule>
  </conditionalFormatting>
  <conditionalFormatting sqref="T264">
    <cfRule type="cellIs" dxfId="8819" priority="2766" stopIfTrue="1" operator="greaterThan">
      <formula>16</formula>
    </cfRule>
  </conditionalFormatting>
  <conditionalFormatting sqref="G249:G263">
    <cfRule type="endsWith" dxfId="8818" priority="2755" stopIfTrue="1" operator="endsWith" text="TE">
      <formula>RIGHT(G249,LEN("TE"))="TE"</formula>
    </cfRule>
    <cfRule type="endsWith" dxfId="8817" priority="2756" stopIfTrue="1" operator="endsWith" text="MX">
      <formula>RIGHT(G249,LEN("MX"))="MX"</formula>
    </cfRule>
    <cfRule type="endsWith" dxfId="8816" priority="2757" stopIfTrue="1" operator="endsWith" text="MI">
      <formula>RIGHT(G249,LEN("MI"))="MI"</formula>
    </cfRule>
    <cfRule type="endsWith" dxfId="8815" priority="2758" stopIfTrue="1" operator="endsWith" text="PL">
      <formula>RIGHT(G249,LEN("PL"))="PL"</formula>
    </cfRule>
    <cfRule type="endsWith" dxfId="8814" priority="2759" stopIfTrue="1" operator="endsWith" text="FE">
      <formula>RIGHT(G249,LEN("FE"))="FE"</formula>
    </cfRule>
    <cfRule type="endsWith" dxfId="8813" priority="2760" stopIfTrue="1" operator="endsWith" text="PA">
      <formula>RIGHT(G249,LEN("PA"))="PA"</formula>
    </cfRule>
    <cfRule type="endsWith" dxfId="8812" priority="2761" stopIfTrue="1" operator="endsWith" text="PS">
      <formula>RIGHT(G249,LEN("PS"))="PS"</formula>
    </cfRule>
    <cfRule type="endsWith" dxfId="8811" priority="2762" stopIfTrue="1" operator="endsWith" text="OB">
      <formula>RIGHT(G249,LEN("OB"))="OB"</formula>
    </cfRule>
    <cfRule type="endsWith" dxfId="8810" priority="2763" stopIfTrue="1" operator="endsWith" text="BA">
      <formula>RIGHT(G249,LEN("BA"))="BA"</formula>
    </cfRule>
    <cfRule type="endsWith" dxfId="8809" priority="2764" stopIfTrue="1" operator="endsWith" text="CO">
      <formula>RIGHT(G249,LEN("CO"))="CO"</formula>
    </cfRule>
    <cfRule type="endsWith" dxfId="8808" priority="2765" stopIfTrue="1" operator="endsWith" text="CH">
      <formula>RIGHT(G249,LEN("CH"))="CH"</formula>
    </cfRule>
  </conditionalFormatting>
  <conditionalFormatting sqref="I249:I263">
    <cfRule type="endsWith" dxfId="8807" priority="2744" stopIfTrue="1" operator="endsWith" text="TE">
      <formula>RIGHT(I249,LEN("TE"))="TE"</formula>
    </cfRule>
    <cfRule type="endsWith" dxfId="8806" priority="2745" stopIfTrue="1" operator="endsWith" text="MX">
      <formula>RIGHT(I249,LEN("MX"))="MX"</formula>
    </cfRule>
    <cfRule type="endsWith" dxfId="8805" priority="2746" stopIfTrue="1" operator="endsWith" text="MI">
      <formula>RIGHT(I249,LEN("MI"))="MI"</formula>
    </cfRule>
    <cfRule type="endsWith" dxfId="8804" priority="2747" stopIfTrue="1" operator="endsWith" text="PL">
      <formula>RIGHT(I249,LEN("PL"))="PL"</formula>
    </cfRule>
    <cfRule type="endsWith" dxfId="8803" priority="2748" stopIfTrue="1" operator="endsWith" text="FE">
      <formula>RIGHT(I249,LEN("FE"))="FE"</formula>
    </cfRule>
    <cfRule type="endsWith" dxfId="8802" priority="2749" stopIfTrue="1" operator="endsWith" text="PA">
      <formula>RIGHT(I249,LEN("PA"))="PA"</formula>
    </cfRule>
    <cfRule type="endsWith" dxfId="8801" priority="2750" stopIfTrue="1" operator="endsWith" text="PS">
      <formula>RIGHT(I249,LEN("PS"))="PS"</formula>
    </cfRule>
    <cfRule type="endsWith" dxfId="8800" priority="2751" stopIfTrue="1" operator="endsWith" text="OB">
      <formula>RIGHT(I249,LEN("OB"))="OB"</formula>
    </cfRule>
    <cfRule type="endsWith" dxfId="8799" priority="2752" stopIfTrue="1" operator="endsWith" text="BA">
      <formula>RIGHT(I249,LEN("BA"))="BA"</formula>
    </cfRule>
    <cfRule type="endsWith" dxfId="8798" priority="2753" stopIfTrue="1" operator="endsWith" text="CO">
      <formula>RIGHT(I249,LEN("CO"))="CO"</formula>
    </cfRule>
    <cfRule type="endsWith" dxfId="8797" priority="2754" stopIfTrue="1" operator="endsWith" text="CH">
      <formula>RIGHT(I249,LEN("CH"))="CH"</formula>
    </cfRule>
  </conditionalFormatting>
  <conditionalFormatting sqref="K249:K263">
    <cfRule type="endsWith" dxfId="8796" priority="2733" stopIfTrue="1" operator="endsWith" text="TE">
      <formula>RIGHT(K249,LEN("TE"))="TE"</formula>
    </cfRule>
    <cfRule type="endsWith" dxfId="8795" priority="2734" stopIfTrue="1" operator="endsWith" text="MX">
      <formula>RIGHT(K249,LEN("MX"))="MX"</formula>
    </cfRule>
    <cfRule type="endsWith" dxfId="8794" priority="2735" stopIfTrue="1" operator="endsWith" text="MI">
      <formula>RIGHT(K249,LEN("MI"))="MI"</formula>
    </cfRule>
    <cfRule type="endsWith" dxfId="8793" priority="2736" stopIfTrue="1" operator="endsWith" text="PL">
      <formula>RIGHT(K249,LEN("PL"))="PL"</formula>
    </cfRule>
    <cfRule type="endsWith" dxfId="8792" priority="2737" stopIfTrue="1" operator="endsWith" text="FE">
      <formula>RIGHT(K249,LEN("FE"))="FE"</formula>
    </cfRule>
    <cfRule type="endsWith" dxfId="8791" priority="2738" stopIfTrue="1" operator="endsWith" text="PA">
      <formula>RIGHT(K249,LEN("PA"))="PA"</formula>
    </cfRule>
    <cfRule type="endsWith" dxfId="8790" priority="2739" stopIfTrue="1" operator="endsWith" text="PS">
      <formula>RIGHT(K249,LEN("PS"))="PS"</formula>
    </cfRule>
    <cfRule type="endsWith" dxfId="8789" priority="2740" stopIfTrue="1" operator="endsWith" text="OB">
      <formula>RIGHT(K249,LEN("OB"))="OB"</formula>
    </cfRule>
    <cfRule type="endsWith" dxfId="8788" priority="2741" stopIfTrue="1" operator="endsWith" text="BA">
      <formula>RIGHT(K249,LEN("BA"))="BA"</formula>
    </cfRule>
    <cfRule type="endsWith" dxfId="8787" priority="2742" stopIfTrue="1" operator="endsWith" text="CO">
      <formula>RIGHT(K249,LEN("CO"))="CO"</formula>
    </cfRule>
    <cfRule type="endsWith" dxfId="8786" priority="2743" stopIfTrue="1" operator="endsWith" text="CH">
      <formula>RIGHT(K249,LEN("CH"))="CH"</formula>
    </cfRule>
  </conditionalFormatting>
  <conditionalFormatting sqref="M249:M263">
    <cfRule type="endsWith" dxfId="8785" priority="2722" stopIfTrue="1" operator="endsWith" text="TE">
      <formula>RIGHT(M249,LEN("TE"))="TE"</formula>
    </cfRule>
    <cfRule type="endsWith" dxfId="8784" priority="2723" stopIfTrue="1" operator="endsWith" text="MX">
      <formula>RIGHT(M249,LEN("MX"))="MX"</formula>
    </cfRule>
    <cfRule type="endsWith" dxfId="8783" priority="2724" stopIfTrue="1" operator="endsWith" text="MI">
      <formula>RIGHT(M249,LEN("MI"))="MI"</formula>
    </cfRule>
    <cfRule type="endsWith" dxfId="8782" priority="2725" stopIfTrue="1" operator="endsWith" text="PL">
      <formula>RIGHT(M249,LEN("PL"))="PL"</formula>
    </cfRule>
    <cfRule type="endsWith" dxfId="8781" priority="2726" stopIfTrue="1" operator="endsWith" text="FE">
      <formula>RIGHT(M249,LEN("FE"))="FE"</formula>
    </cfRule>
    <cfRule type="endsWith" dxfId="8780" priority="2727" stopIfTrue="1" operator="endsWith" text="PA">
      <formula>RIGHT(M249,LEN("PA"))="PA"</formula>
    </cfRule>
    <cfRule type="endsWith" dxfId="8779" priority="2728" stopIfTrue="1" operator="endsWith" text="PS">
      <formula>RIGHT(M249,LEN("PS"))="PS"</formula>
    </cfRule>
    <cfRule type="endsWith" dxfId="8778" priority="2729" stopIfTrue="1" operator="endsWith" text="OB">
      <formula>RIGHT(M249,LEN("OB"))="OB"</formula>
    </cfRule>
    <cfRule type="endsWith" dxfId="8777" priority="2730" stopIfTrue="1" operator="endsWith" text="BA">
      <formula>RIGHT(M249,LEN("BA"))="BA"</formula>
    </cfRule>
    <cfRule type="endsWith" dxfId="8776" priority="2731" stopIfTrue="1" operator="endsWith" text="CO">
      <formula>RIGHT(M249,LEN("CO"))="CO"</formula>
    </cfRule>
    <cfRule type="endsWith" dxfId="8775" priority="2732" stopIfTrue="1" operator="endsWith" text="CH">
      <formula>RIGHT(M249,LEN("CH"))="CH"</formula>
    </cfRule>
  </conditionalFormatting>
  <conditionalFormatting sqref="O249:O263">
    <cfRule type="endsWith" dxfId="8774" priority="2711" stopIfTrue="1" operator="endsWith" text="TE">
      <formula>RIGHT(O249,LEN("TE"))="TE"</formula>
    </cfRule>
    <cfRule type="endsWith" dxfId="8773" priority="2712" stopIfTrue="1" operator="endsWith" text="MX">
      <formula>RIGHT(O249,LEN("MX"))="MX"</formula>
    </cfRule>
    <cfRule type="endsWith" dxfId="8772" priority="2713" stopIfTrue="1" operator="endsWith" text="MI">
      <formula>RIGHT(O249,LEN("MI"))="MI"</formula>
    </cfRule>
    <cfRule type="endsWith" dxfId="8771" priority="2714" stopIfTrue="1" operator="endsWith" text="PL">
      <formula>RIGHT(O249,LEN("PL"))="PL"</formula>
    </cfRule>
    <cfRule type="endsWith" dxfId="8770" priority="2715" stopIfTrue="1" operator="endsWith" text="FE">
      <formula>RIGHT(O249,LEN("FE"))="FE"</formula>
    </cfRule>
    <cfRule type="endsWith" dxfId="8769" priority="2716" stopIfTrue="1" operator="endsWith" text="PA">
      <formula>RIGHT(O249,LEN("PA"))="PA"</formula>
    </cfRule>
    <cfRule type="endsWith" dxfId="8768" priority="2717" stopIfTrue="1" operator="endsWith" text="PS">
      <formula>RIGHT(O249,LEN("PS"))="PS"</formula>
    </cfRule>
    <cfRule type="endsWith" dxfId="8767" priority="2718" stopIfTrue="1" operator="endsWith" text="OB">
      <formula>RIGHT(O249,LEN("OB"))="OB"</formula>
    </cfRule>
    <cfRule type="endsWith" dxfId="8766" priority="2719" stopIfTrue="1" operator="endsWith" text="BA">
      <formula>RIGHT(O249,LEN("BA"))="BA"</formula>
    </cfRule>
    <cfRule type="endsWith" dxfId="8765" priority="2720" stopIfTrue="1" operator="endsWith" text="CO">
      <formula>RIGHT(O249,LEN("CO"))="CO"</formula>
    </cfRule>
    <cfRule type="endsWith" dxfId="8764" priority="2721" stopIfTrue="1" operator="endsWith" text="CH">
      <formula>RIGHT(O249,LEN("CH"))="CH"</formula>
    </cfRule>
  </conditionalFormatting>
  <conditionalFormatting sqref="Q249:Q263">
    <cfRule type="endsWith" dxfId="8763" priority="2700" stopIfTrue="1" operator="endsWith" text="TE">
      <formula>RIGHT(Q249,LEN("TE"))="TE"</formula>
    </cfRule>
    <cfRule type="endsWith" dxfId="8762" priority="2701" stopIfTrue="1" operator="endsWith" text="MX">
      <formula>RIGHT(Q249,LEN("MX"))="MX"</formula>
    </cfRule>
    <cfRule type="endsWith" dxfId="8761" priority="2702" stopIfTrue="1" operator="endsWith" text="MI">
      <formula>RIGHT(Q249,LEN("MI"))="MI"</formula>
    </cfRule>
    <cfRule type="endsWith" dxfId="8760" priority="2703" stopIfTrue="1" operator="endsWith" text="PL">
      <formula>RIGHT(Q249,LEN("PL"))="PL"</formula>
    </cfRule>
    <cfRule type="endsWith" dxfId="8759" priority="2704" stopIfTrue="1" operator="endsWith" text="FE">
      <formula>RIGHT(Q249,LEN("FE"))="FE"</formula>
    </cfRule>
    <cfRule type="endsWith" dxfId="8758" priority="2705" stopIfTrue="1" operator="endsWith" text="PA">
      <formula>RIGHT(Q249,LEN("PA"))="PA"</formula>
    </cfRule>
    <cfRule type="endsWith" dxfId="8757" priority="2706" stopIfTrue="1" operator="endsWith" text="PS">
      <formula>RIGHT(Q249,LEN("PS"))="PS"</formula>
    </cfRule>
    <cfRule type="endsWith" dxfId="8756" priority="2707" stopIfTrue="1" operator="endsWith" text="OB">
      <formula>RIGHT(Q249,LEN("OB"))="OB"</formula>
    </cfRule>
    <cfRule type="endsWith" dxfId="8755" priority="2708" stopIfTrue="1" operator="endsWith" text="BA">
      <formula>RIGHT(Q249,LEN("BA"))="BA"</formula>
    </cfRule>
    <cfRule type="endsWith" dxfId="8754" priority="2709" stopIfTrue="1" operator="endsWith" text="CO">
      <formula>RIGHT(Q249,LEN("CO"))="CO"</formula>
    </cfRule>
    <cfRule type="endsWith" dxfId="8753" priority="2710" stopIfTrue="1" operator="endsWith" text="CH">
      <formula>RIGHT(Q249,LEN("CH"))="CH"</formula>
    </cfRule>
  </conditionalFormatting>
  <conditionalFormatting sqref="S249:S263">
    <cfRule type="endsWith" dxfId="8752" priority="2689" stopIfTrue="1" operator="endsWith" text="TE">
      <formula>RIGHT(S249,LEN("TE"))="TE"</formula>
    </cfRule>
    <cfRule type="endsWith" dxfId="8751" priority="2690" stopIfTrue="1" operator="endsWith" text="MX">
      <formula>RIGHT(S249,LEN("MX"))="MX"</formula>
    </cfRule>
    <cfRule type="endsWith" dxfId="8750" priority="2691" stopIfTrue="1" operator="endsWith" text="MI">
      <formula>RIGHT(S249,LEN("MI"))="MI"</formula>
    </cfRule>
    <cfRule type="endsWith" dxfId="8749" priority="2692" stopIfTrue="1" operator="endsWith" text="PL">
      <formula>RIGHT(S249,LEN("PL"))="PL"</formula>
    </cfRule>
    <cfRule type="endsWith" dxfId="8748" priority="2693" stopIfTrue="1" operator="endsWith" text="FE">
      <formula>RIGHT(S249,LEN("FE"))="FE"</formula>
    </cfRule>
    <cfRule type="endsWith" dxfId="8747" priority="2694" stopIfTrue="1" operator="endsWith" text="PA">
      <formula>RIGHT(S249,LEN("PA"))="PA"</formula>
    </cfRule>
    <cfRule type="endsWith" dxfId="8746" priority="2695" stopIfTrue="1" operator="endsWith" text="PS">
      <formula>RIGHT(S249,LEN("PS"))="PS"</formula>
    </cfRule>
    <cfRule type="endsWith" dxfId="8745" priority="2696" stopIfTrue="1" operator="endsWith" text="OB">
      <formula>RIGHT(S249,LEN("OB"))="OB"</formula>
    </cfRule>
    <cfRule type="endsWith" dxfId="8744" priority="2697" stopIfTrue="1" operator="endsWith" text="BA">
      <formula>RIGHT(S249,LEN("BA"))="BA"</formula>
    </cfRule>
    <cfRule type="endsWith" dxfId="8743" priority="2698" stopIfTrue="1" operator="endsWith" text="CO">
      <formula>RIGHT(S249,LEN("CO"))="CO"</formula>
    </cfRule>
    <cfRule type="endsWith" dxfId="8742" priority="2699" stopIfTrue="1" operator="endsWith" text="CH">
      <formula>RIGHT(S249,LEN("CH"))="CH"</formula>
    </cfRule>
  </conditionalFormatting>
  <conditionalFormatting sqref="AB264">
    <cfRule type="cellIs" dxfId="8741" priority="2688" stopIfTrue="1" operator="greaterThan">
      <formula>16</formula>
    </cfRule>
  </conditionalFormatting>
  <conditionalFormatting sqref="AD264">
    <cfRule type="cellIs" dxfId="8740" priority="2687" stopIfTrue="1" operator="greaterThan">
      <formula>16</formula>
    </cfRule>
  </conditionalFormatting>
  <conditionalFormatting sqref="AF264">
    <cfRule type="cellIs" dxfId="8739" priority="2686" stopIfTrue="1" operator="greaterThan">
      <formula>16</formula>
    </cfRule>
  </conditionalFormatting>
  <conditionalFormatting sqref="AH264">
    <cfRule type="cellIs" dxfId="8738" priority="2685" stopIfTrue="1" operator="greaterThan">
      <formula>16</formula>
    </cfRule>
  </conditionalFormatting>
  <conditionalFormatting sqref="AJ264">
    <cfRule type="cellIs" dxfId="8737" priority="2684" stopIfTrue="1" operator="greaterThan">
      <formula>16</formula>
    </cfRule>
  </conditionalFormatting>
  <conditionalFormatting sqref="AL264">
    <cfRule type="cellIs" dxfId="8736" priority="2683" stopIfTrue="1" operator="greaterThan">
      <formula>16</formula>
    </cfRule>
  </conditionalFormatting>
  <conditionalFormatting sqref="AN264">
    <cfRule type="cellIs" dxfId="8735" priority="2682" stopIfTrue="1" operator="greaterThan">
      <formula>16</formula>
    </cfRule>
  </conditionalFormatting>
  <conditionalFormatting sqref="AA249:AA263">
    <cfRule type="endsWith" dxfId="8734" priority="2671" stopIfTrue="1" operator="endsWith" text="TE">
      <formula>RIGHT(AA249,LEN("TE"))="TE"</formula>
    </cfRule>
    <cfRule type="endsWith" dxfId="8733" priority="2672" stopIfTrue="1" operator="endsWith" text="MX">
      <formula>RIGHT(AA249,LEN("MX"))="MX"</formula>
    </cfRule>
    <cfRule type="endsWith" dxfId="8732" priority="2673" stopIfTrue="1" operator="endsWith" text="MI">
      <formula>RIGHT(AA249,LEN("MI"))="MI"</formula>
    </cfRule>
    <cfRule type="endsWith" dxfId="8731" priority="2674" stopIfTrue="1" operator="endsWith" text="PL">
      <formula>RIGHT(AA249,LEN("PL"))="PL"</formula>
    </cfRule>
    <cfRule type="endsWith" dxfId="8730" priority="2675" stopIfTrue="1" operator="endsWith" text="FE">
      <formula>RIGHT(AA249,LEN("FE"))="FE"</formula>
    </cfRule>
    <cfRule type="endsWith" dxfId="8729" priority="2676" stopIfTrue="1" operator="endsWith" text="PA">
      <formula>RIGHT(AA249,LEN("PA"))="PA"</formula>
    </cfRule>
    <cfRule type="endsWith" dxfId="8728" priority="2677" stopIfTrue="1" operator="endsWith" text="PS">
      <formula>RIGHT(AA249,LEN("PS"))="PS"</formula>
    </cfRule>
    <cfRule type="endsWith" dxfId="8727" priority="2678" stopIfTrue="1" operator="endsWith" text="OB">
      <formula>RIGHT(AA249,LEN("OB"))="OB"</formula>
    </cfRule>
    <cfRule type="endsWith" dxfId="8726" priority="2679" stopIfTrue="1" operator="endsWith" text="BA">
      <formula>RIGHT(AA249,LEN("BA"))="BA"</formula>
    </cfRule>
    <cfRule type="endsWith" dxfId="8725" priority="2680" stopIfTrue="1" operator="endsWith" text="CO">
      <formula>RIGHT(AA249,LEN("CO"))="CO"</formula>
    </cfRule>
    <cfRule type="endsWith" dxfId="8724" priority="2681" stopIfTrue="1" operator="endsWith" text="CH">
      <formula>RIGHT(AA249,LEN("CH"))="CH"</formula>
    </cfRule>
  </conditionalFormatting>
  <conditionalFormatting sqref="AC249:AC263">
    <cfRule type="endsWith" dxfId="8723" priority="2660" stopIfTrue="1" operator="endsWith" text="TE">
      <formula>RIGHT(AC249,LEN("TE"))="TE"</formula>
    </cfRule>
    <cfRule type="endsWith" dxfId="8722" priority="2661" stopIfTrue="1" operator="endsWith" text="MX">
      <formula>RIGHT(AC249,LEN("MX"))="MX"</formula>
    </cfRule>
    <cfRule type="endsWith" dxfId="8721" priority="2662" stopIfTrue="1" operator="endsWith" text="MI">
      <formula>RIGHT(AC249,LEN("MI"))="MI"</formula>
    </cfRule>
    <cfRule type="endsWith" dxfId="8720" priority="2663" stopIfTrue="1" operator="endsWith" text="PL">
      <formula>RIGHT(AC249,LEN("PL"))="PL"</formula>
    </cfRule>
    <cfRule type="endsWith" dxfId="8719" priority="2664" stopIfTrue="1" operator="endsWith" text="FE">
      <formula>RIGHT(AC249,LEN("FE"))="FE"</formula>
    </cfRule>
    <cfRule type="endsWith" dxfId="8718" priority="2665" stopIfTrue="1" operator="endsWith" text="PA">
      <formula>RIGHT(AC249,LEN("PA"))="PA"</formula>
    </cfRule>
    <cfRule type="endsWith" dxfId="8717" priority="2666" stopIfTrue="1" operator="endsWith" text="PS">
      <formula>RIGHT(AC249,LEN("PS"))="PS"</formula>
    </cfRule>
    <cfRule type="endsWith" dxfId="8716" priority="2667" stopIfTrue="1" operator="endsWith" text="OB">
      <formula>RIGHT(AC249,LEN("OB"))="OB"</formula>
    </cfRule>
    <cfRule type="endsWith" dxfId="8715" priority="2668" stopIfTrue="1" operator="endsWith" text="BA">
      <formula>RIGHT(AC249,LEN("BA"))="BA"</formula>
    </cfRule>
    <cfRule type="endsWith" dxfId="8714" priority="2669" stopIfTrue="1" operator="endsWith" text="CO">
      <formula>RIGHT(AC249,LEN("CO"))="CO"</formula>
    </cfRule>
    <cfRule type="endsWith" dxfId="8713" priority="2670" stopIfTrue="1" operator="endsWith" text="CH">
      <formula>RIGHT(AC249,LEN("CH"))="CH"</formula>
    </cfRule>
  </conditionalFormatting>
  <conditionalFormatting sqref="AE249:AE263">
    <cfRule type="endsWith" dxfId="8712" priority="2649" stopIfTrue="1" operator="endsWith" text="TE">
      <formula>RIGHT(AE249,LEN("TE"))="TE"</formula>
    </cfRule>
    <cfRule type="endsWith" dxfId="8711" priority="2650" stopIfTrue="1" operator="endsWith" text="MX">
      <formula>RIGHT(AE249,LEN("MX"))="MX"</formula>
    </cfRule>
    <cfRule type="endsWith" dxfId="8710" priority="2651" stopIfTrue="1" operator="endsWith" text="MI">
      <formula>RIGHT(AE249,LEN("MI"))="MI"</formula>
    </cfRule>
    <cfRule type="endsWith" dxfId="8709" priority="2652" stopIfTrue="1" operator="endsWith" text="PL">
      <formula>RIGHT(AE249,LEN("PL"))="PL"</formula>
    </cfRule>
    <cfRule type="endsWith" dxfId="8708" priority="2653" stopIfTrue="1" operator="endsWith" text="FE">
      <formula>RIGHT(AE249,LEN("FE"))="FE"</formula>
    </cfRule>
    <cfRule type="endsWith" dxfId="8707" priority="2654" stopIfTrue="1" operator="endsWith" text="PA">
      <formula>RIGHT(AE249,LEN("PA"))="PA"</formula>
    </cfRule>
    <cfRule type="endsWith" dxfId="8706" priority="2655" stopIfTrue="1" operator="endsWith" text="PS">
      <formula>RIGHT(AE249,LEN("PS"))="PS"</formula>
    </cfRule>
    <cfRule type="endsWith" dxfId="8705" priority="2656" stopIfTrue="1" operator="endsWith" text="OB">
      <formula>RIGHT(AE249,LEN("OB"))="OB"</formula>
    </cfRule>
    <cfRule type="endsWith" dxfId="8704" priority="2657" stopIfTrue="1" operator="endsWith" text="BA">
      <formula>RIGHT(AE249,LEN("BA"))="BA"</formula>
    </cfRule>
    <cfRule type="endsWith" dxfId="8703" priority="2658" stopIfTrue="1" operator="endsWith" text="CO">
      <formula>RIGHT(AE249,LEN("CO"))="CO"</formula>
    </cfRule>
    <cfRule type="endsWith" dxfId="8702" priority="2659" stopIfTrue="1" operator="endsWith" text="CH">
      <formula>RIGHT(AE249,LEN("CH"))="CH"</formula>
    </cfRule>
  </conditionalFormatting>
  <conditionalFormatting sqref="AG249:AG263">
    <cfRule type="endsWith" dxfId="8701" priority="2638" stopIfTrue="1" operator="endsWith" text="TE">
      <formula>RIGHT(AG249,LEN("TE"))="TE"</formula>
    </cfRule>
    <cfRule type="endsWith" dxfId="8700" priority="2639" stopIfTrue="1" operator="endsWith" text="MX">
      <formula>RIGHT(AG249,LEN("MX"))="MX"</formula>
    </cfRule>
    <cfRule type="endsWith" dxfId="8699" priority="2640" stopIfTrue="1" operator="endsWith" text="MI">
      <formula>RIGHT(AG249,LEN("MI"))="MI"</formula>
    </cfRule>
    <cfRule type="endsWith" dxfId="8698" priority="2641" stopIfTrue="1" operator="endsWith" text="PL">
      <formula>RIGHT(AG249,LEN("PL"))="PL"</formula>
    </cfRule>
    <cfRule type="endsWith" dxfId="8697" priority="2642" stopIfTrue="1" operator="endsWith" text="FE">
      <formula>RIGHT(AG249,LEN("FE"))="FE"</formula>
    </cfRule>
    <cfRule type="endsWith" dxfId="8696" priority="2643" stopIfTrue="1" operator="endsWith" text="PA">
      <formula>RIGHT(AG249,LEN("PA"))="PA"</formula>
    </cfRule>
    <cfRule type="endsWith" dxfId="8695" priority="2644" stopIfTrue="1" operator="endsWith" text="PS">
      <formula>RIGHT(AG249,LEN("PS"))="PS"</formula>
    </cfRule>
    <cfRule type="endsWith" dxfId="8694" priority="2645" stopIfTrue="1" operator="endsWith" text="OB">
      <formula>RIGHT(AG249,LEN("OB"))="OB"</formula>
    </cfRule>
    <cfRule type="endsWith" dxfId="8693" priority="2646" stopIfTrue="1" operator="endsWith" text="BA">
      <formula>RIGHT(AG249,LEN("BA"))="BA"</formula>
    </cfRule>
    <cfRule type="endsWith" dxfId="8692" priority="2647" stopIfTrue="1" operator="endsWith" text="CO">
      <formula>RIGHT(AG249,LEN("CO"))="CO"</formula>
    </cfRule>
    <cfRule type="endsWith" dxfId="8691" priority="2648" stopIfTrue="1" operator="endsWith" text="CH">
      <formula>RIGHT(AG249,LEN("CH"))="CH"</formula>
    </cfRule>
  </conditionalFormatting>
  <conditionalFormatting sqref="AI249:AI263">
    <cfRule type="endsWith" dxfId="8690" priority="2627" stopIfTrue="1" operator="endsWith" text="TE">
      <formula>RIGHT(AI249,LEN("TE"))="TE"</formula>
    </cfRule>
    <cfRule type="endsWith" dxfId="8689" priority="2628" stopIfTrue="1" operator="endsWith" text="MX">
      <formula>RIGHT(AI249,LEN("MX"))="MX"</formula>
    </cfRule>
    <cfRule type="endsWith" dxfId="8688" priority="2629" stopIfTrue="1" operator="endsWith" text="MI">
      <formula>RIGHT(AI249,LEN("MI"))="MI"</formula>
    </cfRule>
    <cfRule type="endsWith" dxfId="8687" priority="2630" stopIfTrue="1" operator="endsWith" text="PL">
      <formula>RIGHT(AI249,LEN("PL"))="PL"</formula>
    </cfRule>
    <cfRule type="endsWith" dxfId="8686" priority="2631" stopIfTrue="1" operator="endsWith" text="FE">
      <formula>RIGHT(AI249,LEN("FE"))="FE"</formula>
    </cfRule>
    <cfRule type="endsWith" dxfId="8685" priority="2632" stopIfTrue="1" operator="endsWith" text="PA">
      <formula>RIGHT(AI249,LEN("PA"))="PA"</formula>
    </cfRule>
    <cfRule type="endsWith" dxfId="8684" priority="2633" stopIfTrue="1" operator="endsWith" text="PS">
      <formula>RIGHT(AI249,LEN("PS"))="PS"</formula>
    </cfRule>
    <cfRule type="endsWith" dxfId="8683" priority="2634" stopIfTrue="1" operator="endsWith" text="OB">
      <formula>RIGHT(AI249,LEN("OB"))="OB"</formula>
    </cfRule>
    <cfRule type="endsWith" dxfId="8682" priority="2635" stopIfTrue="1" operator="endsWith" text="BA">
      <formula>RIGHT(AI249,LEN("BA"))="BA"</formula>
    </cfRule>
    <cfRule type="endsWith" dxfId="8681" priority="2636" stopIfTrue="1" operator="endsWith" text="CO">
      <formula>RIGHT(AI249,LEN("CO"))="CO"</formula>
    </cfRule>
    <cfRule type="endsWith" dxfId="8680" priority="2637" stopIfTrue="1" operator="endsWith" text="CH">
      <formula>RIGHT(AI249,LEN("CH"))="CH"</formula>
    </cfRule>
  </conditionalFormatting>
  <conditionalFormatting sqref="AK249:AK263">
    <cfRule type="endsWith" dxfId="8679" priority="2616" stopIfTrue="1" operator="endsWith" text="TE">
      <formula>RIGHT(AK249,LEN("TE"))="TE"</formula>
    </cfRule>
    <cfRule type="endsWith" dxfId="8678" priority="2617" stopIfTrue="1" operator="endsWith" text="MX">
      <formula>RIGHT(AK249,LEN("MX"))="MX"</formula>
    </cfRule>
    <cfRule type="endsWith" dxfId="8677" priority="2618" stopIfTrue="1" operator="endsWith" text="MI">
      <formula>RIGHT(AK249,LEN("MI"))="MI"</formula>
    </cfRule>
    <cfRule type="endsWith" dxfId="8676" priority="2619" stopIfTrue="1" operator="endsWith" text="PL">
      <formula>RIGHT(AK249,LEN("PL"))="PL"</formula>
    </cfRule>
    <cfRule type="endsWith" dxfId="8675" priority="2620" stopIfTrue="1" operator="endsWith" text="FE">
      <formula>RIGHT(AK249,LEN("FE"))="FE"</formula>
    </cfRule>
    <cfRule type="endsWith" dxfId="8674" priority="2621" stopIfTrue="1" operator="endsWith" text="PA">
      <formula>RIGHT(AK249,LEN("PA"))="PA"</formula>
    </cfRule>
    <cfRule type="endsWith" dxfId="8673" priority="2622" stopIfTrue="1" operator="endsWith" text="PS">
      <formula>RIGHT(AK249,LEN("PS"))="PS"</formula>
    </cfRule>
    <cfRule type="endsWith" dxfId="8672" priority="2623" stopIfTrue="1" operator="endsWith" text="OB">
      <formula>RIGHT(AK249,LEN("OB"))="OB"</formula>
    </cfRule>
    <cfRule type="endsWith" dxfId="8671" priority="2624" stopIfTrue="1" operator="endsWith" text="BA">
      <formula>RIGHT(AK249,LEN("BA"))="BA"</formula>
    </cfRule>
    <cfRule type="endsWith" dxfId="8670" priority="2625" stopIfTrue="1" operator="endsWith" text="CO">
      <formula>RIGHT(AK249,LEN("CO"))="CO"</formula>
    </cfRule>
    <cfRule type="endsWith" dxfId="8669" priority="2626" stopIfTrue="1" operator="endsWith" text="CH">
      <formula>RIGHT(AK249,LEN("CH"))="CH"</formula>
    </cfRule>
  </conditionalFormatting>
  <conditionalFormatting sqref="AM249:AM263">
    <cfRule type="endsWith" dxfId="8668" priority="2605" stopIfTrue="1" operator="endsWith" text="TE">
      <formula>RIGHT(AM249,LEN("TE"))="TE"</formula>
    </cfRule>
    <cfRule type="endsWith" dxfId="8667" priority="2606" stopIfTrue="1" operator="endsWith" text="MX">
      <formula>RIGHT(AM249,LEN("MX"))="MX"</formula>
    </cfRule>
    <cfRule type="endsWith" dxfId="8666" priority="2607" stopIfTrue="1" operator="endsWith" text="MI">
      <formula>RIGHT(AM249,LEN("MI"))="MI"</formula>
    </cfRule>
    <cfRule type="endsWith" dxfId="8665" priority="2608" stopIfTrue="1" operator="endsWith" text="PL">
      <formula>RIGHT(AM249,LEN("PL"))="PL"</formula>
    </cfRule>
    <cfRule type="endsWith" dxfId="8664" priority="2609" stopIfTrue="1" operator="endsWith" text="FE">
      <formula>RIGHT(AM249,LEN("FE"))="FE"</formula>
    </cfRule>
    <cfRule type="endsWith" dxfId="8663" priority="2610" stopIfTrue="1" operator="endsWith" text="PA">
      <formula>RIGHT(AM249,LEN("PA"))="PA"</formula>
    </cfRule>
    <cfRule type="endsWith" dxfId="8662" priority="2611" stopIfTrue="1" operator="endsWith" text="PS">
      <formula>RIGHT(AM249,LEN("PS"))="PS"</formula>
    </cfRule>
    <cfRule type="endsWith" dxfId="8661" priority="2612" stopIfTrue="1" operator="endsWith" text="OB">
      <formula>RIGHT(AM249,LEN("OB"))="OB"</formula>
    </cfRule>
    <cfRule type="endsWith" dxfId="8660" priority="2613" stopIfTrue="1" operator="endsWith" text="BA">
      <formula>RIGHT(AM249,LEN("BA"))="BA"</formula>
    </cfRule>
    <cfRule type="endsWith" dxfId="8659" priority="2614" stopIfTrue="1" operator="endsWith" text="CO">
      <formula>RIGHT(AM249,LEN("CO"))="CO"</formula>
    </cfRule>
    <cfRule type="endsWith" dxfId="8658" priority="2615" stopIfTrue="1" operator="endsWith" text="CH">
      <formula>RIGHT(AM249,LEN("CH"))="CH"</formula>
    </cfRule>
  </conditionalFormatting>
  <conditionalFormatting sqref="AV264">
    <cfRule type="cellIs" dxfId="8657" priority="2604" stopIfTrue="1" operator="greaterThan">
      <formula>16</formula>
    </cfRule>
  </conditionalFormatting>
  <conditionalFormatting sqref="AX264">
    <cfRule type="cellIs" dxfId="8656" priority="2603" stopIfTrue="1" operator="greaterThan">
      <formula>16</formula>
    </cfRule>
  </conditionalFormatting>
  <conditionalFormatting sqref="AZ264">
    <cfRule type="cellIs" dxfId="8655" priority="2602" stopIfTrue="1" operator="greaterThan">
      <formula>16</formula>
    </cfRule>
  </conditionalFormatting>
  <conditionalFormatting sqref="BB264">
    <cfRule type="cellIs" dxfId="8654" priority="2601" stopIfTrue="1" operator="greaterThan">
      <formula>16</formula>
    </cfRule>
  </conditionalFormatting>
  <conditionalFormatting sqref="BD264">
    <cfRule type="cellIs" dxfId="8653" priority="2600" stopIfTrue="1" operator="greaterThan">
      <formula>16</formula>
    </cfRule>
  </conditionalFormatting>
  <conditionalFormatting sqref="BF264">
    <cfRule type="cellIs" dxfId="8652" priority="2599" stopIfTrue="1" operator="greaterThan">
      <formula>16</formula>
    </cfRule>
  </conditionalFormatting>
  <conditionalFormatting sqref="BH264">
    <cfRule type="cellIs" dxfId="8651" priority="2598" stopIfTrue="1" operator="greaterThan">
      <formula>16</formula>
    </cfRule>
  </conditionalFormatting>
  <conditionalFormatting sqref="AU249:AU263">
    <cfRule type="endsWith" dxfId="8650" priority="2587" stopIfTrue="1" operator="endsWith" text="TE">
      <formula>RIGHT(AU249,LEN("TE"))="TE"</formula>
    </cfRule>
    <cfRule type="endsWith" dxfId="8649" priority="2588" stopIfTrue="1" operator="endsWith" text="MX">
      <formula>RIGHT(AU249,LEN("MX"))="MX"</formula>
    </cfRule>
    <cfRule type="endsWith" dxfId="8648" priority="2589" stopIfTrue="1" operator="endsWith" text="MI">
      <formula>RIGHT(AU249,LEN("MI"))="MI"</formula>
    </cfRule>
    <cfRule type="endsWith" dxfId="8647" priority="2590" stopIfTrue="1" operator="endsWith" text="PL">
      <formula>RIGHT(AU249,LEN("PL"))="PL"</formula>
    </cfRule>
    <cfRule type="endsWith" dxfId="8646" priority="2591" stopIfTrue="1" operator="endsWith" text="FE">
      <formula>RIGHT(AU249,LEN("FE"))="FE"</formula>
    </cfRule>
    <cfRule type="endsWith" dxfId="8645" priority="2592" stopIfTrue="1" operator="endsWith" text="PA">
      <formula>RIGHT(AU249,LEN("PA"))="PA"</formula>
    </cfRule>
    <cfRule type="endsWith" dxfId="8644" priority="2593" stopIfTrue="1" operator="endsWith" text="PS">
      <formula>RIGHT(AU249,LEN("PS"))="PS"</formula>
    </cfRule>
    <cfRule type="endsWith" dxfId="8643" priority="2594" stopIfTrue="1" operator="endsWith" text="OB">
      <formula>RIGHT(AU249,LEN("OB"))="OB"</formula>
    </cfRule>
    <cfRule type="endsWith" dxfId="8642" priority="2595" stopIfTrue="1" operator="endsWith" text="BA">
      <formula>RIGHT(AU249,LEN("BA"))="BA"</formula>
    </cfRule>
    <cfRule type="endsWith" dxfId="8641" priority="2596" stopIfTrue="1" operator="endsWith" text="CO">
      <formula>RIGHT(AU249,LEN("CO"))="CO"</formula>
    </cfRule>
    <cfRule type="endsWith" dxfId="8640" priority="2597" stopIfTrue="1" operator="endsWith" text="CH">
      <formula>RIGHT(AU249,LEN("CH"))="CH"</formula>
    </cfRule>
  </conditionalFormatting>
  <conditionalFormatting sqref="AW249:AW263">
    <cfRule type="endsWith" dxfId="8639" priority="2576" stopIfTrue="1" operator="endsWith" text="TE">
      <formula>RIGHT(AW249,LEN("TE"))="TE"</formula>
    </cfRule>
    <cfRule type="endsWith" dxfId="8638" priority="2577" stopIfTrue="1" operator="endsWith" text="MX">
      <formula>RIGHT(AW249,LEN("MX"))="MX"</formula>
    </cfRule>
    <cfRule type="endsWith" dxfId="8637" priority="2578" stopIfTrue="1" operator="endsWith" text="MI">
      <formula>RIGHT(AW249,LEN("MI"))="MI"</formula>
    </cfRule>
    <cfRule type="endsWith" dxfId="8636" priority="2579" stopIfTrue="1" operator="endsWith" text="PL">
      <formula>RIGHT(AW249,LEN("PL"))="PL"</formula>
    </cfRule>
    <cfRule type="endsWith" dxfId="8635" priority="2580" stopIfTrue="1" operator="endsWith" text="FE">
      <formula>RIGHT(AW249,LEN("FE"))="FE"</formula>
    </cfRule>
    <cfRule type="endsWith" dxfId="8634" priority="2581" stopIfTrue="1" operator="endsWith" text="PA">
      <formula>RIGHT(AW249,LEN("PA"))="PA"</formula>
    </cfRule>
    <cfRule type="endsWith" dxfId="8633" priority="2582" stopIfTrue="1" operator="endsWith" text="PS">
      <formula>RIGHT(AW249,LEN("PS"))="PS"</formula>
    </cfRule>
    <cfRule type="endsWith" dxfId="8632" priority="2583" stopIfTrue="1" operator="endsWith" text="OB">
      <formula>RIGHT(AW249,LEN("OB"))="OB"</formula>
    </cfRule>
    <cfRule type="endsWith" dxfId="8631" priority="2584" stopIfTrue="1" operator="endsWith" text="BA">
      <formula>RIGHT(AW249,LEN("BA"))="BA"</formula>
    </cfRule>
    <cfRule type="endsWith" dxfId="8630" priority="2585" stopIfTrue="1" operator="endsWith" text="CO">
      <formula>RIGHT(AW249,LEN("CO"))="CO"</formula>
    </cfRule>
    <cfRule type="endsWith" dxfId="8629" priority="2586" stopIfTrue="1" operator="endsWith" text="CH">
      <formula>RIGHT(AW249,LEN("CH"))="CH"</formula>
    </cfRule>
  </conditionalFormatting>
  <conditionalFormatting sqref="AY249:AY263">
    <cfRule type="endsWith" dxfId="8628" priority="2565" stopIfTrue="1" operator="endsWith" text="TE">
      <formula>RIGHT(AY249,LEN("TE"))="TE"</formula>
    </cfRule>
    <cfRule type="endsWith" dxfId="8627" priority="2566" stopIfTrue="1" operator="endsWith" text="MX">
      <formula>RIGHT(AY249,LEN("MX"))="MX"</formula>
    </cfRule>
    <cfRule type="endsWith" dxfId="8626" priority="2567" stopIfTrue="1" operator="endsWith" text="MI">
      <formula>RIGHT(AY249,LEN("MI"))="MI"</formula>
    </cfRule>
    <cfRule type="endsWith" dxfId="8625" priority="2568" stopIfTrue="1" operator="endsWith" text="PL">
      <formula>RIGHT(AY249,LEN("PL"))="PL"</formula>
    </cfRule>
    <cfRule type="endsWith" dxfId="8624" priority="2569" stopIfTrue="1" operator="endsWith" text="FE">
      <formula>RIGHT(AY249,LEN("FE"))="FE"</formula>
    </cfRule>
    <cfRule type="endsWith" dxfId="8623" priority="2570" stopIfTrue="1" operator="endsWith" text="PA">
      <formula>RIGHT(AY249,LEN("PA"))="PA"</formula>
    </cfRule>
    <cfRule type="endsWith" dxfId="8622" priority="2571" stopIfTrue="1" operator="endsWith" text="PS">
      <formula>RIGHT(AY249,LEN("PS"))="PS"</formula>
    </cfRule>
    <cfRule type="endsWith" dxfId="8621" priority="2572" stopIfTrue="1" operator="endsWith" text="OB">
      <formula>RIGHT(AY249,LEN("OB"))="OB"</formula>
    </cfRule>
    <cfRule type="endsWith" dxfId="8620" priority="2573" stopIfTrue="1" operator="endsWith" text="BA">
      <formula>RIGHT(AY249,LEN("BA"))="BA"</formula>
    </cfRule>
    <cfRule type="endsWith" dxfId="8619" priority="2574" stopIfTrue="1" operator="endsWith" text="CO">
      <formula>RIGHT(AY249,LEN("CO"))="CO"</formula>
    </cfRule>
    <cfRule type="endsWith" dxfId="8618" priority="2575" stopIfTrue="1" operator="endsWith" text="CH">
      <formula>RIGHT(AY249,LEN("CH"))="CH"</formula>
    </cfRule>
  </conditionalFormatting>
  <conditionalFormatting sqref="BA249:BA263">
    <cfRule type="endsWith" dxfId="8617" priority="2554" stopIfTrue="1" operator="endsWith" text="TE">
      <formula>RIGHT(BA249,LEN("TE"))="TE"</formula>
    </cfRule>
    <cfRule type="endsWith" dxfId="8616" priority="2555" stopIfTrue="1" operator="endsWith" text="MX">
      <formula>RIGHT(BA249,LEN("MX"))="MX"</formula>
    </cfRule>
    <cfRule type="endsWith" dxfId="8615" priority="2556" stopIfTrue="1" operator="endsWith" text="MI">
      <formula>RIGHT(BA249,LEN("MI"))="MI"</formula>
    </cfRule>
    <cfRule type="endsWith" dxfId="8614" priority="2557" stopIfTrue="1" operator="endsWith" text="PL">
      <formula>RIGHT(BA249,LEN("PL"))="PL"</formula>
    </cfRule>
    <cfRule type="endsWith" dxfId="8613" priority="2558" stopIfTrue="1" operator="endsWith" text="FE">
      <formula>RIGHT(BA249,LEN("FE"))="FE"</formula>
    </cfRule>
    <cfRule type="endsWith" dxfId="8612" priority="2559" stopIfTrue="1" operator="endsWith" text="PA">
      <formula>RIGHT(BA249,LEN("PA"))="PA"</formula>
    </cfRule>
    <cfRule type="endsWith" dxfId="8611" priority="2560" stopIfTrue="1" operator="endsWith" text="PS">
      <formula>RIGHT(BA249,LEN("PS"))="PS"</formula>
    </cfRule>
    <cfRule type="endsWith" dxfId="8610" priority="2561" stopIfTrue="1" operator="endsWith" text="OB">
      <formula>RIGHT(BA249,LEN("OB"))="OB"</formula>
    </cfRule>
    <cfRule type="endsWith" dxfId="8609" priority="2562" stopIfTrue="1" operator="endsWith" text="BA">
      <formula>RIGHT(BA249,LEN("BA"))="BA"</formula>
    </cfRule>
    <cfRule type="endsWith" dxfId="8608" priority="2563" stopIfTrue="1" operator="endsWith" text="CO">
      <formula>RIGHT(BA249,LEN("CO"))="CO"</formula>
    </cfRule>
    <cfRule type="endsWith" dxfId="8607" priority="2564" stopIfTrue="1" operator="endsWith" text="CH">
      <formula>RIGHT(BA249,LEN("CH"))="CH"</formula>
    </cfRule>
  </conditionalFormatting>
  <conditionalFormatting sqref="BC249:BC263">
    <cfRule type="endsWith" dxfId="8606" priority="2543" stopIfTrue="1" operator="endsWith" text="TE">
      <formula>RIGHT(BC249,LEN("TE"))="TE"</formula>
    </cfRule>
    <cfRule type="endsWith" dxfId="8605" priority="2544" stopIfTrue="1" operator="endsWith" text="MX">
      <formula>RIGHT(BC249,LEN("MX"))="MX"</formula>
    </cfRule>
    <cfRule type="endsWith" dxfId="8604" priority="2545" stopIfTrue="1" operator="endsWith" text="MI">
      <formula>RIGHT(BC249,LEN("MI"))="MI"</formula>
    </cfRule>
    <cfRule type="endsWith" dxfId="8603" priority="2546" stopIfTrue="1" operator="endsWith" text="PL">
      <formula>RIGHT(BC249,LEN("PL"))="PL"</formula>
    </cfRule>
    <cfRule type="endsWith" dxfId="8602" priority="2547" stopIfTrue="1" operator="endsWith" text="FE">
      <formula>RIGHT(BC249,LEN("FE"))="FE"</formula>
    </cfRule>
    <cfRule type="endsWith" dxfId="8601" priority="2548" stopIfTrue="1" operator="endsWith" text="PA">
      <formula>RIGHT(BC249,LEN("PA"))="PA"</formula>
    </cfRule>
    <cfRule type="endsWith" dxfId="8600" priority="2549" stopIfTrue="1" operator="endsWith" text="PS">
      <formula>RIGHT(BC249,LEN("PS"))="PS"</formula>
    </cfRule>
    <cfRule type="endsWith" dxfId="8599" priority="2550" stopIfTrue="1" operator="endsWith" text="OB">
      <formula>RIGHT(BC249,LEN("OB"))="OB"</formula>
    </cfRule>
    <cfRule type="endsWith" dxfId="8598" priority="2551" stopIfTrue="1" operator="endsWith" text="BA">
      <formula>RIGHT(BC249,LEN("BA"))="BA"</formula>
    </cfRule>
    <cfRule type="endsWith" dxfId="8597" priority="2552" stopIfTrue="1" operator="endsWith" text="CO">
      <formula>RIGHT(BC249,LEN("CO"))="CO"</formula>
    </cfRule>
    <cfRule type="endsWith" dxfId="8596" priority="2553" stopIfTrue="1" operator="endsWith" text="CH">
      <formula>RIGHT(BC249,LEN("CH"))="CH"</formula>
    </cfRule>
  </conditionalFormatting>
  <conditionalFormatting sqref="BE249:BE263">
    <cfRule type="endsWith" dxfId="8595" priority="2532" stopIfTrue="1" operator="endsWith" text="TE">
      <formula>RIGHT(BE249,LEN("TE"))="TE"</formula>
    </cfRule>
    <cfRule type="endsWith" dxfId="8594" priority="2533" stopIfTrue="1" operator="endsWith" text="MX">
      <formula>RIGHT(BE249,LEN("MX"))="MX"</formula>
    </cfRule>
    <cfRule type="endsWith" dxfId="8593" priority="2534" stopIfTrue="1" operator="endsWith" text="MI">
      <formula>RIGHT(BE249,LEN("MI"))="MI"</formula>
    </cfRule>
    <cfRule type="endsWith" dxfId="8592" priority="2535" stopIfTrue="1" operator="endsWith" text="PL">
      <formula>RIGHT(BE249,LEN("PL"))="PL"</formula>
    </cfRule>
    <cfRule type="endsWith" dxfId="8591" priority="2536" stopIfTrue="1" operator="endsWith" text="FE">
      <formula>RIGHT(BE249,LEN("FE"))="FE"</formula>
    </cfRule>
    <cfRule type="endsWith" dxfId="8590" priority="2537" stopIfTrue="1" operator="endsWith" text="PA">
      <formula>RIGHT(BE249,LEN("PA"))="PA"</formula>
    </cfRule>
    <cfRule type="endsWith" dxfId="8589" priority="2538" stopIfTrue="1" operator="endsWith" text="PS">
      <formula>RIGHT(BE249,LEN("PS"))="PS"</formula>
    </cfRule>
    <cfRule type="endsWith" dxfId="8588" priority="2539" stopIfTrue="1" operator="endsWith" text="OB">
      <formula>RIGHT(BE249,LEN("OB"))="OB"</formula>
    </cfRule>
    <cfRule type="endsWith" dxfId="8587" priority="2540" stopIfTrue="1" operator="endsWith" text="BA">
      <formula>RIGHT(BE249,LEN("BA"))="BA"</formula>
    </cfRule>
    <cfRule type="endsWith" dxfId="8586" priority="2541" stopIfTrue="1" operator="endsWith" text="CO">
      <formula>RIGHT(BE249,LEN("CO"))="CO"</formula>
    </cfRule>
    <cfRule type="endsWith" dxfId="8585" priority="2542" stopIfTrue="1" operator="endsWith" text="CH">
      <formula>RIGHT(BE249,LEN("CH"))="CH"</formula>
    </cfRule>
  </conditionalFormatting>
  <conditionalFormatting sqref="BG249:BG263">
    <cfRule type="endsWith" dxfId="8584" priority="2521" stopIfTrue="1" operator="endsWith" text="TE">
      <formula>RIGHT(BG249,LEN("TE"))="TE"</formula>
    </cfRule>
    <cfRule type="endsWith" dxfId="8583" priority="2522" stopIfTrue="1" operator="endsWith" text="MX">
      <formula>RIGHT(BG249,LEN("MX"))="MX"</formula>
    </cfRule>
    <cfRule type="endsWith" dxfId="8582" priority="2523" stopIfTrue="1" operator="endsWith" text="MI">
      <formula>RIGHT(BG249,LEN("MI"))="MI"</formula>
    </cfRule>
    <cfRule type="endsWith" dxfId="8581" priority="2524" stopIfTrue="1" operator="endsWith" text="PL">
      <formula>RIGHT(BG249,LEN("PL"))="PL"</formula>
    </cfRule>
    <cfRule type="endsWith" dxfId="8580" priority="2525" stopIfTrue="1" operator="endsWith" text="FE">
      <formula>RIGHT(BG249,LEN("FE"))="FE"</formula>
    </cfRule>
    <cfRule type="endsWith" dxfId="8579" priority="2526" stopIfTrue="1" operator="endsWith" text="PA">
      <formula>RIGHT(BG249,LEN("PA"))="PA"</formula>
    </cfRule>
    <cfRule type="endsWith" dxfId="8578" priority="2527" stopIfTrue="1" operator="endsWith" text="PS">
      <formula>RIGHT(BG249,LEN("PS"))="PS"</formula>
    </cfRule>
    <cfRule type="endsWith" dxfId="8577" priority="2528" stopIfTrue="1" operator="endsWith" text="OB">
      <formula>RIGHT(BG249,LEN("OB"))="OB"</formula>
    </cfRule>
    <cfRule type="endsWith" dxfId="8576" priority="2529" stopIfTrue="1" operator="endsWith" text="BA">
      <formula>RIGHT(BG249,LEN("BA"))="BA"</formula>
    </cfRule>
    <cfRule type="endsWith" dxfId="8575" priority="2530" stopIfTrue="1" operator="endsWith" text="CO">
      <formula>RIGHT(BG249,LEN("CO"))="CO"</formula>
    </cfRule>
    <cfRule type="endsWith" dxfId="8574" priority="2531" stopIfTrue="1" operator="endsWith" text="CH">
      <formula>RIGHT(BG249,LEN("CH"))="CH"</formula>
    </cfRule>
  </conditionalFormatting>
  <conditionalFormatting sqref="H282">
    <cfRule type="cellIs" dxfId="8573" priority="2520" stopIfTrue="1" operator="greaterThan">
      <formula>16</formula>
    </cfRule>
  </conditionalFormatting>
  <conditionalFormatting sqref="J282">
    <cfRule type="cellIs" dxfId="8572" priority="2519" stopIfTrue="1" operator="greaterThan">
      <formula>16</formula>
    </cfRule>
  </conditionalFormatting>
  <conditionalFormatting sqref="L282">
    <cfRule type="cellIs" dxfId="8571" priority="2518" stopIfTrue="1" operator="greaterThan">
      <formula>16</formula>
    </cfRule>
  </conditionalFormatting>
  <conditionalFormatting sqref="N282">
    <cfRule type="cellIs" dxfId="8570" priority="2517" stopIfTrue="1" operator="greaterThan">
      <formula>16</formula>
    </cfRule>
  </conditionalFormatting>
  <conditionalFormatting sqref="P282">
    <cfRule type="cellIs" dxfId="8569" priority="2516" stopIfTrue="1" operator="greaterThan">
      <formula>16</formula>
    </cfRule>
  </conditionalFormatting>
  <conditionalFormatting sqref="R282">
    <cfRule type="cellIs" dxfId="8568" priority="2515" stopIfTrue="1" operator="greaterThan">
      <formula>16</formula>
    </cfRule>
  </conditionalFormatting>
  <conditionalFormatting sqref="T282">
    <cfRule type="cellIs" dxfId="8567" priority="2514" stopIfTrue="1" operator="greaterThan">
      <formula>16</formula>
    </cfRule>
  </conditionalFormatting>
  <conditionalFormatting sqref="G267:G281">
    <cfRule type="endsWith" dxfId="8566" priority="2503" stopIfTrue="1" operator="endsWith" text="TE">
      <formula>RIGHT(G267,LEN("TE"))="TE"</formula>
    </cfRule>
    <cfRule type="endsWith" dxfId="8565" priority="2504" stopIfTrue="1" operator="endsWith" text="MX">
      <formula>RIGHT(G267,LEN("MX"))="MX"</formula>
    </cfRule>
    <cfRule type="endsWith" dxfId="8564" priority="2505" stopIfTrue="1" operator="endsWith" text="MI">
      <formula>RIGHT(G267,LEN("MI"))="MI"</formula>
    </cfRule>
    <cfRule type="endsWith" dxfId="8563" priority="2506" stopIfTrue="1" operator="endsWith" text="PL">
      <formula>RIGHT(G267,LEN("PL"))="PL"</formula>
    </cfRule>
    <cfRule type="endsWith" dxfId="8562" priority="2507" stopIfTrue="1" operator="endsWith" text="FE">
      <formula>RIGHT(G267,LEN("FE"))="FE"</formula>
    </cfRule>
    <cfRule type="endsWith" dxfId="8561" priority="2508" stopIfTrue="1" operator="endsWith" text="PA">
      <formula>RIGHT(G267,LEN("PA"))="PA"</formula>
    </cfRule>
    <cfRule type="endsWith" dxfId="8560" priority="2509" stopIfTrue="1" operator="endsWith" text="PS">
      <formula>RIGHT(G267,LEN("PS"))="PS"</formula>
    </cfRule>
    <cfRule type="endsWith" dxfId="8559" priority="2510" stopIfTrue="1" operator="endsWith" text="OB">
      <formula>RIGHT(G267,LEN("OB"))="OB"</formula>
    </cfRule>
    <cfRule type="endsWith" dxfId="8558" priority="2511" stopIfTrue="1" operator="endsWith" text="BA">
      <formula>RIGHT(G267,LEN("BA"))="BA"</formula>
    </cfRule>
    <cfRule type="endsWith" dxfId="8557" priority="2512" stopIfTrue="1" operator="endsWith" text="CO">
      <formula>RIGHT(G267,LEN("CO"))="CO"</formula>
    </cfRule>
    <cfRule type="endsWith" dxfId="8556" priority="2513" stopIfTrue="1" operator="endsWith" text="CH">
      <formula>RIGHT(G267,LEN("CH"))="CH"</formula>
    </cfRule>
  </conditionalFormatting>
  <conditionalFormatting sqref="I267:I281">
    <cfRule type="endsWith" dxfId="8555" priority="2492" stopIfTrue="1" operator="endsWith" text="TE">
      <formula>RIGHT(I267,LEN("TE"))="TE"</formula>
    </cfRule>
    <cfRule type="endsWith" dxfId="8554" priority="2493" stopIfTrue="1" operator="endsWith" text="MX">
      <formula>RIGHT(I267,LEN("MX"))="MX"</formula>
    </cfRule>
    <cfRule type="endsWith" dxfId="8553" priority="2494" stopIfTrue="1" operator="endsWith" text="MI">
      <formula>RIGHT(I267,LEN("MI"))="MI"</formula>
    </cfRule>
    <cfRule type="endsWith" dxfId="8552" priority="2495" stopIfTrue="1" operator="endsWith" text="PL">
      <formula>RIGHT(I267,LEN("PL"))="PL"</formula>
    </cfRule>
    <cfRule type="endsWith" dxfId="8551" priority="2496" stopIfTrue="1" operator="endsWith" text="FE">
      <formula>RIGHT(I267,LEN("FE"))="FE"</formula>
    </cfRule>
    <cfRule type="endsWith" dxfId="8550" priority="2497" stopIfTrue="1" operator="endsWith" text="PA">
      <formula>RIGHT(I267,LEN("PA"))="PA"</formula>
    </cfRule>
    <cfRule type="endsWith" dxfId="8549" priority="2498" stopIfTrue="1" operator="endsWith" text="PS">
      <formula>RIGHT(I267,LEN("PS"))="PS"</formula>
    </cfRule>
    <cfRule type="endsWith" dxfId="8548" priority="2499" stopIfTrue="1" operator="endsWith" text="OB">
      <formula>RIGHT(I267,LEN("OB"))="OB"</formula>
    </cfRule>
    <cfRule type="endsWith" dxfId="8547" priority="2500" stopIfTrue="1" operator="endsWith" text="BA">
      <formula>RIGHT(I267,LEN("BA"))="BA"</formula>
    </cfRule>
    <cfRule type="endsWith" dxfId="8546" priority="2501" stopIfTrue="1" operator="endsWith" text="CO">
      <formula>RIGHT(I267,LEN("CO"))="CO"</formula>
    </cfRule>
    <cfRule type="endsWith" dxfId="8545" priority="2502" stopIfTrue="1" operator="endsWith" text="CH">
      <formula>RIGHT(I267,LEN("CH"))="CH"</formula>
    </cfRule>
  </conditionalFormatting>
  <conditionalFormatting sqref="K267:K281">
    <cfRule type="endsWith" dxfId="8544" priority="2481" stopIfTrue="1" operator="endsWith" text="TE">
      <formula>RIGHT(K267,LEN("TE"))="TE"</formula>
    </cfRule>
    <cfRule type="endsWith" dxfId="8543" priority="2482" stopIfTrue="1" operator="endsWith" text="MX">
      <formula>RIGHT(K267,LEN("MX"))="MX"</formula>
    </cfRule>
    <cfRule type="endsWith" dxfId="8542" priority="2483" stopIfTrue="1" operator="endsWith" text="MI">
      <formula>RIGHT(K267,LEN("MI"))="MI"</formula>
    </cfRule>
    <cfRule type="endsWith" dxfId="8541" priority="2484" stopIfTrue="1" operator="endsWith" text="PL">
      <formula>RIGHT(K267,LEN("PL"))="PL"</formula>
    </cfRule>
    <cfRule type="endsWith" dxfId="8540" priority="2485" stopIfTrue="1" operator="endsWith" text="FE">
      <formula>RIGHT(K267,LEN("FE"))="FE"</formula>
    </cfRule>
    <cfRule type="endsWith" dxfId="8539" priority="2486" stopIfTrue="1" operator="endsWith" text="PA">
      <formula>RIGHT(K267,LEN("PA"))="PA"</formula>
    </cfRule>
    <cfRule type="endsWith" dxfId="8538" priority="2487" stopIfTrue="1" operator="endsWith" text="PS">
      <formula>RIGHT(K267,LEN("PS"))="PS"</formula>
    </cfRule>
    <cfRule type="endsWith" dxfId="8537" priority="2488" stopIfTrue="1" operator="endsWith" text="OB">
      <formula>RIGHT(K267,LEN("OB"))="OB"</formula>
    </cfRule>
    <cfRule type="endsWith" dxfId="8536" priority="2489" stopIfTrue="1" operator="endsWith" text="BA">
      <formula>RIGHT(K267,LEN("BA"))="BA"</formula>
    </cfRule>
    <cfRule type="endsWith" dxfId="8535" priority="2490" stopIfTrue="1" operator="endsWith" text="CO">
      <formula>RIGHT(K267,LEN("CO"))="CO"</formula>
    </cfRule>
    <cfRule type="endsWith" dxfId="8534" priority="2491" stopIfTrue="1" operator="endsWith" text="CH">
      <formula>RIGHT(K267,LEN("CH"))="CH"</formula>
    </cfRule>
  </conditionalFormatting>
  <conditionalFormatting sqref="M267:M281">
    <cfRule type="endsWith" dxfId="8533" priority="2470" stopIfTrue="1" operator="endsWith" text="TE">
      <formula>RIGHT(M267,LEN("TE"))="TE"</formula>
    </cfRule>
    <cfRule type="endsWith" dxfId="8532" priority="2471" stopIfTrue="1" operator="endsWith" text="MX">
      <formula>RIGHT(M267,LEN("MX"))="MX"</formula>
    </cfRule>
    <cfRule type="endsWith" dxfId="8531" priority="2472" stopIfTrue="1" operator="endsWith" text="MI">
      <formula>RIGHT(M267,LEN("MI"))="MI"</formula>
    </cfRule>
    <cfRule type="endsWith" dxfId="8530" priority="2473" stopIfTrue="1" operator="endsWith" text="PL">
      <formula>RIGHT(M267,LEN("PL"))="PL"</formula>
    </cfRule>
    <cfRule type="endsWith" dxfId="8529" priority="2474" stopIfTrue="1" operator="endsWith" text="FE">
      <formula>RIGHT(M267,LEN("FE"))="FE"</formula>
    </cfRule>
    <cfRule type="endsWith" dxfId="8528" priority="2475" stopIfTrue="1" operator="endsWith" text="PA">
      <formula>RIGHT(M267,LEN("PA"))="PA"</formula>
    </cfRule>
    <cfRule type="endsWith" dxfId="8527" priority="2476" stopIfTrue="1" operator="endsWith" text="PS">
      <formula>RIGHT(M267,LEN("PS"))="PS"</formula>
    </cfRule>
    <cfRule type="endsWith" dxfId="8526" priority="2477" stopIfTrue="1" operator="endsWith" text="OB">
      <formula>RIGHT(M267,LEN("OB"))="OB"</formula>
    </cfRule>
    <cfRule type="endsWith" dxfId="8525" priority="2478" stopIfTrue="1" operator="endsWith" text="BA">
      <formula>RIGHT(M267,LEN("BA"))="BA"</formula>
    </cfRule>
    <cfRule type="endsWith" dxfId="8524" priority="2479" stopIfTrue="1" operator="endsWith" text="CO">
      <formula>RIGHT(M267,LEN("CO"))="CO"</formula>
    </cfRule>
    <cfRule type="endsWith" dxfId="8523" priority="2480" stopIfTrue="1" operator="endsWith" text="CH">
      <formula>RIGHT(M267,LEN("CH"))="CH"</formula>
    </cfRule>
  </conditionalFormatting>
  <conditionalFormatting sqref="O267:O281">
    <cfRule type="endsWith" dxfId="8522" priority="2459" stopIfTrue="1" operator="endsWith" text="TE">
      <formula>RIGHT(O267,LEN("TE"))="TE"</formula>
    </cfRule>
    <cfRule type="endsWith" dxfId="8521" priority="2460" stopIfTrue="1" operator="endsWith" text="MX">
      <formula>RIGHT(O267,LEN("MX"))="MX"</formula>
    </cfRule>
    <cfRule type="endsWith" dxfId="8520" priority="2461" stopIfTrue="1" operator="endsWith" text="MI">
      <formula>RIGHT(O267,LEN("MI"))="MI"</formula>
    </cfRule>
    <cfRule type="endsWith" dxfId="8519" priority="2462" stopIfTrue="1" operator="endsWith" text="PL">
      <formula>RIGHT(O267,LEN("PL"))="PL"</formula>
    </cfRule>
    <cfRule type="endsWith" dxfId="8518" priority="2463" stopIfTrue="1" operator="endsWith" text="FE">
      <formula>RIGHT(O267,LEN("FE"))="FE"</formula>
    </cfRule>
    <cfRule type="endsWith" dxfId="8517" priority="2464" stopIfTrue="1" operator="endsWith" text="PA">
      <formula>RIGHT(O267,LEN("PA"))="PA"</formula>
    </cfRule>
    <cfRule type="endsWith" dxfId="8516" priority="2465" stopIfTrue="1" operator="endsWith" text="PS">
      <formula>RIGHT(O267,LEN("PS"))="PS"</formula>
    </cfRule>
    <cfRule type="endsWith" dxfId="8515" priority="2466" stopIfTrue="1" operator="endsWith" text="OB">
      <formula>RIGHT(O267,LEN("OB"))="OB"</formula>
    </cfRule>
    <cfRule type="endsWith" dxfId="8514" priority="2467" stopIfTrue="1" operator="endsWith" text="BA">
      <formula>RIGHT(O267,LEN("BA"))="BA"</formula>
    </cfRule>
    <cfRule type="endsWith" dxfId="8513" priority="2468" stopIfTrue="1" operator="endsWith" text="CO">
      <formula>RIGHT(O267,LEN("CO"))="CO"</formula>
    </cfRule>
    <cfRule type="endsWith" dxfId="8512" priority="2469" stopIfTrue="1" operator="endsWith" text="CH">
      <formula>RIGHT(O267,LEN("CH"))="CH"</formula>
    </cfRule>
  </conditionalFormatting>
  <conditionalFormatting sqref="Q267:Q281">
    <cfRule type="endsWith" dxfId="8511" priority="2448" stopIfTrue="1" operator="endsWith" text="TE">
      <formula>RIGHT(Q267,LEN("TE"))="TE"</formula>
    </cfRule>
    <cfRule type="endsWith" dxfId="8510" priority="2449" stopIfTrue="1" operator="endsWith" text="MX">
      <formula>RIGHT(Q267,LEN("MX"))="MX"</formula>
    </cfRule>
    <cfRule type="endsWith" dxfId="8509" priority="2450" stopIfTrue="1" operator="endsWith" text="MI">
      <formula>RIGHT(Q267,LEN("MI"))="MI"</formula>
    </cfRule>
    <cfRule type="endsWith" dxfId="8508" priority="2451" stopIfTrue="1" operator="endsWith" text="PL">
      <formula>RIGHT(Q267,LEN("PL"))="PL"</formula>
    </cfRule>
    <cfRule type="endsWith" dxfId="8507" priority="2452" stopIfTrue="1" operator="endsWith" text="FE">
      <formula>RIGHT(Q267,LEN("FE"))="FE"</formula>
    </cfRule>
    <cfRule type="endsWith" dxfId="8506" priority="2453" stopIfTrue="1" operator="endsWith" text="PA">
      <formula>RIGHT(Q267,LEN("PA"))="PA"</formula>
    </cfRule>
    <cfRule type="endsWith" dxfId="8505" priority="2454" stopIfTrue="1" operator="endsWith" text="PS">
      <formula>RIGHT(Q267,LEN("PS"))="PS"</formula>
    </cfRule>
    <cfRule type="endsWith" dxfId="8504" priority="2455" stopIfTrue="1" operator="endsWith" text="OB">
      <formula>RIGHT(Q267,LEN("OB"))="OB"</formula>
    </cfRule>
    <cfRule type="endsWith" dxfId="8503" priority="2456" stopIfTrue="1" operator="endsWith" text="BA">
      <formula>RIGHT(Q267,LEN("BA"))="BA"</formula>
    </cfRule>
    <cfRule type="endsWith" dxfId="8502" priority="2457" stopIfTrue="1" operator="endsWith" text="CO">
      <formula>RIGHT(Q267,LEN("CO"))="CO"</formula>
    </cfRule>
    <cfRule type="endsWith" dxfId="8501" priority="2458" stopIfTrue="1" operator="endsWith" text="CH">
      <formula>RIGHT(Q267,LEN("CH"))="CH"</formula>
    </cfRule>
  </conditionalFormatting>
  <conditionalFormatting sqref="S267:S281">
    <cfRule type="endsWith" dxfId="8500" priority="2437" stopIfTrue="1" operator="endsWith" text="TE">
      <formula>RIGHT(S267,LEN("TE"))="TE"</formula>
    </cfRule>
    <cfRule type="endsWith" dxfId="8499" priority="2438" stopIfTrue="1" operator="endsWith" text="MX">
      <formula>RIGHT(S267,LEN("MX"))="MX"</formula>
    </cfRule>
    <cfRule type="endsWith" dxfId="8498" priority="2439" stopIfTrue="1" operator="endsWith" text="MI">
      <formula>RIGHT(S267,LEN("MI"))="MI"</formula>
    </cfRule>
    <cfRule type="endsWith" dxfId="8497" priority="2440" stopIfTrue="1" operator="endsWith" text="PL">
      <formula>RIGHT(S267,LEN("PL"))="PL"</formula>
    </cfRule>
    <cfRule type="endsWith" dxfId="8496" priority="2441" stopIfTrue="1" operator="endsWith" text="FE">
      <formula>RIGHT(S267,LEN("FE"))="FE"</formula>
    </cfRule>
    <cfRule type="endsWith" dxfId="8495" priority="2442" stopIfTrue="1" operator="endsWith" text="PA">
      <formula>RIGHT(S267,LEN("PA"))="PA"</formula>
    </cfRule>
    <cfRule type="endsWith" dxfId="8494" priority="2443" stopIfTrue="1" operator="endsWith" text="PS">
      <formula>RIGHT(S267,LEN("PS"))="PS"</formula>
    </cfRule>
    <cfRule type="endsWith" dxfId="8493" priority="2444" stopIfTrue="1" operator="endsWith" text="OB">
      <formula>RIGHT(S267,LEN("OB"))="OB"</formula>
    </cfRule>
    <cfRule type="endsWith" dxfId="8492" priority="2445" stopIfTrue="1" operator="endsWith" text="BA">
      <formula>RIGHT(S267,LEN("BA"))="BA"</formula>
    </cfRule>
    <cfRule type="endsWith" dxfId="8491" priority="2446" stopIfTrue="1" operator="endsWith" text="CO">
      <formula>RIGHT(S267,LEN("CO"))="CO"</formula>
    </cfRule>
    <cfRule type="endsWith" dxfId="8490" priority="2447" stopIfTrue="1" operator="endsWith" text="CH">
      <formula>RIGHT(S267,LEN("CH"))="CH"</formula>
    </cfRule>
  </conditionalFormatting>
  <conditionalFormatting sqref="AB282">
    <cfRule type="cellIs" dxfId="8489" priority="2436" stopIfTrue="1" operator="greaterThan">
      <formula>16</formula>
    </cfRule>
  </conditionalFormatting>
  <conditionalFormatting sqref="AD282">
    <cfRule type="cellIs" dxfId="8488" priority="2435" stopIfTrue="1" operator="greaterThan">
      <formula>16</formula>
    </cfRule>
  </conditionalFormatting>
  <conditionalFormatting sqref="AF282">
    <cfRule type="cellIs" dxfId="8487" priority="2434" stopIfTrue="1" operator="greaterThan">
      <formula>16</formula>
    </cfRule>
  </conditionalFormatting>
  <conditionalFormatting sqref="AH282">
    <cfRule type="cellIs" dxfId="8486" priority="2433" stopIfTrue="1" operator="greaterThan">
      <formula>16</formula>
    </cfRule>
  </conditionalFormatting>
  <conditionalFormatting sqref="AJ282">
    <cfRule type="cellIs" dxfId="8485" priority="2432" stopIfTrue="1" operator="greaterThan">
      <formula>16</formula>
    </cfRule>
  </conditionalFormatting>
  <conditionalFormatting sqref="AL282">
    <cfRule type="cellIs" dxfId="8484" priority="2431" stopIfTrue="1" operator="greaterThan">
      <formula>16</formula>
    </cfRule>
  </conditionalFormatting>
  <conditionalFormatting sqref="AN282">
    <cfRule type="cellIs" dxfId="8483" priority="2430" stopIfTrue="1" operator="greaterThan">
      <formula>16</formula>
    </cfRule>
  </conditionalFormatting>
  <conditionalFormatting sqref="AA267:AA281">
    <cfRule type="endsWith" dxfId="8482" priority="2419" stopIfTrue="1" operator="endsWith" text="TE">
      <formula>RIGHT(AA267,LEN("TE"))="TE"</formula>
    </cfRule>
    <cfRule type="endsWith" dxfId="8481" priority="2420" stopIfTrue="1" operator="endsWith" text="MX">
      <formula>RIGHT(AA267,LEN("MX"))="MX"</formula>
    </cfRule>
    <cfRule type="endsWith" dxfId="8480" priority="2421" stopIfTrue="1" operator="endsWith" text="MI">
      <formula>RIGHT(AA267,LEN("MI"))="MI"</formula>
    </cfRule>
    <cfRule type="endsWith" dxfId="8479" priority="2422" stopIfTrue="1" operator="endsWith" text="PL">
      <formula>RIGHT(AA267,LEN("PL"))="PL"</formula>
    </cfRule>
    <cfRule type="endsWith" dxfId="8478" priority="2423" stopIfTrue="1" operator="endsWith" text="FE">
      <formula>RIGHT(AA267,LEN("FE"))="FE"</formula>
    </cfRule>
    <cfRule type="endsWith" dxfId="8477" priority="2424" stopIfTrue="1" operator="endsWith" text="PA">
      <formula>RIGHT(AA267,LEN("PA"))="PA"</formula>
    </cfRule>
    <cfRule type="endsWith" dxfId="8476" priority="2425" stopIfTrue="1" operator="endsWith" text="PS">
      <formula>RIGHT(AA267,LEN("PS"))="PS"</formula>
    </cfRule>
    <cfRule type="endsWith" dxfId="8475" priority="2426" stopIfTrue="1" operator="endsWith" text="OB">
      <formula>RIGHT(AA267,LEN("OB"))="OB"</formula>
    </cfRule>
    <cfRule type="endsWith" dxfId="8474" priority="2427" stopIfTrue="1" operator="endsWith" text="BA">
      <formula>RIGHT(AA267,LEN("BA"))="BA"</formula>
    </cfRule>
    <cfRule type="endsWith" dxfId="8473" priority="2428" stopIfTrue="1" operator="endsWith" text="CO">
      <formula>RIGHT(AA267,LEN("CO"))="CO"</formula>
    </cfRule>
    <cfRule type="endsWith" dxfId="8472" priority="2429" stopIfTrue="1" operator="endsWith" text="CH">
      <formula>RIGHT(AA267,LEN("CH"))="CH"</formula>
    </cfRule>
  </conditionalFormatting>
  <conditionalFormatting sqref="AC267:AC281">
    <cfRule type="endsWith" dxfId="8471" priority="2408" stopIfTrue="1" operator="endsWith" text="TE">
      <formula>RIGHT(AC267,LEN("TE"))="TE"</formula>
    </cfRule>
    <cfRule type="endsWith" dxfId="8470" priority="2409" stopIfTrue="1" operator="endsWith" text="MX">
      <formula>RIGHT(AC267,LEN("MX"))="MX"</formula>
    </cfRule>
    <cfRule type="endsWith" dxfId="8469" priority="2410" stopIfTrue="1" operator="endsWith" text="MI">
      <formula>RIGHT(AC267,LEN("MI"))="MI"</formula>
    </cfRule>
    <cfRule type="endsWith" dxfId="8468" priority="2411" stopIfTrue="1" operator="endsWith" text="PL">
      <formula>RIGHT(AC267,LEN("PL"))="PL"</formula>
    </cfRule>
    <cfRule type="endsWith" dxfId="8467" priority="2412" stopIfTrue="1" operator="endsWith" text="FE">
      <formula>RIGHT(AC267,LEN("FE"))="FE"</formula>
    </cfRule>
    <cfRule type="endsWith" dxfId="8466" priority="2413" stopIfTrue="1" operator="endsWith" text="PA">
      <formula>RIGHT(AC267,LEN("PA"))="PA"</formula>
    </cfRule>
    <cfRule type="endsWith" dxfId="8465" priority="2414" stopIfTrue="1" operator="endsWith" text="PS">
      <formula>RIGHT(AC267,LEN("PS"))="PS"</formula>
    </cfRule>
    <cfRule type="endsWith" dxfId="8464" priority="2415" stopIfTrue="1" operator="endsWith" text="OB">
      <formula>RIGHT(AC267,LEN("OB"))="OB"</formula>
    </cfRule>
    <cfRule type="endsWith" dxfId="8463" priority="2416" stopIfTrue="1" operator="endsWith" text="BA">
      <formula>RIGHT(AC267,LEN("BA"))="BA"</formula>
    </cfRule>
    <cfRule type="endsWith" dxfId="8462" priority="2417" stopIfTrue="1" operator="endsWith" text="CO">
      <formula>RIGHT(AC267,LEN("CO"))="CO"</formula>
    </cfRule>
    <cfRule type="endsWith" dxfId="8461" priority="2418" stopIfTrue="1" operator="endsWith" text="CH">
      <formula>RIGHT(AC267,LEN("CH"))="CH"</formula>
    </cfRule>
  </conditionalFormatting>
  <conditionalFormatting sqref="AE267:AE281">
    <cfRule type="endsWith" dxfId="8460" priority="2397" stopIfTrue="1" operator="endsWith" text="TE">
      <formula>RIGHT(AE267,LEN("TE"))="TE"</formula>
    </cfRule>
    <cfRule type="endsWith" dxfId="8459" priority="2398" stopIfTrue="1" operator="endsWith" text="MX">
      <formula>RIGHT(AE267,LEN("MX"))="MX"</formula>
    </cfRule>
    <cfRule type="endsWith" dxfId="8458" priority="2399" stopIfTrue="1" operator="endsWith" text="MI">
      <formula>RIGHT(AE267,LEN("MI"))="MI"</formula>
    </cfRule>
    <cfRule type="endsWith" dxfId="8457" priority="2400" stopIfTrue="1" operator="endsWith" text="PL">
      <formula>RIGHT(AE267,LEN("PL"))="PL"</formula>
    </cfRule>
    <cfRule type="endsWith" dxfId="8456" priority="2401" stopIfTrue="1" operator="endsWith" text="FE">
      <formula>RIGHT(AE267,LEN("FE"))="FE"</formula>
    </cfRule>
    <cfRule type="endsWith" dxfId="8455" priority="2402" stopIfTrue="1" operator="endsWith" text="PA">
      <formula>RIGHT(AE267,LEN("PA"))="PA"</formula>
    </cfRule>
    <cfRule type="endsWith" dxfId="8454" priority="2403" stopIfTrue="1" operator="endsWith" text="PS">
      <formula>RIGHT(AE267,LEN("PS"))="PS"</formula>
    </cfRule>
    <cfRule type="endsWith" dxfId="8453" priority="2404" stopIfTrue="1" operator="endsWith" text="OB">
      <formula>RIGHT(AE267,LEN("OB"))="OB"</formula>
    </cfRule>
    <cfRule type="endsWith" dxfId="8452" priority="2405" stopIfTrue="1" operator="endsWith" text="BA">
      <formula>RIGHT(AE267,LEN("BA"))="BA"</formula>
    </cfRule>
    <cfRule type="endsWith" dxfId="8451" priority="2406" stopIfTrue="1" operator="endsWith" text="CO">
      <formula>RIGHT(AE267,LEN("CO"))="CO"</formula>
    </cfRule>
    <cfRule type="endsWith" dxfId="8450" priority="2407" stopIfTrue="1" operator="endsWith" text="CH">
      <formula>RIGHT(AE267,LEN("CH"))="CH"</formula>
    </cfRule>
  </conditionalFormatting>
  <conditionalFormatting sqref="AG267:AG281">
    <cfRule type="endsWith" dxfId="8449" priority="2386" stopIfTrue="1" operator="endsWith" text="TE">
      <formula>RIGHT(AG267,LEN("TE"))="TE"</formula>
    </cfRule>
    <cfRule type="endsWith" dxfId="8448" priority="2387" stopIfTrue="1" operator="endsWith" text="MX">
      <formula>RIGHT(AG267,LEN("MX"))="MX"</formula>
    </cfRule>
    <cfRule type="endsWith" dxfId="8447" priority="2388" stopIfTrue="1" operator="endsWith" text="MI">
      <formula>RIGHT(AG267,LEN("MI"))="MI"</formula>
    </cfRule>
    <cfRule type="endsWith" dxfId="8446" priority="2389" stopIfTrue="1" operator="endsWith" text="PL">
      <formula>RIGHT(AG267,LEN("PL"))="PL"</formula>
    </cfRule>
    <cfRule type="endsWith" dxfId="8445" priority="2390" stopIfTrue="1" operator="endsWith" text="FE">
      <formula>RIGHT(AG267,LEN("FE"))="FE"</formula>
    </cfRule>
    <cfRule type="endsWith" dxfId="8444" priority="2391" stopIfTrue="1" operator="endsWith" text="PA">
      <formula>RIGHT(AG267,LEN("PA"))="PA"</formula>
    </cfRule>
    <cfRule type="endsWith" dxfId="8443" priority="2392" stopIfTrue="1" operator="endsWith" text="PS">
      <formula>RIGHT(AG267,LEN("PS"))="PS"</formula>
    </cfRule>
    <cfRule type="endsWith" dxfId="8442" priority="2393" stopIfTrue="1" operator="endsWith" text="OB">
      <formula>RIGHT(AG267,LEN("OB"))="OB"</formula>
    </cfRule>
    <cfRule type="endsWith" dxfId="8441" priority="2394" stopIfTrue="1" operator="endsWith" text="BA">
      <formula>RIGHT(AG267,LEN("BA"))="BA"</formula>
    </cfRule>
    <cfRule type="endsWith" dxfId="8440" priority="2395" stopIfTrue="1" operator="endsWith" text="CO">
      <formula>RIGHT(AG267,LEN("CO"))="CO"</formula>
    </cfRule>
    <cfRule type="endsWith" dxfId="8439" priority="2396" stopIfTrue="1" operator="endsWith" text="CH">
      <formula>RIGHT(AG267,LEN("CH"))="CH"</formula>
    </cfRule>
  </conditionalFormatting>
  <conditionalFormatting sqref="AI267:AI281">
    <cfRule type="endsWith" dxfId="8438" priority="2375" stopIfTrue="1" operator="endsWith" text="TE">
      <formula>RIGHT(AI267,LEN("TE"))="TE"</formula>
    </cfRule>
    <cfRule type="endsWith" dxfId="8437" priority="2376" stopIfTrue="1" operator="endsWith" text="MX">
      <formula>RIGHT(AI267,LEN("MX"))="MX"</formula>
    </cfRule>
    <cfRule type="endsWith" dxfId="8436" priority="2377" stopIfTrue="1" operator="endsWith" text="MI">
      <formula>RIGHT(AI267,LEN("MI"))="MI"</formula>
    </cfRule>
    <cfRule type="endsWith" dxfId="8435" priority="2378" stopIfTrue="1" operator="endsWith" text="PL">
      <formula>RIGHT(AI267,LEN("PL"))="PL"</formula>
    </cfRule>
    <cfRule type="endsWith" dxfId="8434" priority="2379" stopIfTrue="1" operator="endsWith" text="FE">
      <formula>RIGHT(AI267,LEN("FE"))="FE"</formula>
    </cfRule>
    <cfRule type="endsWith" dxfId="8433" priority="2380" stopIfTrue="1" operator="endsWith" text="PA">
      <formula>RIGHT(AI267,LEN("PA"))="PA"</formula>
    </cfRule>
    <cfRule type="endsWith" dxfId="8432" priority="2381" stopIfTrue="1" operator="endsWith" text="PS">
      <formula>RIGHT(AI267,LEN("PS"))="PS"</formula>
    </cfRule>
    <cfRule type="endsWith" dxfId="8431" priority="2382" stopIfTrue="1" operator="endsWith" text="OB">
      <formula>RIGHT(AI267,LEN("OB"))="OB"</formula>
    </cfRule>
    <cfRule type="endsWith" dxfId="8430" priority="2383" stopIfTrue="1" operator="endsWith" text="BA">
      <formula>RIGHT(AI267,LEN("BA"))="BA"</formula>
    </cfRule>
    <cfRule type="endsWith" dxfId="8429" priority="2384" stopIfTrue="1" operator="endsWith" text="CO">
      <formula>RIGHT(AI267,LEN("CO"))="CO"</formula>
    </cfRule>
    <cfRule type="endsWith" dxfId="8428" priority="2385" stopIfTrue="1" operator="endsWith" text="CH">
      <formula>RIGHT(AI267,LEN("CH"))="CH"</formula>
    </cfRule>
  </conditionalFormatting>
  <conditionalFormatting sqref="AK267:AK281">
    <cfRule type="endsWith" dxfId="8427" priority="2364" stopIfTrue="1" operator="endsWith" text="TE">
      <formula>RIGHT(AK267,LEN("TE"))="TE"</formula>
    </cfRule>
    <cfRule type="endsWith" dxfId="8426" priority="2365" stopIfTrue="1" operator="endsWith" text="MX">
      <formula>RIGHT(AK267,LEN("MX"))="MX"</formula>
    </cfRule>
    <cfRule type="endsWith" dxfId="8425" priority="2366" stopIfTrue="1" operator="endsWith" text="MI">
      <formula>RIGHT(AK267,LEN("MI"))="MI"</formula>
    </cfRule>
    <cfRule type="endsWith" dxfId="8424" priority="2367" stopIfTrue="1" operator="endsWith" text="PL">
      <formula>RIGHT(AK267,LEN("PL"))="PL"</formula>
    </cfRule>
    <cfRule type="endsWith" dxfId="8423" priority="2368" stopIfTrue="1" operator="endsWith" text="FE">
      <formula>RIGHT(AK267,LEN("FE"))="FE"</formula>
    </cfRule>
    <cfRule type="endsWith" dxfId="8422" priority="2369" stopIfTrue="1" operator="endsWith" text="PA">
      <formula>RIGHT(AK267,LEN("PA"))="PA"</formula>
    </cfRule>
    <cfRule type="endsWith" dxfId="8421" priority="2370" stopIfTrue="1" operator="endsWith" text="PS">
      <formula>RIGHT(AK267,LEN("PS"))="PS"</formula>
    </cfRule>
    <cfRule type="endsWith" dxfId="8420" priority="2371" stopIfTrue="1" operator="endsWith" text="OB">
      <formula>RIGHT(AK267,LEN("OB"))="OB"</formula>
    </cfRule>
    <cfRule type="endsWith" dxfId="8419" priority="2372" stopIfTrue="1" operator="endsWith" text="BA">
      <formula>RIGHT(AK267,LEN("BA"))="BA"</formula>
    </cfRule>
    <cfRule type="endsWith" dxfId="8418" priority="2373" stopIfTrue="1" operator="endsWith" text="CO">
      <formula>RIGHT(AK267,LEN("CO"))="CO"</formula>
    </cfRule>
    <cfRule type="endsWith" dxfId="8417" priority="2374" stopIfTrue="1" operator="endsWith" text="CH">
      <formula>RIGHT(AK267,LEN("CH"))="CH"</formula>
    </cfRule>
  </conditionalFormatting>
  <conditionalFormatting sqref="AM267:AM281">
    <cfRule type="endsWith" dxfId="8416" priority="2353" stopIfTrue="1" operator="endsWith" text="TE">
      <formula>RIGHT(AM267,LEN("TE"))="TE"</formula>
    </cfRule>
    <cfRule type="endsWith" dxfId="8415" priority="2354" stopIfTrue="1" operator="endsWith" text="MX">
      <formula>RIGHT(AM267,LEN("MX"))="MX"</formula>
    </cfRule>
    <cfRule type="endsWith" dxfId="8414" priority="2355" stopIfTrue="1" operator="endsWith" text="MI">
      <formula>RIGHT(AM267,LEN("MI"))="MI"</formula>
    </cfRule>
    <cfRule type="endsWith" dxfId="8413" priority="2356" stopIfTrue="1" operator="endsWith" text="PL">
      <formula>RIGHT(AM267,LEN("PL"))="PL"</formula>
    </cfRule>
    <cfRule type="endsWith" dxfId="8412" priority="2357" stopIfTrue="1" operator="endsWith" text="FE">
      <formula>RIGHT(AM267,LEN("FE"))="FE"</formula>
    </cfRule>
    <cfRule type="endsWith" dxfId="8411" priority="2358" stopIfTrue="1" operator="endsWith" text="PA">
      <formula>RIGHT(AM267,LEN("PA"))="PA"</formula>
    </cfRule>
    <cfRule type="endsWith" dxfId="8410" priority="2359" stopIfTrue="1" operator="endsWith" text="PS">
      <formula>RIGHT(AM267,LEN("PS"))="PS"</formula>
    </cfRule>
    <cfRule type="endsWith" dxfId="8409" priority="2360" stopIfTrue="1" operator="endsWith" text="OB">
      <formula>RIGHT(AM267,LEN("OB"))="OB"</formula>
    </cfRule>
    <cfRule type="endsWith" dxfId="8408" priority="2361" stopIfTrue="1" operator="endsWith" text="BA">
      <formula>RIGHT(AM267,LEN("BA"))="BA"</formula>
    </cfRule>
    <cfRule type="endsWith" dxfId="8407" priority="2362" stopIfTrue="1" operator="endsWith" text="CO">
      <formula>RIGHT(AM267,LEN("CO"))="CO"</formula>
    </cfRule>
    <cfRule type="endsWith" dxfId="8406" priority="2363" stopIfTrue="1" operator="endsWith" text="CH">
      <formula>RIGHT(AM267,LEN("CH"))="CH"</formula>
    </cfRule>
  </conditionalFormatting>
  <conditionalFormatting sqref="AV282">
    <cfRule type="cellIs" dxfId="8405" priority="2352" stopIfTrue="1" operator="greaterThan">
      <formula>16</formula>
    </cfRule>
  </conditionalFormatting>
  <conditionalFormatting sqref="AX282">
    <cfRule type="cellIs" dxfId="8404" priority="2351" stopIfTrue="1" operator="greaterThan">
      <formula>16</formula>
    </cfRule>
  </conditionalFormatting>
  <conditionalFormatting sqref="AZ282">
    <cfRule type="cellIs" dxfId="8403" priority="2350" stopIfTrue="1" operator="greaterThan">
      <formula>16</formula>
    </cfRule>
  </conditionalFormatting>
  <conditionalFormatting sqref="BB282">
    <cfRule type="cellIs" dxfId="8402" priority="2349" stopIfTrue="1" operator="greaterThan">
      <formula>16</formula>
    </cfRule>
  </conditionalFormatting>
  <conditionalFormatting sqref="BD282">
    <cfRule type="cellIs" dxfId="8401" priority="2348" stopIfTrue="1" operator="greaterThan">
      <formula>16</formula>
    </cfRule>
  </conditionalFormatting>
  <conditionalFormatting sqref="BF282">
    <cfRule type="cellIs" dxfId="8400" priority="2347" stopIfTrue="1" operator="greaterThan">
      <formula>16</formula>
    </cfRule>
  </conditionalFormatting>
  <conditionalFormatting sqref="BH282">
    <cfRule type="cellIs" dxfId="8399" priority="2346" stopIfTrue="1" operator="greaterThan">
      <formula>16</formula>
    </cfRule>
  </conditionalFormatting>
  <conditionalFormatting sqref="AU267:AU281">
    <cfRule type="endsWith" dxfId="8398" priority="2335" stopIfTrue="1" operator="endsWith" text="TE">
      <formula>RIGHT(AU267,LEN("TE"))="TE"</formula>
    </cfRule>
    <cfRule type="endsWith" dxfId="8397" priority="2336" stopIfTrue="1" operator="endsWith" text="MX">
      <formula>RIGHT(AU267,LEN("MX"))="MX"</formula>
    </cfRule>
    <cfRule type="endsWith" dxfId="8396" priority="2337" stopIfTrue="1" operator="endsWith" text="MI">
      <formula>RIGHT(AU267,LEN("MI"))="MI"</formula>
    </cfRule>
    <cfRule type="endsWith" dxfId="8395" priority="2338" stopIfTrue="1" operator="endsWith" text="PL">
      <formula>RIGHT(AU267,LEN("PL"))="PL"</formula>
    </cfRule>
    <cfRule type="endsWith" dxfId="8394" priority="2339" stopIfTrue="1" operator="endsWith" text="FE">
      <formula>RIGHT(AU267,LEN("FE"))="FE"</formula>
    </cfRule>
    <cfRule type="endsWith" dxfId="8393" priority="2340" stopIfTrue="1" operator="endsWith" text="PA">
      <formula>RIGHT(AU267,LEN("PA"))="PA"</formula>
    </cfRule>
    <cfRule type="endsWith" dxfId="8392" priority="2341" stopIfTrue="1" operator="endsWith" text="PS">
      <formula>RIGHT(AU267,LEN("PS"))="PS"</formula>
    </cfRule>
    <cfRule type="endsWith" dxfId="8391" priority="2342" stopIfTrue="1" operator="endsWith" text="OB">
      <formula>RIGHT(AU267,LEN("OB"))="OB"</formula>
    </cfRule>
    <cfRule type="endsWith" dxfId="8390" priority="2343" stopIfTrue="1" operator="endsWith" text="BA">
      <formula>RIGHT(AU267,LEN("BA"))="BA"</formula>
    </cfRule>
    <cfRule type="endsWith" dxfId="8389" priority="2344" stopIfTrue="1" operator="endsWith" text="CO">
      <formula>RIGHT(AU267,LEN("CO"))="CO"</formula>
    </cfRule>
    <cfRule type="endsWith" dxfId="8388" priority="2345" stopIfTrue="1" operator="endsWith" text="CH">
      <formula>RIGHT(AU267,LEN("CH"))="CH"</formula>
    </cfRule>
  </conditionalFormatting>
  <conditionalFormatting sqref="AW267:AW281">
    <cfRule type="endsWith" dxfId="8387" priority="2324" stopIfTrue="1" operator="endsWith" text="TE">
      <formula>RIGHT(AW267,LEN("TE"))="TE"</formula>
    </cfRule>
    <cfRule type="endsWith" dxfId="8386" priority="2325" stopIfTrue="1" operator="endsWith" text="MX">
      <formula>RIGHT(AW267,LEN("MX"))="MX"</formula>
    </cfRule>
    <cfRule type="endsWith" dxfId="8385" priority="2326" stopIfTrue="1" operator="endsWith" text="MI">
      <formula>RIGHT(AW267,LEN("MI"))="MI"</formula>
    </cfRule>
    <cfRule type="endsWith" dxfId="8384" priority="2327" stopIfTrue="1" operator="endsWith" text="PL">
      <formula>RIGHT(AW267,LEN("PL"))="PL"</formula>
    </cfRule>
    <cfRule type="endsWith" dxfId="8383" priority="2328" stopIfTrue="1" operator="endsWith" text="FE">
      <formula>RIGHT(AW267,LEN("FE"))="FE"</formula>
    </cfRule>
    <cfRule type="endsWith" dxfId="8382" priority="2329" stopIfTrue="1" operator="endsWith" text="PA">
      <formula>RIGHT(AW267,LEN("PA"))="PA"</formula>
    </cfRule>
    <cfRule type="endsWith" dxfId="8381" priority="2330" stopIfTrue="1" operator="endsWith" text="PS">
      <formula>RIGHT(AW267,LEN("PS"))="PS"</formula>
    </cfRule>
    <cfRule type="endsWith" dxfId="8380" priority="2331" stopIfTrue="1" operator="endsWith" text="OB">
      <formula>RIGHT(AW267,LEN("OB"))="OB"</formula>
    </cfRule>
    <cfRule type="endsWith" dxfId="8379" priority="2332" stopIfTrue="1" operator="endsWith" text="BA">
      <formula>RIGHT(AW267,LEN("BA"))="BA"</formula>
    </cfRule>
    <cfRule type="endsWith" dxfId="8378" priority="2333" stopIfTrue="1" operator="endsWith" text="CO">
      <formula>RIGHT(AW267,LEN("CO"))="CO"</formula>
    </cfRule>
    <cfRule type="endsWith" dxfId="8377" priority="2334" stopIfTrue="1" operator="endsWith" text="CH">
      <formula>RIGHT(AW267,LEN("CH"))="CH"</formula>
    </cfRule>
  </conditionalFormatting>
  <conditionalFormatting sqref="AY267:AY281">
    <cfRule type="endsWith" dxfId="8376" priority="2313" stopIfTrue="1" operator="endsWith" text="TE">
      <formula>RIGHT(AY267,LEN("TE"))="TE"</formula>
    </cfRule>
    <cfRule type="endsWith" dxfId="8375" priority="2314" stopIfTrue="1" operator="endsWith" text="MX">
      <formula>RIGHT(AY267,LEN("MX"))="MX"</formula>
    </cfRule>
    <cfRule type="endsWith" dxfId="8374" priority="2315" stopIfTrue="1" operator="endsWith" text="MI">
      <formula>RIGHT(AY267,LEN("MI"))="MI"</formula>
    </cfRule>
    <cfRule type="endsWith" dxfId="8373" priority="2316" stopIfTrue="1" operator="endsWith" text="PL">
      <formula>RIGHT(AY267,LEN("PL"))="PL"</formula>
    </cfRule>
    <cfRule type="endsWith" dxfId="8372" priority="2317" stopIfTrue="1" operator="endsWith" text="FE">
      <formula>RIGHT(AY267,LEN("FE"))="FE"</formula>
    </cfRule>
    <cfRule type="endsWith" dxfId="8371" priority="2318" stopIfTrue="1" operator="endsWith" text="PA">
      <formula>RIGHT(AY267,LEN("PA"))="PA"</formula>
    </cfRule>
    <cfRule type="endsWith" dxfId="8370" priority="2319" stopIfTrue="1" operator="endsWith" text="PS">
      <formula>RIGHT(AY267,LEN("PS"))="PS"</formula>
    </cfRule>
    <cfRule type="endsWith" dxfId="8369" priority="2320" stopIfTrue="1" operator="endsWith" text="OB">
      <formula>RIGHT(AY267,LEN("OB"))="OB"</formula>
    </cfRule>
    <cfRule type="endsWith" dxfId="8368" priority="2321" stopIfTrue="1" operator="endsWith" text="BA">
      <formula>RIGHT(AY267,LEN("BA"))="BA"</formula>
    </cfRule>
    <cfRule type="endsWith" dxfId="8367" priority="2322" stopIfTrue="1" operator="endsWith" text="CO">
      <formula>RIGHT(AY267,LEN("CO"))="CO"</formula>
    </cfRule>
    <cfRule type="endsWith" dxfId="8366" priority="2323" stopIfTrue="1" operator="endsWith" text="CH">
      <formula>RIGHT(AY267,LEN("CH"))="CH"</formula>
    </cfRule>
  </conditionalFormatting>
  <conditionalFormatting sqref="BA267:BA281">
    <cfRule type="endsWith" dxfId="8365" priority="2302" stopIfTrue="1" operator="endsWith" text="TE">
      <formula>RIGHT(BA267,LEN("TE"))="TE"</formula>
    </cfRule>
    <cfRule type="endsWith" dxfId="8364" priority="2303" stopIfTrue="1" operator="endsWith" text="MX">
      <formula>RIGHT(BA267,LEN("MX"))="MX"</formula>
    </cfRule>
    <cfRule type="endsWith" dxfId="8363" priority="2304" stopIfTrue="1" operator="endsWith" text="MI">
      <formula>RIGHT(BA267,LEN("MI"))="MI"</formula>
    </cfRule>
    <cfRule type="endsWith" dxfId="8362" priority="2305" stopIfTrue="1" operator="endsWith" text="PL">
      <formula>RIGHT(BA267,LEN("PL"))="PL"</formula>
    </cfRule>
    <cfRule type="endsWith" dxfId="8361" priority="2306" stopIfTrue="1" operator="endsWith" text="FE">
      <formula>RIGHT(BA267,LEN("FE"))="FE"</formula>
    </cfRule>
    <cfRule type="endsWith" dxfId="8360" priority="2307" stopIfTrue="1" operator="endsWith" text="PA">
      <formula>RIGHT(BA267,LEN("PA"))="PA"</formula>
    </cfRule>
    <cfRule type="endsWith" dxfId="8359" priority="2308" stopIfTrue="1" operator="endsWith" text="PS">
      <formula>RIGHT(BA267,LEN("PS"))="PS"</formula>
    </cfRule>
    <cfRule type="endsWith" dxfId="8358" priority="2309" stopIfTrue="1" operator="endsWith" text="OB">
      <formula>RIGHT(BA267,LEN("OB"))="OB"</formula>
    </cfRule>
    <cfRule type="endsWith" dxfId="8357" priority="2310" stopIfTrue="1" operator="endsWith" text="BA">
      <formula>RIGHT(BA267,LEN("BA"))="BA"</formula>
    </cfRule>
    <cfRule type="endsWith" dxfId="8356" priority="2311" stopIfTrue="1" operator="endsWith" text="CO">
      <formula>RIGHT(BA267,LEN("CO"))="CO"</formula>
    </cfRule>
    <cfRule type="endsWith" dxfId="8355" priority="2312" stopIfTrue="1" operator="endsWith" text="CH">
      <formula>RIGHT(BA267,LEN("CH"))="CH"</formula>
    </cfRule>
  </conditionalFormatting>
  <conditionalFormatting sqref="BC267:BC281">
    <cfRule type="endsWith" dxfId="8354" priority="2291" stopIfTrue="1" operator="endsWith" text="TE">
      <formula>RIGHT(BC267,LEN("TE"))="TE"</formula>
    </cfRule>
    <cfRule type="endsWith" dxfId="8353" priority="2292" stopIfTrue="1" operator="endsWith" text="MX">
      <formula>RIGHT(BC267,LEN("MX"))="MX"</formula>
    </cfRule>
    <cfRule type="endsWith" dxfId="8352" priority="2293" stopIfTrue="1" operator="endsWith" text="MI">
      <formula>RIGHT(BC267,LEN("MI"))="MI"</formula>
    </cfRule>
    <cfRule type="endsWith" dxfId="8351" priority="2294" stopIfTrue="1" operator="endsWith" text="PL">
      <formula>RIGHT(BC267,LEN("PL"))="PL"</formula>
    </cfRule>
    <cfRule type="endsWith" dxfId="8350" priority="2295" stopIfTrue="1" operator="endsWith" text="FE">
      <formula>RIGHT(BC267,LEN("FE"))="FE"</formula>
    </cfRule>
    <cfRule type="endsWith" dxfId="8349" priority="2296" stopIfTrue="1" operator="endsWith" text="PA">
      <formula>RIGHT(BC267,LEN("PA"))="PA"</formula>
    </cfRule>
    <cfRule type="endsWith" dxfId="8348" priority="2297" stopIfTrue="1" operator="endsWith" text="PS">
      <formula>RIGHT(BC267,LEN("PS"))="PS"</formula>
    </cfRule>
    <cfRule type="endsWith" dxfId="8347" priority="2298" stopIfTrue="1" operator="endsWith" text="OB">
      <formula>RIGHT(BC267,LEN("OB"))="OB"</formula>
    </cfRule>
    <cfRule type="endsWith" dxfId="8346" priority="2299" stopIfTrue="1" operator="endsWith" text="BA">
      <formula>RIGHT(BC267,LEN("BA"))="BA"</formula>
    </cfRule>
    <cfRule type="endsWith" dxfId="8345" priority="2300" stopIfTrue="1" operator="endsWith" text="CO">
      <formula>RIGHT(BC267,LEN("CO"))="CO"</formula>
    </cfRule>
    <cfRule type="endsWith" dxfId="8344" priority="2301" stopIfTrue="1" operator="endsWith" text="CH">
      <formula>RIGHT(BC267,LEN("CH"))="CH"</formula>
    </cfRule>
  </conditionalFormatting>
  <conditionalFormatting sqref="BE267:BE281">
    <cfRule type="endsWith" dxfId="8343" priority="2280" stopIfTrue="1" operator="endsWith" text="TE">
      <formula>RIGHT(BE267,LEN("TE"))="TE"</formula>
    </cfRule>
    <cfRule type="endsWith" dxfId="8342" priority="2281" stopIfTrue="1" operator="endsWith" text="MX">
      <formula>RIGHT(BE267,LEN("MX"))="MX"</formula>
    </cfRule>
    <cfRule type="endsWith" dxfId="8341" priority="2282" stopIfTrue="1" operator="endsWith" text="MI">
      <formula>RIGHT(BE267,LEN("MI"))="MI"</formula>
    </cfRule>
    <cfRule type="endsWith" dxfId="8340" priority="2283" stopIfTrue="1" operator="endsWith" text="PL">
      <formula>RIGHT(BE267,LEN("PL"))="PL"</formula>
    </cfRule>
    <cfRule type="endsWith" dxfId="8339" priority="2284" stopIfTrue="1" operator="endsWith" text="FE">
      <formula>RIGHT(BE267,LEN("FE"))="FE"</formula>
    </cfRule>
    <cfRule type="endsWith" dxfId="8338" priority="2285" stopIfTrue="1" operator="endsWith" text="PA">
      <formula>RIGHT(BE267,LEN("PA"))="PA"</formula>
    </cfRule>
    <cfRule type="endsWith" dxfId="8337" priority="2286" stopIfTrue="1" operator="endsWith" text="PS">
      <formula>RIGHT(BE267,LEN("PS"))="PS"</formula>
    </cfRule>
    <cfRule type="endsWith" dxfId="8336" priority="2287" stopIfTrue="1" operator="endsWith" text="OB">
      <formula>RIGHT(BE267,LEN("OB"))="OB"</formula>
    </cfRule>
    <cfRule type="endsWith" dxfId="8335" priority="2288" stopIfTrue="1" operator="endsWith" text="BA">
      <formula>RIGHT(BE267,LEN("BA"))="BA"</formula>
    </cfRule>
    <cfRule type="endsWith" dxfId="8334" priority="2289" stopIfTrue="1" operator="endsWith" text="CO">
      <formula>RIGHT(BE267,LEN("CO"))="CO"</formula>
    </cfRule>
    <cfRule type="endsWith" dxfId="8333" priority="2290" stopIfTrue="1" operator="endsWith" text="CH">
      <formula>RIGHT(BE267,LEN("CH"))="CH"</formula>
    </cfRule>
  </conditionalFormatting>
  <conditionalFormatting sqref="BG267:BG281">
    <cfRule type="endsWith" dxfId="8332" priority="2269" stopIfTrue="1" operator="endsWith" text="TE">
      <formula>RIGHT(BG267,LEN("TE"))="TE"</formula>
    </cfRule>
    <cfRule type="endsWith" dxfId="8331" priority="2270" stopIfTrue="1" operator="endsWith" text="MX">
      <formula>RIGHT(BG267,LEN("MX"))="MX"</formula>
    </cfRule>
    <cfRule type="endsWith" dxfId="8330" priority="2271" stopIfTrue="1" operator="endsWith" text="MI">
      <formula>RIGHT(BG267,LEN("MI"))="MI"</formula>
    </cfRule>
    <cfRule type="endsWith" dxfId="8329" priority="2272" stopIfTrue="1" operator="endsWith" text="PL">
      <formula>RIGHT(BG267,LEN("PL"))="PL"</formula>
    </cfRule>
    <cfRule type="endsWith" dxfId="8328" priority="2273" stopIfTrue="1" operator="endsWith" text="FE">
      <formula>RIGHT(BG267,LEN("FE"))="FE"</formula>
    </cfRule>
    <cfRule type="endsWith" dxfId="8327" priority="2274" stopIfTrue="1" operator="endsWith" text="PA">
      <formula>RIGHT(BG267,LEN("PA"))="PA"</formula>
    </cfRule>
    <cfRule type="endsWith" dxfId="8326" priority="2275" stopIfTrue="1" operator="endsWith" text="PS">
      <formula>RIGHT(BG267,LEN("PS"))="PS"</formula>
    </cfRule>
    <cfRule type="endsWith" dxfId="8325" priority="2276" stopIfTrue="1" operator="endsWith" text="OB">
      <formula>RIGHT(BG267,LEN("OB"))="OB"</formula>
    </cfRule>
    <cfRule type="endsWith" dxfId="8324" priority="2277" stopIfTrue="1" operator="endsWith" text="BA">
      <formula>RIGHT(BG267,LEN("BA"))="BA"</formula>
    </cfRule>
    <cfRule type="endsWith" dxfId="8323" priority="2278" stopIfTrue="1" operator="endsWith" text="CO">
      <formula>RIGHT(BG267,LEN("CO"))="CO"</formula>
    </cfRule>
    <cfRule type="endsWith" dxfId="8322" priority="2279" stopIfTrue="1" operator="endsWith" text="CH">
      <formula>RIGHT(BG267,LEN("CH"))="CH"</formula>
    </cfRule>
  </conditionalFormatting>
  <conditionalFormatting sqref="H300">
    <cfRule type="cellIs" dxfId="8321" priority="2268" stopIfTrue="1" operator="greaterThan">
      <formula>16</formula>
    </cfRule>
  </conditionalFormatting>
  <conditionalFormatting sqref="J300">
    <cfRule type="cellIs" dxfId="8320" priority="2267" stopIfTrue="1" operator="greaterThan">
      <formula>16</formula>
    </cfRule>
  </conditionalFormatting>
  <conditionalFormatting sqref="L300">
    <cfRule type="cellIs" dxfId="8319" priority="2266" stopIfTrue="1" operator="greaterThan">
      <formula>16</formula>
    </cfRule>
  </conditionalFormatting>
  <conditionalFormatting sqref="N300">
    <cfRule type="cellIs" dxfId="8318" priority="2265" stopIfTrue="1" operator="greaterThan">
      <formula>16</formula>
    </cfRule>
  </conditionalFormatting>
  <conditionalFormatting sqref="P300">
    <cfRule type="cellIs" dxfId="8317" priority="2264" stopIfTrue="1" operator="greaterThan">
      <formula>16</formula>
    </cfRule>
  </conditionalFormatting>
  <conditionalFormatting sqref="R300">
    <cfRule type="cellIs" dxfId="8316" priority="2263" stopIfTrue="1" operator="greaterThan">
      <formula>16</formula>
    </cfRule>
  </conditionalFormatting>
  <conditionalFormatting sqref="T300">
    <cfRule type="cellIs" dxfId="8315" priority="2262" stopIfTrue="1" operator="greaterThan">
      <formula>16</formula>
    </cfRule>
  </conditionalFormatting>
  <conditionalFormatting sqref="G285:G299">
    <cfRule type="endsWith" dxfId="8314" priority="2251" stopIfTrue="1" operator="endsWith" text="TE">
      <formula>RIGHT(G285,LEN("TE"))="TE"</formula>
    </cfRule>
    <cfRule type="endsWith" dxfId="8313" priority="2252" stopIfTrue="1" operator="endsWith" text="MX">
      <formula>RIGHT(G285,LEN("MX"))="MX"</formula>
    </cfRule>
    <cfRule type="endsWith" dxfId="8312" priority="2253" stopIfTrue="1" operator="endsWith" text="MI">
      <formula>RIGHT(G285,LEN("MI"))="MI"</formula>
    </cfRule>
    <cfRule type="endsWith" dxfId="8311" priority="2254" stopIfTrue="1" operator="endsWith" text="PL">
      <formula>RIGHT(G285,LEN("PL"))="PL"</formula>
    </cfRule>
    <cfRule type="endsWith" dxfId="8310" priority="2255" stopIfTrue="1" operator="endsWith" text="FE">
      <formula>RIGHT(G285,LEN("FE"))="FE"</formula>
    </cfRule>
    <cfRule type="endsWith" dxfId="8309" priority="2256" stopIfTrue="1" operator="endsWith" text="PA">
      <formula>RIGHT(G285,LEN("PA"))="PA"</formula>
    </cfRule>
    <cfRule type="endsWith" dxfId="8308" priority="2257" stopIfTrue="1" operator="endsWith" text="PS">
      <formula>RIGHT(G285,LEN("PS"))="PS"</formula>
    </cfRule>
    <cfRule type="endsWith" dxfId="8307" priority="2258" stopIfTrue="1" operator="endsWith" text="OB">
      <formula>RIGHT(G285,LEN("OB"))="OB"</formula>
    </cfRule>
    <cfRule type="endsWith" dxfId="8306" priority="2259" stopIfTrue="1" operator="endsWith" text="BA">
      <formula>RIGHT(G285,LEN("BA"))="BA"</formula>
    </cfRule>
    <cfRule type="endsWith" dxfId="8305" priority="2260" stopIfTrue="1" operator="endsWith" text="CO">
      <formula>RIGHT(G285,LEN("CO"))="CO"</formula>
    </cfRule>
    <cfRule type="endsWith" dxfId="8304" priority="2261" stopIfTrue="1" operator="endsWith" text="CH">
      <formula>RIGHT(G285,LEN("CH"))="CH"</formula>
    </cfRule>
  </conditionalFormatting>
  <conditionalFormatting sqref="I285:I299">
    <cfRule type="endsWith" dxfId="8303" priority="2240" stopIfTrue="1" operator="endsWith" text="TE">
      <formula>RIGHT(I285,LEN("TE"))="TE"</formula>
    </cfRule>
    <cfRule type="endsWith" dxfId="8302" priority="2241" stopIfTrue="1" operator="endsWith" text="MX">
      <formula>RIGHT(I285,LEN("MX"))="MX"</formula>
    </cfRule>
    <cfRule type="endsWith" dxfId="8301" priority="2242" stopIfTrue="1" operator="endsWith" text="MI">
      <formula>RIGHT(I285,LEN("MI"))="MI"</formula>
    </cfRule>
    <cfRule type="endsWith" dxfId="8300" priority="2243" stopIfTrue="1" operator="endsWith" text="PL">
      <formula>RIGHT(I285,LEN("PL"))="PL"</formula>
    </cfRule>
    <cfRule type="endsWith" dxfId="8299" priority="2244" stopIfTrue="1" operator="endsWith" text="FE">
      <formula>RIGHT(I285,LEN("FE"))="FE"</formula>
    </cfRule>
    <cfRule type="endsWith" dxfId="8298" priority="2245" stopIfTrue="1" operator="endsWith" text="PA">
      <formula>RIGHT(I285,LEN("PA"))="PA"</formula>
    </cfRule>
    <cfRule type="endsWith" dxfId="8297" priority="2246" stopIfTrue="1" operator="endsWith" text="PS">
      <formula>RIGHT(I285,LEN("PS"))="PS"</formula>
    </cfRule>
    <cfRule type="endsWith" dxfId="8296" priority="2247" stopIfTrue="1" operator="endsWith" text="OB">
      <formula>RIGHT(I285,LEN("OB"))="OB"</formula>
    </cfRule>
    <cfRule type="endsWith" dxfId="8295" priority="2248" stopIfTrue="1" operator="endsWith" text="BA">
      <formula>RIGHT(I285,LEN("BA"))="BA"</formula>
    </cfRule>
    <cfRule type="endsWith" dxfId="8294" priority="2249" stopIfTrue="1" operator="endsWith" text="CO">
      <formula>RIGHT(I285,LEN("CO"))="CO"</formula>
    </cfRule>
    <cfRule type="endsWith" dxfId="8293" priority="2250" stopIfTrue="1" operator="endsWith" text="CH">
      <formula>RIGHT(I285,LEN("CH"))="CH"</formula>
    </cfRule>
  </conditionalFormatting>
  <conditionalFormatting sqref="K285:K299">
    <cfRule type="endsWith" dxfId="8292" priority="2229" stopIfTrue="1" operator="endsWith" text="TE">
      <formula>RIGHT(K285,LEN("TE"))="TE"</formula>
    </cfRule>
    <cfRule type="endsWith" dxfId="8291" priority="2230" stopIfTrue="1" operator="endsWith" text="MX">
      <formula>RIGHT(K285,LEN("MX"))="MX"</formula>
    </cfRule>
    <cfRule type="endsWith" dxfId="8290" priority="2231" stopIfTrue="1" operator="endsWith" text="MI">
      <formula>RIGHT(K285,LEN("MI"))="MI"</formula>
    </cfRule>
    <cfRule type="endsWith" dxfId="8289" priority="2232" stopIfTrue="1" operator="endsWith" text="PL">
      <formula>RIGHT(K285,LEN("PL"))="PL"</formula>
    </cfRule>
    <cfRule type="endsWith" dxfId="8288" priority="2233" stopIfTrue="1" operator="endsWith" text="FE">
      <formula>RIGHT(K285,LEN("FE"))="FE"</formula>
    </cfRule>
    <cfRule type="endsWith" dxfId="8287" priority="2234" stopIfTrue="1" operator="endsWith" text="PA">
      <formula>RIGHT(K285,LEN("PA"))="PA"</formula>
    </cfRule>
    <cfRule type="endsWith" dxfId="8286" priority="2235" stopIfTrue="1" operator="endsWith" text="PS">
      <formula>RIGHT(K285,LEN("PS"))="PS"</formula>
    </cfRule>
    <cfRule type="endsWith" dxfId="8285" priority="2236" stopIfTrue="1" operator="endsWith" text="OB">
      <formula>RIGHT(K285,LEN("OB"))="OB"</formula>
    </cfRule>
    <cfRule type="endsWith" dxfId="8284" priority="2237" stopIfTrue="1" operator="endsWith" text="BA">
      <formula>RIGHT(K285,LEN("BA"))="BA"</formula>
    </cfRule>
    <cfRule type="endsWith" dxfId="8283" priority="2238" stopIfTrue="1" operator="endsWith" text="CO">
      <formula>RIGHT(K285,LEN("CO"))="CO"</formula>
    </cfRule>
    <cfRule type="endsWith" dxfId="8282" priority="2239" stopIfTrue="1" operator="endsWith" text="CH">
      <formula>RIGHT(K285,LEN("CH"))="CH"</formula>
    </cfRule>
  </conditionalFormatting>
  <conditionalFormatting sqref="M285:M299">
    <cfRule type="endsWith" dxfId="8281" priority="2218" stopIfTrue="1" operator="endsWith" text="TE">
      <formula>RIGHT(M285,LEN("TE"))="TE"</formula>
    </cfRule>
    <cfRule type="endsWith" dxfId="8280" priority="2219" stopIfTrue="1" operator="endsWith" text="MX">
      <formula>RIGHT(M285,LEN("MX"))="MX"</formula>
    </cfRule>
    <cfRule type="endsWith" dxfId="8279" priority="2220" stopIfTrue="1" operator="endsWith" text="MI">
      <formula>RIGHT(M285,LEN("MI"))="MI"</formula>
    </cfRule>
    <cfRule type="endsWith" dxfId="8278" priority="2221" stopIfTrue="1" operator="endsWith" text="PL">
      <formula>RIGHT(M285,LEN("PL"))="PL"</formula>
    </cfRule>
    <cfRule type="endsWith" dxfId="8277" priority="2222" stopIfTrue="1" operator="endsWith" text="FE">
      <formula>RIGHT(M285,LEN("FE"))="FE"</formula>
    </cfRule>
    <cfRule type="endsWith" dxfId="8276" priority="2223" stopIfTrue="1" operator="endsWith" text="PA">
      <formula>RIGHT(M285,LEN("PA"))="PA"</formula>
    </cfRule>
    <cfRule type="endsWith" dxfId="8275" priority="2224" stopIfTrue="1" operator="endsWith" text="PS">
      <formula>RIGHT(M285,LEN("PS"))="PS"</formula>
    </cfRule>
    <cfRule type="endsWith" dxfId="8274" priority="2225" stopIfTrue="1" operator="endsWith" text="OB">
      <formula>RIGHT(M285,LEN("OB"))="OB"</formula>
    </cfRule>
    <cfRule type="endsWith" dxfId="8273" priority="2226" stopIfTrue="1" operator="endsWith" text="BA">
      <formula>RIGHT(M285,LEN("BA"))="BA"</formula>
    </cfRule>
    <cfRule type="endsWith" dxfId="8272" priority="2227" stopIfTrue="1" operator="endsWith" text="CO">
      <formula>RIGHT(M285,LEN("CO"))="CO"</formula>
    </cfRule>
    <cfRule type="endsWith" dxfId="8271" priority="2228" stopIfTrue="1" operator="endsWith" text="CH">
      <formula>RIGHT(M285,LEN("CH"))="CH"</formula>
    </cfRule>
  </conditionalFormatting>
  <conditionalFormatting sqref="O285:O299">
    <cfRule type="endsWith" dxfId="8270" priority="2207" stopIfTrue="1" operator="endsWith" text="TE">
      <formula>RIGHT(O285,LEN("TE"))="TE"</formula>
    </cfRule>
    <cfRule type="endsWith" dxfId="8269" priority="2208" stopIfTrue="1" operator="endsWith" text="MX">
      <formula>RIGHT(O285,LEN("MX"))="MX"</formula>
    </cfRule>
    <cfRule type="endsWith" dxfId="8268" priority="2209" stopIfTrue="1" operator="endsWith" text="MI">
      <formula>RIGHT(O285,LEN("MI"))="MI"</formula>
    </cfRule>
    <cfRule type="endsWith" dxfId="8267" priority="2210" stopIfTrue="1" operator="endsWith" text="PL">
      <formula>RIGHT(O285,LEN("PL"))="PL"</formula>
    </cfRule>
    <cfRule type="endsWith" dxfId="8266" priority="2211" stopIfTrue="1" operator="endsWith" text="FE">
      <formula>RIGHT(O285,LEN("FE"))="FE"</formula>
    </cfRule>
    <cfRule type="endsWith" dxfId="8265" priority="2212" stopIfTrue="1" operator="endsWith" text="PA">
      <formula>RIGHT(O285,LEN("PA"))="PA"</formula>
    </cfRule>
    <cfRule type="endsWith" dxfId="8264" priority="2213" stopIfTrue="1" operator="endsWith" text="PS">
      <formula>RIGHT(O285,LEN("PS"))="PS"</formula>
    </cfRule>
    <cfRule type="endsWith" dxfId="8263" priority="2214" stopIfTrue="1" operator="endsWith" text="OB">
      <formula>RIGHT(O285,LEN("OB"))="OB"</formula>
    </cfRule>
    <cfRule type="endsWith" dxfId="8262" priority="2215" stopIfTrue="1" operator="endsWith" text="BA">
      <formula>RIGHT(O285,LEN("BA"))="BA"</formula>
    </cfRule>
    <cfRule type="endsWith" dxfId="8261" priority="2216" stopIfTrue="1" operator="endsWith" text="CO">
      <formula>RIGHT(O285,LEN("CO"))="CO"</formula>
    </cfRule>
    <cfRule type="endsWith" dxfId="8260" priority="2217" stopIfTrue="1" operator="endsWith" text="CH">
      <formula>RIGHT(O285,LEN("CH"))="CH"</formula>
    </cfRule>
  </conditionalFormatting>
  <conditionalFormatting sqref="Q285:Q299">
    <cfRule type="endsWith" dxfId="8259" priority="2196" stopIfTrue="1" operator="endsWith" text="TE">
      <formula>RIGHT(Q285,LEN("TE"))="TE"</formula>
    </cfRule>
    <cfRule type="endsWith" dxfId="8258" priority="2197" stopIfTrue="1" operator="endsWith" text="MX">
      <formula>RIGHT(Q285,LEN("MX"))="MX"</formula>
    </cfRule>
    <cfRule type="endsWith" dxfId="8257" priority="2198" stopIfTrue="1" operator="endsWith" text="MI">
      <formula>RIGHT(Q285,LEN("MI"))="MI"</formula>
    </cfRule>
    <cfRule type="endsWith" dxfId="8256" priority="2199" stopIfTrue="1" operator="endsWith" text="PL">
      <formula>RIGHT(Q285,LEN("PL"))="PL"</formula>
    </cfRule>
    <cfRule type="endsWith" dxfId="8255" priority="2200" stopIfTrue="1" operator="endsWith" text="FE">
      <formula>RIGHT(Q285,LEN("FE"))="FE"</formula>
    </cfRule>
    <cfRule type="endsWith" dxfId="8254" priority="2201" stopIfTrue="1" operator="endsWith" text="PA">
      <formula>RIGHT(Q285,LEN("PA"))="PA"</formula>
    </cfRule>
    <cfRule type="endsWith" dxfId="8253" priority="2202" stopIfTrue="1" operator="endsWith" text="PS">
      <formula>RIGHT(Q285,LEN("PS"))="PS"</formula>
    </cfRule>
    <cfRule type="endsWith" dxfId="8252" priority="2203" stopIfTrue="1" operator="endsWith" text="OB">
      <formula>RIGHT(Q285,LEN("OB"))="OB"</formula>
    </cfRule>
    <cfRule type="endsWith" dxfId="8251" priority="2204" stopIfTrue="1" operator="endsWith" text="BA">
      <formula>RIGHT(Q285,LEN("BA"))="BA"</formula>
    </cfRule>
    <cfRule type="endsWith" dxfId="8250" priority="2205" stopIfTrue="1" operator="endsWith" text="CO">
      <formula>RIGHT(Q285,LEN("CO"))="CO"</formula>
    </cfRule>
    <cfRule type="endsWith" dxfId="8249" priority="2206" stopIfTrue="1" operator="endsWith" text="CH">
      <formula>RIGHT(Q285,LEN("CH"))="CH"</formula>
    </cfRule>
  </conditionalFormatting>
  <conditionalFormatting sqref="S285:S299">
    <cfRule type="endsWith" dxfId="8248" priority="2185" stopIfTrue="1" operator="endsWith" text="TE">
      <formula>RIGHT(S285,LEN("TE"))="TE"</formula>
    </cfRule>
    <cfRule type="endsWith" dxfId="8247" priority="2186" stopIfTrue="1" operator="endsWith" text="MX">
      <formula>RIGHT(S285,LEN("MX"))="MX"</formula>
    </cfRule>
    <cfRule type="endsWith" dxfId="8246" priority="2187" stopIfTrue="1" operator="endsWith" text="MI">
      <formula>RIGHT(S285,LEN("MI"))="MI"</formula>
    </cfRule>
    <cfRule type="endsWith" dxfId="8245" priority="2188" stopIfTrue="1" operator="endsWith" text="PL">
      <formula>RIGHT(S285,LEN("PL"))="PL"</formula>
    </cfRule>
    <cfRule type="endsWith" dxfId="8244" priority="2189" stopIfTrue="1" operator="endsWith" text="FE">
      <formula>RIGHT(S285,LEN("FE"))="FE"</formula>
    </cfRule>
    <cfRule type="endsWith" dxfId="8243" priority="2190" stopIfTrue="1" operator="endsWith" text="PA">
      <formula>RIGHT(S285,LEN("PA"))="PA"</formula>
    </cfRule>
    <cfRule type="endsWith" dxfId="8242" priority="2191" stopIfTrue="1" operator="endsWith" text="PS">
      <formula>RIGHT(S285,LEN("PS"))="PS"</formula>
    </cfRule>
    <cfRule type="endsWith" dxfId="8241" priority="2192" stopIfTrue="1" operator="endsWith" text="OB">
      <formula>RIGHT(S285,LEN("OB"))="OB"</formula>
    </cfRule>
    <cfRule type="endsWith" dxfId="8240" priority="2193" stopIfTrue="1" operator="endsWith" text="BA">
      <formula>RIGHT(S285,LEN("BA"))="BA"</formula>
    </cfRule>
    <cfRule type="endsWith" dxfId="8239" priority="2194" stopIfTrue="1" operator="endsWith" text="CO">
      <formula>RIGHT(S285,LEN("CO"))="CO"</formula>
    </cfRule>
    <cfRule type="endsWith" dxfId="8238" priority="2195" stopIfTrue="1" operator="endsWith" text="CH">
      <formula>RIGHT(S285,LEN("CH"))="CH"</formula>
    </cfRule>
  </conditionalFormatting>
  <conditionalFormatting sqref="AB300">
    <cfRule type="cellIs" dxfId="8237" priority="2184" stopIfTrue="1" operator="greaterThan">
      <formula>16</formula>
    </cfRule>
  </conditionalFormatting>
  <conditionalFormatting sqref="AD300">
    <cfRule type="cellIs" dxfId="8236" priority="2183" stopIfTrue="1" operator="greaterThan">
      <formula>16</formula>
    </cfRule>
  </conditionalFormatting>
  <conditionalFormatting sqref="AF300">
    <cfRule type="cellIs" dxfId="8235" priority="2182" stopIfTrue="1" operator="greaterThan">
      <formula>16</formula>
    </cfRule>
  </conditionalFormatting>
  <conditionalFormatting sqref="AH300">
    <cfRule type="cellIs" dxfId="8234" priority="2181" stopIfTrue="1" operator="greaterThan">
      <formula>16</formula>
    </cfRule>
  </conditionalFormatting>
  <conditionalFormatting sqref="AJ300">
    <cfRule type="cellIs" dxfId="8233" priority="2180" stopIfTrue="1" operator="greaterThan">
      <formula>16</formula>
    </cfRule>
  </conditionalFormatting>
  <conditionalFormatting sqref="AL300">
    <cfRule type="cellIs" dxfId="8232" priority="2179" stopIfTrue="1" operator="greaterThan">
      <formula>16</formula>
    </cfRule>
  </conditionalFormatting>
  <conditionalFormatting sqref="AN300">
    <cfRule type="cellIs" dxfId="8231" priority="2178" stopIfTrue="1" operator="greaterThan">
      <formula>16</formula>
    </cfRule>
  </conditionalFormatting>
  <conditionalFormatting sqref="AA285:AA299">
    <cfRule type="endsWith" dxfId="8230" priority="2167" stopIfTrue="1" operator="endsWith" text="TE">
      <formula>RIGHT(AA285,LEN("TE"))="TE"</formula>
    </cfRule>
    <cfRule type="endsWith" dxfId="8229" priority="2168" stopIfTrue="1" operator="endsWith" text="MX">
      <formula>RIGHT(AA285,LEN("MX"))="MX"</formula>
    </cfRule>
    <cfRule type="endsWith" dxfId="8228" priority="2169" stopIfTrue="1" operator="endsWith" text="MI">
      <formula>RIGHT(AA285,LEN("MI"))="MI"</formula>
    </cfRule>
    <cfRule type="endsWith" dxfId="8227" priority="2170" stopIfTrue="1" operator="endsWith" text="PL">
      <formula>RIGHT(AA285,LEN("PL"))="PL"</formula>
    </cfRule>
    <cfRule type="endsWith" dxfId="8226" priority="2171" stopIfTrue="1" operator="endsWith" text="FE">
      <formula>RIGHT(AA285,LEN("FE"))="FE"</formula>
    </cfRule>
    <cfRule type="endsWith" dxfId="8225" priority="2172" stopIfTrue="1" operator="endsWith" text="PA">
      <formula>RIGHT(AA285,LEN("PA"))="PA"</formula>
    </cfRule>
    <cfRule type="endsWith" dxfId="8224" priority="2173" stopIfTrue="1" operator="endsWith" text="PS">
      <formula>RIGHT(AA285,LEN("PS"))="PS"</formula>
    </cfRule>
    <cfRule type="endsWith" dxfId="8223" priority="2174" stopIfTrue="1" operator="endsWith" text="OB">
      <formula>RIGHT(AA285,LEN("OB"))="OB"</formula>
    </cfRule>
    <cfRule type="endsWith" dxfId="8222" priority="2175" stopIfTrue="1" operator="endsWith" text="BA">
      <formula>RIGHT(AA285,LEN("BA"))="BA"</formula>
    </cfRule>
    <cfRule type="endsWith" dxfId="8221" priority="2176" stopIfTrue="1" operator="endsWith" text="CO">
      <formula>RIGHT(AA285,LEN("CO"))="CO"</formula>
    </cfRule>
    <cfRule type="endsWith" dxfId="8220" priority="2177" stopIfTrue="1" operator="endsWith" text="CH">
      <formula>RIGHT(AA285,LEN("CH"))="CH"</formula>
    </cfRule>
  </conditionalFormatting>
  <conditionalFormatting sqref="AC285:AC299">
    <cfRule type="endsWith" dxfId="8219" priority="2156" stopIfTrue="1" operator="endsWith" text="TE">
      <formula>RIGHT(AC285,LEN("TE"))="TE"</formula>
    </cfRule>
    <cfRule type="endsWith" dxfId="8218" priority="2157" stopIfTrue="1" operator="endsWith" text="MX">
      <formula>RIGHT(AC285,LEN("MX"))="MX"</formula>
    </cfRule>
    <cfRule type="endsWith" dxfId="8217" priority="2158" stopIfTrue="1" operator="endsWith" text="MI">
      <formula>RIGHT(AC285,LEN("MI"))="MI"</formula>
    </cfRule>
    <cfRule type="endsWith" dxfId="8216" priority="2159" stopIfTrue="1" operator="endsWith" text="PL">
      <formula>RIGHT(AC285,LEN("PL"))="PL"</formula>
    </cfRule>
    <cfRule type="endsWith" dxfId="8215" priority="2160" stopIfTrue="1" operator="endsWith" text="FE">
      <formula>RIGHT(AC285,LEN("FE"))="FE"</formula>
    </cfRule>
    <cfRule type="endsWith" dxfId="8214" priority="2161" stopIfTrue="1" operator="endsWith" text="PA">
      <formula>RIGHT(AC285,LEN("PA"))="PA"</formula>
    </cfRule>
    <cfRule type="endsWith" dxfId="8213" priority="2162" stopIfTrue="1" operator="endsWith" text="PS">
      <formula>RIGHT(AC285,LEN("PS"))="PS"</formula>
    </cfRule>
    <cfRule type="endsWith" dxfId="8212" priority="2163" stopIfTrue="1" operator="endsWith" text="OB">
      <formula>RIGHT(AC285,LEN("OB"))="OB"</formula>
    </cfRule>
    <cfRule type="endsWith" dxfId="8211" priority="2164" stopIfTrue="1" operator="endsWith" text="BA">
      <formula>RIGHT(AC285,LEN("BA"))="BA"</formula>
    </cfRule>
    <cfRule type="endsWith" dxfId="8210" priority="2165" stopIfTrue="1" operator="endsWith" text="CO">
      <formula>RIGHT(AC285,LEN("CO"))="CO"</formula>
    </cfRule>
    <cfRule type="endsWith" dxfId="8209" priority="2166" stopIfTrue="1" operator="endsWith" text="CH">
      <formula>RIGHT(AC285,LEN("CH"))="CH"</formula>
    </cfRule>
  </conditionalFormatting>
  <conditionalFormatting sqref="AE285:AE299">
    <cfRule type="endsWith" dxfId="8208" priority="2145" stopIfTrue="1" operator="endsWith" text="TE">
      <formula>RIGHT(AE285,LEN("TE"))="TE"</formula>
    </cfRule>
    <cfRule type="endsWith" dxfId="8207" priority="2146" stopIfTrue="1" operator="endsWith" text="MX">
      <formula>RIGHT(AE285,LEN("MX"))="MX"</formula>
    </cfRule>
    <cfRule type="endsWith" dxfId="8206" priority="2147" stopIfTrue="1" operator="endsWith" text="MI">
      <formula>RIGHT(AE285,LEN("MI"))="MI"</formula>
    </cfRule>
    <cfRule type="endsWith" dxfId="8205" priority="2148" stopIfTrue="1" operator="endsWith" text="PL">
      <formula>RIGHT(AE285,LEN("PL"))="PL"</formula>
    </cfRule>
    <cfRule type="endsWith" dxfId="8204" priority="2149" stopIfTrue="1" operator="endsWith" text="FE">
      <formula>RIGHT(AE285,LEN("FE"))="FE"</formula>
    </cfRule>
    <cfRule type="endsWith" dxfId="8203" priority="2150" stopIfTrue="1" operator="endsWith" text="PA">
      <formula>RIGHT(AE285,LEN("PA"))="PA"</formula>
    </cfRule>
    <cfRule type="endsWith" dxfId="8202" priority="2151" stopIfTrue="1" operator="endsWith" text="PS">
      <formula>RIGHT(AE285,LEN("PS"))="PS"</formula>
    </cfRule>
    <cfRule type="endsWith" dxfId="8201" priority="2152" stopIfTrue="1" operator="endsWith" text="OB">
      <formula>RIGHT(AE285,LEN("OB"))="OB"</formula>
    </cfRule>
    <cfRule type="endsWith" dxfId="8200" priority="2153" stopIfTrue="1" operator="endsWith" text="BA">
      <formula>RIGHT(AE285,LEN("BA"))="BA"</formula>
    </cfRule>
    <cfRule type="endsWith" dxfId="8199" priority="2154" stopIfTrue="1" operator="endsWith" text="CO">
      <formula>RIGHT(AE285,LEN("CO"))="CO"</formula>
    </cfRule>
    <cfRule type="endsWith" dxfId="8198" priority="2155" stopIfTrue="1" operator="endsWith" text="CH">
      <formula>RIGHT(AE285,LEN("CH"))="CH"</formula>
    </cfRule>
  </conditionalFormatting>
  <conditionalFormatting sqref="AG285:AG299">
    <cfRule type="endsWith" dxfId="8197" priority="2134" stopIfTrue="1" operator="endsWith" text="TE">
      <formula>RIGHT(AG285,LEN("TE"))="TE"</formula>
    </cfRule>
    <cfRule type="endsWith" dxfId="8196" priority="2135" stopIfTrue="1" operator="endsWith" text="MX">
      <formula>RIGHT(AG285,LEN("MX"))="MX"</formula>
    </cfRule>
    <cfRule type="endsWith" dxfId="8195" priority="2136" stopIfTrue="1" operator="endsWith" text="MI">
      <formula>RIGHT(AG285,LEN("MI"))="MI"</formula>
    </cfRule>
    <cfRule type="endsWith" dxfId="8194" priority="2137" stopIfTrue="1" operator="endsWith" text="PL">
      <formula>RIGHT(AG285,LEN("PL"))="PL"</formula>
    </cfRule>
    <cfRule type="endsWith" dxfId="8193" priority="2138" stopIfTrue="1" operator="endsWith" text="FE">
      <formula>RIGHT(AG285,LEN("FE"))="FE"</formula>
    </cfRule>
    <cfRule type="endsWith" dxfId="8192" priority="2139" stopIfTrue="1" operator="endsWith" text="PA">
      <formula>RIGHT(AG285,LEN("PA"))="PA"</formula>
    </cfRule>
    <cfRule type="endsWith" dxfId="8191" priority="2140" stopIfTrue="1" operator="endsWith" text="PS">
      <formula>RIGHT(AG285,LEN("PS"))="PS"</formula>
    </cfRule>
    <cfRule type="endsWith" dxfId="8190" priority="2141" stopIfTrue="1" operator="endsWith" text="OB">
      <formula>RIGHT(AG285,LEN("OB"))="OB"</formula>
    </cfRule>
    <cfRule type="endsWith" dxfId="8189" priority="2142" stopIfTrue="1" operator="endsWith" text="BA">
      <formula>RIGHT(AG285,LEN("BA"))="BA"</formula>
    </cfRule>
    <cfRule type="endsWith" dxfId="8188" priority="2143" stopIfTrue="1" operator="endsWith" text="CO">
      <formula>RIGHT(AG285,LEN("CO"))="CO"</formula>
    </cfRule>
    <cfRule type="endsWith" dxfId="8187" priority="2144" stopIfTrue="1" operator="endsWith" text="CH">
      <formula>RIGHT(AG285,LEN("CH"))="CH"</formula>
    </cfRule>
  </conditionalFormatting>
  <conditionalFormatting sqref="AI285:AI299">
    <cfRule type="endsWith" dxfId="8186" priority="2123" stopIfTrue="1" operator="endsWith" text="TE">
      <formula>RIGHT(AI285,LEN("TE"))="TE"</formula>
    </cfRule>
    <cfRule type="endsWith" dxfId="8185" priority="2124" stopIfTrue="1" operator="endsWith" text="MX">
      <formula>RIGHT(AI285,LEN("MX"))="MX"</formula>
    </cfRule>
    <cfRule type="endsWith" dxfId="8184" priority="2125" stopIfTrue="1" operator="endsWith" text="MI">
      <formula>RIGHT(AI285,LEN("MI"))="MI"</formula>
    </cfRule>
    <cfRule type="endsWith" dxfId="8183" priority="2126" stopIfTrue="1" operator="endsWith" text="PL">
      <formula>RIGHT(AI285,LEN("PL"))="PL"</formula>
    </cfRule>
    <cfRule type="endsWith" dxfId="8182" priority="2127" stopIfTrue="1" operator="endsWith" text="FE">
      <formula>RIGHT(AI285,LEN("FE"))="FE"</formula>
    </cfRule>
    <cfRule type="endsWith" dxfId="8181" priority="2128" stopIfTrue="1" operator="endsWith" text="PA">
      <formula>RIGHT(AI285,LEN("PA"))="PA"</formula>
    </cfRule>
    <cfRule type="endsWith" dxfId="8180" priority="2129" stopIfTrue="1" operator="endsWith" text="PS">
      <formula>RIGHT(AI285,LEN("PS"))="PS"</formula>
    </cfRule>
    <cfRule type="endsWith" dxfId="8179" priority="2130" stopIfTrue="1" operator="endsWith" text="OB">
      <formula>RIGHT(AI285,LEN("OB"))="OB"</formula>
    </cfRule>
    <cfRule type="endsWith" dxfId="8178" priority="2131" stopIfTrue="1" operator="endsWith" text="BA">
      <formula>RIGHT(AI285,LEN("BA"))="BA"</formula>
    </cfRule>
    <cfRule type="endsWith" dxfId="8177" priority="2132" stopIfTrue="1" operator="endsWith" text="CO">
      <formula>RIGHT(AI285,LEN("CO"))="CO"</formula>
    </cfRule>
    <cfRule type="endsWith" dxfId="8176" priority="2133" stopIfTrue="1" operator="endsWith" text="CH">
      <formula>RIGHT(AI285,LEN("CH"))="CH"</formula>
    </cfRule>
  </conditionalFormatting>
  <conditionalFormatting sqref="AK285:AK299">
    <cfRule type="endsWith" dxfId="8175" priority="2112" stopIfTrue="1" operator="endsWith" text="TE">
      <formula>RIGHT(AK285,LEN("TE"))="TE"</formula>
    </cfRule>
    <cfRule type="endsWith" dxfId="8174" priority="2113" stopIfTrue="1" operator="endsWith" text="MX">
      <formula>RIGHT(AK285,LEN("MX"))="MX"</formula>
    </cfRule>
    <cfRule type="endsWith" dxfId="8173" priority="2114" stopIfTrue="1" operator="endsWith" text="MI">
      <formula>RIGHT(AK285,LEN("MI"))="MI"</formula>
    </cfRule>
    <cfRule type="endsWith" dxfId="8172" priority="2115" stopIfTrue="1" operator="endsWith" text="PL">
      <formula>RIGHT(AK285,LEN("PL"))="PL"</formula>
    </cfRule>
    <cfRule type="endsWith" dxfId="8171" priority="2116" stopIfTrue="1" operator="endsWith" text="FE">
      <formula>RIGHT(AK285,LEN("FE"))="FE"</formula>
    </cfRule>
    <cfRule type="endsWith" dxfId="8170" priority="2117" stopIfTrue="1" operator="endsWith" text="PA">
      <formula>RIGHT(AK285,LEN("PA"))="PA"</formula>
    </cfRule>
    <cfRule type="endsWith" dxfId="8169" priority="2118" stopIfTrue="1" operator="endsWith" text="PS">
      <formula>RIGHT(AK285,LEN("PS"))="PS"</formula>
    </cfRule>
    <cfRule type="endsWith" dxfId="8168" priority="2119" stopIfTrue="1" operator="endsWith" text="OB">
      <formula>RIGHT(AK285,LEN("OB"))="OB"</formula>
    </cfRule>
    <cfRule type="endsWith" dxfId="8167" priority="2120" stopIfTrue="1" operator="endsWith" text="BA">
      <formula>RIGHT(AK285,LEN("BA"))="BA"</formula>
    </cfRule>
    <cfRule type="endsWith" dxfId="8166" priority="2121" stopIfTrue="1" operator="endsWith" text="CO">
      <formula>RIGHT(AK285,LEN("CO"))="CO"</formula>
    </cfRule>
    <cfRule type="endsWith" dxfId="8165" priority="2122" stopIfTrue="1" operator="endsWith" text="CH">
      <formula>RIGHT(AK285,LEN("CH"))="CH"</formula>
    </cfRule>
  </conditionalFormatting>
  <conditionalFormatting sqref="AM285:AM299">
    <cfRule type="endsWith" dxfId="8164" priority="2101" stopIfTrue="1" operator="endsWith" text="TE">
      <formula>RIGHT(AM285,LEN("TE"))="TE"</formula>
    </cfRule>
    <cfRule type="endsWith" dxfId="8163" priority="2102" stopIfTrue="1" operator="endsWith" text="MX">
      <formula>RIGHT(AM285,LEN("MX"))="MX"</formula>
    </cfRule>
    <cfRule type="endsWith" dxfId="8162" priority="2103" stopIfTrue="1" operator="endsWith" text="MI">
      <formula>RIGHT(AM285,LEN("MI"))="MI"</formula>
    </cfRule>
    <cfRule type="endsWith" dxfId="8161" priority="2104" stopIfTrue="1" operator="endsWith" text="PL">
      <formula>RIGHT(AM285,LEN("PL"))="PL"</formula>
    </cfRule>
    <cfRule type="endsWith" dxfId="8160" priority="2105" stopIfTrue="1" operator="endsWith" text="FE">
      <formula>RIGHT(AM285,LEN("FE"))="FE"</formula>
    </cfRule>
    <cfRule type="endsWith" dxfId="8159" priority="2106" stopIfTrue="1" operator="endsWith" text="PA">
      <formula>RIGHT(AM285,LEN("PA"))="PA"</formula>
    </cfRule>
    <cfRule type="endsWith" dxfId="8158" priority="2107" stopIfTrue="1" operator="endsWith" text="PS">
      <formula>RIGHT(AM285,LEN("PS"))="PS"</formula>
    </cfRule>
    <cfRule type="endsWith" dxfId="8157" priority="2108" stopIfTrue="1" operator="endsWith" text="OB">
      <formula>RIGHT(AM285,LEN("OB"))="OB"</formula>
    </cfRule>
    <cfRule type="endsWith" dxfId="8156" priority="2109" stopIfTrue="1" operator="endsWith" text="BA">
      <formula>RIGHT(AM285,LEN("BA"))="BA"</formula>
    </cfRule>
    <cfRule type="endsWith" dxfId="8155" priority="2110" stopIfTrue="1" operator="endsWith" text="CO">
      <formula>RIGHT(AM285,LEN("CO"))="CO"</formula>
    </cfRule>
    <cfRule type="endsWith" dxfId="8154" priority="2111" stopIfTrue="1" operator="endsWith" text="CH">
      <formula>RIGHT(AM285,LEN("CH"))="CH"</formula>
    </cfRule>
  </conditionalFormatting>
  <conditionalFormatting sqref="AV300">
    <cfRule type="cellIs" dxfId="8153" priority="2100" stopIfTrue="1" operator="greaterThan">
      <formula>16</formula>
    </cfRule>
  </conditionalFormatting>
  <conditionalFormatting sqref="AX300">
    <cfRule type="cellIs" dxfId="8152" priority="2099" stopIfTrue="1" operator="greaterThan">
      <formula>16</formula>
    </cfRule>
  </conditionalFormatting>
  <conditionalFormatting sqref="AZ300">
    <cfRule type="cellIs" dxfId="8151" priority="2098" stopIfTrue="1" operator="greaterThan">
      <formula>16</formula>
    </cfRule>
  </conditionalFormatting>
  <conditionalFormatting sqref="BB300">
    <cfRule type="cellIs" dxfId="8150" priority="2097" stopIfTrue="1" operator="greaterThan">
      <formula>16</formula>
    </cfRule>
  </conditionalFormatting>
  <conditionalFormatting sqref="BD300">
    <cfRule type="cellIs" dxfId="8149" priority="2096" stopIfTrue="1" operator="greaterThan">
      <formula>16</formula>
    </cfRule>
  </conditionalFormatting>
  <conditionalFormatting sqref="BF300">
    <cfRule type="cellIs" dxfId="8148" priority="2095" stopIfTrue="1" operator="greaterThan">
      <formula>16</formula>
    </cfRule>
  </conditionalFormatting>
  <conditionalFormatting sqref="BH300">
    <cfRule type="cellIs" dxfId="8147" priority="2094" stopIfTrue="1" operator="greaterThan">
      <formula>16</formula>
    </cfRule>
  </conditionalFormatting>
  <conditionalFormatting sqref="AU285:AU299">
    <cfRule type="endsWith" dxfId="8146" priority="2083" stopIfTrue="1" operator="endsWith" text="TE">
      <formula>RIGHT(AU285,LEN("TE"))="TE"</formula>
    </cfRule>
    <cfRule type="endsWith" dxfId="8145" priority="2084" stopIfTrue="1" operator="endsWith" text="MX">
      <formula>RIGHT(AU285,LEN("MX"))="MX"</formula>
    </cfRule>
    <cfRule type="endsWith" dxfId="8144" priority="2085" stopIfTrue="1" operator="endsWith" text="MI">
      <formula>RIGHT(AU285,LEN("MI"))="MI"</formula>
    </cfRule>
    <cfRule type="endsWith" dxfId="8143" priority="2086" stopIfTrue="1" operator="endsWith" text="PL">
      <formula>RIGHT(AU285,LEN("PL"))="PL"</formula>
    </cfRule>
    <cfRule type="endsWith" dxfId="8142" priority="2087" stopIfTrue="1" operator="endsWith" text="FE">
      <formula>RIGHT(AU285,LEN("FE"))="FE"</formula>
    </cfRule>
    <cfRule type="endsWith" dxfId="8141" priority="2088" stopIfTrue="1" operator="endsWith" text="PA">
      <formula>RIGHT(AU285,LEN("PA"))="PA"</formula>
    </cfRule>
    <cfRule type="endsWith" dxfId="8140" priority="2089" stopIfTrue="1" operator="endsWith" text="PS">
      <formula>RIGHT(AU285,LEN("PS"))="PS"</formula>
    </cfRule>
    <cfRule type="endsWith" dxfId="8139" priority="2090" stopIfTrue="1" operator="endsWith" text="OB">
      <formula>RIGHT(AU285,LEN("OB"))="OB"</formula>
    </cfRule>
    <cfRule type="endsWith" dxfId="8138" priority="2091" stopIfTrue="1" operator="endsWith" text="BA">
      <formula>RIGHT(AU285,LEN("BA"))="BA"</formula>
    </cfRule>
    <cfRule type="endsWith" dxfId="8137" priority="2092" stopIfTrue="1" operator="endsWith" text="CO">
      <formula>RIGHT(AU285,LEN("CO"))="CO"</formula>
    </cfRule>
    <cfRule type="endsWith" dxfId="8136" priority="2093" stopIfTrue="1" operator="endsWith" text="CH">
      <formula>RIGHT(AU285,LEN("CH"))="CH"</formula>
    </cfRule>
  </conditionalFormatting>
  <conditionalFormatting sqref="AW285:AW299">
    <cfRule type="endsWith" dxfId="8135" priority="2072" stopIfTrue="1" operator="endsWith" text="TE">
      <formula>RIGHT(AW285,LEN("TE"))="TE"</formula>
    </cfRule>
    <cfRule type="endsWith" dxfId="8134" priority="2073" stopIfTrue="1" operator="endsWith" text="MX">
      <formula>RIGHT(AW285,LEN("MX"))="MX"</formula>
    </cfRule>
    <cfRule type="endsWith" dxfId="8133" priority="2074" stopIfTrue="1" operator="endsWith" text="MI">
      <formula>RIGHT(AW285,LEN("MI"))="MI"</formula>
    </cfRule>
    <cfRule type="endsWith" dxfId="8132" priority="2075" stopIfTrue="1" operator="endsWith" text="PL">
      <formula>RIGHT(AW285,LEN("PL"))="PL"</formula>
    </cfRule>
    <cfRule type="endsWith" dxfId="8131" priority="2076" stopIfTrue="1" operator="endsWith" text="FE">
      <formula>RIGHT(AW285,LEN("FE"))="FE"</formula>
    </cfRule>
    <cfRule type="endsWith" dxfId="8130" priority="2077" stopIfTrue="1" operator="endsWith" text="PA">
      <formula>RIGHT(AW285,LEN("PA"))="PA"</formula>
    </cfRule>
    <cfRule type="endsWith" dxfId="8129" priority="2078" stopIfTrue="1" operator="endsWith" text="PS">
      <formula>RIGHT(AW285,LEN("PS"))="PS"</formula>
    </cfRule>
    <cfRule type="endsWith" dxfId="8128" priority="2079" stopIfTrue="1" operator="endsWith" text="OB">
      <formula>RIGHT(AW285,LEN("OB"))="OB"</formula>
    </cfRule>
    <cfRule type="endsWith" dxfId="8127" priority="2080" stopIfTrue="1" operator="endsWith" text="BA">
      <formula>RIGHT(AW285,LEN("BA"))="BA"</formula>
    </cfRule>
    <cfRule type="endsWith" dxfId="8126" priority="2081" stopIfTrue="1" operator="endsWith" text="CO">
      <formula>RIGHT(AW285,LEN("CO"))="CO"</formula>
    </cfRule>
    <cfRule type="endsWith" dxfId="8125" priority="2082" stopIfTrue="1" operator="endsWith" text="CH">
      <formula>RIGHT(AW285,LEN("CH"))="CH"</formula>
    </cfRule>
  </conditionalFormatting>
  <conditionalFormatting sqref="AY285:AY299">
    <cfRule type="endsWith" dxfId="8124" priority="2061" stopIfTrue="1" operator="endsWith" text="TE">
      <formula>RIGHT(AY285,LEN("TE"))="TE"</formula>
    </cfRule>
    <cfRule type="endsWith" dxfId="8123" priority="2062" stopIfTrue="1" operator="endsWith" text="MX">
      <formula>RIGHT(AY285,LEN("MX"))="MX"</formula>
    </cfRule>
    <cfRule type="endsWith" dxfId="8122" priority="2063" stopIfTrue="1" operator="endsWith" text="MI">
      <formula>RIGHT(AY285,LEN("MI"))="MI"</formula>
    </cfRule>
    <cfRule type="endsWith" dxfId="8121" priority="2064" stopIfTrue="1" operator="endsWith" text="PL">
      <formula>RIGHT(AY285,LEN("PL"))="PL"</formula>
    </cfRule>
    <cfRule type="endsWith" dxfId="8120" priority="2065" stopIfTrue="1" operator="endsWith" text="FE">
      <formula>RIGHT(AY285,LEN("FE"))="FE"</formula>
    </cfRule>
    <cfRule type="endsWith" dxfId="8119" priority="2066" stopIfTrue="1" operator="endsWith" text="PA">
      <formula>RIGHT(AY285,LEN("PA"))="PA"</formula>
    </cfRule>
    <cfRule type="endsWith" dxfId="8118" priority="2067" stopIfTrue="1" operator="endsWith" text="PS">
      <formula>RIGHT(AY285,LEN("PS"))="PS"</formula>
    </cfRule>
    <cfRule type="endsWith" dxfId="8117" priority="2068" stopIfTrue="1" operator="endsWith" text="OB">
      <formula>RIGHT(AY285,LEN("OB"))="OB"</formula>
    </cfRule>
    <cfRule type="endsWith" dxfId="8116" priority="2069" stopIfTrue="1" operator="endsWith" text="BA">
      <formula>RIGHT(AY285,LEN("BA"))="BA"</formula>
    </cfRule>
    <cfRule type="endsWith" dxfId="8115" priority="2070" stopIfTrue="1" operator="endsWith" text="CO">
      <formula>RIGHT(AY285,LEN("CO"))="CO"</formula>
    </cfRule>
    <cfRule type="endsWith" dxfId="8114" priority="2071" stopIfTrue="1" operator="endsWith" text="CH">
      <formula>RIGHT(AY285,LEN("CH"))="CH"</formula>
    </cfRule>
  </conditionalFormatting>
  <conditionalFormatting sqref="BA285:BA299">
    <cfRule type="endsWith" dxfId="8113" priority="2050" stopIfTrue="1" operator="endsWith" text="TE">
      <formula>RIGHT(BA285,LEN("TE"))="TE"</formula>
    </cfRule>
    <cfRule type="endsWith" dxfId="8112" priority="2051" stopIfTrue="1" operator="endsWith" text="MX">
      <formula>RIGHT(BA285,LEN("MX"))="MX"</formula>
    </cfRule>
    <cfRule type="endsWith" dxfId="8111" priority="2052" stopIfTrue="1" operator="endsWith" text="MI">
      <formula>RIGHT(BA285,LEN("MI"))="MI"</formula>
    </cfRule>
    <cfRule type="endsWith" dxfId="8110" priority="2053" stopIfTrue="1" operator="endsWith" text="PL">
      <formula>RIGHT(BA285,LEN("PL"))="PL"</formula>
    </cfRule>
    <cfRule type="endsWith" dxfId="8109" priority="2054" stopIfTrue="1" operator="endsWith" text="FE">
      <formula>RIGHT(BA285,LEN("FE"))="FE"</formula>
    </cfRule>
    <cfRule type="endsWith" dxfId="8108" priority="2055" stopIfTrue="1" operator="endsWith" text="PA">
      <formula>RIGHT(BA285,LEN("PA"))="PA"</formula>
    </cfRule>
    <cfRule type="endsWith" dxfId="8107" priority="2056" stopIfTrue="1" operator="endsWith" text="PS">
      <formula>RIGHT(BA285,LEN("PS"))="PS"</formula>
    </cfRule>
    <cfRule type="endsWith" dxfId="8106" priority="2057" stopIfTrue="1" operator="endsWith" text="OB">
      <formula>RIGHT(BA285,LEN("OB"))="OB"</formula>
    </cfRule>
    <cfRule type="endsWith" dxfId="8105" priority="2058" stopIfTrue="1" operator="endsWith" text="BA">
      <formula>RIGHT(BA285,LEN("BA"))="BA"</formula>
    </cfRule>
    <cfRule type="endsWith" dxfId="8104" priority="2059" stopIfTrue="1" operator="endsWith" text="CO">
      <formula>RIGHT(BA285,LEN("CO"))="CO"</formula>
    </cfRule>
    <cfRule type="endsWith" dxfId="8103" priority="2060" stopIfTrue="1" operator="endsWith" text="CH">
      <formula>RIGHT(BA285,LEN("CH"))="CH"</formula>
    </cfRule>
  </conditionalFormatting>
  <conditionalFormatting sqref="BC285:BC299">
    <cfRule type="endsWith" dxfId="8102" priority="2039" stopIfTrue="1" operator="endsWith" text="TE">
      <formula>RIGHT(BC285,LEN("TE"))="TE"</formula>
    </cfRule>
    <cfRule type="endsWith" dxfId="8101" priority="2040" stopIfTrue="1" operator="endsWith" text="MX">
      <formula>RIGHT(BC285,LEN("MX"))="MX"</formula>
    </cfRule>
    <cfRule type="endsWith" dxfId="8100" priority="2041" stopIfTrue="1" operator="endsWith" text="MI">
      <formula>RIGHT(BC285,LEN("MI"))="MI"</formula>
    </cfRule>
    <cfRule type="endsWith" dxfId="8099" priority="2042" stopIfTrue="1" operator="endsWith" text="PL">
      <formula>RIGHT(BC285,LEN("PL"))="PL"</formula>
    </cfRule>
    <cfRule type="endsWith" dxfId="8098" priority="2043" stopIfTrue="1" operator="endsWith" text="FE">
      <formula>RIGHT(BC285,LEN("FE"))="FE"</formula>
    </cfRule>
    <cfRule type="endsWith" dxfId="8097" priority="2044" stopIfTrue="1" operator="endsWith" text="PA">
      <formula>RIGHT(BC285,LEN("PA"))="PA"</formula>
    </cfRule>
    <cfRule type="endsWith" dxfId="8096" priority="2045" stopIfTrue="1" operator="endsWith" text="PS">
      <formula>RIGHT(BC285,LEN("PS"))="PS"</formula>
    </cfRule>
    <cfRule type="endsWith" dxfId="8095" priority="2046" stopIfTrue="1" operator="endsWith" text="OB">
      <formula>RIGHT(BC285,LEN("OB"))="OB"</formula>
    </cfRule>
    <cfRule type="endsWith" dxfId="8094" priority="2047" stopIfTrue="1" operator="endsWith" text="BA">
      <formula>RIGHT(BC285,LEN("BA"))="BA"</formula>
    </cfRule>
    <cfRule type="endsWith" dxfId="8093" priority="2048" stopIfTrue="1" operator="endsWith" text="CO">
      <formula>RIGHT(BC285,LEN("CO"))="CO"</formula>
    </cfRule>
    <cfRule type="endsWith" dxfId="8092" priority="2049" stopIfTrue="1" operator="endsWith" text="CH">
      <formula>RIGHT(BC285,LEN("CH"))="CH"</formula>
    </cfRule>
  </conditionalFormatting>
  <conditionalFormatting sqref="BE285:BE299">
    <cfRule type="endsWith" dxfId="8091" priority="2028" stopIfTrue="1" operator="endsWith" text="TE">
      <formula>RIGHT(BE285,LEN("TE"))="TE"</formula>
    </cfRule>
    <cfRule type="endsWith" dxfId="8090" priority="2029" stopIfTrue="1" operator="endsWith" text="MX">
      <formula>RIGHT(BE285,LEN("MX"))="MX"</formula>
    </cfRule>
    <cfRule type="endsWith" dxfId="8089" priority="2030" stopIfTrue="1" operator="endsWith" text="MI">
      <formula>RIGHT(BE285,LEN("MI"))="MI"</formula>
    </cfRule>
    <cfRule type="endsWith" dxfId="8088" priority="2031" stopIfTrue="1" operator="endsWith" text="PL">
      <formula>RIGHT(BE285,LEN("PL"))="PL"</formula>
    </cfRule>
    <cfRule type="endsWith" dxfId="8087" priority="2032" stopIfTrue="1" operator="endsWith" text="FE">
      <formula>RIGHT(BE285,LEN("FE"))="FE"</formula>
    </cfRule>
    <cfRule type="endsWith" dxfId="8086" priority="2033" stopIfTrue="1" operator="endsWith" text="PA">
      <formula>RIGHT(BE285,LEN("PA"))="PA"</formula>
    </cfRule>
    <cfRule type="endsWith" dxfId="8085" priority="2034" stopIfTrue="1" operator="endsWith" text="PS">
      <formula>RIGHT(BE285,LEN("PS"))="PS"</formula>
    </cfRule>
    <cfRule type="endsWith" dxfId="8084" priority="2035" stopIfTrue="1" operator="endsWith" text="OB">
      <formula>RIGHT(BE285,LEN("OB"))="OB"</formula>
    </cfRule>
    <cfRule type="endsWith" dxfId="8083" priority="2036" stopIfTrue="1" operator="endsWith" text="BA">
      <formula>RIGHT(BE285,LEN("BA"))="BA"</formula>
    </cfRule>
    <cfRule type="endsWith" dxfId="8082" priority="2037" stopIfTrue="1" operator="endsWith" text="CO">
      <formula>RIGHT(BE285,LEN("CO"))="CO"</formula>
    </cfRule>
    <cfRule type="endsWith" dxfId="8081" priority="2038" stopIfTrue="1" operator="endsWith" text="CH">
      <formula>RIGHT(BE285,LEN("CH"))="CH"</formula>
    </cfRule>
  </conditionalFormatting>
  <conditionalFormatting sqref="BG285:BG299">
    <cfRule type="endsWith" dxfId="8080" priority="2017" stopIfTrue="1" operator="endsWith" text="TE">
      <formula>RIGHT(BG285,LEN("TE"))="TE"</formula>
    </cfRule>
    <cfRule type="endsWith" dxfId="8079" priority="2018" stopIfTrue="1" operator="endsWith" text="MX">
      <formula>RIGHT(BG285,LEN("MX"))="MX"</formula>
    </cfRule>
    <cfRule type="endsWith" dxfId="8078" priority="2019" stopIfTrue="1" operator="endsWith" text="MI">
      <formula>RIGHT(BG285,LEN("MI"))="MI"</formula>
    </cfRule>
    <cfRule type="endsWith" dxfId="8077" priority="2020" stopIfTrue="1" operator="endsWith" text="PL">
      <formula>RIGHT(BG285,LEN("PL"))="PL"</formula>
    </cfRule>
    <cfRule type="endsWith" dxfId="8076" priority="2021" stopIfTrue="1" operator="endsWith" text="FE">
      <formula>RIGHT(BG285,LEN("FE"))="FE"</formula>
    </cfRule>
    <cfRule type="endsWith" dxfId="8075" priority="2022" stopIfTrue="1" operator="endsWith" text="PA">
      <formula>RIGHT(BG285,LEN("PA"))="PA"</formula>
    </cfRule>
    <cfRule type="endsWith" dxfId="8074" priority="2023" stopIfTrue="1" operator="endsWith" text="PS">
      <formula>RIGHT(BG285,LEN("PS"))="PS"</formula>
    </cfRule>
    <cfRule type="endsWith" dxfId="8073" priority="2024" stopIfTrue="1" operator="endsWith" text="OB">
      <formula>RIGHT(BG285,LEN("OB"))="OB"</formula>
    </cfRule>
    <cfRule type="endsWith" dxfId="8072" priority="2025" stopIfTrue="1" operator="endsWith" text="BA">
      <formula>RIGHT(BG285,LEN("BA"))="BA"</formula>
    </cfRule>
    <cfRule type="endsWith" dxfId="8071" priority="2026" stopIfTrue="1" operator="endsWith" text="CO">
      <formula>RIGHT(BG285,LEN("CO"))="CO"</formula>
    </cfRule>
    <cfRule type="endsWith" dxfId="8070" priority="2027" stopIfTrue="1" operator="endsWith" text="CH">
      <formula>RIGHT(BG285,LEN("CH"))="CH"</formula>
    </cfRule>
  </conditionalFormatting>
  <conditionalFormatting sqref="H318">
    <cfRule type="cellIs" dxfId="8069" priority="2016" stopIfTrue="1" operator="greaterThan">
      <formula>16</formula>
    </cfRule>
  </conditionalFormatting>
  <conditionalFormatting sqref="J318">
    <cfRule type="cellIs" dxfId="8068" priority="2015" stopIfTrue="1" operator="greaterThan">
      <formula>16</formula>
    </cfRule>
  </conditionalFormatting>
  <conditionalFormatting sqref="L318">
    <cfRule type="cellIs" dxfId="8067" priority="2014" stopIfTrue="1" operator="greaterThan">
      <formula>16</formula>
    </cfRule>
  </conditionalFormatting>
  <conditionalFormatting sqref="N318">
    <cfRule type="cellIs" dxfId="8066" priority="2013" stopIfTrue="1" operator="greaterThan">
      <formula>16</formula>
    </cfRule>
  </conditionalFormatting>
  <conditionalFormatting sqref="P318">
    <cfRule type="cellIs" dxfId="8065" priority="2012" stopIfTrue="1" operator="greaterThan">
      <formula>16</formula>
    </cfRule>
  </conditionalFormatting>
  <conditionalFormatting sqref="R318">
    <cfRule type="cellIs" dxfId="8064" priority="2011" stopIfTrue="1" operator="greaterThan">
      <formula>16</formula>
    </cfRule>
  </conditionalFormatting>
  <conditionalFormatting sqref="T318">
    <cfRule type="cellIs" dxfId="8063" priority="2010" stopIfTrue="1" operator="greaterThan">
      <formula>16</formula>
    </cfRule>
  </conditionalFormatting>
  <conditionalFormatting sqref="G303:G317">
    <cfRule type="endsWith" dxfId="8062" priority="1999" stopIfTrue="1" operator="endsWith" text="TE">
      <formula>RIGHT(G303,LEN("TE"))="TE"</formula>
    </cfRule>
    <cfRule type="endsWith" dxfId="8061" priority="2000" stopIfTrue="1" operator="endsWith" text="MX">
      <formula>RIGHT(G303,LEN("MX"))="MX"</formula>
    </cfRule>
    <cfRule type="endsWith" dxfId="8060" priority="2001" stopIfTrue="1" operator="endsWith" text="MI">
      <formula>RIGHT(G303,LEN("MI"))="MI"</formula>
    </cfRule>
    <cfRule type="endsWith" dxfId="8059" priority="2002" stopIfTrue="1" operator="endsWith" text="PL">
      <formula>RIGHT(G303,LEN("PL"))="PL"</formula>
    </cfRule>
    <cfRule type="endsWith" dxfId="8058" priority="2003" stopIfTrue="1" operator="endsWith" text="FE">
      <formula>RIGHT(G303,LEN("FE"))="FE"</formula>
    </cfRule>
    <cfRule type="endsWith" dxfId="8057" priority="2004" stopIfTrue="1" operator="endsWith" text="PA">
      <formula>RIGHT(G303,LEN("PA"))="PA"</formula>
    </cfRule>
    <cfRule type="endsWith" dxfId="8056" priority="2005" stopIfTrue="1" operator="endsWith" text="PS">
      <formula>RIGHT(G303,LEN("PS"))="PS"</formula>
    </cfRule>
    <cfRule type="endsWith" dxfId="8055" priority="2006" stopIfTrue="1" operator="endsWith" text="OB">
      <formula>RIGHT(G303,LEN("OB"))="OB"</formula>
    </cfRule>
    <cfRule type="endsWith" dxfId="8054" priority="2007" stopIfTrue="1" operator="endsWith" text="BA">
      <formula>RIGHT(G303,LEN("BA"))="BA"</formula>
    </cfRule>
    <cfRule type="endsWith" dxfId="8053" priority="2008" stopIfTrue="1" operator="endsWith" text="CO">
      <formula>RIGHT(G303,LEN("CO"))="CO"</formula>
    </cfRule>
    <cfRule type="endsWith" dxfId="8052" priority="2009" stopIfTrue="1" operator="endsWith" text="CH">
      <formula>RIGHT(G303,LEN("CH"))="CH"</formula>
    </cfRule>
  </conditionalFormatting>
  <conditionalFormatting sqref="I303:I317">
    <cfRule type="endsWith" dxfId="8051" priority="1988" stopIfTrue="1" operator="endsWith" text="TE">
      <formula>RIGHT(I303,LEN("TE"))="TE"</formula>
    </cfRule>
    <cfRule type="endsWith" dxfId="8050" priority="1989" stopIfTrue="1" operator="endsWith" text="MX">
      <formula>RIGHT(I303,LEN("MX"))="MX"</formula>
    </cfRule>
    <cfRule type="endsWith" dxfId="8049" priority="1990" stopIfTrue="1" operator="endsWith" text="MI">
      <formula>RIGHT(I303,LEN("MI"))="MI"</formula>
    </cfRule>
    <cfRule type="endsWith" dxfId="8048" priority="1991" stopIfTrue="1" operator="endsWith" text="PL">
      <formula>RIGHT(I303,LEN("PL"))="PL"</formula>
    </cfRule>
    <cfRule type="endsWith" dxfId="8047" priority="1992" stopIfTrue="1" operator="endsWith" text="FE">
      <formula>RIGHT(I303,LEN("FE"))="FE"</formula>
    </cfRule>
    <cfRule type="endsWith" dxfId="8046" priority="1993" stopIfTrue="1" operator="endsWith" text="PA">
      <formula>RIGHT(I303,LEN("PA"))="PA"</formula>
    </cfRule>
    <cfRule type="endsWith" dxfId="8045" priority="1994" stopIfTrue="1" operator="endsWith" text="PS">
      <formula>RIGHT(I303,LEN("PS"))="PS"</formula>
    </cfRule>
    <cfRule type="endsWith" dxfId="8044" priority="1995" stopIfTrue="1" operator="endsWith" text="OB">
      <formula>RIGHT(I303,LEN("OB"))="OB"</formula>
    </cfRule>
    <cfRule type="endsWith" dxfId="8043" priority="1996" stopIfTrue="1" operator="endsWith" text="BA">
      <formula>RIGHT(I303,LEN("BA"))="BA"</formula>
    </cfRule>
    <cfRule type="endsWith" dxfId="8042" priority="1997" stopIfTrue="1" operator="endsWith" text="CO">
      <formula>RIGHT(I303,LEN("CO"))="CO"</formula>
    </cfRule>
    <cfRule type="endsWith" dxfId="8041" priority="1998" stopIfTrue="1" operator="endsWith" text="CH">
      <formula>RIGHT(I303,LEN("CH"))="CH"</formula>
    </cfRule>
  </conditionalFormatting>
  <conditionalFormatting sqref="K303:K317">
    <cfRule type="endsWith" dxfId="8040" priority="1977" stopIfTrue="1" operator="endsWith" text="TE">
      <formula>RIGHT(K303,LEN("TE"))="TE"</formula>
    </cfRule>
    <cfRule type="endsWith" dxfId="8039" priority="1978" stopIfTrue="1" operator="endsWith" text="MX">
      <formula>RIGHT(K303,LEN("MX"))="MX"</formula>
    </cfRule>
    <cfRule type="endsWith" dxfId="8038" priority="1979" stopIfTrue="1" operator="endsWith" text="MI">
      <formula>RIGHT(K303,LEN("MI"))="MI"</formula>
    </cfRule>
    <cfRule type="endsWith" dxfId="8037" priority="1980" stopIfTrue="1" operator="endsWith" text="PL">
      <formula>RIGHT(K303,LEN("PL"))="PL"</formula>
    </cfRule>
    <cfRule type="endsWith" dxfId="8036" priority="1981" stopIfTrue="1" operator="endsWith" text="FE">
      <formula>RIGHT(K303,LEN("FE"))="FE"</formula>
    </cfRule>
    <cfRule type="endsWith" dxfId="8035" priority="1982" stopIfTrue="1" operator="endsWith" text="PA">
      <formula>RIGHT(K303,LEN("PA"))="PA"</formula>
    </cfRule>
    <cfRule type="endsWith" dxfId="8034" priority="1983" stopIfTrue="1" operator="endsWith" text="PS">
      <formula>RIGHT(K303,LEN("PS"))="PS"</formula>
    </cfRule>
    <cfRule type="endsWith" dxfId="8033" priority="1984" stopIfTrue="1" operator="endsWith" text="OB">
      <formula>RIGHT(K303,LEN("OB"))="OB"</formula>
    </cfRule>
    <cfRule type="endsWith" dxfId="8032" priority="1985" stopIfTrue="1" operator="endsWith" text="BA">
      <formula>RIGHT(K303,LEN("BA"))="BA"</formula>
    </cfRule>
    <cfRule type="endsWith" dxfId="8031" priority="1986" stopIfTrue="1" operator="endsWith" text="CO">
      <formula>RIGHT(K303,LEN("CO"))="CO"</formula>
    </cfRule>
    <cfRule type="endsWith" dxfId="8030" priority="1987" stopIfTrue="1" operator="endsWith" text="CH">
      <formula>RIGHT(K303,LEN("CH"))="CH"</formula>
    </cfRule>
  </conditionalFormatting>
  <conditionalFormatting sqref="M303:M317">
    <cfRule type="endsWith" dxfId="8029" priority="1966" stopIfTrue="1" operator="endsWith" text="TE">
      <formula>RIGHT(M303,LEN("TE"))="TE"</formula>
    </cfRule>
    <cfRule type="endsWith" dxfId="8028" priority="1967" stopIfTrue="1" operator="endsWith" text="MX">
      <formula>RIGHT(M303,LEN("MX"))="MX"</formula>
    </cfRule>
    <cfRule type="endsWith" dxfId="8027" priority="1968" stopIfTrue="1" operator="endsWith" text="MI">
      <formula>RIGHT(M303,LEN("MI"))="MI"</formula>
    </cfRule>
    <cfRule type="endsWith" dxfId="8026" priority="1969" stopIfTrue="1" operator="endsWith" text="PL">
      <formula>RIGHT(M303,LEN("PL"))="PL"</formula>
    </cfRule>
    <cfRule type="endsWith" dxfId="8025" priority="1970" stopIfTrue="1" operator="endsWith" text="FE">
      <formula>RIGHT(M303,LEN("FE"))="FE"</formula>
    </cfRule>
    <cfRule type="endsWith" dxfId="8024" priority="1971" stopIfTrue="1" operator="endsWith" text="PA">
      <formula>RIGHT(M303,LEN("PA"))="PA"</formula>
    </cfRule>
    <cfRule type="endsWith" dxfId="8023" priority="1972" stopIfTrue="1" operator="endsWith" text="PS">
      <formula>RIGHT(M303,LEN("PS"))="PS"</formula>
    </cfRule>
    <cfRule type="endsWith" dxfId="8022" priority="1973" stopIfTrue="1" operator="endsWith" text="OB">
      <formula>RIGHT(M303,LEN("OB"))="OB"</formula>
    </cfRule>
    <cfRule type="endsWith" dxfId="8021" priority="1974" stopIfTrue="1" operator="endsWith" text="BA">
      <formula>RIGHT(M303,LEN("BA"))="BA"</formula>
    </cfRule>
    <cfRule type="endsWith" dxfId="8020" priority="1975" stopIfTrue="1" operator="endsWith" text="CO">
      <formula>RIGHT(M303,LEN("CO"))="CO"</formula>
    </cfRule>
    <cfRule type="endsWith" dxfId="8019" priority="1976" stopIfTrue="1" operator="endsWith" text="CH">
      <formula>RIGHT(M303,LEN("CH"))="CH"</formula>
    </cfRule>
  </conditionalFormatting>
  <conditionalFormatting sqref="O303:O317">
    <cfRule type="endsWith" dxfId="8018" priority="1955" stopIfTrue="1" operator="endsWith" text="TE">
      <formula>RIGHT(O303,LEN("TE"))="TE"</formula>
    </cfRule>
    <cfRule type="endsWith" dxfId="8017" priority="1956" stopIfTrue="1" operator="endsWith" text="MX">
      <formula>RIGHT(O303,LEN("MX"))="MX"</formula>
    </cfRule>
    <cfRule type="endsWith" dxfId="8016" priority="1957" stopIfTrue="1" operator="endsWith" text="MI">
      <formula>RIGHT(O303,LEN("MI"))="MI"</formula>
    </cfRule>
    <cfRule type="endsWith" dxfId="8015" priority="1958" stopIfTrue="1" operator="endsWith" text="PL">
      <formula>RIGHT(O303,LEN("PL"))="PL"</formula>
    </cfRule>
    <cfRule type="endsWith" dxfId="8014" priority="1959" stopIfTrue="1" operator="endsWith" text="FE">
      <formula>RIGHT(O303,LEN("FE"))="FE"</formula>
    </cfRule>
    <cfRule type="endsWith" dxfId="8013" priority="1960" stopIfTrue="1" operator="endsWith" text="PA">
      <formula>RIGHT(O303,LEN("PA"))="PA"</formula>
    </cfRule>
    <cfRule type="endsWith" dxfId="8012" priority="1961" stopIfTrue="1" operator="endsWith" text="PS">
      <formula>RIGHT(O303,LEN("PS"))="PS"</formula>
    </cfRule>
    <cfRule type="endsWith" dxfId="8011" priority="1962" stopIfTrue="1" operator="endsWith" text="OB">
      <formula>RIGHT(O303,LEN("OB"))="OB"</formula>
    </cfRule>
    <cfRule type="endsWith" dxfId="8010" priority="1963" stopIfTrue="1" operator="endsWith" text="BA">
      <formula>RIGHT(O303,LEN("BA"))="BA"</formula>
    </cfRule>
    <cfRule type="endsWith" dxfId="8009" priority="1964" stopIfTrue="1" operator="endsWith" text="CO">
      <formula>RIGHT(O303,LEN("CO"))="CO"</formula>
    </cfRule>
    <cfRule type="endsWith" dxfId="8008" priority="1965" stopIfTrue="1" operator="endsWith" text="CH">
      <formula>RIGHT(O303,LEN("CH"))="CH"</formula>
    </cfRule>
  </conditionalFormatting>
  <conditionalFormatting sqref="Q303:Q317">
    <cfRule type="endsWith" dxfId="8007" priority="1944" stopIfTrue="1" operator="endsWith" text="TE">
      <formula>RIGHT(Q303,LEN("TE"))="TE"</formula>
    </cfRule>
    <cfRule type="endsWith" dxfId="8006" priority="1945" stopIfTrue="1" operator="endsWith" text="MX">
      <formula>RIGHT(Q303,LEN("MX"))="MX"</formula>
    </cfRule>
    <cfRule type="endsWith" dxfId="8005" priority="1946" stopIfTrue="1" operator="endsWith" text="MI">
      <formula>RIGHT(Q303,LEN("MI"))="MI"</formula>
    </cfRule>
    <cfRule type="endsWith" dxfId="8004" priority="1947" stopIfTrue="1" operator="endsWith" text="PL">
      <formula>RIGHT(Q303,LEN("PL"))="PL"</formula>
    </cfRule>
    <cfRule type="endsWith" dxfId="8003" priority="1948" stopIfTrue="1" operator="endsWith" text="FE">
      <formula>RIGHT(Q303,LEN("FE"))="FE"</formula>
    </cfRule>
    <cfRule type="endsWith" dxfId="8002" priority="1949" stopIfTrue="1" operator="endsWith" text="PA">
      <formula>RIGHT(Q303,LEN("PA"))="PA"</formula>
    </cfRule>
    <cfRule type="endsWith" dxfId="8001" priority="1950" stopIfTrue="1" operator="endsWith" text="PS">
      <formula>RIGHT(Q303,LEN("PS"))="PS"</formula>
    </cfRule>
    <cfRule type="endsWith" dxfId="8000" priority="1951" stopIfTrue="1" operator="endsWith" text="OB">
      <formula>RIGHT(Q303,LEN("OB"))="OB"</formula>
    </cfRule>
    <cfRule type="endsWith" dxfId="7999" priority="1952" stopIfTrue="1" operator="endsWith" text="BA">
      <formula>RIGHT(Q303,LEN("BA"))="BA"</formula>
    </cfRule>
    <cfRule type="endsWith" dxfId="7998" priority="1953" stopIfTrue="1" operator="endsWith" text="CO">
      <formula>RIGHT(Q303,LEN("CO"))="CO"</formula>
    </cfRule>
    <cfRule type="endsWith" dxfId="7997" priority="1954" stopIfTrue="1" operator="endsWith" text="CH">
      <formula>RIGHT(Q303,LEN("CH"))="CH"</formula>
    </cfRule>
  </conditionalFormatting>
  <conditionalFormatting sqref="S303:S317">
    <cfRule type="endsWith" dxfId="7996" priority="1933" stopIfTrue="1" operator="endsWith" text="TE">
      <formula>RIGHT(S303,LEN("TE"))="TE"</formula>
    </cfRule>
    <cfRule type="endsWith" dxfId="7995" priority="1934" stopIfTrue="1" operator="endsWith" text="MX">
      <formula>RIGHT(S303,LEN("MX"))="MX"</formula>
    </cfRule>
    <cfRule type="endsWith" dxfId="7994" priority="1935" stopIfTrue="1" operator="endsWith" text="MI">
      <formula>RIGHT(S303,LEN("MI"))="MI"</formula>
    </cfRule>
    <cfRule type="endsWith" dxfId="7993" priority="1936" stopIfTrue="1" operator="endsWith" text="PL">
      <formula>RIGHT(S303,LEN("PL"))="PL"</formula>
    </cfRule>
    <cfRule type="endsWith" dxfId="7992" priority="1937" stopIfTrue="1" operator="endsWith" text="FE">
      <formula>RIGHT(S303,LEN("FE"))="FE"</formula>
    </cfRule>
    <cfRule type="endsWith" dxfId="7991" priority="1938" stopIfTrue="1" operator="endsWith" text="PA">
      <formula>RIGHT(S303,LEN("PA"))="PA"</formula>
    </cfRule>
    <cfRule type="endsWith" dxfId="7990" priority="1939" stopIfTrue="1" operator="endsWith" text="PS">
      <formula>RIGHT(S303,LEN("PS"))="PS"</formula>
    </cfRule>
    <cfRule type="endsWith" dxfId="7989" priority="1940" stopIfTrue="1" operator="endsWith" text="OB">
      <formula>RIGHT(S303,LEN("OB"))="OB"</formula>
    </cfRule>
    <cfRule type="endsWith" dxfId="7988" priority="1941" stopIfTrue="1" operator="endsWith" text="BA">
      <formula>RIGHT(S303,LEN("BA"))="BA"</formula>
    </cfRule>
    <cfRule type="endsWith" dxfId="7987" priority="1942" stopIfTrue="1" operator="endsWith" text="CO">
      <formula>RIGHT(S303,LEN("CO"))="CO"</formula>
    </cfRule>
    <cfRule type="endsWith" dxfId="7986" priority="1943" stopIfTrue="1" operator="endsWith" text="CH">
      <formula>RIGHT(S303,LEN("CH"))="CH"</formula>
    </cfRule>
  </conditionalFormatting>
  <conditionalFormatting sqref="AB318">
    <cfRule type="cellIs" dxfId="7985" priority="1932" stopIfTrue="1" operator="greaterThan">
      <formula>16</formula>
    </cfRule>
  </conditionalFormatting>
  <conditionalFormatting sqref="AD318">
    <cfRule type="cellIs" dxfId="7984" priority="1931" stopIfTrue="1" operator="greaterThan">
      <formula>16</formula>
    </cfRule>
  </conditionalFormatting>
  <conditionalFormatting sqref="AF318">
    <cfRule type="cellIs" dxfId="7983" priority="1930" stopIfTrue="1" operator="greaterThan">
      <formula>16</formula>
    </cfRule>
  </conditionalFormatting>
  <conditionalFormatting sqref="AH318">
    <cfRule type="cellIs" dxfId="7982" priority="1929" stopIfTrue="1" operator="greaterThan">
      <formula>16</formula>
    </cfRule>
  </conditionalFormatting>
  <conditionalFormatting sqref="AJ318">
    <cfRule type="cellIs" dxfId="7981" priority="1928" stopIfTrue="1" operator="greaterThan">
      <formula>16</formula>
    </cfRule>
  </conditionalFormatting>
  <conditionalFormatting sqref="AL318">
    <cfRule type="cellIs" dxfId="7980" priority="1927" stopIfTrue="1" operator="greaterThan">
      <formula>16</formula>
    </cfRule>
  </conditionalFormatting>
  <conditionalFormatting sqref="AN318">
    <cfRule type="cellIs" dxfId="7979" priority="1926" stopIfTrue="1" operator="greaterThan">
      <formula>16</formula>
    </cfRule>
  </conditionalFormatting>
  <conditionalFormatting sqref="AA303:AA317">
    <cfRule type="endsWith" dxfId="7978" priority="1915" stopIfTrue="1" operator="endsWith" text="TE">
      <formula>RIGHT(AA303,LEN("TE"))="TE"</formula>
    </cfRule>
    <cfRule type="endsWith" dxfId="7977" priority="1916" stopIfTrue="1" operator="endsWith" text="MX">
      <formula>RIGHT(AA303,LEN("MX"))="MX"</formula>
    </cfRule>
    <cfRule type="endsWith" dxfId="7976" priority="1917" stopIfTrue="1" operator="endsWith" text="MI">
      <formula>RIGHT(AA303,LEN("MI"))="MI"</formula>
    </cfRule>
    <cfRule type="endsWith" dxfId="7975" priority="1918" stopIfTrue="1" operator="endsWith" text="PL">
      <formula>RIGHT(AA303,LEN("PL"))="PL"</formula>
    </cfRule>
    <cfRule type="endsWith" dxfId="7974" priority="1919" stopIfTrue="1" operator="endsWith" text="FE">
      <formula>RIGHT(AA303,LEN("FE"))="FE"</formula>
    </cfRule>
    <cfRule type="endsWith" dxfId="7973" priority="1920" stopIfTrue="1" operator="endsWith" text="PA">
      <formula>RIGHT(AA303,LEN("PA"))="PA"</formula>
    </cfRule>
    <cfRule type="endsWith" dxfId="7972" priority="1921" stopIfTrue="1" operator="endsWith" text="PS">
      <formula>RIGHT(AA303,LEN("PS"))="PS"</formula>
    </cfRule>
    <cfRule type="endsWith" dxfId="7971" priority="1922" stopIfTrue="1" operator="endsWith" text="OB">
      <formula>RIGHT(AA303,LEN("OB"))="OB"</formula>
    </cfRule>
    <cfRule type="endsWith" dxfId="7970" priority="1923" stopIfTrue="1" operator="endsWith" text="BA">
      <formula>RIGHT(AA303,LEN("BA"))="BA"</formula>
    </cfRule>
    <cfRule type="endsWith" dxfId="7969" priority="1924" stopIfTrue="1" operator="endsWith" text="CO">
      <formula>RIGHT(AA303,LEN("CO"))="CO"</formula>
    </cfRule>
    <cfRule type="endsWith" dxfId="7968" priority="1925" stopIfTrue="1" operator="endsWith" text="CH">
      <formula>RIGHT(AA303,LEN("CH"))="CH"</formula>
    </cfRule>
  </conditionalFormatting>
  <conditionalFormatting sqref="AC303:AC317">
    <cfRule type="endsWith" dxfId="7967" priority="1904" stopIfTrue="1" operator="endsWith" text="TE">
      <formula>RIGHT(AC303,LEN("TE"))="TE"</formula>
    </cfRule>
    <cfRule type="endsWith" dxfId="7966" priority="1905" stopIfTrue="1" operator="endsWith" text="MX">
      <formula>RIGHT(AC303,LEN("MX"))="MX"</formula>
    </cfRule>
    <cfRule type="endsWith" dxfId="7965" priority="1906" stopIfTrue="1" operator="endsWith" text="MI">
      <formula>RIGHT(AC303,LEN("MI"))="MI"</formula>
    </cfRule>
    <cfRule type="endsWith" dxfId="7964" priority="1907" stopIfTrue="1" operator="endsWith" text="PL">
      <formula>RIGHT(AC303,LEN("PL"))="PL"</formula>
    </cfRule>
    <cfRule type="endsWith" dxfId="7963" priority="1908" stopIfTrue="1" operator="endsWith" text="FE">
      <formula>RIGHT(AC303,LEN("FE"))="FE"</formula>
    </cfRule>
    <cfRule type="endsWith" dxfId="7962" priority="1909" stopIfTrue="1" operator="endsWith" text="PA">
      <formula>RIGHT(AC303,LEN("PA"))="PA"</formula>
    </cfRule>
    <cfRule type="endsWith" dxfId="7961" priority="1910" stopIfTrue="1" operator="endsWith" text="PS">
      <formula>RIGHT(AC303,LEN("PS"))="PS"</formula>
    </cfRule>
    <cfRule type="endsWith" dxfId="7960" priority="1911" stopIfTrue="1" operator="endsWith" text="OB">
      <formula>RIGHT(AC303,LEN("OB"))="OB"</formula>
    </cfRule>
    <cfRule type="endsWith" dxfId="7959" priority="1912" stopIfTrue="1" operator="endsWith" text="BA">
      <formula>RIGHT(AC303,LEN("BA"))="BA"</formula>
    </cfRule>
    <cfRule type="endsWith" dxfId="7958" priority="1913" stopIfTrue="1" operator="endsWith" text="CO">
      <formula>RIGHT(AC303,LEN("CO"))="CO"</formula>
    </cfRule>
    <cfRule type="endsWith" dxfId="7957" priority="1914" stopIfTrue="1" operator="endsWith" text="CH">
      <formula>RIGHT(AC303,LEN("CH"))="CH"</formula>
    </cfRule>
  </conditionalFormatting>
  <conditionalFormatting sqref="AE303:AE317">
    <cfRule type="endsWith" dxfId="7956" priority="1893" stopIfTrue="1" operator="endsWith" text="TE">
      <formula>RIGHT(AE303,LEN("TE"))="TE"</formula>
    </cfRule>
    <cfRule type="endsWith" dxfId="7955" priority="1894" stopIfTrue="1" operator="endsWith" text="MX">
      <formula>RIGHT(AE303,LEN("MX"))="MX"</formula>
    </cfRule>
    <cfRule type="endsWith" dxfId="7954" priority="1895" stopIfTrue="1" operator="endsWith" text="MI">
      <formula>RIGHT(AE303,LEN("MI"))="MI"</formula>
    </cfRule>
    <cfRule type="endsWith" dxfId="7953" priority="1896" stopIfTrue="1" operator="endsWith" text="PL">
      <formula>RIGHT(AE303,LEN("PL"))="PL"</formula>
    </cfRule>
    <cfRule type="endsWith" dxfId="7952" priority="1897" stopIfTrue="1" operator="endsWith" text="FE">
      <formula>RIGHT(AE303,LEN("FE"))="FE"</formula>
    </cfRule>
    <cfRule type="endsWith" dxfId="7951" priority="1898" stopIfTrue="1" operator="endsWith" text="PA">
      <formula>RIGHT(AE303,LEN("PA"))="PA"</formula>
    </cfRule>
    <cfRule type="endsWith" dxfId="7950" priority="1899" stopIfTrue="1" operator="endsWith" text="PS">
      <formula>RIGHT(AE303,LEN("PS"))="PS"</formula>
    </cfRule>
    <cfRule type="endsWith" dxfId="7949" priority="1900" stopIfTrue="1" operator="endsWith" text="OB">
      <formula>RIGHT(AE303,LEN("OB"))="OB"</formula>
    </cfRule>
    <cfRule type="endsWith" dxfId="7948" priority="1901" stopIfTrue="1" operator="endsWith" text="BA">
      <formula>RIGHT(AE303,LEN("BA"))="BA"</formula>
    </cfRule>
    <cfRule type="endsWith" dxfId="7947" priority="1902" stopIfTrue="1" operator="endsWith" text="CO">
      <formula>RIGHT(AE303,LEN("CO"))="CO"</formula>
    </cfRule>
    <cfRule type="endsWith" dxfId="7946" priority="1903" stopIfTrue="1" operator="endsWith" text="CH">
      <formula>RIGHT(AE303,LEN("CH"))="CH"</formula>
    </cfRule>
  </conditionalFormatting>
  <conditionalFormatting sqref="AG303:AG317">
    <cfRule type="endsWith" dxfId="7945" priority="1882" stopIfTrue="1" operator="endsWith" text="TE">
      <formula>RIGHT(AG303,LEN("TE"))="TE"</formula>
    </cfRule>
    <cfRule type="endsWith" dxfId="7944" priority="1883" stopIfTrue="1" operator="endsWith" text="MX">
      <formula>RIGHT(AG303,LEN("MX"))="MX"</formula>
    </cfRule>
    <cfRule type="endsWith" dxfId="7943" priority="1884" stopIfTrue="1" operator="endsWith" text="MI">
      <formula>RIGHT(AG303,LEN("MI"))="MI"</formula>
    </cfRule>
    <cfRule type="endsWith" dxfId="7942" priority="1885" stopIfTrue="1" operator="endsWith" text="PL">
      <formula>RIGHT(AG303,LEN("PL"))="PL"</formula>
    </cfRule>
    <cfRule type="endsWith" dxfId="7941" priority="1886" stopIfTrue="1" operator="endsWith" text="FE">
      <formula>RIGHT(AG303,LEN("FE"))="FE"</formula>
    </cfRule>
    <cfRule type="endsWith" dxfId="7940" priority="1887" stopIfTrue="1" operator="endsWith" text="PA">
      <formula>RIGHT(AG303,LEN("PA"))="PA"</formula>
    </cfRule>
    <cfRule type="endsWith" dxfId="7939" priority="1888" stopIfTrue="1" operator="endsWith" text="PS">
      <formula>RIGHT(AG303,LEN("PS"))="PS"</formula>
    </cfRule>
    <cfRule type="endsWith" dxfId="7938" priority="1889" stopIfTrue="1" operator="endsWith" text="OB">
      <formula>RIGHT(AG303,LEN("OB"))="OB"</formula>
    </cfRule>
    <cfRule type="endsWith" dxfId="7937" priority="1890" stopIfTrue="1" operator="endsWith" text="BA">
      <formula>RIGHT(AG303,LEN("BA"))="BA"</formula>
    </cfRule>
    <cfRule type="endsWith" dxfId="7936" priority="1891" stopIfTrue="1" operator="endsWith" text="CO">
      <formula>RIGHT(AG303,LEN("CO"))="CO"</formula>
    </cfRule>
    <cfRule type="endsWith" dxfId="7935" priority="1892" stopIfTrue="1" operator="endsWith" text="CH">
      <formula>RIGHT(AG303,LEN("CH"))="CH"</formula>
    </cfRule>
  </conditionalFormatting>
  <conditionalFormatting sqref="AI303:AI317">
    <cfRule type="endsWith" dxfId="7934" priority="1871" stopIfTrue="1" operator="endsWith" text="TE">
      <formula>RIGHT(AI303,LEN("TE"))="TE"</formula>
    </cfRule>
    <cfRule type="endsWith" dxfId="7933" priority="1872" stopIfTrue="1" operator="endsWith" text="MX">
      <formula>RIGHT(AI303,LEN("MX"))="MX"</formula>
    </cfRule>
    <cfRule type="endsWith" dxfId="7932" priority="1873" stopIfTrue="1" operator="endsWith" text="MI">
      <formula>RIGHT(AI303,LEN("MI"))="MI"</formula>
    </cfRule>
    <cfRule type="endsWith" dxfId="7931" priority="1874" stopIfTrue="1" operator="endsWith" text="PL">
      <formula>RIGHT(AI303,LEN("PL"))="PL"</formula>
    </cfRule>
    <cfRule type="endsWith" dxfId="7930" priority="1875" stopIfTrue="1" operator="endsWith" text="FE">
      <formula>RIGHT(AI303,LEN("FE"))="FE"</formula>
    </cfRule>
    <cfRule type="endsWith" dxfId="7929" priority="1876" stopIfTrue="1" operator="endsWith" text="PA">
      <formula>RIGHT(AI303,LEN("PA"))="PA"</formula>
    </cfRule>
    <cfRule type="endsWith" dxfId="7928" priority="1877" stopIfTrue="1" operator="endsWith" text="PS">
      <formula>RIGHT(AI303,LEN("PS"))="PS"</formula>
    </cfRule>
    <cfRule type="endsWith" dxfId="7927" priority="1878" stopIfTrue="1" operator="endsWith" text="OB">
      <formula>RIGHT(AI303,LEN("OB"))="OB"</formula>
    </cfRule>
    <cfRule type="endsWith" dxfId="7926" priority="1879" stopIfTrue="1" operator="endsWith" text="BA">
      <formula>RIGHT(AI303,LEN("BA"))="BA"</formula>
    </cfRule>
    <cfRule type="endsWith" dxfId="7925" priority="1880" stopIfTrue="1" operator="endsWith" text="CO">
      <formula>RIGHT(AI303,LEN("CO"))="CO"</formula>
    </cfRule>
    <cfRule type="endsWith" dxfId="7924" priority="1881" stopIfTrue="1" operator="endsWith" text="CH">
      <formula>RIGHT(AI303,LEN("CH"))="CH"</formula>
    </cfRule>
  </conditionalFormatting>
  <conditionalFormatting sqref="AK303:AK317">
    <cfRule type="endsWith" dxfId="7923" priority="1860" stopIfTrue="1" operator="endsWith" text="TE">
      <formula>RIGHT(AK303,LEN("TE"))="TE"</formula>
    </cfRule>
    <cfRule type="endsWith" dxfId="7922" priority="1861" stopIfTrue="1" operator="endsWith" text="MX">
      <formula>RIGHT(AK303,LEN("MX"))="MX"</formula>
    </cfRule>
    <cfRule type="endsWith" dxfId="7921" priority="1862" stopIfTrue="1" operator="endsWith" text="MI">
      <formula>RIGHT(AK303,LEN("MI"))="MI"</formula>
    </cfRule>
    <cfRule type="endsWith" dxfId="7920" priority="1863" stopIfTrue="1" operator="endsWith" text="PL">
      <formula>RIGHT(AK303,LEN("PL"))="PL"</formula>
    </cfRule>
    <cfRule type="endsWith" dxfId="7919" priority="1864" stopIfTrue="1" operator="endsWith" text="FE">
      <formula>RIGHT(AK303,LEN("FE"))="FE"</formula>
    </cfRule>
    <cfRule type="endsWith" dxfId="7918" priority="1865" stopIfTrue="1" operator="endsWith" text="PA">
      <formula>RIGHT(AK303,LEN("PA"))="PA"</formula>
    </cfRule>
    <cfRule type="endsWith" dxfId="7917" priority="1866" stopIfTrue="1" operator="endsWith" text="PS">
      <formula>RIGHT(AK303,LEN("PS"))="PS"</formula>
    </cfRule>
    <cfRule type="endsWith" dxfId="7916" priority="1867" stopIfTrue="1" operator="endsWith" text="OB">
      <formula>RIGHT(AK303,LEN("OB"))="OB"</formula>
    </cfRule>
    <cfRule type="endsWith" dxfId="7915" priority="1868" stopIfTrue="1" operator="endsWith" text="BA">
      <formula>RIGHT(AK303,LEN("BA"))="BA"</formula>
    </cfRule>
    <cfRule type="endsWith" dxfId="7914" priority="1869" stopIfTrue="1" operator="endsWith" text="CO">
      <formula>RIGHT(AK303,LEN("CO"))="CO"</formula>
    </cfRule>
    <cfRule type="endsWith" dxfId="7913" priority="1870" stopIfTrue="1" operator="endsWith" text="CH">
      <formula>RIGHT(AK303,LEN("CH"))="CH"</formula>
    </cfRule>
  </conditionalFormatting>
  <conditionalFormatting sqref="AM303:AM317">
    <cfRule type="endsWith" dxfId="7912" priority="1849" stopIfTrue="1" operator="endsWith" text="TE">
      <formula>RIGHT(AM303,LEN("TE"))="TE"</formula>
    </cfRule>
    <cfRule type="endsWith" dxfId="7911" priority="1850" stopIfTrue="1" operator="endsWith" text="MX">
      <formula>RIGHT(AM303,LEN("MX"))="MX"</formula>
    </cfRule>
    <cfRule type="endsWith" dxfId="7910" priority="1851" stopIfTrue="1" operator="endsWith" text="MI">
      <formula>RIGHT(AM303,LEN("MI"))="MI"</formula>
    </cfRule>
    <cfRule type="endsWith" dxfId="7909" priority="1852" stopIfTrue="1" operator="endsWith" text="PL">
      <formula>RIGHT(AM303,LEN("PL"))="PL"</formula>
    </cfRule>
    <cfRule type="endsWith" dxfId="7908" priority="1853" stopIfTrue="1" operator="endsWith" text="FE">
      <formula>RIGHT(AM303,LEN("FE"))="FE"</formula>
    </cfRule>
    <cfRule type="endsWith" dxfId="7907" priority="1854" stopIfTrue="1" operator="endsWith" text="PA">
      <formula>RIGHT(AM303,LEN("PA"))="PA"</formula>
    </cfRule>
    <cfRule type="endsWith" dxfId="7906" priority="1855" stopIfTrue="1" operator="endsWith" text="PS">
      <formula>RIGHT(AM303,LEN("PS"))="PS"</formula>
    </cfRule>
    <cfRule type="endsWith" dxfId="7905" priority="1856" stopIfTrue="1" operator="endsWith" text="OB">
      <formula>RIGHT(AM303,LEN("OB"))="OB"</formula>
    </cfRule>
    <cfRule type="endsWith" dxfId="7904" priority="1857" stopIfTrue="1" operator="endsWith" text="BA">
      <formula>RIGHT(AM303,LEN("BA"))="BA"</formula>
    </cfRule>
    <cfRule type="endsWith" dxfId="7903" priority="1858" stopIfTrue="1" operator="endsWith" text="CO">
      <formula>RIGHT(AM303,LEN("CO"))="CO"</formula>
    </cfRule>
    <cfRule type="endsWith" dxfId="7902" priority="1859" stopIfTrue="1" operator="endsWith" text="CH">
      <formula>RIGHT(AM303,LEN("CH"))="CH"</formula>
    </cfRule>
  </conditionalFormatting>
  <conditionalFormatting sqref="AV318">
    <cfRule type="cellIs" dxfId="7901" priority="1848" stopIfTrue="1" operator="greaterThan">
      <formula>16</formula>
    </cfRule>
  </conditionalFormatting>
  <conditionalFormatting sqref="AX318">
    <cfRule type="cellIs" dxfId="7900" priority="1847" stopIfTrue="1" operator="greaterThan">
      <formula>16</formula>
    </cfRule>
  </conditionalFormatting>
  <conditionalFormatting sqref="AZ318">
    <cfRule type="cellIs" dxfId="7899" priority="1846" stopIfTrue="1" operator="greaterThan">
      <formula>16</formula>
    </cfRule>
  </conditionalFormatting>
  <conditionalFormatting sqref="BB318">
    <cfRule type="cellIs" dxfId="7898" priority="1845" stopIfTrue="1" operator="greaterThan">
      <formula>16</formula>
    </cfRule>
  </conditionalFormatting>
  <conditionalFormatting sqref="BD318">
    <cfRule type="cellIs" dxfId="7897" priority="1844" stopIfTrue="1" operator="greaterThan">
      <formula>16</formula>
    </cfRule>
  </conditionalFormatting>
  <conditionalFormatting sqref="BF318">
    <cfRule type="cellIs" dxfId="7896" priority="1843" stopIfTrue="1" operator="greaterThan">
      <formula>16</formula>
    </cfRule>
  </conditionalFormatting>
  <conditionalFormatting sqref="BH318">
    <cfRule type="cellIs" dxfId="7895" priority="1842" stopIfTrue="1" operator="greaterThan">
      <formula>16</formula>
    </cfRule>
  </conditionalFormatting>
  <conditionalFormatting sqref="AU303:AU317">
    <cfRule type="endsWith" dxfId="7894" priority="1831" stopIfTrue="1" operator="endsWith" text="TE">
      <formula>RIGHT(AU303,LEN("TE"))="TE"</formula>
    </cfRule>
    <cfRule type="endsWith" dxfId="7893" priority="1832" stopIfTrue="1" operator="endsWith" text="MX">
      <formula>RIGHT(AU303,LEN("MX"))="MX"</formula>
    </cfRule>
    <cfRule type="endsWith" dxfId="7892" priority="1833" stopIfTrue="1" operator="endsWith" text="MI">
      <formula>RIGHT(AU303,LEN("MI"))="MI"</formula>
    </cfRule>
    <cfRule type="endsWith" dxfId="7891" priority="1834" stopIfTrue="1" operator="endsWith" text="PL">
      <formula>RIGHT(AU303,LEN("PL"))="PL"</formula>
    </cfRule>
    <cfRule type="endsWith" dxfId="7890" priority="1835" stopIfTrue="1" operator="endsWith" text="FE">
      <formula>RIGHT(AU303,LEN("FE"))="FE"</formula>
    </cfRule>
    <cfRule type="endsWith" dxfId="7889" priority="1836" stopIfTrue="1" operator="endsWith" text="PA">
      <formula>RIGHT(AU303,LEN("PA"))="PA"</formula>
    </cfRule>
    <cfRule type="endsWith" dxfId="7888" priority="1837" stopIfTrue="1" operator="endsWith" text="PS">
      <formula>RIGHT(AU303,LEN("PS"))="PS"</formula>
    </cfRule>
    <cfRule type="endsWith" dxfId="7887" priority="1838" stopIfTrue="1" operator="endsWith" text="OB">
      <formula>RIGHT(AU303,LEN("OB"))="OB"</formula>
    </cfRule>
    <cfRule type="endsWith" dxfId="7886" priority="1839" stopIfTrue="1" operator="endsWith" text="BA">
      <formula>RIGHT(AU303,LEN("BA"))="BA"</formula>
    </cfRule>
    <cfRule type="endsWith" dxfId="7885" priority="1840" stopIfTrue="1" operator="endsWith" text="CO">
      <formula>RIGHT(AU303,LEN("CO"))="CO"</formula>
    </cfRule>
    <cfRule type="endsWith" dxfId="7884" priority="1841" stopIfTrue="1" operator="endsWith" text="CH">
      <formula>RIGHT(AU303,LEN("CH"))="CH"</formula>
    </cfRule>
  </conditionalFormatting>
  <conditionalFormatting sqref="AW303:AW317">
    <cfRule type="endsWith" dxfId="7883" priority="1820" stopIfTrue="1" operator="endsWith" text="TE">
      <formula>RIGHT(AW303,LEN("TE"))="TE"</formula>
    </cfRule>
    <cfRule type="endsWith" dxfId="7882" priority="1821" stopIfTrue="1" operator="endsWith" text="MX">
      <formula>RIGHT(AW303,LEN("MX"))="MX"</formula>
    </cfRule>
    <cfRule type="endsWith" dxfId="7881" priority="1822" stopIfTrue="1" operator="endsWith" text="MI">
      <formula>RIGHT(AW303,LEN("MI"))="MI"</formula>
    </cfRule>
    <cfRule type="endsWith" dxfId="7880" priority="1823" stopIfTrue="1" operator="endsWith" text="PL">
      <formula>RIGHT(AW303,LEN("PL"))="PL"</formula>
    </cfRule>
    <cfRule type="endsWith" dxfId="7879" priority="1824" stopIfTrue="1" operator="endsWith" text="FE">
      <formula>RIGHT(AW303,LEN("FE"))="FE"</formula>
    </cfRule>
    <cfRule type="endsWith" dxfId="7878" priority="1825" stopIfTrue="1" operator="endsWith" text="PA">
      <formula>RIGHT(AW303,LEN("PA"))="PA"</formula>
    </cfRule>
    <cfRule type="endsWith" dxfId="7877" priority="1826" stopIfTrue="1" operator="endsWith" text="PS">
      <formula>RIGHT(AW303,LEN("PS"))="PS"</formula>
    </cfRule>
    <cfRule type="endsWith" dxfId="7876" priority="1827" stopIfTrue="1" operator="endsWith" text="OB">
      <formula>RIGHT(AW303,LEN("OB"))="OB"</formula>
    </cfRule>
    <cfRule type="endsWith" dxfId="7875" priority="1828" stopIfTrue="1" operator="endsWith" text="BA">
      <formula>RIGHT(AW303,LEN("BA"))="BA"</formula>
    </cfRule>
    <cfRule type="endsWith" dxfId="7874" priority="1829" stopIfTrue="1" operator="endsWith" text="CO">
      <formula>RIGHT(AW303,LEN("CO"))="CO"</formula>
    </cfRule>
    <cfRule type="endsWith" dxfId="7873" priority="1830" stopIfTrue="1" operator="endsWith" text="CH">
      <formula>RIGHT(AW303,LEN("CH"))="CH"</formula>
    </cfRule>
  </conditionalFormatting>
  <conditionalFormatting sqref="AY303:AY317">
    <cfRule type="endsWith" dxfId="7872" priority="1809" stopIfTrue="1" operator="endsWith" text="TE">
      <formula>RIGHT(AY303,LEN("TE"))="TE"</formula>
    </cfRule>
    <cfRule type="endsWith" dxfId="7871" priority="1810" stopIfTrue="1" operator="endsWith" text="MX">
      <formula>RIGHT(AY303,LEN("MX"))="MX"</formula>
    </cfRule>
    <cfRule type="endsWith" dxfId="7870" priority="1811" stopIfTrue="1" operator="endsWith" text="MI">
      <formula>RIGHT(AY303,LEN("MI"))="MI"</formula>
    </cfRule>
    <cfRule type="endsWith" dxfId="7869" priority="1812" stopIfTrue="1" operator="endsWith" text="PL">
      <formula>RIGHT(AY303,LEN("PL"))="PL"</formula>
    </cfRule>
    <cfRule type="endsWith" dxfId="7868" priority="1813" stopIfTrue="1" operator="endsWith" text="FE">
      <formula>RIGHT(AY303,LEN("FE"))="FE"</formula>
    </cfRule>
    <cfRule type="endsWith" dxfId="7867" priority="1814" stopIfTrue="1" operator="endsWith" text="PA">
      <formula>RIGHT(AY303,LEN("PA"))="PA"</formula>
    </cfRule>
    <cfRule type="endsWith" dxfId="7866" priority="1815" stopIfTrue="1" operator="endsWith" text="PS">
      <formula>RIGHT(AY303,LEN("PS"))="PS"</formula>
    </cfRule>
    <cfRule type="endsWith" dxfId="7865" priority="1816" stopIfTrue="1" operator="endsWith" text="OB">
      <formula>RIGHT(AY303,LEN("OB"))="OB"</formula>
    </cfRule>
    <cfRule type="endsWith" dxfId="7864" priority="1817" stopIfTrue="1" operator="endsWith" text="BA">
      <formula>RIGHT(AY303,LEN("BA"))="BA"</formula>
    </cfRule>
    <cfRule type="endsWith" dxfId="7863" priority="1818" stopIfTrue="1" operator="endsWith" text="CO">
      <formula>RIGHT(AY303,LEN("CO"))="CO"</formula>
    </cfRule>
    <cfRule type="endsWith" dxfId="7862" priority="1819" stopIfTrue="1" operator="endsWith" text="CH">
      <formula>RIGHT(AY303,LEN("CH"))="CH"</formula>
    </cfRule>
  </conditionalFormatting>
  <conditionalFormatting sqref="BA303:BA317">
    <cfRule type="endsWith" dxfId="7861" priority="1798" stopIfTrue="1" operator="endsWith" text="TE">
      <formula>RIGHT(BA303,LEN("TE"))="TE"</formula>
    </cfRule>
    <cfRule type="endsWith" dxfId="7860" priority="1799" stopIfTrue="1" operator="endsWith" text="MX">
      <formula>RIGHT(BA303,LEN("MX"))="MX"</formula>
    </cfRule>
    <cfRule type="endsWith" dxfId="7859" priority="1800" stopIfTrue="1" operator="endsWith" text="MI">
      <formula>RIGHT(BA303,LEN("MI"))="MI"</formula>
    </cfRule>
    <cfRule type="endsWith" dxfId="7858" priority="1801" stopIfTrue="1" operator="endsWith" text="PL">
      <formula>RIGHT(BA303,LEN("PL"))="PL"</formula>
    </cfRule>
    <cfRule type="endsWith" dxfId="7857" priority="1802" stopIfTrue="1" operator="endsWith" text="FE">
      <formula>RIGHT(BA303,LEN("FE"))="FE"</formula>
    </cfRule>
    <cfRule type="endsWith" dxfId="7856" priority="1803" stopIfTrue="1" operator="endsWith" text="PA">
      <formula>RIGHT(BA303,LEN("PA"))="PA"</formula>
    </cfRule>
    <cfRule type="endsWith" dxfId="7855" priority="1804" stopIfTrue="1" operator="endsWith" text="PS">
      <formula>RIGHT(BA303,LEN("PS"))="PS"</formula>
    </cfRule>
    <cfRule type="endsWith" dxfId="7854" priority="1805" stopIfTrue="1" operator="endsWith" text="OB">
      <formula>RIGHT(BA303,LEN("OB"))="OB"</formula>
    </cfRule>
    <cfRule type="endsWith" dxfId="7853" priority="1806" stopIfTrue="1" operator="endsWith" text="BA">
      <formula>RIGHT(BA303,LEN("BA"))="BA"</formula>
    </cfRule>
    <cfRule type="endsWith" dxfId="7852" priority="1807" stopIfTrue="1" operator="endsWith" text="CO">
      <formula>RIGHT(BA303,LEN("CO"))="CO"</formula>
    </cfRule>
    <cfRule type="endsWith" dxfId="7851" priority="1808" stopIfTrue="1" operator="endsWith" text="CH">
      <formula>RIGHT(BA303,LEN("CH"))="CH"</formula>
    </cfRule>
  </conditionalFormatting>
  <conditionalFormatting sqref="BC303:BC317">
    <cfRule type="endsWith" dxfId="7850" priority="1787" stopIfTrue="1" operator="endsWith" text="TE">
      <formula>RIGHT(BC303,LEN("TE"))="TE"</formula>
    </cfRule>
    <cfRule type="endsWith" dxfId="7849" priority="1788" stopIfTrue="1" operator="endsWith" text="MX">
      <formula>RIGHT(BC303,LEN("MX"))="MX"</formula>
    </cfRule>
    <cfRule type="endsWith" dxfId="7848" priority="1789" stopIfTrue="1" operator="endsWith" text="MI">
      <formula>RIGHT(BC303,LEN("MI"))="MI"</formula>
    </cfRule>
    <cfRule type="endsWith" dxfId="7847" priority="1790" stopIfTrue="1" operator="endsWith" text="PL">
      <formula>RIGHT(BC303,LEN("PL"))="PL"</formula>
    </cfRule>
    <cfRule type="endsWith" dxfId="7846" priority="1791" stopIfTrue="1" operator="endsWith" text="FE">
      <formula>RIGHT(BC303,LEN("FE"))="FE"</formula>
    </cfRule>
    <cfRule type="endsWith" dxfId="7845" priority="1792" stopIfTrue="1" operator="endsWith" text="PA">
      <formula>RIGHT(BC303,LEN("PA"))="PA"</formula>
    </cfRule>
    <cfRule type="endsWith" dxfId="7844" priority="1793" stopIfTrue="1" operator="endsWith" text="PS">
      <formula>RIGHT(BC303,LEN("PS"))="PS"</formula>
    </cfRule>
    <cfRule type="endsWith" dxfId="7843" priority="1794" stopIfTrue="1" operator="endsWith" text="OB">
      <formula>RIGHT(BC303,LEN("OB"))="OB"</formula>
    </cfRule>
    <cfRule type="endsWith" dxfId="7842" priority="1795" stopIfTrue="1" operator="endsWith" text="BA">
      <formula>RIGHT(BC303,LEN("BA"))="BA"</formula>
    </cfRule>
    <cfRule type="endsWith" dxfId="7841" priority="1796" stopIfTrue="1" operator="endsWith" text="CO">
      <formula>RIGHT(BC303,LEN("CO"))="CO"</formula>
    </cfRule>
    <cfRule type="endsWith" dxfId="7840" priority="1797" stopIfTrue="1" operator="endsWith" text="CH">
      <formula>RIGHT(BC303,LEN("CH"))="CH"</formula>
    </cfRule>
  </conditionalFormatting>
  <conditionalFormatting sqref="BE303:BE317">
    <cfRule type="endsWith" dxfId="7839" priority="1776" stopIfTrue="1" operator="endsWith" text="TE">
      <formula>RIGHT(BE303,LEN("TE"))="TE"</formula>
    </cfRule>
    <cfRule type="endsWith" dxfId="7838" priority="1777" stopIfTrue="1" operator="endsWith" text="MX">
      <formula>RIGHT(BE303,LEN("MX"))="MX"</formula>
    </cfRule>
    <cfRule type="endsWith" dxfId="7837" priority="1778" stopIfTrue="1" operator="endsWith" text="MI">
      <formula>RIGHT(BE303,LEN("MI"))="MI"</formula>
    </cfRule>
    <cfRule type="endsWith" dxfId="7836" priority="1779" stopIfTrue="1" operator="endsWith" text="PL">
      <formula>RIGHT(BE303,LEN("PL"))="PL"</formula>
    </cfRule>
    <cfRule type="endsWith" dxfId="7835" priority="1780" stopIfTrue="1" operator="endsWith" text="FE">
      <formula>RIGHT(BE303,LEN("FE"))="FE"</formula>
    </cfRule>
    <cfRule type="endsWith" dxfId="7834" priority="1781" stopIfTrue="1" operator="endsWith" text="PA">
      <formula>RIGHT(BE303,LEN("PA"))="PA"</formula>
    </cfRule>
    <cfRule type="endsWith" dxfId="7833" priority="1782" stopIfTrue="1" operator="endsWith" text="PS">
      <formula>RIGHT(BE303,LEN("PS"))="PS"</formula>
    </cfRule>
    <cfRule type="endsWith" dxfId="7832" priority="1783" stopIfTrue="1" operator="endsWith" text="OB">
      <formula>RIGHT(BE303,LEN("OB"))="OB"</formula>
    </cfRule>
    <cfRule type="endsWith" dxfId="7831" priority="1784" stopIfTrue="1" operator="endsWith" text="BA">
      <formula>RIGHT(BE303,LEN("BA"))="BA"</formula>
    </cfRule>
    <cfRule type="endsWith" dxfId="7830" priority="1785" stopIfTrue="1" operator="endsWith" text="CO">
      <formula>RIGHT(BE303,LEN("CO"))="CO"</formula>
    </cfRule>
    <cfRule type="endsWith" dxfId="7829" priority="1786" stopIfTrue="1" operator="endsWith" text="CH">
      <formula>RIGHT(BE303,LEN("CH"))="CH"</formula>
    </cfRule>
  </conditionalFormatting>
  <conditionalFormatting sqref="BG303:BG317">
    <cfRule type="endsWith" dxfId="7828" priority="1765" stopIfTrue="1" operator="endsWith" text="TE">
      <formula>RIGHT(BG303,LEN("TE"))="TE"</formula>
    </cfRule>
    <cfRule type="endsWith" dxfId="7827" priority="1766" stopIfTrue="1" operator="endsWith" text="MX">
      <formula>RIGHT(BG303,LEN("MX"))="MX"</formula>
    </cfRule>
    <cfRule type="endsWith" dxfId="7826" priority="1767" stopIfTrue="1" operator="endsWith" text="MI">
      <formula>RIGHT(BG303,LEN("MI"))="MI"</formula>
    </cfRule>
    <cfRule type="endsWith" dxfId="7825" priority="1768" stopIfTrue="1" operator="endsWith" text="PL">
      <formula>RIGHT(BG303,LEN("PL"))="PL"</formula>
    </cfRule>
    <cfRule type="endsWith" dxfId="7824" priority="1769" stopIfTrue="1" operator="endsWith" text="FE">
      <formula>RIGHT(BG303,LEN("FE"))="FE"</formula>
    </cfRule>
    <cfRule type="endsWith" dxfId="7823" priority="1770" stopIfTrue="1" operator="endsWith" text="PA">
      <formula>RIGHT(BG303,LEN("PA"))="PA"</formula>
    </cfRule>
    <cfRule type="endsWith" dxfId="7822" priority="1771" stopIfTrue="1" operator="endsWith" text="PS">
      <formula>RIGHT(BG303,LEN("PS"))="PS"</formula>
    </cfRule>
    <cfRule type="endsWith" dxfId="7821" priority="1772" stopIfTrue="1" operator="endsWith" text="OB">
      <formula>RIGHT(BG303,LEN("OB"))="OB"</formula>
    </cfRule>
    <cfRule type="endsWith" dxfId="7820" priority="1773" stopIfTrue="1" operator="endsWith" text="BA">
      <formula>RIGHT(BG303,LEN("BA"))="BA"</formula>
    </cfRule>
    <cfRule type="endsWith" dxfId="7819" priority="1774" stopIfTrue="1" operator="endsWith" text="CO">
      <formula>RIGHT(BG303,LEN("CO"))="CO"</formula>
    </cfRule>
    <cfRule type="endsWith" dxfId="7818" priority="1775" stopIfTrue="1" operator="endsWith" text="CH">
      <formula>RIGHT(BG303,LEN("CH"))="CH"</formula>
    </cfRule>
  </conditionalFormatting>
  <conditionalFormatting sqref="H336">
    <cfRule type="cellIs" dxfId="7817" priority="1764" stopIfTrue="1" operator="greaterThan">
      <formula>16</formula>
    </cfRule>
  </conditionalFormatting>
  <conditionalFormatting sqref="J336">
    <cfRule type="cellIs" dxfId="7816" priority="1763" stopIfTrue="1" operator="greaterThan">
      <formula>16</formula>
    </cfRule>
  </conditionalFormatting>
  <conditionalFormatting sqref="L336">
    <cfRule type="cellIs" dxfId="7815" priority="1762" stopIfTrue="1" operator="greaterThan">
      <formula>16</formula>
    </cfRule>
  </conditionalFormatting>
  <conditionalFormatting sqref="N336">
    <cfRule type="cellIs" dxfId="7814" priority="1761" stopIfTrue="1" operator="greaterThan">
      <formula>16</formula>
    </cfRule>
  </conditionalFormatting>
  <conditionalFormatting sqref="P336">
    <cfRule type="cellIs" dxfId="7813" priority="1760" stopIfTrue="1" operator="greaterThan">
      <formula>16</formula>
    </cfRule>
  </conditionalFormatting>
  <conditionalFormatting sqref="R336">
    <cfRule type="cellIs" dxfId="7812" priority="1759" stopIfTrue="1" operator="greaterThan">
      <formula>16</formula>
    </cfRule>
  </conditionalFormatting>
  <conditionalFormatting sqref="T336">
    <cfRule type="cellIs" dxfId="7811" priority="1758" stopIfTrue="1" operator="greaterThan">
      <formula>16</formula>
    </cfRule>
  </conditionalFormatting>
  <conditionalFormatting sqref="G321:G335">
    <cfRule type="endsWith" dxfId="7810" priority="1747" stopIfTrue="1" operator="endsWith" text="TE">
      <formula>RIGHT(G321,LEN("TE"))="TE"</formula>
    </cfRule>
    <cfRule type="endsWith" dxfId="7809" priority="1748" stopIfTrue="1" operator="endsWith" text="MX">
      <formula>RIGHT(G321,LEN("MX"))="MX"</formula>
    </cfRule>
    <cfRule type="endsWith" dxfId="7808" priority="1749" stopIfTrue="1" operator="endsWith" text="MI">
      <formula>RIGHT(G321,LEN("MI"))="MI"</formula>
    </cfRule>
    <cfRule type="endsWith" dxfId="7807" priority="1750" stopIfTrue="1" operator="endsWith" text="PL">
      <formula>RIGHT(G321,LEN("PL"))="PL"</formula>
    </cfRule>
    <cfRule type="endsWith" dxfId="7806" priority="1751" stopIfTrue="1" operator="endsWith" text="FE">
      <formula>RIGHT(G321,LEN("FE"))="FE"</formula>
    </cfRule>
    <cfRule type="endsWith" dxfId="7805" priority="1752" stopIfTrue="1" operator="endsWith" text="PA">
      <formula>RIGHT(G321,LEN("PA"))="PA"</formula>
    </cfRule>
    <cfRule type="endsWith" dxfId="7804" priority="1753" stopIfTrue="1" operator="endsWith" text="PS">
      <formula>RIGHT(G321,LEN("PS"))="PS"</formula>
    </cfRule>
    <cfRule type="endsWith" dxfId="7803" priority="1754" stopIfTrue="1" operator="endsWith" text="OB">
      <formula>RIGHT(G321,LEN("OB"))="OB"</formula>
    </cfRule>
    <cfRule type="endsWith" dxfId="7802" priority="1755" stopIfTrue="1" operator="endsWith" text="BA">
      <formula>RIGHT(G321,LEN("BA"))="BA"</formula>
    </cfRule>
    <cfRule type="endsWith" dxfId="7801" priority="1756" stopIfTrue="1" operator="endsWith" text="CO">
      <formula>RIGHT(G321,LEN("CO"))="CO"</formula>
    </cfRule>
    <cfRule type="endsWith" dxfId="7800" priority="1757" stopIfTrue="1" operator="endsWith" text="CH">
      <formula>RIGHT(G321,LEN("CH"))="CH"</formula>
    </cfRule>
  </conditionalFormatting>
  <conditionalFormatting sqref="I321:I335">
    <cfRule type="endsWith" dxfId="7799" priority="1736" stopIfTrue="1" operator="endsWith" text="TE">
      <formula>RIGHT(I321,LEN("TE"))="TE"</formula>
    </cfRule>
    <cfRule type="endsWith" dxfId="7798" priority="1737" stopIfTrue="1" operator="endsWith" text="MX">
      <formula>RIGHT(I321,LEN("MX"))="MX"</formula>
    </cfRule>
    <cfRule type="endsWith" dxfId="7797" priority="1738" stopIfTrue="1" operator="endsWith" text="MI">
      <formula>RIGHT(I321,LEN("MI"))="MI"</formula>
    </cfRule>
    <cfRule type="endsWith" dxfId="7796" priority="1739" stopIfTrue="1" operator="endsWith" text="PL">
      <formula>RIGHT(I321,LEN("PL"))="PL"</formula>
    </cfRule>
    <cfRule type="endsWith" dxfId="7795" priority="1740" stopIfTrue="1" operator="endsWith" text="FE">
      <formula>RIGHT(I321,LEN("FE"))="FE"</formula>
    </cfRule>
    <cfRule type="endsWith" dxfId="7794" priority="1741" stopIfTrue="1" operator="endsWith" text="PA">
      <formula>RIGHT(I321,LEN("PA"))="PA"</formula>
    </cfRule>
    <cfRule type="endsWith" dxfId="7793" priority="1742" stopIfTrue="1" operator="endsWith" text="PS">
      <formula>RIGHT(I321,LEN("PS"))="PS"</formula>
    </cfRule>
    <cfRule type="endsWith" dxfId="7792" priority="1743" stopIfTrue="1" operator="endsWith" text="OB">
      <formula>RIGHT(I321,LEN("OB"))="OB"</formula>
    </cfRule>
    <cfRule type="endsWith" dxfId="7791" priority="1744" stopIfTrue="1" operator="endsWith" text="BA">
      <formula>RIGHT(I321,LEN("BA"))="BA"</formula>
    </cfRule>
    <cfRule type="endsWith" dxfId="7790" priority="1745" stopIfTrue="1" operator="endsWith" text="CO">
      <formula>RIGHT(I321,LEN("CO"))="CO"</formula>
    </cfRule>
    <cfRule type="endsWith" dxfId="7789" priority="1746" stopIfTrue="1" operator="endsWith" text="CH">
      <formula>RIGHT(I321,LEN("CH"))="CH"</formula>
    </cfRule>
  </conditionalFormatting>
  <conditionalFormatting sqref="K321:K335">
    <cfRule type="endsWith" dxfId="7788" priority="1725" stopIfTrue="1" operator="endsWith" text="TE">
      <formula>RIGHT(K321,LEN("TE"))="TE"</formula>
    </cfRule>
    <cfRule type="endsWith" dxfId="7787" priority="1726" stopIfTrue="1" operator="endsWith" text="MX">
      <formula>RIGHT(K321,LEN("MX"))="MX"</formula>
    </cfRule>
    <cfRule type="endsWith" dxfId="7786" priority="1727" stopIfTrue="1" operator="endsWith" text="MI">
      <formula>RIGHT(K321,LEN("MI"))="MI"</formula>
    </cfRule>
    <cfRule type="endsWith" dxfId="7785" priority="1728" stopIfTrue="1" operator="endsWith" text="PL">
      <formula>RIGHT(K321,LEN("PL"))="PL"</formula>
    </cfRule>
    <cfRule type="endsWith" dxfId="7784" priority="1729" stopIfTrue="1" operator="endsWith" text="FE">
      <formula>RIGHT(K321,LEN("FE"))="FE"</formula>
    </cfRule>
    <cfRule type="endsWith" dxfId="7783" priority="1730" stopIfTrue="1" operator="endsWith" text="PA">
      <formula>RIGHT(K321,LEN("PA"))="PA"</formula>
    </cfRule>
    <cfRule type="endsWith" dxfId="7782" priority="1731" stopIfTrue="1" operator="endsWith" text="PS">
      <formula>RIGHT(K321,LEN("PS"))="PS"</formula>
    </cfRule>
    <cfRule type="endsWith" dxfId="7781" priority="1732" stopIfTrue="1" operator="endsWith" text="OB">
      <formula>RIGHT(K321,LEN("OB"))="OB"</formula>
    </cfRule>
    <cfRule type="endsWith" dxfId="7780" priority="1733" stopIfTrue="1" operator="endsWith" text="BA">
      <formula>RIGHT(K321,LEN("BA"))="BA"</formula>
    </cfRule>
    <cfRule type="endsWith" dxfId="7779" priority="1734" stopIfTrue="1" operator="endsWith" text="CO">
      <formula>RIGHT(K321,LEN("CO"))="CO"</formula>
    </cfRule>
    <cfRule type="endsWith" dxfId="7778" priority="1735" stopIfTrue="1" operator="endsWith" text="CH">
      <formula>RIGHT(K321,LEN("CH"))="CH"</formula>
    </cfRule>
  </conditionalFormatting>
  <conditionalFormatting sqref="M321:M335">
    <cfRule type="endsWith" dxfId="7777" priority="1714" stopIfTrue="1" operator="endsWith" text="TE">
      <formula>RIGHT(M321,LEN("TE"))="TE"</formula>
    </cfRule>
    <cfRule type="endsWith" dxfId="7776" priority="1715" stopIfTrue="1" operator="endsWith" text="MX">
      <formula>RIGHT(M321,LEN("MX"))="MX"</formula>
    </cfRule>
    <cfRule type="endsWith" dxfId="7775" priority="1716" stopIfTrue="1" operator="endsWith" text="MI">
      <formula>RIGHT(M321,LEN("MI"))="MI"</formula>
    </cfRule>
    <cfRule type="endsWith" dxfId="7774" priority="1717" stopIfTrue="1" operator="endsWith" text="PL">
      <formula>RIGHT(M321,LEN("PL"))="PL"</formula>
    </cfRule>
    <cfRule type="endsWith" dxfId="7773" priority="1718" stopIfTrue="1" operator="endsWith" text="FE">
      <formula>RIGHT(M321,LEN("FE"))="FE"</formula>
    </cfRule>
    <cfRule type="endsWith" dxfId="7772" priority="1719" stopIfTrue="1" operator="endsWith" text="PA">
      <formula>RIGHT(M321,LEN("PA"))="PA"</formula>
    </cfRule>
    <cfRule type="endsWith" dxfId="7771" priority="1720" stopIfTrue="1" operator="endsWith" text="PS">
      <formula>RIGHT(M321,LEN("PS"))="PS"</formula>
    </cfRule>
    <cfRule type="endsWith" dxfId="7770" priority="1721" stopIfTrue="1" operator="endsWith" text="OB">
      <formula>RIGHT(M321,LEN("OB"))="OB"</formula>
    </cfRule>
    <cfRule type="endsWith" dxfId="7769" priority="1722" stopIfTrue="1" operator="endsWith" text="BA">
      <formula>RIGHT(M321,LEN("BA"))="BA"</formula>
    </cfRule>
    <cfRule type="endsWith" dxfId="7768" priority="1723" stopIfTrue="1" operator="endsWith" text="CO">
      <formula>RIGHT(M321,LEN("CO"))="CO"</formula>
    </cfRule>
    <cfRule type="endsWith" dxfId="7767" priority="1724" stopIfTrue="1" operator="endsWith" text="CH">
      <formula>RIGHT(M321,LEN("CH"))="CH"</formula>
    </cfRule>
  </conditionalFormatting>
  <conditionalFormatting sqref="O321:O335">
    <cfRule type="endsWith" dxfId="7766" priority="1703" stopIfTrue="1" operator="endsWith" text="TE">
      <formula>RIGHT(O321,LEN("TE"))="TE"</formula>
    </cfRule>
    <cfRule type="endsWith" dxfId="7765" priority="1704" stopIfTrue="1" operator="endsWith" text="MX">
      <formula>RIGHT(O321,LEN("MX"))="MX"</formula>
    </cfRule>
    <cfRule type="endsWith" dxfId="7764" priority="1705" stopIfTrue="1" operator="endsWith" text="MI">
      <formula>RIGHT(O321,LEN("MI"))="MI"</formula>
    </cfRule>
    <cfRule type="endsWith" dxfId="7763" priority="1706" stopIfTrue="1" operator="endsWith" text="PL">
      <formula>RIGHT(O321,LEN("PL"))="PL"</formula>
    </cfRule>
    <cfRule type="endsWith" dxfId="7762" priority="1707" stopIfTrue="1" operator="endsWith" text="FE">
      <formula>RIGHT(O321,LEN("FE"))="FE"</formula>
    </cfRule>
    <cfRule type="endsWith" dxfId="7761" priority="1708" stopIfTrue="1" operator="endsWith" text="PA">
      <formula>RIGHT(O321,LEN("PA"))="PA"</formula>
    </cfRule>
    <cfRule type="endsWith" dxfId="7760" priority="1709" stopIfTrue="1" operator="endsWith" text="PS">
      <formula>RIGHT(O321,LEN("PS"))="PS"</formula>
    </cfRule>
    <cfRule type="endsWith" dxfId="7759" priority="1710" stopIfTrue="1" operator="endsWith" text="OB">
      <formula>RIGHT(O321,LEN("OB"))="OB"</formula>
    </cfRule>
    <cfRule type="endsWith" dxfId="7758" priority="1711" stopIfTrue="1" operator="endsWith" text="BA">
      <formula>RIGHT(O321,LEN("BA"))="BA"</formula>
    </cfRule>
    <cfRule type="endsWith" dxfId="7757" priority="1712" stopIfTrue="1" operator="endsWith" text="CO">
      <formula>RIGHT(O321,LEN("CO"))="CO"</formula>
    </cfRule>
    <cfRule type="endsWith" dxfId="7756" priority="1713" stopIfTrue="1" operator="endsWith" text="CH">
      <formula>RIGHT(O321,LEN("CH"))="CH"</formula>
    </cfRule>
  </conditionalFormatting>
  <conditionalFormatting sqref="Q321:Q335">
    <cfRule type="endsWith" dxfId="7755" priority="1692" stopIfTrue="1" operator="endsWith" text="TE">
      <formula>RIGHT(Q321,LEN("TE"))="TE"</formula>
    </cfRule>
    <cfRule type="endsWith" dxfId="7754" priority="1693" stopIfTrue="1" operator="endsWith" text="MX">
      <formula>RIGHT(Q321,LEN("MX"))="MX"</formula>
    </cfRule>
    <cfRule type="endsWith" dxfId="7753" priority="1694" stopIfTrue="1" operator="endsWith" text="MI">
      <formula>RIGHT(Q321,LEN("MI"))="MI"</formula>
    </cfRule>
    <cfRule type="endsWith" dxfId="7752" priority="1695" stopIfTrue="1" operator="endsWith" text="PL">
      <formula>RIGHT(Q321,LEN("PL"))="PL"</formula>
    </cfRule>
    <cfRule type="endsWith" dxfId="7751" priority="1696" stopIfTrue="1" operator="endsWith" text="FE">
      <formula>RIGHT(Q321,LEN("FE"))="FE"</formula>
    </cfRule>
    <cfRule type="endsWith" dxfId="7750" priority="1697" stopIfTrue="1" operator="endsWith" text="PA">
      <formula>RIGHT(Q321,LEN("PA"))="PA"</formula>
    </cfRule>
    <cfRule type="endsWith" dxfId="7749" priority="1698" stopIfTrue="1" operator="endsWith" text="PS">
      <formula>RIGHT(Q321,LEN("PS"))="PS"</formula>
    </cfRule>
    <cfRule type="endsWith" dxfId="7748" priority="1699" stopIfTrue="1" operator="endsWith" text="OB">
      <formula>RIGHT(Q321,LEN("OB"))="OB"</formula>
    </cfRule>
    <cfRule type="endsWith" dxfId="7747" priority="1700" stopIfTrue="1" operator="endsWith" text="BA">
      <formula>RIGHT(Q321,LEN("BA"))="BA"</formula>
    </cfRule>
    <cfRule type="endsWith" dxfId="7746" priority="1701" stopIfTrue="1" operator="endsWith" text="CO">
      <formula>RIGHT(Q321,LEN("CO"))="CO"</formula>
    </cfRule>
    <cfRule type="endsWith" dxfId="7745" priority="1702" stopIfTrue="1" operator="endsWith" text="CH">
      <formula>RIGHT(Q321,LEN("CH"))="CH"</formula>
    </cfRule>
  </conditionalFormatting>
  <conditionalFormatting sqref="S321:S335">
    <cfRule type="endsWith" dxfId="7744" priority="1681" stopIfTrue="1" operator="endsWith" text="TE">
      <formula>RIGHT(S321,LEN("TE"))="TE"</formula>
    </cfRule>
    <cfRule type="endsWith" dxfId="7743" priority="1682" stopIfTrue="1" operator="endsWith" text="MX">
      <formula>RIGHT(S321,LEN("MX"))="MX"</formula>
    </cfRule>
    <cfRule type="endsWith" dxfId="7742" priority="1683" stopIfTrue="1" operator="endsWith" text="MI">
      <formula>RIGHT(S321,LEN("MI"))="MI"</formula>
    </cfRule>
    <cfRule type="endsWith" dxfId="7741" priority="1684" stopIfTrue="1" operator="endsWith" text="PL">
      <formula>RIGHT(S321,LEN("PL"))="PL"</formula>
    </cfRule>
    <cfRule type="endsWith" dxfId="7740" priority="1685" stopIfTrue="1" operator="endsWith" text="FE">
      <formula>RIGHT(S321,LEN("FE"))="FE"</formula>
    </cfRule>
    <cfRule type="endsWith" dxfId="7739" priority="1686" stopIfTrue="1" operator="endsWith" text="PA">
      <formula>RIGHT(S321,LEN("PA"))="PA"</formula>
    </cfRule>
    <cfRule type="endsWith" dxfId="7738" priority="1687" stopIfTrue="1" operator="endsWith" text="PS">
      <formula>RIGHT(S321,LEN("PS"))="PS"</formula>
    </cfRule>
    <cfRule type="endsWith" dxfId="7737" priority="1688" stopIfTrue="1" operator="endsWith" text="OB">
      <formula>RIGHT(S321,LEN("OB"))="OB"</formula>
    </cfRule>
    <cfRule type="endsWith" dxfId="7736" priority="1689" stopIfTrue="1" operator="endsWith" text="BA">
      <formula>RIGHT(S321,LEN("BA"))="BA"</formula>
    </cfRule>
    <cfRule type="endsWith" dxfId="7735" priority="1690" stopIfTrue="1" operator="endsWith" text="CO">
      <formula>RIGHT(S321,LEN("CO"))="CO"</formula>
    </cfRule>
    <cfRule type="endsWith" dxfId="7734" priority="1691" stopIfTrue="1" operator="endsWith" text="CH">
      <formula>RIGHT(S321,LEN("CH"))="CH"</formula>
    </cfRule>
  </conditionalFormatting>
  <conditionalFormatting sqref="AB336">
    <cfRule type="cellIs" dxfId="7733" priority="1680" stopIfTrue="1" operator="greaterThan">
      <formula>16</formula>
    </cfRule>
  </conditionalFormatting>
  <conditionalFormatting sqref="AD336">
    <cfRule type="cellIs" dxfId="7732" priority="1679" stopIfTrue="1" operator="greaterThan">
      <formula>16</formula>
    </cfRule>
  </conditionalFormatting>
  <conditionalFormatting sqref="AF336">
    <cfRule type="cellIs" dxfId="7731" priority="1678" stopIfTrue="1" operator="greaterThan">
      <formula>16</formula>
    </cfRule>
  </conditionalFormatting>
  <conditionalFormatting sqref="AH336">
    <cfRule type="cellIs" dxfId="7730" priority="1677" stopIfTrue="1" operator="greaterThan">
      <formula>16</formula>
    </cfRule>
  </conditionalFormatting>
  <conditionalFormatting sqref="AJ336">
    <cfRule type="cellIs" dxfId="7729" priority="1676" stopIfTrue="1" operator="greaterThan">
      <formula>16</formula>
    </cfRule>
  </conditionalFormatting>
  <conditionalFormatting sqref="AL336">
    <cfRule type="cellIs" dxfId="7728" priority="1675" stopIfTrue="1" operator="greaterThan">
      <formula>16</formula>
    </cfRule>
  </conditionalFormatting>
  <conditionalFormatting sqref="AN336">
    <cfRule type="cellIs" dxfId="7727" priority="1674" stopIfTrue="1" operator="greaterThan">
      <formula>16</formula>
    </cfRule>
  </conditionalFormatting>
  <conditionalFormatting sqref="AA321:AA335">
    <cfRule type="endsWith" dxfId="7726" priority="1663" stopIfTrue="1" operator="endsWith" text="TE">
      <formula>RIGHT(AA321,LEN("TE"))="TE"</formula>
    </cfRule>
    <cfRule type="endsWith" dxfId="7725" priority="1664" stopIfTrue="1" operator="endsWith" text="MX">
      <formula>RIGHT(AA321,LEN("MX"))="MX"</formula>
    </cfRule>
    <cfRule type="endsWith" dxfId="7724" priority="1665" stopIfTrue="1" operator="endsWith" text="MI">
      <formula>RIGHT(AA321,LEN("MI"))="MI"</formula>
    </cfRule>
    <cfRule type="endsWith" dxfId="7723" priority="1666" stopIfTrue="1" operator="endsWith" text="PL">
      <formula>RIGHT(AA321,LEN("PL"))="PL"</formula>
    </cfRule>
    <cfRule type="endsWith" dxfId="7722" priority="1667" stopIfTrue="1" operator="endsWith" text="FE">
      <formula>RIGHT(AA321,LEN("FE"))="FE"</formula>
    </cfRule>
    <cfRule type="endsWith" dxfId="7721" priority="1668" stopIfTrue="1" operator="endsWith" text="PA">
      <formula>RIGHT(AA321,LEN("PA"))="PA"</formula>
    </cfRule>
    <cfRule type="endsWith" dxfId="7720" priority="1669" stopIfTrue="1" operator="endsWith" text="PS">
      <formula>RIGHT(AA321,LEN("PS"))="PS"</formula>
    </cfRule>
    <cfRule type="endsWith" dxfId="7719" priority="1670" stopIfTrue="1" operator="endsWith" text="OB">
      <formula>RIGHT(AA321,LEN("OB"))="OB"</formula>
    </cfRule>
    <cfRule type="endsWith" dxfId="7718" priority="1671" stopIfTrue="1" operator="endsWith" text="BA">
      <formula>RIGHT(AA321,LEN("BA"))="BA"</formula>
    </cfRule>
    <cfRule type="endsWith" dxfId="7717" priority="1672" stopIfTrue="1" operator="endsWith" text="CO">
      <formula>RIGHT(AA321,LEN("CO"))="CO"</formula>
    </cfRule>
    <cfRule type="endsWith" dxfId="7716" priority="1673" stopIfTrue="1" operator="endsWith" text="CH">
      <formula>RIGHT(AA321,LEN("CH"))="CH"</formula>
    </cfRule>
  </conditionalFormatting>
  <conditionalFormatting sqref="AC321:AC335">
    <cfRule type="endsWith" dxfId="7715" priority="1652" stopIfTrue="1" operator="endsWith" text="TE">
      <formula>RIGHT(AC321,LEN("TE"))="TE"</formula>
    </cfRule>
    <cfRule type="endsWith" dxfId="7714" priority="1653" stopIfTrue="1" operator="endsWith" text="MX">
      <formula>RIGHT(AC321,LEN("MX"))="MX"</formula>
    </cfRule>
    <cfRule type="endsWith" dxfId="7713" priority="1654" stopIfTrue="1" operator="endsWith" text="MI">
      <formula>RIGHT(AC321,LEN("MI"))="MI"</formula>
    </cfRule>
    <cfRule type="endsWith" dxfId="7712" priority="1655" stopIfTrue="1" operator="endsWith" text="PL">
      <formula>RIGHT(AC321,LEN("PL"))="PL"</formula>
    </cfRule>
    <cfRule type="endsWith" dxfId="7711" priority="1656" stopIfTrue="1" operator="endsWith" text="FE">
      <formula>RIGHT(AC321,LEN("FE"))="FE"</formula>
    </cfRule>
    <cfRule type="endsWith" dxfId="7710" priority="1657" stopIfTrue="1" operator="endsWith" text="PA">
      <formula>RIGHT(AC321,LEN("PA"))="PA"</formula>
    </cfRule>
    <cfRule type="endsWith" dxfId="7709" priority="1658" stopIfTrue="1" operator="endsWith" text="PS">
      <formula>RIGHT(AC321,LEN("PS"))="PS"</formula>
    </cfRule>
    <cfRule type="endsWith" dxfId="7708" priority="1659" stopIfTrue="1" operator="endsWith" text="OB">
      <formula>RIGHT(AC321,LEN("OB"))="OB"</formula>
    </cfRule>
    <cfRule type="endsWith" dxfId="7707" priority="1660" stopIfTrue="1" operator="endsWith" text="BA">
      <formula>RIGHT(AC321,LEN("BA"))="BA"</formula>
    </cfRule>
    <cfRule type="endsWith" dxfId="7706" priority="1661" stopIfTrue="1" operator="endsWith" text="CO">
      <formula>RIGHT(AC321,LEN("CO"))="CO"</formula>
    </cfRule>
    <cfRule type="endsWith" dxfId="7705" priority="1662" stopIfTrue="1" operator="endsWith" text="CH">
      <formula>RIGHT(AC321,LEN("CH"))="CH"</formula>
    </cfRule>
  </conditionalFormatting>
  <conditionalFormatting sqref="AE321:AE335">
    <cfRule type="endsWith" dxfId="7704" priority="1641" stopIfTrue="1" operator="endsWith" text="TE">
      <formula>RIGHT(AE321,LEN("TE"))="TE"</formula>
    </cfRule>
    <cfRule type="endsWith" dxfId="7703" priority="1642" stopIfTrue="1" operator="endsWith" text="MX">
      <formula>RIGHT(AE321,LEN("MX"))="MX"</formula>
    </cfRule>
    <cfRule type="endsWith" dxfId="7702" priority="1643" stopIfTrue="1" operator="endsWith" text="MI">
      <formula>RIGHT(AE321,LEN("MI"))="MI"</formula>
    </cfRule>
    <cfRule type="endsWith" dxfId="7701" priority="1644" stopIfTrue="1" operator="endsWith" text="PL">
      <formula>RIGHT(AE321,LEN("PL"))="PL"</formula>
    </cfRule>
    <cfRule type="endsWith" dxfId="7700" priority="1645" stopIfTrue="1" operator="endsWith" text="FE">
      <formula>RIGHT(AE321,LEN("FE"))="FE"</formula>
    </cfRule>
    <cfRule type="endsWith" dxfId="7699" priority="1646" stopIfTrue="1" operator="endsWith" text="PA">
      <formula>RIGHT(AE321,LEN("PA"))="PA"</formula>
    </cfRule>
    <cfRule type="endsWith" dxfId="7698" priority="1647" stopIfTrue="1" operator="endsWith" text="PS">
      <formula>RIGHT(AE321,LEN("PS"))="PS"</formula>
    </cfRule>
    <cfRule type="endsWith" dxfId="7697" priority="1648" stopIfTrue="1" operator="endsWith" text="OB">
      <formula>RIGHT(AE321,LEN("OB"))="OB"</formula>
    </cfRule>
    <cfRule type="endsWith" dxfId="7696" priority="1649" stopIfTrue="1" operator="endsWith" text="BA">
      <formula>RIGHT(AE321,LEN("BA"))="BA"</formula>
    </cfRule>
    <cfRule type="endsWith" dxfId="7695" priority="1650" stopIfTrue="1" operator="endsWith" text="CO">
      <formula>RIGHT(AE321,LEN("CO"))="CO"</formula>
    </cfRule>
    <cfRule type="endsWith" dxfId="7694" priority="1651" stopIfTrue="1" operator="endsWith" text="CH">
      <formula>RIGHT(AE321,LEN("CH"))="CH"</formula>
    </cfRule>
  </conditionalFormatting>
  <conditionalFormatting sqref="AG321:AG335">
    <cfRule type="endsWith" dxfId="7693" priority="1630" stopIfTrue="1" operator="endsWith" text="TE">
      <formula>RIGHT(AG321,LEN("TE"))="TE"</formula>
    </cfRule>
    <cfRule type="endsWith" dxfId="7692" priority="1631" stopIfTrue="1" operator="endsWith" text="MX">
      <formula>RIGHT(AG321,LEN("MX"))="MX"</formula>
    </cfRule>
    <cfRule type="endsWith" dxfId="7691" priority="1632" stopIfTrue="1" operator="endsWith" text="MI">
      <formula>RIGHT(AG321,LEN("MI"))="MI"</formula>
    </cfRule>
    <cfRule type="endsWith" dxfId="7690" priority="1633" stopIfTrue="1" operator="endsWith" text="PL">
      <formula>RIGHT(AG321,LEN("PL"))="PL"</formula>
    </cfRule>
    <cfRule type="endsWith" dxfId="7689" priority="1634" stopIfTrue="1" operator="endsWith" text="FE">
      <formula>RIGHT(AG321,LEN("FE"))="FE"</formula>
    </cfRule>
    <cfRule type="endsWith" dxfId="7688" priority="1635" stopIfTrue="1" operator="endsWith" text="PA">
      <formula>RIGHT(AG321,LEN("PA"))="PA"</formula>
    </cfRule>
    <cfRule type="endsWith" dxfId="7687" priority="1636" stopIfTrue="1" operator="endsWith" text="PS">
      <formula>RIGHT(AG321,LEN("PS"))="PS"</formula>
    </cfRule>
    <cfRule type="endsWith" dxfId="7686" priority="1637" stopIfTrue="1" operator="endsWith" text="OB">
      <formula>RIGHT(AG321,LEN("OB"))="OB"</formula>
    </cfRule>
    <cfRule type="endsWith" dxfId="7685" priority="1638" stopIfTrue="1" operator="endsWith" text="BA">
      <formula>RIGHT(AG321,LEN("BA"))="BA"</formula>
    </cfRule>
    <cfRule type="endsWith" dxfId="7684" priority="1639" stopIfTrue="1" operator="endsWith" text="CO">
      <formula>RIGHT(AG321,LEN("CO"))="CO"</formula>
    </cfRule>
    <cfRule type="endsWith" dxfId="7683" priority="1640" stopIfTrue="1" operator="endsWith" text="CH">
      <formula>RIGHT(AG321,LEN("CH"))="CH"</formula>
    </cfRule>
  </conditionalFormatting>
  <conditionalFormatting sqref="AI321:AI335">
    <cfRule type="endsWith" dxfId="7682" priority="1619" stopIfTrue="1" operator="endsWith" text="TE">
      <formula>RIGHT(AI321,LEN("TE"))="TE"</formula>
    </cfRule>
    <cfRule type="endsWith" dxfId="7681" priority="1620" stopIfTrue="1" operator="endsWith" text="MX">
      <formula>RIGHT(AI321,LEN("MX"))="MX"</formula>
    </cfRule>
    <cfRule type="endsWith" dxfId="7680" priority="1621" stopIfTrue="1" operator="endsWith" text="MI">
      <formula>RIGHT(AI321,LEN("MI"))="MI"</formula>
    </cfRule>
    <cfRule type="endsWith" dxfId="7679" priority="1622" stopIfTrue="1" operator="endsWith" text="PL">
      <formula>RIGHT(AI321,LEN("PL"))="PL"</formula>
    </cfRule>
    <cfRule type="endsWith" dxfId="7678" priority="1623" stopIfTrue="1" operator="endsWith" text="FE">
      <formula>RIGHT(AI321,LEN("FE"))="FE"</formula>
    </cfRule>
    <cfRule type="endsWith" dxfId="7677" priority="1624" stopIfTrue="1" operator="endsWith" text="PA">
      <formula>RIGHT(AI321,LEN("PA"))="PA"</formula>
    </cfRule>
    <cfRule type="endsWith" dxfId="7676" priority="1625" stopIfTrue="1" operator="endsWith" text="PS">
      <formula>RIGHT(AI321,LEN("PS"))="PS"</formula>
    </cfRule>
    <cfRule type="endsWith" dxfId="7675" priority="1626" stopIfTrue="1" operator="endsWith" text="OB">
      <formula>RIGHT(AI321,LEN("OB"))="OB"</formula>
    </cfRule>
    <cfRule type="endsWith" dxfId="7674" priority="1627" stopIfTrue="1" operator="endsWith" text="BA">
      <formula>RIGHT(AI321,LEN("BA"))="BA"</formula>
    </cfRule>
    <cfRule type="endsWith" dxfId="7673" priority="1628" stopIfTrue="1" operator="endsWith" text="CO">
      <formula>RIGHT(AI321,LEN("CO"))="CO"</formula>
    </cfRule>
    <cfRule type="endsWith" dxfId="7672" priority="1629" stopIfTrue="1" operator="endsWith" text="CH">
      <formula>RIGHT(AI321,LEN("CH"))="CH"</formula>
    </cfRule>
  </conditionalFormatting>
  <conditionalFormatting sqref="AK321:AK335">
    <cfRule type="endsWith" dxfId="7671" priority="1608" stopIfTrue="1" operator="endsWith" text="TE">
      <formula>RIGHT(AK321,LEN("TE"))="TE"</formula>
    </cfRule>
    <cfRule type="endsWith" dxfId="7670" priority="1609" stopIfTrue="1" operator="endsWith" text="MX">
      <formula>RIGHT(AK321,LEN("MX"))="MX"</formula>
    </cfRule>
    <cfRule type="endsWith" dxfId="7669" priority="1610" stopIfTrue="1" operator="endsWith" text="MI">
      <formula>RIGHT(AK321,LEN("MI"))="MI"</formula>
    </cfRule>
    <cfRule type="endsWith" dxfId="7668" priority="1611" stopIfTrue="1" operator="endsWith" text="PL">
      <formula>RIGHT(AK321,LEN("PL"))="PL"</formula>
    </cfRule>
    <cfRule type="endsWith" dxfId="7667" priority="1612" stopIfTrue="1" operator="endsWith" text="FE">
      <formula>RIGHT(AK321,LEN("FE"))="FE"</formula>
    </cfRule>
    <cfRule type="endsWith" dxfId="7666" priority="1613" stopIfTrue="1" operator="endsWith" text="PA">
      <formula>RIGHT(AK321,LEN("PA"))="PA"</formula>
    </cfRule>
    <cfRule type="endsWith" dxfId="7665" priority="1614" stopIfTrue="1" operator="endsWith" text="PS">
      <formula>RIGHT(AK321,LEN("PS"))="PS"</formula>
    </cfRule>
    <cfRule type="endsWith" dxfId="7664" priority="1615" stopIfTrue="1" operator="endsWith" text="OB">
      <formula>RIGHT(AK321,LEN("OB"))="OB"</formula>
    </cfRule>
    <cfRule type="endsWith" dxfId="7663" priority="1616" stopIfTrue="1" operator="endsWith" text="BA">
      <formula>RIGHT(AK321,LEN("BA"))="BA"</formula>
    </cfRule>
    <cfRule type="endsWith" dxfId="7662" priority="1617" stopIfTrue="1" operator="endsWith" text="CO">
      <formula>RIGHT(AK321,LEN("CO"))="CO"</formula>
    </cfRule>
    <cfRule type="endsWith" dxfId="7661" priority="1618" stopIfTrue="1" operator="endsWith" text="CH">
      <formula>RIGHT(AK321,LEN("CH"))="CH"</formula>
    </cfRule>
  </conditionalFormatting>
  <conditionalFormatting sqref="AM321:AM335">
    <cfRule type="endsWith" dxfId="7660" priority="1597" stopIfTrue="1" operator="endsWith" text="TE">
      <formula>RIGHT(AM321,LEN("TE"))="TE"</formula>
    </cfRule>
    <cfRule type="endsWith" dxfId="7659" priority="1598" stopIfTrue="1" operator="endsWith" text="MX">
      <formula>RIGHT(AM321,LEN("MX"))="MX"</formula>
    </cfRule>
    <cfRule type="endsWith" dxfId="7658" priority="1599" stopIfTrue="1" operator="endsWith" text="MI">
      <formula>RIGHT(AM321,LEN("MI"))="MI"</formula>
    </cfRule>
    <cfRule type="endsWith" dxfId="7657" priority="1600" stopIfTrue="1" operator="endsWith" text="PL">
      <formula>RIGHT(AM321,LEN("PL"))="PL"</formula>
    </cfRule>
    <cfRule type="endsWith" dxfId="7656" priority="1601" stopIfTrue="1" operator="endsWith" text="FE">
      <formula>RIGHT(AM321,LEN("FE"))="FE"</formula>
    </cfRule>
    <cfRule type="endsWith" dxfId="7655" priority="1602" stopIfTrue="1" operator="endsWith" text="PA">
      <formula>RIGHT(AM321,LEN("PA"))="PA"</formula>
    </cfRule>
    <cfRule type="endsWith" dxfId="7654" priority="1603" stopIfTrue="1" operator="endsWith" text="PS">
      <formula>RIGHT(AM321,LEN("PS"))="PS"</formula>
    </cfRule>
    <cfRule type="endsWith" dxfId="7653" priority="1604" stopIfTrue="1" operator="endsWith" text="OB">
      <formula>RIGHT(AM321,LEN("OB"))="OB"</formula>
    </cfRule>
    <cfRule type="endsWith" dxfId="7652" priority="1605" stopIfTrue="1" operator="endsWith" text="BA">
      <formula>RIGHT(AM321,LEN("BA"))="BA"</formula>
    </cfRule>
    <cfRule type="endsWith" dxfId="7651" priority="1606" stopIfTrue="1" operator="endsWith" text="CO">
      <formula>RIGHT(AM321,LEN("CO"))="CO"</formula>
    </cfRule>
    <cfRule type="endsWith" dxfId="7650" priority="1607" stopIfTrue="1" operator="endsWith" text="CH">
      <formula>RIGHT(AM321,LEN("CH"))="CH"</formula>
    </cfRule>
  </conditionalFormatting>
  <conditionalFormatting sqref="AV336">
    <cfRule type="cellIs" dxfId="7649" priority="1596" stopIfTrue="1" operator="greaterThan">
      <formula>16</formula>
    </cfRule>
  </conditionalFormatting>
  <conditionalFormatting sqref="AX336">
    <cfRule type="cellIs" dxfId="7648" priority="1595" stopIfTrue="1" operator="greaterThan">
      <formula>16</formula>
    </cfRule>
  </conditionalFormatting>
  <conditionalFormatting sqref="AZ336">
    <cfRule type="cellIs" dxfId="7647" priority="1594" stopIfTrue="1" operator="greaterThan">
      <formula>16</formula>
    </cfRule>
  </conditionalFormatting>
  <conditionalFormatting sqref="BB336">
    <cfRule type="cellIs" dxfId="7646" priority="1593" stopIfTrue="1" operator="greaterThan">
      <formula>16</formula>
    </cfRule>
  </conditionalFormatting>
  <conditionalFormatting sqref="BD336">
    <cfRule type="cellIs" dxfId="7645" priority="1592" stopIfTrue="1" operator="greaterThan">
      <formula>16</formula>
    </cfRule>
  </conditionalFormatting>
  <conditionalFormatting sqref="BF336">
    <cfRule type="cellIs" dxfId="7644" priority="1591" stopIfTrue="1" operator="greaterThan">
      <formula>16</formula>
    </cfRule>
  </conditionalFormatting>
  <conditionalFormatting sqref="BH336">
    <cfRule type="cellIs" dxfId="7643" priority="1590" stopIfTrue="1" operator="greaterThan">
      <formula>16</formula>
    </cfRule>
  </conditionalFormatting>
  <conditionalFormatting sqref="AU321:AU335">
    <cfRule type="endsWith" dxfId="7642" priority="1579" stopIfTrue="1" operator="endsWith" text="TE">
      <formula>RIGHT(AU321,LEN("TE"))="TE"</formula>
    </cfRule>
    <cfRule type="endsWith" dxfId="7641" priority="1580" stopIfTrue="1" operator="endsWith" text="MX">
      <formula>RIGHT(AU321,LEN("MX"))="MX"</formula>
    </cfRule>
    <cfRule type="endsWith" dxfId="7640" priority="1581" stopIfTrue="1" operator="endsWith" text="MI">
      <formula>RIGHT(AU321,LEN("MI"))="MI"</formula>
    </cfRule>
    <cfRule type="endsWith" dxfId="7639" priority="1582" stopIfTrue="1" operator="endsWith" text="PL">
      <formula>RIGHT(AU321,LEN("PL"))="PL"</formula>
    </cfRule>
    <cfRule type="endsWith" dxfId="7638" priority="1583" stopIfTrue="1" operator="endsWith" text="FE">
      <formula>RIGHT(AU321,LEN("FE"))="FE"</formula>
    </cfRule>
    <cfRule type="endsWith" dxfId="7637" priority="1584" stopIfTrue="1" operator="endsWith" text="PA">
      <formula>RIGHT(AU321,LEN("PA"))="PA"</formula>
    </cfRule>
    <cfRule type="endsWith" dxfId="7636" priority="1585" stopIfTrue="1" operator="endsWith" text="PS">
      <formula>RIGHT(AU321,LEN("PS"))="PS"</formula>
    </cfRule>
    <cfRule type="endsWith" dxfId="7635" priority="1586" stopIfTrue="1" operator="endsWith" text="OB">
      <formula>RIGHT(AU321,LEN("OB"))="OB"</formula>
    </cfRule>
    <cfRule type="endsWith" dxfId="7634" priority="1587" stopIfTrue="1" operator="endsWith" text="BA">
      <formula>RIGHT(AU321,LEN("BA"))="BA"</formula>
    </cfRule>
    <cfRule type="endsWith" dxfId="7633" priority="1588" stopIfTrue="1" operator="endsWith" text="CO">
      <formula>RIGHT(AU321,LEN("CO"))="CO"</formula>
    </cfRule>
    <cfRule type="endsWith" dxfId="7632" priority="1589" stopIfTrue="1" operator="endsWith" text="CH">
      <formula>RIGHT(AU321,LEN("CH"))="CH"</formula>
    </cfRule>
  </conditionalFormatting>
  <conditionalFormatting sqref="AW321:AW335">
    <cfRule type="endsWith" dxfId="7631" priority="1568" stopIfTrue="1" operator="endsWith" text="TE">
      <formula>RIGHT(AW321,LEN("TE"))="TE"</formula>
    </cfRule>
    <cfRule type="endsWith" dxfId="7630" priority="1569" stopIfTrue="1" operator="endsWith" text="MX">
      <formula>RIGHT(AW321,LEN("MX"))="MX"</formula>
    </cfRule>
    <cfRule type="endsWith" dxfId="7629" priority="1570" stopIfTrue="1" operator="endsWith" text="MI">
      <formula>RIGHT(AW321,LEN("MI"))="MI"</formula>
    </cfRule>
    <cfRule type="endsWith" dxfId="7628" priority="1571" stopIfTrue="1" operator="endsWith" text="PL">
      <formula>RIGHT(AW321,LEN("PL"))="PL"</formula>
    </cfRule>
    <cfRule type="endsWith" dxfId="7627" priority="1572" stopIfTrue="1" operator="endsWith" text="FE">
      <formula>RIGHT(AW321,LEN("FE"))="FE"</formula>
    </cfRule>
    <cfRule type="endsWith" dxfId="7626" priority="1573" stopIfTrue="1" operator="endsWith" text="PA">
      <formula>RIGHT(AW321,LEN("PA"))="PA"</formula>
    </cfRule>
    <cfRule type="endsWith" dxfId="7625" priority="1574" stopIfTrue="1" operator="endsWith" text="PS">
      <formula>RIGHT(AW321,LEN("PS"))="PS"</formula>
    </cfRule>
    <cfRule type="endsWith" dxfId="7624" priority="1575" stopIfTrue="1" operator="endsWith" text="OB">
      <formula>RIGHT(AW321,LEN("OB"))="OB"</formula>
    </cfRule>
    <cfRule type="endsWith" dxfId="7623" priority="1576" stopIfTrue="1" operator="endsWith" text="BA">
      <formula>RIGHT(AW321,LEN("BA"))="BA"</formula>
    </cfRule>
    <cfRule type="endsWith" dxfId="7622" priority="1577" stopIfTrue="1" operator="endsWith" text="CO">
      <formula>RIGHT(AW321,LEN("CO"))="CO"</formula>
    </cfRule>
    <cfRule type="endsWith" dxfId="7621" priority="1578" stopIfTrue="1" operator="endsWith" text="CH">
      <formula>RIGHT(AW321,LEN("CH"))="CH"</formula>
    </cfRule>
  </conditionalFormatting>
  <conditionalFormatting sqref="AY321:AY335">
    <cfRule type="endsWith" dxfId="7620" priority="1557" stopIfTrue="1" operator="endsWith" text="TE">
      <formula>RIGHT(AY321,LEN("TE"))="TE"</formula>
    </cfRule>
    <cfRule type="endsWith" dxfId="7619" priority="1558" stopIfTrue="1" operator="endsWith" text="MX">
      <formula>RIGHT(AY321,LEN("MX"))="MX"</formula>
    </cfRule>
    <cfRule type="endsWith" dxfId="7618" priority="1559" stopIfTrue="1" operator="endsWith" text="MI">
      <formula>RIGHT(AY321,LEN("MI"))="MI"</formula>
    </cfRule>
    <cfRule type="endsWith" dxfId="7617" priority="1560" stopIfTrue="1" operator="endsWith" text="PL">
      <formula>RIGHT(AY321,LEN("PL"))="PL"</formula>
    </cfRule>
    <cfRule type="endsWith" dxfId="7616" priority="1561" stopIfTrue="1" operator="endsWith" text="FE">
      <formula>RIGHT(AY321,LEN("FE"))="FE"</formula>
    </cfRule>
    <cfRule type="endsWith" dxfId="7615" priority="1562" stopIfTrue="1" operator="endsWith" text="PA">
      <formula>RIGHT(AY321,LEN("PA"))="PA"</formula>
    </cfRule>
    <cfRule type="endsWith" dxfId="7614" priority="1563" stopIfTrue="1" operator="endsWith" text="PS">
      <formula>RIGHT(AY321,LEN("PS"))="PS"</formula>
    </cfRule>
    <cfRule type="endsWith" dxfId="7613" priority="1564" stopIfTrue="1" operator="endsWith" text="OB">
      <formula>RIGHT(AY321,LEN("OB"))="OB"</formula>
    </cfRule>
    <cfRule type="endsWith" dxfId="7612" priority="1565" stopIfTrue="1" operator="endsWith" text="BA">
      <formula>RIGHT(AY321,LEN("BA"))="BA"</formula>
    </cfRule>
    <cfRule type="endsWith" dxfId="7611" priority="1566" stopIfTrue="1" operator="endsWith" text="CO">
      <formula>RIGHT(AY321,LEN("CO"))="CO"</formula>
    </cfRule>
    <cfRule type="endsWith" dxfId="7610" priority="1567" stopIfTrue="1" operator="endsWith" text="CH">
      <formula>RIGHT(AY321,LEN("CH"))="CH"</formula>
    </cfRule>
  </conditionalFormatting>
  <conditionalFormatting sqref="BA321:BA335">
    <cfRule type="endsWith" dxfId="7609" priority="1546" stopIfTrue="1" operator="endsWith" text="TE">
      <formula>RIGHT(BA321,LEN("TE"))="TE"</formula>
    </cfRule>
    <cfRule type="endsWith" dxfId="7608" priority="1547" stopIfTrue="1" operator="endsWith" text="MX">
      <formula>RIGHT(BA321,LEN("MX"))="MX"</formula>
    </cfRule>
    <cfRule type="endsWith" dxfId="7607" priority="1548" stopIfTrue="1" operator="endsWith" text="MI">
      <formula>RIGHT(BA321,LEN("MI"))="MI"</formula>
    </cfRule>
    <cfRule type="endsWith" dxfId="7606" priority="1549" stopIfTrue="1" operator="endsWith" text="PL">
      <formula>RIGHT(BA321,LEN("PL"))="PL"</formula>
    </cfRule>
    <cfRule type="endsWith" dxfId="7605" priority="1550" stopIfTrue="1" operator="endsWith" text="FE">
      <formula>RIGHT(BA321,LEN("FE"))="FE"</formula>
    </cfRule>
    <cfRule type="endsWith" dxfId="7604" priority="1551" stopIfTrue="1" operator="endsWith" text="PA">
      <formula>RIGHT(BA321,LEN("PA"))="PA"</formula>
    </cfRule>
    <cfRule type="endsWith" dxfId="7603" priority="1552" stopIfTrue="1" operator="endsWith" text="PS">
      <formula>RIGHT(BA321,LEN("PS"))="PS"</formula>
    </cfRule>
    <cfRule type="endsWith" dxfId="7602" priority="1553" stopIfTrue="1" operator="endsWith" text="OB">
      <formula>RIGHT(BA321,LEN("OB"))="OB"</formula>
    </cfRule>
    <cfRule type="endsWith" dxfId="7601" priority="1554" stopIfTrue="1" operator="endsWith" text="BA">
      <formula>RIGHT(BA321,LEN("BA"))="BA"</formula>
    </cfRule>
    <cfRule type="endsWith" dxfId="7600" priority="1555" stopIfTrue="1" operator="endsWith" text="CO">
      <formula>RIGHT(BA321,LEN("CO"))="CO"</formula>
    </cfRule>
    <cfRule type="endsWith" dxfId="7599" priority="1556" stopIfTrue="1" operator="endsWith" text="CH">
      <formula>RIGHT(BA321,LEN("CH"))="CH"</formula>
    </cfRule>
  </conditionalFormatting>
  <conditionalFormatting sqref="BC321:BC335">
    <cfRule type="endsWith" dxfId="7598" priority="1535" stopIfTrue="1" operator="endsWith" text="TE">
      <formula>RIGHT(BC321,LEN("TE"))="TE"</formula>
    </cfRule>
    <cfRule type="endsWith" dxfId="7597" priority="1536" stopIfTrue="1" operator="endsWith" text="MX">
      <formula>RIGHT(BC321,LEN("MX"))="MX"</formula>
    </cfRule>
    <cfRule type="endsWith" dxfId="7596" priority="1537" stopIfTrue="1" operator="endsWith" text="MI">
      <formula>RIGHT(BC321,LEN("MI"))="MI"</formula>
    </cfRule>
    <cfRule type="endsWith" dxfId="7595" priority="1538" stopIfTrue="1" operator="endsWith" text="PL">
      <formula>RIGHT(BC321,LEN("PL"))="PL"</formula>
    </cfRule>
    <cfRule type="endsWith" dxfId="7594" priority="1539" stopIfTrue="1" operator="endsWith" text="FE">
      <formula>RIGHT(BC321,LEN("FE"))="FE"</formula>
    </cfRule>
    <cfRule type="endsWith" dxfId="7593" priority="1540" stopIfTrue="1" operator="endsWith" text="PA">
      <formula>RIGHT(BC321,LEN("PA"))="PA"</formula>
    </cfRule>
    <cfRule type="endsWith" dxfId="7592" priority="1541" stopIfTrue="1" operator="endsWith" text="PS">
      <formula>RIGHT(BC321,LEN("PS"))="PS"</formula>
    </cfRule>
    <cfRule type="endsWith" dxfId="7591" priority="1542" stopIfTrue="1" operator="endsWith" text="OB">
      <formula>RIGHT(BC321,LEN("OB"))="OB"</formula>
    </cfRule>
    <cfRule type="endsWith" dxfId="7590" priority="1543" stopIfTrue="1" operator="endsWith" text="BA">
      <formula>RIGHT(BC321,LEN("BA"))="BA"</formula>
    </cfRule>
    <cfRule type="endsWith" dxfId="7589" priority="1544" stopIfTrue="1" operator="endsWith" text="CO">
      <formula>RIGHT(BC321,LEN("CO"))="CO"</formula>
    </cfRule>
    <cfRule type="endsWith" dxfId="7588" priority="1545" stopIfTrue="1" operator="endsWith" text="CH">
      <formula>RIGHT(BC321,LEN("CH"))="CH"</formula>
    </cfRule>
  </conditionalFormatting>
  <conditionalFormatting sqref="BE321:BE335">
    <cfRule type="endsWith" dxfId="7587" priority="1524" stopIfTrue="1" operator="endsWith" text="TE">
      <formula>RIGHT(BE321,LEN("TE"))="TE"</formula>
    </cfRule>
    <cfRule type="endsWith" dxfId="7586" priority="1525" stopIfTrue="1" operator="endsWith" text="MX">
      <formula>RIGHT(BE321,LEN("MX"))="MX"</formula>
    </cfRule>
    <cfRule type="endsWith" dxfId="7585" priority="1526" stopIfTrue="1" operator="endsWith" text="MI">
      <formula>RIGHT(BE321,LEN("MI"))="MI"</formula>
    </cfRule>
    <cfRule type="endsWith" dxfId="7584" priority="1527" stopIfTrue="1" operator="endsWith" text="PL">
      <formula>RIGHT(BE321,LEN("PL"))="PL"</formula>
    </cfRule>
    <cfRule type="endsWith" dxfId="7583" priority="1528" stopIfTrue="1" operator="endsWith" text="FE">
      <formula>RIGHT(BE321,LEN("FE"))="FE"</formula>
    </cfRule>
    <cfRule type="endsWith" dxfId="7582" priority="1529" stopIfTrue="1" operator="endsWith" text="PA">
      <formula>RIGHT(BE321,LEN("PA"))="PA"</formula>
    </cfRule>
    <cfRule type="endsWith" dxfId="7581" priority="1530" stopIfTrue="1" operator="endsWith" text="PS">
      <formula>RIGHT(BE321,LEN("PS"))="PS"</formula>
    </cfRule>
    <cfRule type="endsWith" dxfId="7580" priority="1531" stopIfTrue="1" operator="endsWith" text="OB">
      <formula>RIGHT(BE321,LEN("OB"))="OB"</formula>
    </cfRule>
    <cfRule type="endsWith" dxfId="7579" priority="1532" stopIfTrue="1" operator="endsWith" text="BA">
      <formula>RIGHT(BE321,LEN("BA"))="BA"</formula>
    </cfRule>
    <cfRule type="endsWith" dxfId="7578" priority="1533" stopIfTrue="1" operator="endsWith" text="CO">
      <formula>RIGHT(BE321,LEN("CO"))="CO"</formula>
    </cfRule>
    <cfRule type="endsWith" dxfId="7577" priority="1534" stopIfTrue="1" operator="endsWith" text="CH">
      <formula>RIGHT(BE321,LEN("CH"))="CH"</formula>
    </cfRule>
  </conditionalFormatting>
  <conditionalFormatting sqref="BG321:BG335">
    <cfRule type="endsWith" dxfId="7576" priority="1513" stopIfTrue="1" operator="endsWith" text="TE">
      <formula>RIGHT(BG321,LEN("TE"))="TE"</formula>
    </cfRule>
    <cfRule type="endsWith" dxfId="7575" priority="1514" stopIfTrue="1" operator="endsWith" text="MX">
      <formula>RIGHT(BG321,LEN("MX"))="MX"</formula>
    </cfRule>
    <cfRule type="endsWith" dxfId="7574" priority="1515" stopIfTrue="1" operator="endsWith" text="MI">
      <formula>RIGHT(BG321,LEN("MI"))="MI"</formula>
    </cfRule>
    <cfRule type="endsWith" dxfId="7573" priority="1516" stopIfTrue="1" operator="endsWith" text="PL">
      <formula>RIGHT(BG321,LEN("PL"))="PL"</formula>
    </cfRule>
    <cfRule type="endsWith" dxfId="7572" priority="1517" stopIfTrue="1" operator="endsWith" text="FE">
      <formula>RIGHT(BG321,LEN("FE"))="FE"</formula>
    </cfRule>
    <cfRule type="endsWith" dxfId="7571" priority="1518" stopIfTrue="1" operator="endsWith" text="PA">
      <formula>RIGHT(BG321,LEN("PA"))="PA"</formula>
    </cfRule>
    <cfRule type="endsWith" dxfId="7570" priority="1519" stopIfTrue="1" operator="endsWith" text="PS">
      <formula>RIGHT(BG321,LEN("PS"))="PS"</formula>
    </cfRule>
    <cfRule type="endsWith" dxfId="7569" priority="1520" stopIfTrue="1" operator="endsWith" text="OB">
      <formula>RIGHT(BG321,LEN("OB"))="OB"</formula>
    </cfRule>
    <cfRule type="endsWith" dxfId="7568" priority="1521" stopIfTrue="1" operator="endsWith" text="BA">
      <formula>RIGHT(BG321,LEN("BA"))="BA"</formula>
    </cfRule>
    <cfRule type="endsWith" dxfId="7567" priority="1522" stopIfTrue="1" operator="endsWith" text="CO">
      <formula>RIGHT(BG321,LEN("CO"))="CO"</formula>
    </cfRule>
    <cfRule type="endsWith" dxfId="7566" priority="1523" stopIfTrue="1" operator="endsWith" text="CH">
      <formula>RIGHT(BG321,LEN("CH"))="CH"</formula>
    </cfRule>
  </conditionalFormatting>
  <conditionalFormatting sqref="H357">
    <cfRule type="cellIs" dxfId="7565" priority="1512" stopIfTrue="1" operator="greaterThan">
      <formula>16</formula>
    </cfRule>
  </conditionalFormatting>
  <conditionalFormatting sqref="J357">
    <cfRule type="cellIs" dxfId="7564" priority="1511" stopIfTrue="1" operator="greaterThan">
      <formula>16</formula>
    </cfRule>
  </conditionalFormatting>
  <conditionalFormatting sqref="L357">
    <cfRule type="cellIs" dxfId="7563" priority="1510" stopIfTrue="1" operator="greaterThan">
      <formula>16</formula>
    </cfRule>
  </conditionalFormatting>
  <conditionalFormatting sqref="N357">
    <cfRule type="cellIs" dxfId="7562" priority="1509" stopIfTrue="1" operator="greaterThan">
      <formula>16</formula>
    </cfRule>
  </conditionalFormatting>
  <conditionalFormatting sqref="P357">
    <cfRule type="cellIs" dxfId="7561" priority="1508" stopIfTrue="1" operator="greaterThan">
      <formula>16</formula>
    </cfRule>
  </conditionalFormatting>
  <conditionalFormatting sqref="R357">
    <cfRule type="cellIs" dxfId="7560" priority="1507" stopIfTrue="1" operator="greaterThan">
      <formula>16</formula>
    </cfRule>
  </conditionalFormatting>
  <conditionalFormatting sqref="T357">
    <cfRule type="cellIs" dxfId="7559" priority="1506" stopIfTrue="1" operator="greaterThan">
      <formula>16</formula>
    </cfRule>
  </conditionalFormatting>
  <conditionalFormatting sqref="G342:G356">
    <cfRule type="endsWith" dxfId="7558" priority="1495" stopIfTrue="1" operator="endsWith" text="TE">
      <formula>RIGHT(G342,LEN("TE"))="TE"</formula>
    </cfRule>
    <cfRule type="endsWith" dxfId="7557" priority="1496" stopIfTrue="1" operator="endsWith" text="MX">
      <formula>RIGHT(G342,LEN("MX"))="MX"</formula>
    </cfRule>
    <cfRule type="endsWith" dxfId="7556" priority="1497" stopIfTrue="1" operator="endsWith" text="MI">
      <formula>RIGHT(G342,LEN("MI"))="MI"</formula>
    </cfRule>
    <cfRule type="endsWith" dxfId="7555" priority="1498" stopIfTrue="1" operator="endsWith" text="PL">
      <formula>RIGHT(G342,LEN("PL"))="PL"</formula>
    </cfRule>
    <cfRule type="endsWith" dxfId="7554" priority="1499" stopIfTrue="1" operator="endsWith" text="FE">
      <formula>RIGHT(G342,LEN("FE"))="FE"</formula>
    </cfRule>
    <cfRule type="endsWith" dxfId="7553" priority="1500" stopIfTrue="1" operator="endsWith" text="PA">
      <formula>RIGHT(G342,LEN("PA"))="PA"</formula>
    </cfRule>
    <cfRule type="endsWith" dxfId="7552" priority="1501" stopIfTrue="1" operator="endsWith" text="PS">
      <formula>RIGHT(G342,LEN("PS"))="PS"</formula>
    </cfRule>
    <cfRule type="endsWith" dxfId="7551" priority="1502" stopIfTrue="1" operator="endsWith" text="OB">
      <formula>RIGHT(G342,LEN("OB"))="OB"</formula>
    </cfRule>
    <cfRule type="endsWith" dxfId="7550" priority="1503" stopIfTrue="1" operator="endsWith" text="BA">
      <formula>RIGHT(G342,LEN("BA"))="BA"</formula>
    </cfRule>
    <cfRule type="endsWith" dxfId="7549" priority="1504" stopIfTrue="1" operator="endsWith" text="CO">
      <formula>RIGHT(G342,LEN("CO"))="CO"</formula>
    </cfRule>
    <cfRule type="endsWith" dxfId="7548" priority="1505" stopIfTrue="1" operator="endsWith" text="CH">
      <formula>RIGHT(G342,LEN("CH"))="CH"</formula>
    </cfRule>
  </conditionalFormatting>
  <conditionalFormatting sqref="I342:I356">
    <cfRule type="endsWith" dxfId="7547" priority="1484" stopIfTrue="1" operator="endsWith" text="TE">
      <formula>RIGHT(I342,LEN("TE"))="TE"</formula>
    </cfRule>
    <cfRule type="endsWith" dxfId="7546" priority="1485" stopIfTrue="1" operator="endsWith" text="MX">
      <formula>RIGHT(I342,LEN("MX"))="MX"</formula>
    </cfRule>
    <cfRule type="endsWith" dxfId="7545" priority="1486" stopIfTrue="1" operator="endsWith" text="MI">
      <formula>RIGHT(I342,LEN("MI"))="MI"</formula>
    </cfRule>
    <cfRule type="endsWith" dxfId="7544" priority="1487" stopIfTrue="1" operator="endsWith" text="PL">
      <formula>RIGHT(I342,LEN("PL"))="PL"</formula>
    </cfRule>
    <cfRule type="endsWith" dxfId="7543" priority="1488" stopIfTrue="1" operator="endsWith" text="FE">
      <formula>RIGHT(I342,LEN("FE"))="FE"</formula>
    </cfRule>
    <cfRule type="endsWith" dxfId="7542" priority="1489" stopIfTrue="1" operator="endsWith" text="PA">
      <formula>RIGHT(I342,LEN("PA"))="PA"</formula>
    </cfRule>
    <cfRule type="endsWith" dxfId="7541" priority="1490" stopIfTrue="1" operator="endsWith" text="PS">
      <formula>RIGHT(I342,LEN("PS"))="PS"</formula>
    </cfRule>
    <cfRule type="endsWith" dxfId="7540" priority="1491" stopIfTrue="1" operator="endsWith" text="OB">
      <formula>RIGHT(I342,LEN("OB"))="OB"</formula>
    </cfRule>
    <cfRule type="endsWith" dxfId="7539" priority="1492" stopIfTrue="1" operator="endsWith" text="BA">
      <formula>RIGHT(I342,LEN("BA"))="BA"</formula>
    </cfRule>
    <cfRule type="endsWith" dxfId="7538" priority="1493" stopIfTrue="1" operator="endsWith" text="CO">
      <formula>RIGHT(I342,LEN("CO"))="CO"</formula>
    </cfRule>
    <cfRule type="endsWith" dxfId="7537" priority="1494" stopIfTrue="1" operator="endsWith" text="CH">
      <formula>RIGHT(I342,LEN("CH"))="CH"</formula>
    </cfRule>
  </conditionalFormatting>
  <conditionalFormatting sqref="K342:K356">
    <cfRule type="endsWith" dxfId="7536" priority="1473" stopIfTrue="1" operator="endsWith" text="TE">
      <formula>RIGHT(K342,LEN("TE"))="TE"</formula>
    </cfRule>
    <cfRule type="endsWith" dxfId="7535" priority="1474" stopIfTrue="1" operator="endsWith" text="MX">
      <formula>RIGHT(K342,LEN("MX"))="MX"</formula>
    </cfRule>
    <cfRule type="endsWith" dxfId="7534" priority="1475" stopIfTrue="1" operator="endsWith" text="MI">
      <formula>RIGHT(K342,LEN("MI"))="MI"</formula>
    </cfRule>
    <cfRule type="endsWith" dxfId="7533" priority="1476" stopIfTrue="1" operator="endsWith" text="PL">
      <formula>RIGHT(K342,LEN("PL"))="PL"</formula>
    </cfRule>
    <cfRule type="endsWith" dxfId="7532" priority="1477" stopIfTrue="1" operator="endsWith" text="FE">
      <formula>RIGHT(K342,LEN("FE"))="FE"</formula>
    </cfRule>
    <cfRule type="endsWith" dxfId="7531" priority="1478" stopIfTrue="1" operator="endsWith" text="PA">
      <formula>RIGHT(K342,LEN("PA"))="PA"</formula>
    </cfRule>
    <cfRule type="endsWith" dxfId="7530" priority="1479" stopIfTrue="1" operator="endsWith" text="PS">
      <formula>RIGHT(K342,LEN("PS"))="PS"</formula>
    </cfRule>
    <cfRule type="endsWith" dxfId="7529" priority="1480" stopIfTrue="1" operator="endsWith" text="OB">
      <formula>RIGHT(K342,LEN("OB"))="OB"</formula>
    </cfRule>
    <cfRule type="endsWith" dxfId="7528" priority="1481" stopIfTrue="1" operator="endsWith" text="BA">
      <formula>RIGHT(K342,LEN("BA"))="BA"</formula>
    </cfRule>
    <cfRule type="endsWith" dxfId="7527" priority="1482" stopIfTrue="1" operator="endsWith" text="CO">
      <formula>RIGHT(K342,LEN("CO"))="CO"</formula>
    </cfRule>
    <cfRule type="endsWith" dxfId="7526" priority="1483" stopIfTrue="1" operator="endsWith" text="CH">
      <formula>RIGHT(K342,LEN("CH"))="CH"</formula>
    </cfRule>
  </conditionalFormatting>
  <conditionalFormatting sqref="M342:M356">
    <cfRule type="endsWith" dxfId="7525" priority="1462" stopIfTrue="1" operator="endsWith" text="TE">
      <formula>RIGHT(M342,LEN("TE"))="TE"</formula>
    </cfRule>
    <cfRule type="endsWith" dxfId="7524" priority="1463" stopIfTrue="1" operator="endsWith" text="MX">
      <formula>RIGHT(M342,LEN("MX"))="MX"</formula>
    </cfRule>
    <cfRule type="endsWith" dxfId="7523" priority="1464" stopIfTrue="1" operator="endsWith" text="MI">
      <formula>RIGHT(M342,LEN("MI"))="MI"</formula>
    </cfRule>
    <cfRule type="endsWith" dxfId="7522" priority="1465" stopIfTrue="1" operator="endsWith" text="PL">
      <formula>RIGHT(M342,LEN("PL"))="PL"</formula>
    </cfRule>
    <cfRule type="endsWith" dxfId="7521" priority="1466" stopIfTrue="1" operator="endsWith" text="FE">
      <formula>RIGHT(M342,LEN("FE"))="FE"</formula>
    </cfRule>
    <cfRule type="endsWith" dxfId="7520" priority="1467" stopIfTrue="1" operator="endsWith" text="PA">
      <formula>RIGHT(M342,LEN("PA"))="PA"</formula>
    </cfRule>
    <cfRule type="endsWith" dxfId="7519" priority="1468" stopIfTrue="1" operator="endsWith" text="PS">
      <formula>RIGHT(M342,LEN("PS"))="PS"</formula>
    </cfRule>
    <cfRule type="endsWith" dxfId="7518" priority="1469" stopIfTrue="1" operator="endsWith" text="OB">
      <formula>RIGHT(M342,LEN("OB"))="OB"</formula>
    </cfRule>
    <cfRule type="endsWith" dxfId="7517" priority="1470" stopIfTrue="1" operator="endsWith" text="BA">
      <formula>RIGHT(M342,LEN("BA"))="BA"</formula>
    </cfRule>
    <cfRule type="endsWith" dxfId="7516" priority="1471" stopIfTrue="1" operator="endsWith" text="CO">
      <formula>RIGHT(M342,LEN("CO"))="CO"</formula>
    </cfRule>
    <cfRule type="endsWith" dxfId="7515" priority="1472" stopIfTrue="1" operator="endsWith" text="CH">
      <formula>RIGHT(M342,LEN("CH"))="CH"</formula>
    </cfRule>
  </conditionalFormatting>
  <conditionalFormatting sqref="O342:O356">
    <cfRule type="endsWith" dxfId="7514" priority="1451" stopIfTrue="1" operator="endsWith" text="TE">
      <formula>RIGHT(O342,LEN("TE"))="TE"</formula>
    </cfRule>
    <cfRule type="endsWith" dxfId="7513" priority="1452" stopIfTrue="1" operator="endsWith" text="MX">
      <formula>RIGHT(O342,LEN("MX"))="MX"</formula>
    </cfRule>
    <cfRule type="endsWith" dxfId="7512" priority="1453" stopIfTrue="1" operator="endsWith" text="MI">
      <formula>RIGHT(O342,LEN("MI"))="MI"</formula>
    </cfRule>
    <cfRule type="endsWith" dxfId="7511" priority="1454" stopIfTrue="1" operator="endsWith" text="PL">
      <formula>RIGHT(O342,LEN("PL"))="PL"</formula>
    </cfRule>
    <cfRule type="endsWith" dxfId="7510" priority="1455" stopIfTrue="1" operator="endsWith" text="FE">
      <formula>RIGHT(O342,LEN("FE"))="FE"</formula>
    </cfRule>
    <cfRule type="endsWith" dxfId="7509" priority="1456" stopIfTrue="1" operator="endsWith" text="PA">
      <formula>RIGHT(O342,LEN("PA"))="PA"</formula>
    </cfRule>
    <cfRule type="endsWith" dxfId="7508" priority="1457" stopIfTrue="1" operator="endsWith" text="PS">
      <formula>RIGHT(O342,LEN("PS"))="PS"</formula>
    </cfRule>
    <cfRule type="endsWith" dxfId="7507" priority="1458" stopIfTrue="1" operator="endsWith" text="OB">
      <formula>RIGHT(O342,LEN("OB"))="OB"</formula>
    </cfRule>
    <cfRule type="endsWith" dxfId="7506" priority="1459" stopIfTrue="1" operator="endsWith" text="BA">
      <formula>RIGHT(O342,LEN("BA"))="BA"</formula>
    </cfRule>
    <cfRule type="endsWith" dxfId="7505" priority="1460" stopIfTrue="1" operator="endsWith" text="CO">
      <formula>RIGHT(O342,LEN("CO"))="CO"</formula>
    </cfRule>
    <cfRule type="endsWith" dxfId="7504" priority="1461" stopIfTrue="1" operator="endsWith" text="CH">
      <formula>RIGHT(O342,LEN("CH"))="CH"</formula>
    </cfRule>
  </conditionalFormatting>
  <conditionalFormatting sqref="Q342:Q356">
    <cfRule type="endsWith" dxfId="7503" priority="1440" stopIfTrue="1" operator="endsWith" text="TE">
      <formula>RIGHT(Q342,LEN("TE"))="TE"</formula>
    </cfRule>
    <cfRule type="endsWith" dxfId="7502" priority="1441" stopIfTrue="1" operator="endsWith" text="MX">
      <formula>RIGHT(Q342,LEN("MX"))="MX"</formula>
    </cfRule>
    <cfRule type="endsWith" dxfId="7501" priority="1442" stopIfTrue="1" operator="endsWith" text="MI">
      <formula>RIGHT(Q342,LEN("MI"))="MI"</formula>
    </cfRule>
    <cfRule type="endsWith" dxfId="7500" priority="1443" stopIfTrue="1" operator="endsWith" text="PL">
      <formula>RIGHT(Q342,LEN("PL"))="PL"</formula>
    </cfRule>
    <cfRule type="endsWith" dxfId="7499" priority="1444" stopIfTrue="1" operator="endsWith" text="FE">
      <formula>RIGHT(Q342,LEN("FE"))="FE"</formula>
    </cfRule>
    <cfRule type="endsWith" dxfId="7498" priority="1445" stopIfTrue="1" operator="endsWith" text="PA">
      <formula>RIGHT(Q342,LEN("PA"))="PA"</formula>
    </cfRule>
    <cfRule type="endsWith" dxfId="7497" priority="1446" stopIfTrue="1" operator="endsWith" text="PS">
      <formula>RIGHT(Q342,LEN("PS"))="PS"</formula>
    </cfRule>
    <cfRule type="endsWith" dxfId="7496" priority="1447" stopIfTrue="1" operator="endsWith" text="OB">
      <formula>RIGHT(Q342,LEN("OB"))="OB"</formula>
    </cfRule>
    <cfRule type="endsWith" dxfId="7495" priority="1448" stopIfTrue="1" operator="endsWith" text="BA">
      <formula>RIGHT(Q342,LEN("BA"))="BA"</formula>
    </cfRule>
    <cfRule type="endsWith" dxfId="7494" priority="1449" stopIfTrue="1" operator="endsWith" text="CO">
      <formula>RIGHT(Q342,LEN("CO"))="CO"</formula>
    </cfRule>
    <cfRule type="endsWith" dxfId="7493" priority="1450" stopIfTrue="1" operator="endsWith" text="CH">
      <formula>RIGHT(Q342,LEN("CH"))="CH"</formula>
    </cfRule>
  </conditionalFormatting>
  <conditionalFormatting sqref="S342:S356">
    <cfRule type="endsWith" dxfId="7492" priority="1429" stopIfTrue="1" operator="endsWith" text="TE">
      <formula>RIGHT(S342,LEN("TE"))="TE"</formula>
    </cfRule>
    <cfRule type="endsWith" dxfId="7491" priority="1430" stopIfTrue="1" operator="endsWith" text="MX">
      <formula>RIGHT(S342,LEN("MX"))="MX"</formula>
    </cfRule>
    <cfRule type="endsWith" dxfId="7490" priority="1431" stopIfTrue="1" operator="endsWith" text="MI">
      <formula>RIGHT(S342,LEN("MI"))="MI"</formula>
    </cfRule>
    <cfRule type="endsWith" dxfId="7489" priority="1432" stopIfTrue="1" operator="endsWith" text="PL">
      <formula>RIGHT(S342,LEN("PL"))="PL"</formula>
    </cfRule>
    <cfRule type="endsWith" dxfId="7488" priority="1433" stopIfTrue="1" operator="endsWith" text="FE">
      <formula>RIGHT(S342,LEN("FE"))="FE"</formula>
    </cfRule>
    <cfRule type="endsWith" dxfId="7487" priority="1434" stopIfTrue="1" operator="endsWith" text="PA">
      <formula>RIGHT(S342,LEN("PA"))="PA"</formula>
    </cfRule>
    <cfRule type="endsWith" dxfId="7486" priority="1435" stopIfTrue="1" operator="endsWith" text="PS">
      <formula>RIGHT(S342,LEN("PS"))="PS"</formula>
    </cfRule>
    <cfRule type="endsWith" dxfId="7485" priority="1436" stopIfTrue="1" operator="endsWith" text="OB">
      <formula>RIGHT(S342,LEN("OB"))="OB"</formula>
    </cfRule>
    <cfRule type="endsWith" dxfId="7484" priority="1437" stopIfTrue="1" operator="endsWith" text="BA">
      <formula>RIGHT(S342,LEN("BA"))="BA"</formula>
    </cfRule>
    <cfRule type="endsWith" dxfId="7483" priority="1438" stopIfTrue="1" operator="endsWith" text="CO">
      <formula>RIGHT(S342,LEN("CO"))="CO"</formula>
    </cfRule>
    <cfRule type="endsWith" dxfId="7482" priority="1439" stopIfTrue="1" operator="endsWith" text="CH">
      <formula>RIGHT(S342,LEN("CH"))="CH"</formula>
    </cfRule>
  </conditionalFormatting>
  <conditionalFormatting sqref="AB357">
    <cfRule type="cellIs" dxfId="7481" priority="1428" stopIfTrue="1" operator="greaterThan">
      <formula>16</formula>
    </cfRule>
  </conditionalFormatting>
  <conditionalFormatting sqref="AD357">
    <cfRule type="cellIs" dxfId="7480" priority="1427" stopIfTrue="1" operator="greaterThan">
      <formula>16</formula>
    </cfRule>
  </conditionalFormatting>
  <conditionalFormatting sqref="AF357">
    <cfRule type="cellIs" dxfId="7479" priority="1426" stopIfTrue="1" operator="greaterThan">
      <formula>16</formula>
    </cfRule>
  </conditionalFormatting>
  <conditionalFormatting sqref="AH357">
    <cfRule type="cellIs" dxfId="7478" priority="1425" stopIfTrue="1" operator="greaterThan">
      <formula>16</formula>
    </cfRule>
  </conditionalFormatting>
  <conditionalFormatting sqref="AJ357">
    <cfRule type="cellIs" dxfId="7477" priority="1424" stopIfTrue="1" operator="greaterThan">
      <formula>16</formula>
    </cfRule>
  </conditionalFormatting>
  <conditionalFormatting sqref="AL357">
    <cfRule type="cellIs" dxfId="7476" priority="1423" stopIfTrue="1" operator="greaterThan">
      <formula>16</formula>
    </cfRule>
  </conditionalFormatting>
  <conditionalFormatting sqref="AN357">
    <cfRule type="cellIs" dxfId="7475" priority="1422" stopIfTrue="1" operator="greaterThan">
      <formula>16</formula>
    </cfRule>
  </conditionalFormatting>
  <conditionalFormatting sqref="AA342:AA356">
    <cfRule type="endsWith" dxfId="7474" priority="1411" stopIfTrue="1" operator="endsWith" text="TE">
      <formula>RIGHT(AA342,LEN("TE"))="TE"</formula>
    </cfRule>
    <cfRule type="endsWith" dxfId="7473" priority="1412" stopIfTrue="1" operator="endsWith" text="MX">
      <formula>RIGHT(AA342,LEN("MX"))="MX"</formula>
    </cfRule>
    <cfRule type="endsWith" dxfId="7472" priority="1413" stopIfTrue="1" operator="endsWith" text="MI">
      <formula>RIGHT(AA342,LEN("MI"))="MI"</formula>
    </cfRule>
    <cfRule type="endsWith" dxfId="7471" priority="1414" stopIfTrue="1" operator="endsWith" text="PL">
      <formula>RIGHT(AA342,LEN("PL"))="PL"</formula>
    </cfRule>
    <cfRule type="endsWith" dxfId="7470" priority="1415" stopIfTrue="1" operator="endsWith" text="FE">
      <formula>RIGHT(AA342,LEN("FE"))="FE"</formula>
    </cfRule>
    <cfRule type="endsWith" dxfId="7469" priority="1416" stopIfTrue="1" operator="endsWith" text="PA">
      <formula>RIGHT(AA342,LEN("PA"))="PA"</formula>
    </cfRule>
    <cfRule type="endsWith" dxfId="7468" priority="1417" stopIfTrue="1" operator="endsWith" text="PS">
      <formula>RIGHT(AA342,LEN("PS"))="PS"</formula>
    </cfRule>
    <cfRule type="endsWith" dxfId="7467" priority="1418" stopIfTrue="1" operator="endsWith" text="OB">
      <formula>RIGHT(AA342,LEN("OB"))="OB"</formula>
    </cfRule>
    <cfRule type="endsWith" dxfId="7466" priority="1419" stopIfTrue="1" operator="endsWith" text="BA">
      <formula>RIGHT(AA342,LEN("BA"))="BA"</formula>
    </cfRule>
    <cfRule type="endsWith" dxfId="7465" priority="1420" stopIfTrue="1" operator="endsWith" text="CO">
      <formula>RIGHT(AA342,LEN("CO"))="CO"</formula>
    </cfRule>
    <cfRule type="endsWith" dxfId="7464" priority="1421" stopIfTrue="1" operator="endsWith" text="CH">
      <formula>RIGHT(AA342,LEN("CH"))="CH"</formula>
    </cfRule>
  </conditionalFormatting>
  <conditionalFormatting sqref="AC342:AC356">
    <cfRule type="endsWith" dxfId="7463" priority="1400" stopIfTrue="1" operator="endsWith" text="TE">
      <formula>RIGHT(AC342,LEN("TE"))="TE"</formula>
    </cfRule>
    <cfRule type="endsWith" dxfId="7462" priority="1401" stopIfTrue="1" operator="endsWith" text="MX">
      <formula>RIGHT(AC342,LEN("MX"))="MX"</formula>
    </cfRule>
    <cfRule type="endsWith" dxfId="7461" priority="1402" stopIfTrue="1" operator="endsWith" text="MI">
      <formula>RIGHT(AC342,LEN("MI"))="MI"</formula>
    </cfRule>
    <cfRule type="endsWith" dxfId="7460" priority="1403" stopIfTrue="1" operator="endsWith" text="PL">
      <formula>RIGHT(AC342,LEN("PL"))="PL"</formula>
    </cfRule>
    <cfRule type="endsWith" dxfId="7459" priority="1404" stopIfTrue="1" operator="endsWith" text="FE">
      <formula>RIGHT(AC342,LEN("FE"))="FE"</formula>
    </cfRule>
    <cfRule type="endsWith" dxfId="7458" priority="1405" stopIfTrue="1" operator="endsWith" text="PA">
      <formula>RIGHT(AC342,LEN("PA"))="PA"</formula>
    </cfRule>
    <cfRule type="endsWith" dxfId="7457" priority="1406" stopIfTrue="1" operator="endsWith" text="PS">
      <formula>RIGHT(AC342,LEN("PS"))="PS"</formula>
    </cfRule>
    <cfRule type="endsWith" dxfId="7456" priority="1407" stopIfTrue="1" operator="endsWith" text="OB">
      <formula>RIGHT(AC342,LEN("OB"))="OB"</formula>
    </cfRule>
    <cfRule type="endsWith" dxfId="7455" priority="1408" stopIfTrue="1" operator="endsWith" text="BA">
      <formula>RIGHT(AC342,LEN("BA"))="BA"</formula>
    </cfRule>
    <cfRule type="endsWith" dxfId="7454" priority="1409" stopIfTrue="1" operator="endsWith" text="CO">
      <formula>RIGHT(AC342,LEN("CO"))="CO"</formula>
    </cfRule>
    <cfRule type="endsWith" dxfId="7453" priority="1410" stopIfTrue="1" operator="endsWith" text="CH">
      <formula>RIGHT(AC342,LEN("CH"))="CH"</formula>
    </cfRule>
  </conditionalFormatting>
  <conditionalFormatting sqref="AE342:AE356">
    <cfRule type="endsWith" dxfId="7452" priority="1389" stopIfTrue="1" operator="endsWith" text="TE">
      <formula>RIGHT(AE342,LEN("TE"))="TE"</formula>
    </cfRule>
    <cfRule type="endsWith" dxfId="7451" priority="1390" stopIfTrue="1" operator="endsWith" text="MX">
      <formula>RIGHT(AE342,LEN("MX"))="MX"</formula>
    </cfRule>
    <cfRule type="endsWith" dxfId="7450" priority="1391" stopIfTrue="1" operator="endsWith" text="MI">
      <formula>RIGHT(AE342,LEN("MI"))="MI"</formula>
    </cfRule>
    <cfRule type="endsWith" dxfId="7449" priority="1392" stopIfTrue="1" operator="endsWith" text="PL">
      <formula>RIGHT(AE342,LEN("PL"))="PL"</formula>
    </cfRule>
    <cfRule type="endsWith" dxfId="7448" priority="1393" stopIfTrue="1" operator="endsWith" text="FE">
      <formula>RIGHT(AE342,LEN("FE"))="FE"</formula>
    </cfRule>
    <cfRule type="endsWith" dxfId="7447" priority="1394" stopIfTrue="1" operator="endsWith" text="PA">
      <formula>RIGHT(AE342,LEN("PA"))="PA"</formula>
    </cfRule>
    <cfRule type="endsWith" dxfId="7446" priority="1395" stopIfTrue="1" operator="endsWith" text="PS">
      <formula>RIGHT(AE342,LEN("PS"))="PS"</formula>
    </cfRule>
    <cfRule type="endsWith" dxfId="7445" priority="1396" stopIfTrue="1" operator="endsWith" text="OB">
      <formula>RIGHT(AE342,LEN("OB"))="OB"</formula>
    </cfRule>
    <cfRule type="endsWith" dxfId="7444" priority="1397" stopIfTrue="1" operator="endsWith" text="BA">
      <formula>RIGHT(AE342,LEN("BA"))="BA"</formula>
    </cfRule>
    <cfRule type="endsWith" dxfId="7443" priority="1398" stopIfTrue="1" operator="endsWith" text="CO">
      <formula>RIGHT(AE342,LEN("CO"))="CO"</formula>
    </cfRule>
    <cfRule type="endsWith" dxfId="7442" priority="1399" stopIfTrue="1" operator="endsWith" text="CH">
      <formula>RIGHT(AE342,LEN("CH"))="CH"</formula>
    </cfRule>
  </conditionalFormatting>
  <conditionalFormatting sqref="AG342:AG356">
    <cfRule type="endsWith" dxfId="7441" priority="1378" stopIfTrue="1" operator="endsWith" text="TE">
      <formula>RIGHT(AG342,LEN("TE"))="TE"</formula>
    </cfRule>
    <cfRule type="endsWith" dxfId="7440" priority="1379" stopIfTrue="1" operator="endsWith" text="MX">
      <formula>RIGHT(AG342,LEN("MX"))="MX"</formula>
    </cfRule>
    <cfRule type="endsWith" dxfId="7439" priority="1380" stopIfTrue="1" operator="endsWith" text="MI">
      <formula>RIGHT(AG342,LEN("MI"))="MI"</formula>
    </cfRule>
    <cfRule type="endsWith" dxfId="7438" priority="1381" stopIfTrue="1" operator="endsWith" text="PL">
      <formula>RIGHT(AG342,LEN("PL"))="PL"</formula>
    </cfRule>
    <cfRule type="endsWith" dxfId="7437" priority="1382" stopIfTrue="1" operator="endsWith" text="FE">
      <formula>RIGHT(AG342,LEN("FE"))="FE"</formula>
    </cfRule>
    <cfRule type="endsWith" dxfId="7436" priority="1383" stopIfTrue="1" operator="endsWith" text="PA">
      <formula>RIGHT(AG342,LEN("PA"))="PA"</formula>
    </cfRule>
    <cfRule type="endsWith" dxfId="7435" priority="1384" stopIfTrue="1" operator="endsWith" text="PS">
      <formula>RIGHT(AG342,LEN("PS"))="PS"</formula>
    </cfRule>
    <cfRule type="endsWith" dxfId="7434" priority="1385" stopIfTrue="1" operator="endsWith" text="OB">
      <formula>RIGHT(AG342,LEN("OB"))="OB"</formula>
    </cfRule>
    <cfRule type="endsWith" dxfId="7433" priority="1386" stopIfTrue="1" operator="endsWith" text="BA">
      <formula>RIGHT(AG342,LEN("BA"))="BA"</formula>
    </cfRule>
    <cfRule type="endsWith" dxfId="7432" priority="1387" stopIfTrue="1" operator="endsWith" text="CO">
      <formula>RIGHT(AG342,LEN("CO"))="CO"</formula>
    </cfRule>
    <cfRule type="endsWith" dxfId="7431" priority="1388" stopIfTrue="1" operator="endsWith" text="CH">
      <formula>RIGHT(AG342,LEN("CH"))="CH"</formula>
    </cfRule>
  </conditionalFormatting>
  <conditionalFormatting sqref="AI342:AI356">
    <cfRule type="endsWith" dxfId="7430" priority="1367" stopIfTrue="1" operator="endsWith" text="TE">
      <formula>RIGHT(AI342,LEN("TE"))="TE"</formula>
    </cfRule>
    <cfRule type="endsWith" dxfId="7429" priority="1368" stopIfTrue="1" operator="endsWith" text="MX">
      <formula>RIGHT(AI342,LEN("MX"))="MX"</formula>
    </cfRule>
    <cfRule type="endsWith" dxfId="7428" priority="1369" stopIfTrue="1" operator="endsWith" text="MI">
      <formula>RIGHT(AI342,LEN("MI"))="MI"</formula>
    </cfRule>
    <cfRule type="endsWith" dxfId="7427" priority="1370" stopIfTrue="1" operator="endsWith" text="PL">
      <formula>RIGHT(AI342,LEN("PL"))="PL"</formula>
    </cfRule>
    <cfRule type="endsWith" dxfId="7426" priority="1371" stopIfTrue="1" operator="endsWith" text="FE">
      <formula>RIGHT(AI342,LEN("FE"))="FE"</formula>
    </cfRule>
    <cfRule type="endsWith" dxfId="7425" priority="1372" stopIfTrue="1" operator="endsWith" text="PA">
      <formula>RIGHT(AI342,LEN("PA"))="PA"</formula>
    </cfRule>
    <cfRule type="endsWith" dxfId="7424" priority="1373" stopIfTrue="1" operator="endsWith" text="PS">
      <formula>RIGHT(AI342,LEN("PS"))="PS"</formula>
    </cfRule>
    <cfRule type="endsWith" dxfId="7423" priority="1374" stopIfTrue="1" operator="endsWith" text="OB">
      <formula>RIGHT(AI342,LEN("OB"))="OB"</formula>
    </cfRule>
    <cfRule type="endsWith" dxfId="7422" priority="1375" stopIfTrue="1" operator="endsWith" text="BA">
      <formula>RIGHT(AI342,LEN("BA"))="BA"</formula>
    </cfRule>
    <cfRule type="endsWith" dxfId="7421" priority="1376" stopIfTrue="1" operator="endsWith" text="CO">
      <formula>RIGHT(AI342,LEN("CO"))="CO"</formula>
    </cfRule>
    <cfRule type="endsWith" dxfId="7420" priority="1377" stopIfTrue="1" operator="endsWith" text="CH">
      <formula>RIGHT(AI342,LEN("CH"))="CH"</formula>
    </cfRule>
  </conditionalFormatting>
  <conditionalFormatting sqref="AK342:AK356">
    <cfRule type="endsWith" dxfId="7419" priority="1356" stopIfTrue="1" operator="endsWith" text="TE">
      <formula>RIGHT(AK342,LEN("TE"))="TE"</formula>
    </cfRule>
    <cfRule type="endsWith" dxfId="7418" priority="1357" stopIfTrue="1" operator="endsWith" text="MX">
      <formula>RIGHT(AK342,LEN("MX"))="MX"</formula>
    </cfRule>
    <cfRule type="endsWith" dxfId="7417" priority="1358" stopIfTrue="1" operator="endsWith" text="MI">
      <formula>RIGHT(AK342,LEN("MI"))="MI"</formula>
    </cfRule>
    <cfRule type="endsWith" dxfId="7416" priority="1359" stopIfTrue="1" operator="endsWith" text="PL">
      <formula>RIGHT(AK342,LEN("PL"))="PL"</formula>
    </cfRule>
    <cfRule type="endsWith" dxfId="7415" priority="1360" stopIfTrue="1" operator="endsWith" text="FE">
      <formula>RIGHT(AK342,LEN("FE"))="FE"</formula>
    </cfRule>
    <cfRule type="endsWith" dxfId="7414" priority="1361" stopIfTrue="1" operator="endsWith" text="PA">
      <formula>RIGHT(AK342,LEN("PA"))="PA"</formula>
    </cfRule>
    <cfRule type="endsWith" dxfId="7413" priority="1362" stopIfTrue="1" operator="endsWith" text="PS">
      <formula>RIGHT(AK342,LEN("PS"))="PS"</formula>
    </cfRule>
    <cfRule type="endsWith" dxfId="7412" priority="1363" stopIfTrue="1" operator="endsWith" text="OB">
      <formula>RIGHT(AK342,LEN("OB"))="OB"</formula>
    </cfRule>
    <cfRule type="endsWith" dxfId="7411" priority="1364" stopIfTrue="1" operator="endsWith" text="BA">
      <formula>RIGHT(AK342,LEN("BA"))="BA"</formula>
    </cfRule>
    <cfRule type="endsWith" dxfId="7410" priority="1365" stopIfTrue="1" operator="endsWith" text="CO">
      <formula>RIGHT(AK342,LEN("CO"))="CO"</formula>
    </cfRule>
    <cfRule type="endsWith" dxfId="7409" priority="1366" stopIfTrue="1" operator="endsWith" text="CH">
      <formula>RIGHT(AK342,LEN("CH"))="CH"</formula>
    </cfRule>
  </conditionalFormatting>
  <conditionalFormatting sqref="AM342:AM356">
    <cfRule type="endsWith" dxfId="7408" priority="1345" stopIfTrue="1" operator="endsWith" text="TE">
      <formula>RIGHT(AM342,LEN("TE"))="TE"</formula>
    </cfRule>
    <cfRule type="endsWith" dxfId="7407" priority="1346" stopIfTrue="1" operator="endsWith" text="MX">
      <formula>RIGHT(AM342,LEN("MX"))="MX"</formula>
    </cfRule>
    <cfRule type="endsWith" dxfId="7406" priority="1347" stopIfTrue="1" operator="endsWith" text="MI">
      <formula>RIGHT(AM342,LEN("MI"))="MI"</formula>
    </cfRule>
    <cfRule type="endsWith" dxfId="7405" priority="1348" stopIfTrue="1" operator="endsWith" text="PL">
      <formula>RIGHT(AM342,LEN("PL"))="PL"</formula>
    </cfRule>
    <cfRule type="endsWith" dxfId="7404" priority="1349" stopIfTrue="1" operator="endsWith" text="FE">
      <formula>RIGHT(AM342,LEN("FE"))="FE"</formula>
    </cfRule>
    <cfRule type="endsWith" dxfId="7403" priority="1350" stopIfTrue="1" operator="endsWith" text="PA">
      <formula>RIGHT(AM342,LEN("PA"))="PA"</formula>
    </cfRule>
    <cfRule type="endsWith" dxfId="7402" priority="1351" stopIfTrue="1" operator="endsWith" text="PS">
      <formula>RIGHT(AM342,LEN("PS"))="PS"</formula>
    </cfRule>
    <cfRule type="endsWith" dxfId="7401" priority="1352" stopIfTrue="1" operator="endsWith" text="OB">
      <formula>RIGHT(AM342,LEN("OB"))="OB"</formula>
    </cfRule>
    <cfRule type="endsWith" dxfId="7400" priority="1353" stopIfTrue="1" operator="endsWith" text="BA">
      <formula>RIGHT(AM342,LEN("BA"))="BA"</formula>
    </cfRule>
    <cfRule type="endsWith" dxfId="7399" priority="1354" stopIfTrue="1" operator="endsWith" text="CO">
      <formula>RIGHT(AM342,LEN("CO"))="CO"</formula>
    </cfRule>
    <cfRule type="endsWith" dxfId="7398" priority="1355" stopIfTrue="1" operator="endsWith" text="CH">
      <formula>RIGHT(AM342,LEN("CH"))="CH"</formula>
    </cfRule>
  </conditionalFormatting>
  <conditionalFormatting sqref="AV357">
    <cfRule type="cellIs" dxfId="7397" priority="1344" stopIfTrue="1" operator="greaterThan">
      <formula>16</formula>
    </cfRule>
  </conditionalFormatting>
  <conditionalFormatting sqref="AX357">
    <cfRule type="cellIs" dxfId="7396" priority="1343" stopIfTrue="1" operator="greaterThan">
      <formula>16</formula>
    </cfRule>
  </conditionalFormatting>
  <conditionalFormatting sqref="AZ357">
    <cfRule type="cellIs" dxfId="7395" priority="1342" stopIfTrue="1" operator="greaterThan">
      <formula>16</formula>
    </cfRule>
  </conditionalFormatting>
  <conditionalFormatting sqref="BB357">
    <cfRule type="cellIs" dxfId="7394" priority="1341" stopIfTrue="1" operator="greaterThan">
      <formula>16</formula>
    </cfRule>
  </conditionalFormatting>
  <conditionalFormatting sqref="BD357">
    <cfRule type="cellIs" dxfId="7393" priority="1340" stopIfTrue="1" operator="greaterThan">
      <formula>16</formula>
    </cfRule>
  </conditionalFormatting>
  <conditionalFormatting sqref="BF357">
    <cfRule type="cellIs" dxfId="7392" priority="1339" stopIfTrue="1" operator="greaterThan">
      <formula>16</formula>
    </cfRule>
  </conditionalFormatting>
  <conditionalFormatting sqref="BH357">
    <cfRule type="cellIs" dxfId="7391" priority="1338" stopIfTrue="1" operator="greaterThan">
      <formula>16</formula>
    </cfRule>
  </conditionalFormatting>
  <conditionalFormatting sqref="AU342:AU356">
    <cfRule type="endsWith" dxfId="7390" priority="1327" stopIfTrue="1" operator="endsWith" text="TE">
      <formula>RIGHT(AU342,LEN("TE"))="TE"</formula>
    </cfRule>
    <cfRule type="endsWith" dxfId="7389" priority="1328" stopIfTrue="1" operator="endsWith" text="MX">
      <formula>RIGHT(AU342,LEN("MX"))="MX"</formula>
    </cfRule>
    <cfRule type="endsWith" dxfId="7388" priority="1329" stopIfTrue="1" operator="endsWith" text="MI">
      <formula>RIGHT(AU342,LEN("MI"))="MI"</formula>
    </cfRule>
    <cfRule type="endsWith" dxfId="7387" priority="1330" stopIfTrue="1" operator="endsWith" text="PL">
      <formula>RIGHT(AU342,LEN("PL"))="PL"</formula>
    </cfRule>
    <cfRule type="endsWith" dxfId="7386" priority="1331" stopIfTrue="1" operator="endsWith" text="FE">
      <formula>RIGHT(AU342,LEN("FE"))="FE"</formula>
    </cfRule>
    <cfRule type="endsWith" dxfId="7385" priority="1332" stopIfTrue="1" operator="endsWith" text="PA">
      <formula>RIGHT(AU342,LEN("PA"))="PA"</formula>
    </cfRule>
    <cfRule type="endsWith" dxfId="7384" priority="1333" stopIfTrue="1" operator="endsWith" text="PS">
      <formula>RIGHT(AU342,LEN("PS"))="PS"</formula>
    </cfRule>
    <cfRule type="endsWith" dxfId="7383" priority="1334" stopIfTrue="1" operator="endsWith" text="OB">
      <formula>RIGHT(AU342,LEN("OB"))="OB"</formula>
    </cfRule>
    <cfRule type="endsWith" dxfId="7382" priority="1335" stopIfTrue="1" operator="endsWith" text="BA">
      <formula>RIGHT(AU342,LEN("BA"))="BA"</formula>
    </cfRule>
    <cfRule type="endsWith" dxfId="7381" priority="1336" stopIfTrue="1" operator="endsWith" text="CO">
      <formula>RIGHT(AU342,LEN("CO"))="CO"</formula>
    </cfRule>
    <cfRule type="endsWith" dxfId="7380" priority="1337" stopIfTrue="1" operator="endsWith" text="CH">
      <formula>RIGHT(AU342,LEN("CH"))="CH"</formula>
    </cfRule>
  </conditionalFormatting>
  <conditionalFormatting sqref="AW342:AW356">
    <cfRule type="endsWith" dxfId="7379" priority="1316" stopIfTrue="1" operator="endsWith" text="TE">
      <formula>RIGHT(AW342,LEN("TE"))="TE"</formula>
    </cfRule>
    <cfRule type="endsWith" dxfId="7378" priority="1317" stopIfTrue="1" operator="endsWith" text="MX">
      <formula>RIGHT(AW342,LEN("MX"))="MX"</formula>
    </cfRule>
    <cfRule type="endsWith" dxfId="7377" priority="1318" stopIfTrue="1" operator="endsWith" text="MI">
      <formula>RIGHT(AW342,LEN("MI"))="MI"</formula>
    </cfRule>
    <cfRule type="endsWith" dxfId="7376" priority="1319" stopIfTrue="1" operator="endsWith" text="PL">
      <formula>RIGHT(AW342,LEN("PL"))="PL"</formula>
    </cfRule>
    <cfRule type="endsWith" dxfId="7375" priority="1320" stopIfTrue="1" operator="endsWith" text="FE">
      <formula>RIGHT(AW342,LEN("FE"))="FE"</formula>
    </cfRule>
    <cfRule type="endsWith" dxfId="7374" priority="1321" stopIfTrue="1" operator="endsWith" text="PA">
      <formula>RIGHT(AW342,LEN("PA"))="PA"</formula>
    </cfRule>
    <cfRule type="endsWith" dxfId="7373" priority="1322" stopIfTrue="1" operator="endsWith" text="PS">
      <formula>RIGHT(AW342,LEN("PS"))="PS"</formula>
    </cfRule>
    <cfRule type="endsWith" dxfId="7372" priority="1323" stopIfTrue="1" operator="endsWith" text="OB">
      <formula>RIGHT(AW342,LEN("OB"))="OB"</formula>
    </cfRule>
    <cfRule type="endsWith" dxfId="7371" priority="1324" stopIfTrue="1" operator="endsWith" text="BA">
      <formula>RIGHT(AW342,LEN("BA"))="BA"</formula>
    </cfRule>
    <cfRule type="endsWith" dxfId="7370" priority="1325" stopIfTrue="1" operator="endsWith" text="CO">
      <formula>RIGHT(AW342,LEN("CO"))="CO"</formula>
    </cfRule>
    <cfRule type="endsWith" dxfId="7369" priority="1326" stopIfTrue="1" operator="endsWith" text="CH">
      <formula>RIGHT(AW342,LEN("CH"))="CH"</formula>
    </cfRule>
  </conditionalFormatting>
  <conditionalFormatting sqref="AY342:AY356">
    <cfRule type="endsWith" dxfId="7368" priority="1305" stopIfTrue="1" operator="endsWith" text="TE">
      <formula>RIGHT(AY342,LEN("TE"))="TE"</formula>
    </cfRule>
    <cfRule type="endsWith" dxfId="7367" priority="1306" stopIfTrue="1" operator="endsWith" text="MX">
      <formula>RIGHT(AY342,LEN("MX"))="MX"</formula>
    </cfRule>
    <cfRule type="endsWith" dxfId="7366" priority="1307" stopIfTrue="1" operator="endsWith" text="MI">
      <formula>RIGHT(AY342,LEN("MI"))="MI"</formula>
    </cfRule>
    <cfRule type="endsWith" dxfId="7365" priority="1308" stopIfTrue="1" operator="endsWith" text="PL">
      <formula>RIGHT(AY342,LEN("PL"))="PL"</formula>
    </cfRule>
    <cfRule type="endsWith" dxfId="7364" priority="1309" stopIfTrue="1" operator="endsWith" text="FE">
      <formula>RIGHT(AY342,LEN("FE"))="FE"</formula>
    </cfRule>
    <cfRule type="endsWith" dxfId="7363" priority="1310" stopIfTrue="1" operator="endsWith" text="PA">
      <formula>RIGHT(AY342,LEN("PA"))="PA"</formula>
    </cfRule>
    <cfRule type="endsWith" dxfId="7362" priority="1311" stopIfTrue="1" operator="endsWith" text="PS">
      <formula>RIGHT(AY342,LEN("PS"))="PS"</formula>
    </cfRule>
    <cfRule type="endsWith" dxfId="7361" priority="1312" stopIfTrue="1" operator="endsWith" text="OB">
      <formula>RIGHT(AY342,LEN("OB"))="OB"</formula>
    </cfRule>
    <cfRule type="endsWith" dxfId="7360" priority="1313" stopIfTrue="1" operator="endsWith" text="BA">
      <formula>RIGHT(AY342,LEN("BA"))="BA"</formula>
    </cfRule>
    <cfRule type="endsWith" dxfId="7359" priority="1314" stopIfTrue="1" operator="endsWith" text="CO">
      <formula>RIGHT(AY342,LEN("CO"))="CO"</formula>
    </cfRule>
    <cfRule type="endsWith" dxfId="7358" priority="1315" stopIfTrue="1" operator="endsWith" text="CH">
      <formula>RIGHT(AY342,LEN("CH"))="CH"</formula>
    </cfRule>
  </conditionalFormatting>
  <conditionalFormatting sqref="BA342:BA356">
    <cfRule type="endsWith" dxfId="7357" priority="1294" stopIfTrue="1" operator="endsWith" text="TE">
      <formula>RIGHT(BA342,LEN("TE"))="TE"</formula>
    </cfRule>
    <cfRule type="endsWith" dxfId="7356" priority="1295" stopIfTrue="1" operator="endsWith" text="MX">
      <formula>RIGHT(BA342,LEN("MX"))="MX"</formula>
    </cfRule>
    <cfRule type="endsWith" dxfId="7355" priority="1296" stopIfTrue="1" operator="endsWith" text="MI">
      <formula>RIGHT(BA342,LEN("MI"))="MI"</formula>
    </cfRule>
    <cfRule type="endsWith" dxfId="7354" priority="1297" stopIfTrue="1" operator="endsWith" text="PL">
      <formula>RIGHT(BA342,LEN("PL"))="PL"</formula>
    </cfRule>
    <cfRule type="endsWith" dxfId="7353" priority="1298" stopIfTrue="1" operator="endsWith" text="FE">
      <formula>RIGHT(BA342,LEN("FE"))="FE"</formula>
    </cfRule>
    <cfRule type="endsWith" dxfId="7352" priority="1299" stopIfTrue="1" operator="endsWith" text="PA">
      <formula>RIGHT(BA342,LEN("PA"))="PA"</formula>
    </cfRule>
    <cfRule type="endsWith" dxfId="7351" priority="1300" stopIfTrue="1" operator="endsWith" text="PS">
      <formula>RIGHT(BA342,LEN("PS"))="PS"</formula>
    </cfRule>
    <cfRule type="endsWith" dxfId="7350" priority="1301" stopIfTrue="1" operator="endsWith" text="OB">
      <formula>RIGHT(BA342,LEN("OB"))="OB"</formula>
    </cfRule>
    <cfRule type="endsWith" dxfId="7349" priority="1302" stopIfTrue="1" operator="endsWith" text="BA">
      <formula>RIGHT(BA342,LEN("BA"))="BA"</formula>
    </cfRule>
    <cfRule type="endsWith" dxfId="7348" priority="1303" stopIfTrue="1" operator="endsWith" text="CO">
      <formula>RIGHT(BA342,LEN("CO"))="CO"</formula>
    </cfRule>
    <cfRule type="endsWith" dxfId="7347" priority="1304" stopIfTrue="1" operator="endsWith" text="CH">
      <formula>RIGHT(BA342,LEN("CH"))="CH"</formula>
    </cfRule>
  </conditionalFormatting>
  <conditionalFormatting sqref="BC342:BC356">
    <cfRule type="endsWith" dxfId="7346" priority="1283" stopIfTrue="1" operator="endsWith" text="TE">
      <formula>RIGHT(BC342,LEN("TE"))="TE"</formula>
    </cfRule>
    <cfRule type="endsWith" dxfId="7345" priority="1284" stopIfTrue="1" operator="endsWith" text="MX">
      <formula>RIGHT(BC342,LEN("MX"))="MX"</formula>
    </cfRule>
    <cfRule type="endsWith" dxfId="7344" priority="1285" stopIfTrue="1" operator="endsWith" text="MI">
      <formula>RIGHT(BC342,LEN("MI"))="MI"</formula>
    </cfRule>
    <cfRule type="endsWith" dxfId="7343" priority="1286" stopIfTrue="1" operator="endsWith" text="PL">
      <formula>RIGHT(BC342,LEN("PL"))="PL"</formula>
    </cfRule>
    <cfRule type="endsWith" dxfId="7342" priority="1287" stopIfTrue="1" operator="endsWith" text="FE">
      <formula>RIGHT(BC342,LEN("FE"))="FE"</formula>
    </cfRule>
    <cfRule type="endsWith" dxfId="7341" priority="1288" stopIfTrue="1" operator="endsWith" text="PA">
      <formula>RIGHT(BC342,LEN("PA"))="PA"</formula>
    </cfRule>
    <cfRule type="endsWith" dxfId="7340" priority="1289" stopIfTrue="1" operator="endsWith" text="PS">
      <formula>RIGHT(BC342,LEN("PS"))="PS"</formula>
    </cfRule>
    <cfRule type="endsWith" dxfId="7339" priority="1290" stopIfTrue="1" operator="endsWith" text="OB">
      <formula>RIGHT(BC342,LEN("OB"))="OB"</formula>
    </cfRule>
    <cfRule type="endsWith" dxfId="7338" priority="1291" stopIfTrue="1" operator="endsWith" text="BA">
      <formula>RIGHT(BC342,LEN("BA"))="BA"</formula>
    </cfRule>
    <cfRule type="endsWith" dxfId="7337" priority="1292" stopIfTrue="1" operator="endsWith" text="CO">
      <formula>RIGHT(BC342,LEN("CO"))="CO"</formula>
    </cfRule>
    <cfRule type="endsWith" dxfId="7336" priority="1293" stopIfTrue="1" operator="endsWith" text="CH">
      <formula>RIGHT(BC342,LEN("CH"))="CH"</formula>
    </cfRule>
  </conditionalFormatting>
  <conditionalFormatting sqref="BE342:BE356">
    <cfRule type="endsWith" dxfId="7335" priority="1272" stopIfTrue="1" operator="endsWith" text="TE">
      <formula>RIGHT(BE342,LEN("TE"))="TE"</formula>
    </cfRule>
    <cfRule type="endsWith" dxfId="7334" priority="1273" stopIfTrue="1" operator="endsWith" text="MX">
      <formula>RIGHT(BE342,LEN("MX"))="MX"</formula>
    </cfRule>
    <cfRule type="endsWith" dxfId="7333" priority="1274" stopIfTrue="1" operator="endsWith" text="MI">
      <formula>RIGHT(BE342,LEN("MI"))="MI"</formula>
    </cfRule>
    <cfRule type="endsWith" dxfId="7332" priority="1275" stopIfTrue="1" operator="endsWith" text="PL">
      <formula>RIGHT(BE342,LEN("PL"))="PL"</formula>
    </cfRule>
    <cfRule type="endsWith" dxfId="7331" priority="1276" stopIfTrue="1" operator="endsWith" text="FE">
      <formula>RIGHT(BE342,LEN("FE"))="FE"</formula>
    </cfRule>
    <cfRule type="endsWith" dxfId="7330" priority="1277" stopIfTrue="1" operator="endsWith" text="PA">
      <formula>RIGHT(BE342,LEN("PA"))="PA"</formula>
    </cfRule>
    <cfRule type="endsWith" dxfId="7329" priority="1278" stopIfTrue="1" operator="endsWith" text="PS">
      <formula>RIGHT(BE342,LEN("PS"))="PS"</formula>
    </cfRule>
    <cfRule type="endsWith" dxfId="7328" priority="1279" stopIfTrue="1" operator="endsWith" text="OB">
      <formula>RIGHT(BE342,LEN("OB"))="OB"</formula>
    </cfRule>
    <cfRule type="endsWith" dxfId="7327" priority="1280" stopIfTrue="1" operator="endsWith" text="BA">
      <formula>RIGHT(BE342,LEN("BA"))="BA"</formula>
    </cfRule>
    <cfRule type="endsWith" dxfId="7326" priority="1281" stopIfTrue="1" operator="endsWith" text="CO">
      <formula>RIGHT(BE342,LEN("CO"))="CO"</formula>
    </cfRule>
    <cfRule type="endsWith" dxfId="7325" priority="1282" stopIfTrue="1" operator="endsWith" text="CH">
      <formula>RIGHT(BE342,LEN("CH"))="CH"</formula>
    </cfRule>
  </conditionalFormatting>
  <conditionalFormatting sqref="BG342:BG356">
    <cfRule type="endsWith" dxfId="7324" priority="1261" stopIfTrue="1" operator="endsWith" text="TE">
      <formula>RIGHT(BG342,LEN("TE"))="TE"</formula>
    </cfRule>
    <cfRule type="endsWith" dxfId="7323" priority="1262" stopIfTrue="1" operator="endsWith" text="MX">
      <formula>RIGHT(BG342,LEN("MX"))="MX"</formula>
    </cfRule>
    <cfRule type="endsWith" dxfId="7322" priority="1263" stopIfTrue="1" operator="endsWith" text="MI">
      <formula>RIGHT(BG342,LEN("MI"))="MI"</formula>
    </cfRule>
    <cfRule type="endsWith" dxfId="7321" priority="1264" stopIfTrue="1" operator="endsWith" text="PL">
      <formula>RIGHT(BG342,LEN("PL"))="PL"</formula>
    </cfRule>
    <cfRule type="endsWith" dxfId="7320" priority="1265" stopIfTrue="1" operator="endsWith" text="FE">
      <formula>RIGHT(BG342,LEN("FE"))="FE"</formula>
    </cfRule>
    <cfRule type="endsWith" dxfId="7319" priority="1266" stopIfTrue="1" operator="endsWith" text="PA">
      <formula>RIGHT(BG342,LEN("PA"))="PA"</formula>
    </cfRule>
    <cfRule type="endsWith" dxfId="7318" priority="1267" stopIfTrue="1" operator="endsWith" text="PS">
      <formula>RIGHT(BG342,LEN("PS"))="PS"</formula>
    </cfRule>
    <cfRule type="endsWith" dxfId="7317" priority="1268" stopIfTrue="1" operator="endsWith" text="OB">
      <formula>RIGHT(BG342,LEN("OB"))="OB"</formula>
    </cfRule>
    <cfRule type="endsWith" dxfId="7316" priority="1269" stopIfTrue="1" operator="endsWith" text="BA">
      <formula>RIGHT(BG342,LEN("BA"))="BA"</formula>
    </cfRule>
    <cfRule type="endsWith" dxfId="7315" priority="1270" stopIfTrue="1" operator="endsWith" text="CO">
      <formula>RIGHT(BG342,LEN("CO"))="CO"</formula>
    </cfRule>
    <cfRule type="endsWith" dxfId="7314" priority="1271" stopIfTrue="1" operator="endsWith" text="CH">
      <formula>RIGHT(BG342,LEN("CH"))="CH"</formula>
    </cfRule>
  </conditionalFormatting>
  <conditionalFormatting sqref="H375">
    <cfRule type="cellIs" dxfId="7313" priority="1260" stopIfTrue="1" operator="greaterThan">
      <formula>16</formula>
    </cfRule>
  </conditionalFormatting>
  <conditionalFormatting sqref="J375">
    <cfRule type="cellIs" dxfId="7312" priority="1259" stopIfTrue="1" operator="greaterThan">
      <formula>16</formula>
    </cfRule>
  </conditionalFormatting>
  <conditionalFormatting sqref="L375">
    <cfRule type="cellIs" dxfId="7311" priority="1258" stopIfTrue="1" operator="greaterThan">
      <formula>16</formula>
    </cfRule>
  </conditionalFormatting>
  <conditionalFormatting sqref="N375">
    <cfRule type="cellIs" dxfId="7310" priority="1257" stopIfTrue="1" operator="greaterThan">
      <formula>16</formula>
    </cfRule>
  </conditionalFormatting>
  <conditionalFormatting sqref="P375">
    <cfRule type="cellIs" dxfId="7309" priority="1256" stopIfTrue="1" operator="greaterThan">
      <formula>16</formula>
    </cfRule>
  </conditionalFormatting>
  <conditionalFormatting sqref="R375">
    <cfRule type="cellIs" dxfId="7308" priority="1255" stopIfTrue="1" operator="greaterThan">
      <formula>16</formula>
    </cfRule>
  </conditionalFormatting>
  <conditionalFormatting sqref="T375">
    <cfRule type="cellIs" dxfId="7307" priority="1254" stopIfTrue="1" operator="greaterThan">
      <formula>16</formula>
    </cfRule>
  </conditionalFormatting>
  <conditionalFormatting sqref="G360:G374">
    <cfRule type="endsWith" dxfId="7306" priority="1243" stopIfTrue="1" operator="endsWith" text="TE">
      <formula>RIGHT(G360,LEN("TE"))="TE"</formula>
    </cfRule>
    <cfRule type="endsWith" dxfId="7305" priority="1244" stopIfTrue="1" operator="endsWith" text="MX">
      <formula>RIGHT(G360,LEN("MX"))="MX"</formula>
    </cfRule>
    <cfRule type="endsWith" dxfId="7304" priority="1245" stopIfTrue="1" operator="endsWith" text="MI">
      <formula>RIGHT(G360,LEN("MI"))="MI"</formula>
    </cfRule>
    <cfRule type="endsWith" dxfId="7303" priority="1246" stopIfTrue="1" operator="endsWith" text="PL">
      <formula>RIGHT(G360,LEN("PL"))="PL"</formula>
    </cfRule>
    <cfRule type="endsWith" dxfId="7302" priority="1247" stopIfTrue="1" operator="endsWith" text="FE">
      <formula>RIGHT(G360,LEN("FE"))="FE"</formula>
    </cfRule>
    <cfRule type="endsWith" dxfId="7301" priority="1248" stopIfTrue="1" operator="endsWith" text="PA">
      <formula>RIGHT(G360,LEN("PA"))="PA"</formula>
    </cfRule>
    <cfRule type="endsWith" dxfId="7300" priority="1249" stopIfTrue="1" operator="endsWith" text="PS">
      <formula>RIGHT(G360,LEN("PS"))="PS"</formula>
    </cfRule>
    <cfRule type="endsWith" dxfId="7299" priority="1250" stopIfTrue="1" operator="endsWith" text="OB">
      <formula>RIGHT(G360,LEN("OB"))="OB"</formula>
    </cfRule>
    <cfRule type="endsWith" dxfId="7298" priority="1251" stopIfTrue="1" operator="endsWith" text="BA">
      <formula>RIGHT(G360,LEN("BA"))="BA"</formula>
    </cfRule>
    <cfRule type="endsWith" dxfId="7297" priority="1252" stopIfTrue="1" operator="endsWith" text="CO">
      <formula>RIGHT(G360,LEN("CO"))="CO"</formula>
    </cfRule>
    <cfRule type="endsWith" dxfId="7296" priority="1253" stopIfTrue="1" operator="endsWith" text="CH">
      <formula>RIGHT(G360,LEN("CH"))="CH"</formula>
    </cfRule>
  </conditionalFormatting>
  <conditionalFormatting sqref="I360:I374">
    <cfRule type="endsWith" dxfId="7295" priority="1232" stopIfTrue="1" operator="endsWith" text="TE">
      <formula>RIGHT(I360,LEN("TE"))="TE"</formula>
    </cfRule>
    <cfRule type="endsWith" dxfId="7294" priority="1233" stopIfTrue="1" operator="endsWith" text="MX">
      <formula>RIGHT(I360,LEN("MX"))="MX"</formula>
    </cfRule>
    <cfRule type="endsWith" dxfId="7293" priority="1234" stopIfTrue="1" operator="endsWith" text="MI">
      <formula>RIGHT(I360,LEN("MI"))="MI"</formula>
    </cfRule>
    <cfRule type="endsWith" dxfId="7292" priority="1235" stopIfTrue="1" operator="endsWith" text="PL">
      <formula>RIGHT(I360,LEN("PL"))="PL"</formula>
    </cfRule>
    <cfRule type="endsWith" dxfId="7291" priority="1236" stopIfTrue="1" operator="endsWith" text="FE">
      <formula>RIGHT(I360,LEN("FE"))="FE"</formula>
    </cfRule>
    <cfRule type="endsWith" dxfId="7290" priority="1237" stopIfTrue="1" operator="endsWith" text="PA">
      <formula>RIGHT(I360,LEN("PA"))="PA"</formula>
    </cfRule>
    <cfRule type="endsWith" dxfId="7289" priority="1238" stopIfTrue="1" operator="endsWith" text="PS">
      <formula>RIGHT(I360,LEN("PS"))="PS"</formula>
    </cfRule>
    <cfRule type="endsWith" dxfId="7288" priority="1239" stopIfTrue="1" operator="endsWith" text="OB">
      <formula>RIGHT(I360,LEN("OB"))="OB"</formula>
    </cfRule>
    <cfRule type="endsWith" dxfId="7287" priority="1240" stopIfTrue="1" operator="endsWith" text="BA">
      <formula>RIGHT(I360,LEN("BA"))="BA"</formula>
    </cfRule>
    <cfRule type="endsWith" dxfId="7286" priority="1241" stopIfTrue="1" operator="endsWith" text="CO">
      <formula>RIGHT(I360,LEN("CO"))="CO"</formula>
    </cfRule>
    <cfRule type="endsWith" dxfId="7285" priority="1242" stopIfTrue="1" operator="endsWith" text="CH">
      <formula>RIGHT(I360,LEN("CH"))="CH"</formula>
    </cfRule>
  </conditionalFormatting>
  <conditionalFormatting sqref="K360:K374">
    <cfRule type="endsWith" dxfId="7284" priority="1221" stopIfTrue="1" operator="endsWith" text="TE">
      <formula>RIGHT(K360,LEN("TE"))="TE"</formula>
    </cfRule>
    <cfRule type="endsWith" dxfId="7283" priority="1222" stopIfTrue="1" operator="endsWith" text="MX">
      <formula>RIGHT(K360,LEN("MX"))="MX"</formula>
    </cfRule>
    <cfRule type="endsWith" dxfId="7282" priority="1223" stopIfTrue="1" operator="endsWith" text="MI">
      <formula>RIGHT(K360,LEN("MI"))="MI"</formula>
    </cfRule>
    <cfRule type="endsWith" dxfId="7281" priority="1224" stopIfTrue="1" operator="endsWith" text="PL">
      <formula>RIGHT(K360,LEN("PL"))="PL"</formula>
    </cfRule>
    <cfRule type="endsWith" dxfId="7280" priority="1225" stopIfTrue="1" operator="endsWith" text="FE">
      <formula>RIGHT(K360,LEN("FE"))="FE"</formula>
    </cfRule>
    <cfRule type="endsWith" dxfId="7279" priority="1226" stopIfTrue="1" operator="endsWith" text="PA">
      <formula>RIGHT(K360,LEN("PA"))="PA"</formula>
    </cfRule>
    <cfRule type="endsWith" dxfId="7278" priority="1227" stopIfTrue="1" operator="endsWith" text="PS">
      <formula>RIGHT(K360,LEN("PS"))="PS"</formula>
    </cfRule>
    <cfRule type="endsWith" dxfId="7277" priority="1228" stopIfTrue="1" operator="endsWith" text="OB">
      <formula>RIGHT(K360,LEN("OB"))="OB"</formula>
    </cfRule>
    <cfRule type="endsWith" dxfId="7276" priority="1229" stopIfTrue="1" operator="endsWith" text="BA">
      <formula>RIGHT(K360,LEN("BA"))="BA"</formula>
    </cfRule>
    <cfRule type="endsWith" dxfId="7275" priority="1230" stopIfTrue="1" operator="endsWith" text="CO">
      <formula>RIGHT(K360,LEN("CO"))="CO"</formula>
    </cfRule>
    <cfRule type="endsWith" dxfId="7274" priority="1231" stopIfTrue="1" operator="endsWith" text="CH">
      <formula>RIGHT(K360,LEN("CH"))="CH"</formula>
    </cfRule>
  </conditionalFormatting>
  <conditionalFormatting sqref="M360:M374">
    <cfRule type="endsWith" dxfId="7273" priority="1210" stopIfTrue="1" operator="endsWith" text="TE">
      <formula>RIGHT(M360,LEN("TE"))="TE"</formula>
    </cfRule>
    <cfRule type="endsWith" dxfId="7272" priority="1211" stopIfTrue="1" operator="endsWith" text="MX">
      <formula>RIGHT(M360,LEN("MX"))="MX"</formula>
    </cfRule>
    <cfRule type="endsWith" dxfId="7271" priority="1212" stopIfTrue="1" operator="endsWith" text="MI">
      <formula>RIGHT(M360,LEN("MI"))="MI"</formula>
    </cfRule>
    <cfRule type="endsWith" dxfId="7270" priority="1213" stopIfTrue="1" operator="endsWith" text="PL">
      <formula>RIGHT(M360,LEN("PL"))="PL"</formula>
    </cfRule>
    <cfRule type="endsWith" dxfId="7269" priority="1214" stopIfTrue="1" operator="endsWith" text="FE">
      <formula>RIGHT(M360,LEN("FE"))="FE"</formula>
    </cfRule>
    <cfRule type="endsWith" dxfId="7268" priority="1215" stopIfTrue="1" operator="endsWith" text="PA">
      <formula>RIGHT(M360,LEN("PA"))="PA"</formula>
    </cfRule>
    <cfRule type="endsWith" dxfId="7267" priority="1216" stopIfTrue="1" operator="endsWith" text="PS">
      <formula>RIGHT(M360,LEN("PS"))="PS"</formula>
    </cfRule>
    <cfRule type="endsWith" dxfId="7266" priority="1217" stopIfTrue="1" operator="endsWith" text="OB">
      <formula>RIGHT(M360,LEN("OB"))="OB"</formula>
    </cfRule>
    <cfRule type="endsWith" dxfId="7265" priority="1218" stopIfTrue="1" operator="endsWith" text="BA">
      <formula>RIGHT(M360,LEN("BA"))="BA"</formula>
    </cfRule>
    <cfRule type="endsWith" dxfId="7264" priority="1219" stopIfTrue="1" operator="endsWith" text="CO">
      <formula>RIGHT(M360,LEN("CO"))="CO"</formula>
    </cfRule>
    <cfRule type="endsWith" dxfId="7263" priority="1220" stopIfTrue="1" operator="endsWith" text="CH">
      <formula>RIGHT(M360,LEN("CH"))="CH"</formula>
    </cfRule>
  </conditionalFormatting>
  <conditionalFormatting sqref="O360:O374">
    <cfRule type="endsWith" dxfId="7262" priority="1199" stopIfTrue="1" operator="endsWith" text="TE">
      <formula>RIGHT(O360,LEN("TE"))="TE"</formula>
    </cfRule>
    <cfRule type="endsWith" dxfId="7261" priority="1200" stopIfTrue="1" operator="endsWith" text="MX">
      <formula>RIGHT(O360,LEN("MX"))="MX"</formula>
    </cfRule>
    <cfRule type="endsWith" dxfId="7260" priority="1201" stopIfTrue="1" operator="endsWith" text="MI">
      <formula>RIGHT(O360,LEN("MI"))="MI"</formula>
    </cfRule>
    <cfRule type="endsWith" dxfId="7259" priority="1202" stopIfTrue="1" operator="endsWith" text="PL">
      <formula>RIGHT(O360,LEN("PL"))="PL"</formula>
    </cfRule>
    <cfRule type="endsWith" dxfId="7258" priority="1203" stopIfTrue="1" operator="endsWith" text="FE">
      <formula>RIGHT(O360,LEN("FE"))="FE"</formula>
    </cfRule>
    <cfRule type="endsWith" dxfId="7257" priority="1204" stopIfTrue="1" operator="endsWith" text="PA">
      <formula>RIGHT(O360,LEN("PA"))="PA"</formula>
    </cfRule>
    <cfRule type="endsWith" dxfId="7256" priority="1205" stopIfTrue="1" operator="endsWith" text="PS">
      <formula>RIGHT(O360,LEN("PS"))="PS"</formula>
    </cfRule>
    <cfRule type="endsWith" dxfId="7255" priority="1206" stopIfTrue="1" operator="endsWith" text="OB">
      <formula>RIGHT(O360,LEN("OB"))="OB"</formula>
    </cfRule>
    <cfRule type="endsWith" dxfId="7254" priority="1207" stopIfTrue="1" operator="endsWith" text="BA">
      <formula>RIGHT(O360,LEN("BA"))="BA"</formula>
    </cfRule>
    <cfRule type="endsWith" dxfId="7253" priority="1208" stopIfTrue="1" operator="endsWith" text="CO">
      <formula>RIGHT(O360,LEN("CO"))="CO"</formula>
    </cfRule>
    <cfRule type="endsWith" dxfId="7252" priority="1209" stopIfTrue="1" operator="endsWith" text="CH">
      <formula>RIGHT(O360,LEN("CH"))="CH"</formula>
    </cfRule>
  </conditionalFormatting>
  <conditionalFormatting sqref="Q360:Q374">
    <cfRule type="endsWith" dxfId="7251" priority="1188" stopIfTrue="1" operator="endsWith" text="TE">
      <formula>RIGHT(Q360,LEN("TE"))="TE"</formula>
    </cfRule>
    <cfRule type="endsWith" dxfId="7250" priority="1189" stopIfTrue="1" operator="endsWith" text="MX">
      <formula>RIGHT(Q360,LEN("MX"))="MX"</formula>
    </cfRule>
    <cfRule type="endsWith" dxfId="7249" priority="1190" stopIfTrue="1" operator="endsWith" text="MI">
      <formula>RIGHT(Q360,LEN("MI"))="MI"</formula>
    </cfRule>
    <cfRule type="endsWith" dxfId="7248" priority="1191" stopIfTrue="1" operator="endsWith" text="PL">
      <formula>RIGHT(Q360,LEN("PL"))="PL"</formula>
    </cfRule>
    <cfRule type="endsWith" dxfId="7247" priority="1192" stopIfTrue="1" operator="endsWith" text="FE">
      <formula>RIGHT(Q360,LEN("FE"))="FE"</formula>
    </cfRule>
    <cfRule type="endsWith" dxfId="7246" priority="1193" stopIfTrue="1" operator="endsWith" text="PA">
      <formula>RIGHT(Q360,LEN("PA"))="PA"</formula>
    </cfRule>
    <cfRule type="endsWith" dxfId="7245" priority="1194" stopIfTrue="1" operator="endsWith" text="PS">
      <formula>RIGHT(Q360,LEN("PS"))="PS"</formula>
    </cfRule>
    <cfRule type="endsWith" dxfId="7244" priority="1195" stopIfTrue="1" operator="endsWith" text="OB">
      <formula>RIGHT(Q360,LEN("OB"))="OB"</formula>
    </cfRule>
    <cfRule type="endsWith" dxfId="7243" priority="1196" stopIfTrue="1" operator="endsWith" text="BA">
      <formula>RIGHT(Q360,LEN("BA"))="BA"</formula>
    </cfRule>
    <cfRule type="endsWith" dxfId="7242" priority="1197" stopIfTrue="1" operator="endsWith" text="CO">
      <formula>RIGHT(Q360,LEN("CO"))="CO"</formula>
    </cfRule>
    <cfRule type="endsWith" dxfId="7241" priority="1198" stopIfTrue="1" operator="endsWith" text="CH">
      <formula>RIGHT(Q360,LEN("CH"))="CH"</formula>
    </cfRule>
  </conditionalFormatting>
  <conditionalFormatting sqref="S360:S374">
    <cfRule type="endsWith" dxfId="7240" priority="1177" stopIfTrue="1" operator="endsWith" text="TE">
      <formula>RIGHT(S360,LEN("TE"))="TE"</formula>
    </cfRule>
    <cfRule type="endsWith" dxfId="7239" priority="1178" stopIfTrue="1" operator="endsWith" text="MX">
      <formula>RIGHT(S360,LEN("MX"))="MX"</formula>
    </cfRule>
    <cfRule type="endsWith" dxfId="7238" priority="1179" stopIfTrue="1" operator="endsWith" text="MI">
      <formula>RIGHT(S360,LEN("MI"))="MI"</formula>
    </cfRule>
    <cfRule type="endsWith" dxfId="7237" priority="1180" stopIfTrue="1" operator="endsWith" text="PL">
      <formula>RIGHT(S360,LEN("PL"))="PL"</formula>
    </cfRule>
    <cfRule type="endsWith" dxfId="7236" priority="1181" stopIfTrue="1" operator="endsWith" text="FE">
      <formula>RIGHT(S360,LEN("FE"))="FE"</formula>
    </cfRule>
    <cfRule type="endsWith" dxfId="7235" priority="1182" stopIfTrue="1" operator="endsWith" text="PA">
      <formula>RIGHT(S360,LEN("PA"))="PA"</formula>
    </cfRule>
    <cfRule type="endsWith" dxfId="7234" priority="1183" stopIfTrue="1" operator="endsWith" text="PS">
      <formula>RIGHT(S360,LEN("PS"))="PS"</formula>
    </cfRule>
    <cfRule type="endsWith" dxfId="7233" priority="1184" stopIfTrue="1" operator="endsWith" text="OB">
      <formula>RIGHT(S360,LEN("OB"))="OB"</formula>
    </cfRule>
    <cfRule type="endsWith" dxfId="7232" priority="1185" stopIfTrue="1" operator="endsWith" text="BA">
      <formula>RIGHT(S360,LEN("BA"))="BA"</formula>
    </cfRule>
    <cfRule type="endsWith" dxfId="7231" priority="1186" stopIfTrue="1" operator="endsWith" text="CO">
      <formula>RIGHT(S360,LEN("CO"))="CO"</formula>
    </cfRule>
    <cfRule type="endsWith" dxfId="7230" priority="1187" stopIfTrue="1" operator="endsWith" text="CH">
      <formula>RIGHT(S360,LEN("CH"))="CH"</formula>
    </cfRule>
  </conditionalFormatting>
  <conditionalFormatting sqref="AB375">
    <cfRule type="cellIs" dxfId="7229" priority="1176" stopIfTrue="1" operator="greaterThan">
      <formula>16</formula>
    </cfRule>
  </conditionalFormatting>
  <conditionalFormatting sqref="AD375">
    <cfRule type="cellIs" dxfId="7228" priority="1175" stopIfTrue="1" operator="greaterThan">
      <formula>16</formula>
    </cfRule>
  </conditionalFormatting>
  <conditionalFormatting sqref="AF375">
    <cfRule type="cellIs" dxfId="7227" priority="1174" stopIfTrue="1" operator="greaterThan">
      <formula>16</formula>
    </cfRule>
  </conditionalFormatting>
  <conditionalFormatting sqref="AH375">
    <cfRule type="cellIs" dxfId="7226" priority="1173" stopIfTrue="1" operator="greaterThan">
      <formula>16</formula>
    </cfRule>
  </conditionalFormatting>
  <conditionalFormatting sqref="AJ375">
    <cfRule type="cellIs" dxfId="7225" priority="1172" stopIfTrue="1" operator="greaterThan">
      <formula>16</formula>
    </cfRule>
  </conditionalFormatting>
  <conditionalFormatting sqref="AL375">
    <cfRule type="cellIs" dxfId="7224" priority="1171" stopIfTrue="1" operator="greaterThan">
      <formula>16</formula>
    </cfRule>
  </conditionalFormatting>
  <conditionalFormatting sqref="AN375">
    <cfRule type="cellIs" dxfId="7223" priority="1170" stopIfTrue="1" operator="greaterThan">
      <formula>16</formula>
    </cfRule>
  </conditionalFormatting>
  <conditionalFormatting sqref="AA360:AA374">
    <cfRule type="endsWith" dxfId="7222" priority="1159" stopIfTrue="1" operator="endsWith" text="TE">
      <formula>RIGHT(AA360,LEN("TE"))="TE"</formula>
    </cfRule>
    <cfRule type="endsWith" dxfId="7221" priority="1160" stopIfTrue="1" operator="endsWith" text="MX">
      <formula>RIGHT(AA360,LEN("MX"))="MX"</formula>
    </cfRule>
    <cfRule type="endsWith" dxfId="7220" priority="1161" stopIfTrue="1" operator="endsWith" text="MI">
      <formula>RIGHT(AA360,LEN("MI"))="MI"</formula>
    </cfRule>
    <cfRule type="endsWith" dxfId="7219" priority="1162" stopIfTrue="1" operator="endsWith" text="PL">
      <formula>RIGHT(AA360,LEN("PL"))="PL"</formula>
    </cfRule>
    <cfRule type="endsWith" dxfId="7218" priority="1163" stopIfTrue="1" operator="endsWith" text="FE">
      <formula>RIGHT(AA360,LEN("FE"))="FE"</formula>
    </cfRule>
    <cfRule type="endsWith" dxfId="7217" priority="1164" stopIfTrue="1" operator="endsWith" text="PA">
      <formula>RIGHT(AA360,LEN("PA"))="PA"</formula>
    </cfRule>
    <cfRule type="endsWith" dxfId="7216" priority="1165" stopIfTrue="1" operator="endsWith" text="PS">
      <formula>RIGHT(AA360,LEN("PS"))="PS"</formula>
    </cfRule>
    <cfRule type="endsWith" dxfId="7215" priority="1166" stopIfTrue="1" operator="endsWith" text="OB">
      <formula>RIGHT(AA360,LEN("OB"))="OB"</formula>
    </cfRule>
    <cfRule type="endsWith" dxfId="7214" priority="1167" stopIfTrue="1" operator="endsWith" text="BA">
      <formula>RIGHT(AA360,LEN("BA"))="BA"</formula>
    </cfRule>
    <cfRule type="endsWith" dxfId="7213" priority="1168" stopIfTrue="1" operator="endsWith" text="CO">
      <formula>RIGHT(AA360,LEN("CO"))="CO"</formula>
    </cfRule>
    <cfRule type="endsWith" dxfId="7212" priority="1169" stopIfTrue="1" operator="endsWith" text="CH">
      <formula>RIGHT(AA360,LEN("CH"))="CH"</formula>
    </cfRule>
  </conditionalFormatting>
  <conditionalFormatting sqref="AC360:AC374">
    <cfRule type="endsWith" dxfId="7211" priority="1148" stopIfTrue="1" operator="endsWith" text="TE">
      <formula>RIGHT(AC360,LEN("TE"))="TE"</formula>
    </cfRule>
    <cfRule type="endsWith" dxfId="7210" priority="1149" stopIfTrue="1" operator="endsWith" text="MX">
      <formula>RIGHT(AC360,LEN("MX"))="MX"</formula>
    </cfRule>
    <cfRule type="endsWith" dxfId="7209" priority="1150" stopIfTrue="1" operator="endsWith" text="MI">
      <formula>RIGHT(AC360,LEN("MI"))="MI"</formula>
    </cfRule>
    <cfRule type="endsWith" dxfId="7208" priority="1151" stopIfTrue="1" operator="endsWith" text="PL">
      <formula>RIGHT(AC360,LEN("PL"))="PL"</formula>
    </cfRule>
    <cfRule type="endsWith" dxfId="7207" priority="1152" stopIfTrue="1" operator="endsWith" text="FE">
      <formula>RIGHT(AC360,LEN("FE"))="FE"</formula>
    </cfRule>
    <cfRule type="endsWith" dxfId="7206" priority="1153" stopIfTrue="1" operator="endsWith" text="PA">
      <formula>RIGHT(AC360,LEN("PA"))="PA"</formula>
    </cfRule>
    <cfRule type="endsWith" dxfId="7205" priority="1154" stopIfTrue="1" operator="endsWith" text="PS">
      <formula>RIGHT(AC360,LEN("PS"))="PS"</formula>
    </cfRule>
    <cfRule type="endsWith" dxfId="7204" priority="1155" stopIfTrue="1" operator="endsWith" text="OB">
      <formula>RIGHT(AC360,LEN("OB"))="OB"</formula>
    </cfRule>
    <cfRule type="endsWith" dxfId="7203" priority="1156" stopIfTrue="1" operator="endsWith" text="BA">
      <formula>RIGHT(AC360,LEN("BA"))="BA"</formula>
    </cfRule>
    <cfRule type="endsWith" dxfId="7202" priority="1157" stopIfTrue="1" operator="endsWith" text="CO">
      <formula>RIGHT(AC360,LEN("CO"))="CO"</formula>
    </cfRule>
    <cfRule type="endsWith" dxfId="7201" priority="1158" stopIfTrue="1" operator="endsWith" text="CH">
      <formula>RIGHT(AC360,LEN("CH"))="CH"</formula>
    </cfRule>
  </conditionalFormatting>
  <conditionalFormatting sqref="AE360:AE374">
    <cfRule type="endsWith" dxfId="7200" priority="1137" stopIfTrue="1" operator="endsWith" text="TE">
      <formula>RIGHT(AE360,LEN("TE"))="TE"</formula>
    </cfRule>
    <cfRule type="endsWith" dxfId="7199" priority="1138" stopIfTrue="1" operator="endsWith" text="MX">
      <formula>RIGHT(AE360,LEN("MX"))="MX"</formula>
    </cfRule>
    <cfRule type="endsWith" dxfId="7198" priority="1139" stopIfTrue="1" operator="endsWith" text="MI">
      <formula>RIGHT(AE360,LEN("MI"))="MI"</formula>
    </cfRule>
    <cfRule type="endsWith" dxfId="7197" priority="1140" stopIfTrue="1" operator="endsWith" text="PL">
      <formula>RIGHT(AE360,LEN("PL"))="PL"</formula>
    </cfRule>
    <cfRule type="endsWith" dxfId="7196" priority="1141" stopIfTrue="1" operator="endsWith" text="FE">
      <formula>RIGHT(AE360,LEN("FE"))="FE"</formula>
    </cfRule>
    <cfRule type="endsWith" dxfId="7195" priority="1142" stopIfTrue="1" operator="endsWith" text="PA">
      <formula>RIGHT(AE360,LEN("PA"))="PA"</formula>
    </cfRule>
    <cfRule type="endsWith" dxfId="7194" priority="1143" stopIfTrue="1" operator="endsWith" text="PS">
      <formula>RIGHT(AE360,LEN("PS"))="PS"</formula>
    </cfRule>
    <cfRule type="endsWith" dxfId="7193" priority="1144" stopIfTrue="1" operator="endsWith" text="OB">
      <formula>RIGHT(AE360,LEN("OB"))="OB"</formula>
    </cfRule>
    <cfRule type="endsWith" dxfId="7192" priority="1145" stopIfTrue="1" operator="endsWith" text="BA">
      <formula>RIGHT(AE360,LEN("BA"))="BA"</formula>
    </cfRule>
    <cfRule type="endsWith" dxfId="7191" priority="1146" stopIfTrue="1" operator="endsWith" text="CO">
      <formula>RIGHT(AE360,LEN("CO"))="CO"</formula>
    </cfRule>
    <cfRule type="endsWith" dxfId="7190" priority="1147" stopIfTrue="1" operator="endsWith" text="CH">
      <formula>RIGHT(AE360,LEN("CH"))="CH"</formula>
    </cfRule>
  </conditionalFormatting>
  <conditionalFormatting sqref="AG360:AG374">
    <cfRule type="endsWith" dxfId="7189" priority="1126" stopIfTrue="1" operator="endsWith" text="TE">
      <formula>RIGHT(AG360,LEN("TE"))="TE"</formula>
    </cfRule>
    <cfRule type="endsWith" dxfId="7188" priority="1127" stopIfTrue="1" operator="endsWith" text="MX">
      <formula>RIGHT(AG360,LEN("MX"))="MX"</formula>
    </cfRule>
    <cfRule type="endsWith" dxfId="7187" priority="1128" stopIfTrue="1" operator="endsWith" text="MI">
      <formula>RIGHT(AG360,LEN("MI"))="MI"</formula>
    </cfRule>
    <cfRule type="endsWith" dxfId="7186" priority="1129" stopIfTrue="1" operator="endsWith" text="PL">
      <formula>RIGHT(AG360,LEN("PL"))="PL"</formula>
    </cfRule>
    <cfRule type="endsWith" dxfId="7185" priority="1130" stopIfTrue="1" operator="endsWith" text="FE">
      <formula>RIGHT(AG360,LEN("FE"))="FE"</formula>
    </cfRule>
    <cfRule type="endsWith" dxfId="7184" priority="1131" stopIfTrue="1" operator="endsWith" text="PA">
      <formula>RIGHT(AG360,LEN("PA"))="PA"</formula>
    </cfRule>
    <cfRule type="endsWith" dxfId="7183" priority="1132" stopIfTrue="1" operator="endsWith" text="PS">
      <formula>RIGHT(AG360,LEN("PS"))="PS"</formula>
    </cfRule>
    <cfRule type="endsWith" dxfId="7182" priority="1133" stopIfTrue="1" operator="endsWith" text="OB">
      <formula>RIGHT(AG360,LEN("OB"))="OB"</formula>
    </cfRule>
    <cfRule type="endsWith" dxfId="7181" priority="1134" stopIfTrue="1" operator="endsWith" text="BA">
      <formula>RIGHT(AG360,LEN("BA"))="BA"</formula>
    </cfRule>
    <cfRule type="endsWith" dxfId="7180" priority="1135" stopIfTrue="1" operator="endsWith" text="CO">
      <formula>RIGHT(AG360,LEN("CO"))="CO"</formula>
    </cfRule>
    <cfRule type="endsWith" dxfId="7179" priority="1136" stopIfTrue="1" operator="endsWith" text="CH">
      <formula>RIGHT(AG360,LEN("CH"))="CH"</formula>
    </cfRule>
  </conditionalFormatting>
  <conditionalFormatting sqref="AI360:AI374">
    <cfRule type="endsWith" dxfId="7178" priority="1115" stopIfTrue="1" operator="endsWith" text="TE">
      <formula>RIGHT(AI360,LEN("TE"))="TE"</formula>
    </cfRule>
    <cfRule type="endsWith" dxfId="7177" priority="1116" stopIfTrue="1" operator="endsWith" text="MX">
      <formula>RIGHT(AI360,LEN("MX"))="MX"</formula>
    </cfRule>
    <cfRule type="endsWith" dxfId="7176" priority="1117" stopIfTrue="1" operator="endsWith" text="MI">
      <formula>RIGHT(AI360,LEN("MI"))="MI"</formula>
    </cfRule>
    <cfRule type="endsWith" dxfId="7175" priority="1118" stopIfTrue="1" operator="endsWith" text="PL">
      <formula>RIGHT(AI360,LEN("PL"))="PL"</formula>
    </cfRule>
    <cfRule type="endsWith" dxfId="7174" priority="1119" stopIfTrue="1" operator="endsWith" text="FE">
      <formula>RIGHT(AI360,LEN("FE"))="FE"</formula>
    </cfRule>
    <cfRule type="endsWith" dxfId="7173" priority="1120" stopIfTrue="1" operator="endsWith" text="PA">
      <formula>RIGHT(AI360,LEN("PA"))="PA"</formula>
    </cfRule>
    <cfRule type="endsWith" dxfId="7172" priority="1121" stopIfTrue="1" operator="endsWith" text="PS">
      <formula>RIGHT(AI360,LEN("PS"))="PS"</formula>
    </cfRule>
    <cfRule type="endsWith" dxfId="7171" priority="1122" stopIfTrue="1" operator="endsWith" text="OB">
      <formula>RIGHT(AI360,LEN("OB"))="OB"</formula>
    </cfRule>
    <cfRule type="endsWith" dxfId="7170" priority="1123" stopIfTrue="1" operator="endsWith" text="BA">
      <formula>RIGHT(AI360,LEN("BA"))="BA"</formula>
    </cfRule>
    <cfRule type="endsWith" dxfId="7169" priority="1124" stopIfTrue="1" operator="endsWith" text="CO">
      <formula>RIGHT(AI360,LEN("CO"))="CO"</formula>
    </cfRule>
    <cfRule type="endsWith" dxfId="7168" priority="1125" stopIfTrue="1" operator="endsWith" text="CH">
      <formula>RIGHT(AI360,LEN("CH"))="CH"</formula>
    </cfRule>
  </conditionalFormatting>
  <conditionalFormatting sqref="AK360:AK374">
    <cfRule type="endsWith" dxfId="7167" priority="1104" stopIfTrue="1" operator="endsWith" text="TE">
      <formula>RIGHT(AK360,LEN("TE"))="TE"</formula>
    </cfRule>
    <cfRule type="endsWith" dxfId="7166" priority="1105" stopIfTrue="1" operator="endsWith" text="MX">
      <formula>RIGHT(AK360,LEN("MX"))="MX"</formula>
    </cfRule>
    <cfRule type="endsWith" dxfId="7165" priority="1106" stopIfTrue="1" operator="endsWith" text="MI">
      <formula>RIGHT(AK360,LEN("MI"))="MI"</formula>
    </cfRule>
    <cfRule type="endsWith" dxfId="7164" priority="1107" stopIfTrue="1" operator="endsWith" text="PL">
      <formula>RIGHT(AK360,LEN("PL"))="PL"</formula>
    </cfRule>
    <cfRule type="endsWith" dxfId="7163" priority="1108" stopIfTrue="1" operator="endsWith" text="FE">
      <formula>RIGHT(AK360,LEN("FE"))="FE"</formula>
    </cfRule>
    <cfRule type="endsWith" dxfId="7162" priority="1109" stopIfTrue="1" operator="endsWith" text="PA">
      <formula>RIGHT(AK360,LEN("PA"))="PA"</formula>
    </cfRule>
    <cfRule type="endsWith" dxfId="7161" priority="1110" stopIfTrue="1" operator="endsWith" text="PS">
      <formula>RIGHT(AK360,LEN("PS"))="PS"</formula>
    </cfRule>
    <cfRule type="endsWith" dxfId="7160" priority="1111" stopIfTrue="1" operator="endsWith" text="OB">
      <formula>RIGHT(AK360,LEN("OB"))="OB"</formula>
    </cfRule>
    <cfRule type="endsWith" dxfId="7159" priority="1112" stopIfTrue="1" operator="endsWith" text="BA">
      <formula>RIGHT(AK360,LEN("BA"))="BA"</formula>
    </cfRule>
    <cfRule type="endsWith" dxfId="7158" priority="1113" stopIfTrue="1" operator="endsWith" text="CO">
      <formula>RIGHT(AK360,LEN("CO"))="CO"</formula>
    </cfRule>
    <cfRule type="endsWith" dxfId="7157" priority="1114" stopIfTrue="1" operator="endsWith" text="CH">
      <formula>RIGHT(AK360,LEN("CH"))="CH"</formula>
    </cfRule>
  </conditionalFormatting>
  <conditionalFormatting sqref="AM360:AM374">
    <cfRule type="endsWith" dxfId="7156" priority="1093" stopIfTrue="1" operator="endsWith" text="TE">
      <formula>RIGHT(AM360,LEN("TE"))="TE"</formula>
    </cfRule>
    <cfRule type="endsWith" dxfId="7155" priority="1094" stopIfTrue="1" operator="endsWith" text="MX">
      <formula>RIGHT(AM360,LEN("MX"))="MX"</formula>
    </cfRule>
    <cfRule type="endsWith" dxfId="7154" priority="1095" stopIfTrue="1" operator="endsWith" text="MI">
      <formula>RIGHT(AM360,LEN("MI"))="MI"</formula>
    </cfRule>
    <cfRule type="endsWith" dxfId="7153" priority="1096" stopIfTrue="1" operator="endsWith" text="PL">
      <formula>RIGHT(AM360,LEN("PL"))="PL"</formula>
    </cfRule>
    <cfRule type="endsWith" dxfId="7152" priority="1097" stopIfTrue="1" operator="endsWith" text="FE">
      <formula>RIGHT(AM360,LEN("FE"))="FE"</formula>
    </cfRule>
    <cfRule type="endsWith" dxfId="7151" priority="1098" stopIfTrue="1" operator="endsWith" text="PA">
      <formula>RIGHT(AM360,LEN("PA"))="PA"</formula>
    </cfRule>
    <cfRule type="endsWith" dxfId="7150" priority="1099" stopIfTrue="1" operator="endsWith" text="PS">
      <formula>RIGHT(AM360,LEN("PS"))="PS"</formula>
    </cfRule>
    <cfRule type="endsWith" dxfId="7149" priority="1100" stopIfTrue="1" operator="endsWith" text="OB">
      <formula>RIGHT(AM360,LEN("OB"))="OB"</formula>
    </cfRule>
    <cfRule type="endsWith" dxfId="7148" priority="1101" stopIfTrue="1" operator="endsWith" text="BA">
      <formula>RIGHT(AM360,LEN("BA"))="BA"</formula>
    </cfRule>
    <cfRule type="endsWith" dxfId="7147" priority="1102" stopIfTrue="1" operator="endsWith" text="CO">
      <formula>RIGHT(AM360,LEN("CO"))="CO"</formula>
    </cfRule>
    <cfRule type="endsWith" dxfId="7146" priority="1103" stopIfTrue="1" operator="endsWith" text="CH">
      <formula>RIGHT(AM360,LEN("CH"))="CH"</formula>
    </cfRule>
  </conditionalFormatting>
  <conditionalFormatting sqref="AV375">
    <cfRule type="cellIs" dxfId="7145" priority="1092" stopIfTrue="1" operator="greaterThan">
      <formula>16</formula>
    </cfRule>
  </conditionalFormatting>
  <conditionalFormatting sqref="AX375">
    <cfRule type="cellIs" dxfId="7144" priority="1091" stopIfTrue="1" operator="greaterThan">
      <formula>16</formula>
    </cfRule>
  </conditionalFormatting>
  <conditionalFormatting sqref="AZ375">
    <cfRule type="cellIs" dxfId="7143" priority="1090" stopIfTrue="1" operator="greaterThan">
      <formula>16</formula>
    </cfRule>
  </conditionalFormatting>
  <conditionalFormatting sqref="BB375">
    <cfRule type="cellIs" dxfId="7142" priority="1089" stopIfTrue="1" operator="greaterThan">
      <formula>16</formula>
    </cfRule>
  </conditionalFormatting>
  <conditionalFormatting sqref="BD375">
    <cfRule type="cellIs" dxfId="7141" priority="1088" stopIfTrue="1" operator="greaterThan">
      <formula>16</formula>
    </cfRule>
  </conditionalFormatting>
  <conditionalFormatting sqref="BF375">
    <cfRule type="cellIs" dxfId="7140" priority="1087" stopIfTrue="1" operator="greaterThan">
      <formula>16</formula>
    </cfRule>
  </conditionalFormatting>
  <conditionalFormatting sqref="BH375">
    <cfRule type="cellIs" dxfId="7139" priority="1086" stopIfTrue="1" operator="greaterThan">
      <formula>16</formula>
    </cfRule>
  </conditionalFormatting>
  <conditionalFormatting sqref="AU360:AU374">
    <cfRule type="endsWith" dxfId="7138" priority="1075" stopIfTrue="1" operator="endsWith" text="TE">
      <formula>RIGHT(AU360,LEN("TE"))="TE"</formula>
    </cfRule>
    <cfRule type="endsWith" dxfId="7137" priority="1076" stopIfTrue="1" operator="endsWith" text="MX">
      <formula>RIGHT(AU360,LEN("MX"))="MX"</formula>
    </cfRule>
    <cfRule type="endsWith" dxfId="7136" priority="1077" stopIfTrue="1" operator="endsWith" text="MI">
      <formula>RIGHT(AU360,LEN("MI"))="MI"</formula>
    </cfRule>
    <cfRule type="endsWith" dxfId="7135" priority="1078" stopIfTrue="1" operator="endsWith" text="PL">
      <formula>RIGHT(AU360,LEN("PL"))="PL"</formula>
    </cfRule>
    <cfRule type="endsWith" dxfId="7134" priority="1079" stopIfTrue="1" operator="endsWith" text="FE">
      <formula>RIGHT(AU360,LEN("FE"))="FE"</formula>
    </cfRule>
    <cfRule type="endsWith" dxfId="7133" priority="1080" stopIfTrue="1" operator="endsWith" text="PA">
      <formula>RIGHT(AU360,LEN("PA"))="PA"</formula>
    </cfRule>
    <cfRule type="endsWith" dxfId="7132" priority="1081" stopIfTrue="1" operator="endsWith" text="PS">
      <formula>RIGHT(AU360,LEN("PS"))="PS"</formula>
    </cfRule>
    <cfRule type="endsWith" dxfId="7131" priority="1082" stopIfTrue="1" operator="endsWith" text="OB">
      <formula>RIGHT(AU360,LEN("OB"))="OB"</formula>
    </cfRule>
    <cfRule type="endsWith" dxfId="7130" priority="1083" stopIfTrue="1" operator="endsWith" text="BA">
      <formula>RIGHT(AU360,LEN("BA"))="BA"</formula>
    </cfRule>
    <cfRule type="endsWith" dxfId="7129" priority="1084" stopIfTrue="1" operator="endsWith" text="CO">
      <formula>RIGHT(AU360,LEN("CO"))="CO"</formula>
    </cfRule>
    <cfRule type="endsWith" dxfId="7128" priority="1085" stopIfTrue="1" operator="endsWith" text="CH">
      <formula>RIGHT(AU360,LEN("CH"))="CH"</formula>
    </cfRule>
  </conditionalFormatting>
  <conditionalFormatting sqref="AW360:AW374">
    <cfRule type="endsWith" dxfId="7127" priority="1064" stopIfTrue="1" operator="endsWith" text="TE">
      <formula>RIGHT(AW360,LEN("TE"))="TE"</formula>
    </cfRule>
    <cfRule type="endsWith" dxfId="7126" priority="1065" stopIfTrue="1" operator="endsWith" text="MX">
      <formula>RIGHT(AW360,LEN("MX"))="MX"</formula>
    </cfRule>
    <cfRule type="endsWith" dxfId="7125" priority="1066" stopIfTrue="1" operator="endsWith" text="MI">
      <formula>RIGHT(AW360,LEN("MI"))="MI"</formula>
    </cfRule>
    <cfRule type="endsWith" dxfId="7124" priority="1067" stopIfTrue="1" operator="endsWith" text="PL">
      <formula>RIGHT(AW360,LEN("PL"))="PL"</formula>
    </cfRule>
    <cfRule type="endsWith" dxfId="7123" priority="1068" stopIfTrue="1" operator="endsWith" text="FE">
      <formula>RIGHT(AW360,LEN("FE"))="FE"</formula>
    </cfRule>
    <cfRule type="endsWith" dxfId="7122" priority="1069" stopIfTrue="1" operator="endsWith" text="PA">
      <formula>RIGHT(AW360,LEN("PA"))="PA"</formula>
    </cfRule>
    <cfRule type="endsWith" dxfId="7121" priority="1070" stopIfTrue="1" operator="endsWith" text="PS">
      <formula>RIGHT(AW360,LEN("PS"))="PS"</formula>
    </cfRule>
    <cfRule type="endsWith" dxfId="7120" priority="1071" stopIfTrue="1" operator="endsWith" text="OB">
      <formula>RIGHT(AW360,LEN("OB"))="OB"</formula>
    </cfRule>
    <cfRule type="endsWith" dxfId="7119" priority="1072" stopIfTrue="1" operator="endsWith" text="BA">
      <formula>RIGHT(AW360,LEN("BA"))="BA"</formula>
    </cfRule>
    <cfRule type="endsWith" dxfId="7118" priority="1073" stopIfTrue="1" operator="endsWith" text="CO">
      <formula>RIGHT(AW360,LEN("CO"))="CO"</formula>
    </cfRule>
    <cfRule type="endsWith" dxfId="7117" priority="1074" stopIfTrue="1" operator="endsWith" text="CH">
      <formula>RIGHT(AW360,LEN("CH"))="CH"</formula>
    </cfRule>
  </conditionalFormatting>
  <conditionalFormatting sqref="AY360:AY374">
    <cfRule type="endsWith" dxfId="7116" priority="1053" stopIfTrue="1" operator="endsWith" text="TE">
      <formula>RIGHT(AY360,LEN("TE"))="TE"</formula>
    </cfRule>
    <cfRule type="endsWith" dxfId="7115" priority="1054" stopIfTrue="1" operator="endsWith" text="MX">
      <formula>RIGHT(AY360,LEN("MX"))="MX"</formula>
    </cfRule>
    <cfRule type="endsWith" dxfId="7114" priority="1055" stopIfTrue="1" operator="endsWith" text="MI">
      <formula>RIGHT(AY360,LEN("MI"))="MI"</formula>
    </cfRule>
    <cfRule type="endsWith" dxfId="7113" priority="1056" stopIfTrue="1" operator="endsWith" text="PL">
      <formula>RIGHT(AY360,LEN("PL"))="PL"</formula>
    </cfRule>
    <cfRule type="endsWith" dxfId="7112" priority="1057" stopIfTrue="1" operator="endsWith" text="FE">
      <formula>RIGHT(AY360,LEN("FE"))="FE"</formula>
    </cfRule>
    <cfRule type="endsWith" dxfId="7111" priority="1058" stopIfTrue="1" operator="endsWith" text="PA">
      <formula>RIGHT(AY360,LEN("PA"))="PA"</formula>
    </cfRule>
    <cfRule type="endsWith" dxfId="7110" priority="1059" stopIfTrue="1" operator="endsWith" text="PS">
      <formula>RIGHT(AY360,LEN("PS"))="PS"</formula>
    </cfRule>
    <cfRule type="endsWith" dxfId="7109" priority="1060" stopIfTrue="1" operator="endsWith" text="OB">
      <formula>RIGHT(AY360,LEN("OB"))="OB"</formula>
    </cfRule>
    <cfRule type="endsWith" dxfId="7108" priority="1061" stopIfTrue="1" operator="endsWith" text="BA">
      <formula>RIGHT(AY360,LEN("BA"))="BA"</formula>
    </cfRule>
    <cfRule type="endsWith" dxfId="7107" priority="1062" stopIfTrue="1" operator="endsWith" text="CO">
      <formula>RIGHT(AY360,LEN("CO"))="CO"</formula>
    </cfRule>
    <cfRule type="endsWith" dxfId="7106" priority="1063" stopIfTrue="1" operator="endsWith" text="CH">
      <formula>RIGHT(AY360,LEN("CH"))="CH"</formula>
    </cfRule>
  </conditionalFormatting>
  <conditionalFormatting sqref="BA360:BA374">
    <cfRule type="endsWith" dxfId="7105" priority="1042" stopIfTrue="1" operator="endsWith" text="TE">
      <formula>RIGHT(BA360,LEN("TE"))="TE"</formula>
    </cfRule>
    <cfRule type="endsWith" dxfId="7104" priority="1043" stopIfTrue="1" operator="endsWith" text="MX">
      <formula>RIGHT(BA360,LEN("MX"))="MX"</formula>
    </cfRule>
    <cfRule type="endsWith" dxfId="7103" priority="1044" stopIfTrue="1" operator="endsWith" text="MI">
      <formula>RIGHT(BA360,LEN("MI"))="MI"</formula>
    </cfRule>
    <cfRule type="endsWith" dxfId="7102" priority="1045" stopIfTrue="1" operator="endsWith" text="PL">
      <formula>RIGHT(BA360,LEN("PL"))="PL"</formula>
    </cfRule>
    <cfRule type="endsWith" dxfId="7101" priority="1046" stopIfTrue="1" operator="endsWith" text="FE">
      <formula>RIGHT(BA360,LEN("FE"))="FE"</formula>
    </cfRule>
    <cfRule type="endsWith" dxfId="7100" priority="1047" stopIfTrue="1" operator="endsWith" text="PA">
      <formula>RIGHT(BA360,LEN("PA"))="PA"</formula>
    </cfRule>
    <cfRule type="endsWith" dxfId="7099" priority="1048" stopIfTrue="1" operator="endsWith" text="PS">
      <formula>RIGHT(BA360,LEN("PS"))="PS"</formula>
    </cfRule>
    <cfRule type="endsWith" dxfId="7098" priority="1049" stopIfTrue="1" operator="endsWith" text="OB">
      <formula>RIGHT(BA360,LEN("OB"))="OB"</formula>
    </cfRule>
    <cfRule type="endsWith" dxfId="7097" priority="1050" stopIfTrue="1" operator="endsWith" text="BA">
      <formula>RIGHT(BA360,LEN("BA"))="BA"</formula>
    </cfRule>
    <cfRule type="endsWith" dxfId="7096" priority="1051" stopIfTrue="1" operator="endsWith" text="CO">
      <formula>RIGHT(BA360,LEN("CO"))="CO"</formula>
    </cfRule>
    <cfRule type="endsWith" dxfId="7095" priority="1052" stopIfTrue="1" operator="endsWith" text="CH">
      <formula>RIGHT(BA360,LEN("CH"))="CH"</formula>
    </cfRule>
  </conditionalFormatting>
  <conditionalFormatting sqref="BC360:BC374">
    <cfRule type="endsWith" dxfId="7094" priority="1031" stopIfTrue="1" operator="endsWith" text="TE">
      <formula>RIGHT(BC360,LEN("TE"))="TE"</formula>
    </cfRule>
    <cfRule type="endsWith" dxfId="7093" priority="1032" stopIfTrue="1" operator="endsWith" text="MX">
      <formula>RIGHT(BC360,LEN("MX"))="MX"</formula>
    </cfRule>
    <cfRule type="endsWith" dxfId="7092" priority="1033" stopIfTrue="1" operator="endsWith" text="MI">
      <formula>RIGHT(BC360,LEN("MI"))="MI"</formula>
    </cfRule>
    <cfRule type="endsWith" dxfId="7091" priority="1034" stopIfTrue="1" operator="endsWith" text="PL">
      <formula>RIGHT(BC360,LEN("PL"))="PL"</formula>
    </cfRule>
    <cfRule type="endsWith" dxfId="7090" priority="1035" stopIfTrue="1" operator="endsWith" text="FE">
      <formula>RIGHT(BC360,LEN("FE"))="FE"</formula>
    </cfRule>
    <cfRule type="endsWith" dxfId="7089" priority="1036" stopIfTrue="1" operator="endsWith" text="PA">
      <formula>RIGHT(BC360,LEN("PA"))="PA"</formula>
    </cfRule>
    <cfRule type="endsWith" dxfId="7088" priority="1037" stopIfTrue="1" operator="endsWith" text="PS">
      <formula>RIGHT(BC360,LEN("PS"))="PS"</formula>
    </cfRule>
    <cfRule type="endsWith" dxfId="7087" priority="1038" stopIfTrue="1" operator="endsWith" text="OB">
      <formula>RIGHT(BC360,LEN("OB"))="OB"</formula>
    </cfRule>
    <cfRule type="endsWith" dxfId="7086" priority="1039" stopIfTrue="1" operator="endsWith" text="BA">
      <formula>RIGHT(BC360,LEN("BA"))="BA"</formula>
    </cfRule>
    <cfRule type="endsWith" dxfId="7085" priority="1040" stopIfTrue="1" operator="endsWith" text="CO">
      <formula>RIGHT(BC360,LEN("CO"))="CO"</formula>
    </cfRule>
    <cfRule type="endsWith" dxfId="7084" priority="1041" stopIfTrue="1" operator="endsWith" text="CH">
      <formula>RIGHT(BC360,LEN("CH"))="CH"</formula>
    </cfRule>
  </conditionalFormatting>
  <conditionalFormatting sqref="BE360:BE374">
    <cfRule type="endsWith" dxfId="7083" priority="1020" stopIfTrue="1" operator="endsWith" text="TE">
      <formula>RIGHT(BE360,LEN("TE"))="TE"</formula>
    </cfRule>
    <cfRule type="endsWith" dxfId="7082" priority="1021" stopIfTrue="1" operator="endsWith" text="MX">
      <formula>RIGHT(BE360,LEN("MX"))="MX"</formula>
    </cfRule>
    <cfRule type="endsWith" dxfId="7081" priority="1022" stopIfTrue="1" operator="endsWith" text="MI">
      <formula>RIGHT(BE360,LEN("MI"))="MI"</formula>
    </cfRule>
    <cfRule type="endsWith" dxfId="7080" priority="1023" stopIfTrue="1" operator="endsWith" text="PL">
      <formula>RIGHT(BE360,LEN("PL"))="PL"</formula>
    </cfRule>
    <cfRule type="endsWith" dxfId="7079" priority="1024" stopIfTrue="1" operator="endsWith" text="FE">
      <formula>RIGHT(BE360,LEN("FE"))="FE"</formula>
    </cfRule>
    <cfRule type="endsWith" dxfId="7078" priority="1025" stopIfTrue="1" operator="endsWith" text="PA">
      <formula>RIGHT(BE360,LEN("PA"))="PA"</formula>
    </cfRule>
    <cfRule type="endsWith" dxfId="7077" priority="1026" stopIfTrue="1" operator="endsWith" text="PS">
      <formula>RIGHT(BE360,LEN("PS"))="PS"</formula>
    </cfRule>
    <cfRule type="endsWith" dxfId="7076" priority="1027" stopIfTrue="1" operator="endsWith" text="OB">
      <formula>RIGHT(BE360,LEN("OB"))="OB"</formula>
    </cfRule>
    <cfRule type="endsWith" dxfId="7075" priority="1028" stopIfTrue="1" operator="endsWith" text="BA">
      <formula>RIGHT(BE360,LEN("BA"))="BA"</formula>
    </cfRule>
    <cfRule type="endsWith" dxfId="7074" priority="1029" stopIfTrue="1" operator="endsWith" text="CO">
      <formula>RIGHT(BE360,LEN("CO"))="CO"</formula>
    </cfRule>
    <cfRule type="endsWith" dxfId="7073" priority="1030" stopIfTrue="1" operator="endsWith" text="CH">
      <formula>RIGHT(BE360,LEN("CH"))="CH"</formula>
    </cfRule>
  </conditionalFormatting>
  <conditionalFormatting sqref="BG360:BG374">
    <cfRule type="endsWith" dxfId="7072" priority="1009" stopIfTrue="1" operator="endsWith" text="TE">
      <formula>RIGHT(BG360,LEN("TE"))="TE"</formula>
    </cfRule>
    <cfRule type="endsWith" dxfId="7071" priority="1010" stopIfTrue="1" operator="endsWith" text="MX">
      <formula>RIGHT(BG360,LEN("MX"))="MX"</formula>
    </cfRule>
    <cfRule type="endsWith" dxfId="7070" priority="1011" stopIfTrue="1" operator="endsWith" text="MI">
      <formula>RIGHT(BG360,LEN("MI"))="MI"</formula>
    </cfRule>
    <cfRule type="endsWith" dxfId="7069" priority="1012" stopIfTrue="1" operator="endsWith" text="PL">
      <formula>RIGHT(BG360,LEN("PL"))="PL"</formula>
    </cfRule>
    <cfRule type="endsWith" dxfId="7068" priority="1013" stopIfTrue="1" operator="endsWith" text="FE">
      <formula>RIGHT(BG360,LEN("FE"))="FE"</formula>
    </cfRule>
    <cfRule type="endsWith" dxfId="7067" priority="1014" stopIfTrue="1" operator="endsWith" text="PA">
      <formula>RIGHT(BG360,LEN("PA"))="PA"</formula>
    </cfRule>
    <cfRule type="endsWith" dxfId="7066" priority="1015" stopIfTrue="1" operator="endsWith" text="PS">
      <formula>RIGHT(BG360,LEN("PS"))="PS"</formula>
    </cfRule>
    <cfRule type="endsWith" dxfId="7065" priority="1016" stopIfTrue="1" operator="endsWith" text="OB">
      <formula>RIGHT(BG360,LEN("OB"))="OB"</formula>
    </cfRule>
    <cfRule type="endsWith" dxfId="7064" priority="1017" stopIfTrue="1" operator="endsWith" text="BA">
      <formula>RIGHT(BG360,LEN("BA"))="BA"</formula>
    </cfRule>
    <cfRule type="endsWith" dxfId="7063" priority="1018" stopIfTrue="1" operator="endsWith" text="CO">
      <formula>RIGHT(BG360,LEN("CO"))="CO"</formula>
    </cfRule>
    <cfRule type="endsWith" dxfId="7062" priority="1019" stopIfTrue="1" operator="endsWith" text="CH">
      <formula>RIGHT(BG360,LEN("CH"))="CH"</formula>
    </cfRule>
  </conditionalFormatting>
  <conditionalFormatting sqref="H393">
    <cfRule type="cellIs" dxfId="7061" priority="1008" stopIfTrue="1" operator="greaterThan">
      <formula>16</formula>
    </cfRule>
  </conditionalFormatting>
  <conditionalFormatting sqref="J393">
    <cfRule type="cellIs" dxfId="7060" priority="1007" stopIfTrue="1" operator="greaterThan">
      <formula>16</formula>
    </cfRule>
  </conditionalFormatting>
  <conditionalFormatting sqref="L393">
    <cfRule type="cellIs" dxfId="7059" priority="1006" stopIfTrue="1" operator="greaterThan">
      <formula>16</formula>
    </cfRule>
  </conditionalFormatting>
  <conditionalFormatting sqref="N393">
    <cfRule type="cellIs" dxfId="7058" priority="1005" stopIfTrue="1" operator="greaterThan">
      <formula>16</formula>
    </cfRule>
  </conditionalFormatting>
  <conditionalFormatting sqref="P393">
    <cfRule type="cellIs" dxfId="7057" priority="1004" stopIfTrue="1" operator="greaterThan">
      <formula>16</formula>
    </cfRule>
  </conditionalFormatting>
  <conditionalFormatting sqref="R393">
    <cfRule type="cellIs" dxfId="7056" priority="1003" stopIfTrue="1" operator="greaterThan">
      <formula>16</formula>
    </cfRule>
  </conditionalFormatting>
  <conditionalFormatting sqref="T393">
    <cfRule type="cellIs" dxfId="7055" priority="1002" stopIfTrue="1" operator="greaterThan">
      <formula>16</formula>
    </cfRule>
  </conditionalFormatting>
  <conditionalFormatting sqref="G378:G392">
    <cfRule type="endsWith" dxfId="7054" priority="991" stopIfTrue="1" operator="endsWith" text="TE">
      <formula>RIGHT(G378,LEN("TE"))="TE"</formula>
    </cfRule>
    <cfRule type="endsWith" dxfId="7053" priority="992" stopIfTrue="1" operator="endsWith" text="MX">
      <formula>RIGHT(G378,LEN("MX"))="MX"</formula>
    </cfRule>
    <cfRule type="endsWith" dxfId="7052" priority="993" stopIfTrue="1" operator="endsWith" text="MI">
      <formula>RIGHT(G378,LEN("MI"))="MI"</formula>
    </cfRule>
    <cfRule type="endsWith" dxfId="7051" priority="994" stopIfTrue="1" operator="endsWith" text="PL">
      <formula>RIGHT(G378,LEN("PL"))="PL"</formula>
    </cfRule>
    <cfRule type="endsWith" dxfId="7050" priority="995" stopIfTrue="1" operator="endsWith" text="FE">
      <formula>RIGHT(G378,LEN("FE"))="FE"</formula>
    </cfRule>
    <cfRule type="endsWith" dxfId="7049" priority="996" stopIfTrue="1" operator="endsWith" text="PA">
      <formula>RIGHT(G378,LEN("PA"))="PA"</formula>
    </cfRule>
    <cfRule type="endsWith" dxfId="7048" priority="997" stopIfTrue="1" operator="endsWith" text="PS">
      <formula>RIGHT(G378,LEN("PS"))="PS"</formula>
    </cfRule>
    <cfRule type="endsWith" dxfId="7047" priority="998" stopIfTrue="1" operator="endsWith" text="OB">
      <formula>RIGHT(G378,LEN("OB"))="OB"</formula>
    </cfRule>
    <cfRule type="endsWith" dxfId="7046" priority="999" stopIfTrue="1" operator="endsWith" text="BA">
      <formula>RIGHT(G378,LEN("BA"))="BA"</formula>
    </cfRule>
    <cfRule type="endsWith" dxfId="7045" priority="1000" stopIfTrue="1" operator="endsWith" text="CO">
      <formula>RIGHT(G378,LEN("CO"))="CO"</formula>
    </cfRule>
    <cfRule type="endsWith" dxfId="7044" priority="1001" stopIfTrue="1" operator="endsWith" text="CH">
      <formula>RIGHT(G378,LEN("CH"))="CH"</formula>
    </cfRule>
  </conditionalFormatting>
  <conditionalFormatting sqref="I378:I392">
    <cfRule type="endsWith" dxfId="7043" priority="980" stopIfTrue="1" operator="endsWith" text="TE">
      <formula>RIGHT(I378,LEN("TE"))="TE"</formula>
    </cfRule>
    <cfRule type="endsWith" dxfId="7042" priority="981" stopIfTrue="1" operator="endsWith" text="MX">
      <formula>RIGHT(I378,LEN("MX"))="MX"</formula>
    </cfRule>
    <cfRule type="endsWith" dxfId="7041" priority="982" stopIfTrue="1" operator="endsWith" text="MI">
      <formula>RIGHT(I378,LEN("MI"))="MI"</formula>
    </cfRule>
    <cfRule type="endsWith" dxfId="7040" priority="983" stopIfTrue="1" operator="endsWith" text="PL">
      <formula>RIGHT(I378,LEN("PL"))="PL"</formula>
    </cfRule>
    <cfRule type="endsWith" dxfId="7039" priority="984" stopIfTrue="1" operator="endsWith" text="FE">
      <formula>RIGHT(I378,LEN("FE"))="FE"</formula>
    </cfRule>
    <cfRule type="endsWith" dxfId="7038" priority="985" stopIfTrue="1" operator="endsWith" text="PA">
      <formula>RIGHT(I378,LEN("PA"))="PA"</formula>
    </cfRule>
    <cfRule type="endsWith" dxfId="7037" priority="986" stopIfTrue="1" operator="endsWith" text="PS">
      <formula>RIGHT(I378,LEN("PS"))="PS"</formula>
    </cfRule>
    <cfRule type="endsWith" dxfId="7036" priority="987" stopIfTrue="1" operator="endsWith" text="OB">
      <formula>RIGHT(I378,LEN("OB"))="OB"</formula>
    </cfRule>
    <cfRule type="endsWith" dxfId="7035" priority="988" stopIfTrue="1" operator="endsWith" text="BA">
      <formula>RIGHT(I378,LEN("BA"))="BA"</formula>
    </cfRule>
    <cfRule type="endsWith" dxfId="7034" priority="989" stopIfTrue="1" operator="endsWith" text="CO">
      <formula>RIGHT(I378,LEN("CO"))="CO"</formula>
    </cfRule>
    <cfRule type="endsWith" dxfId="7033" priority="990" stopIfTrue="1" operator="endsWith" text="CH">
      <formula>RIGHT(I378,LEN("CH"))="CH"</formula>
    </cfRule>
  </conditionalFormatting>
  <conditionalFormatting sqref="K378:K392">
    <cfRule type="endsWith" dxfId="7032" priority="969" stopIfTrue="1" operator="endsWith" text="TE">
      <formula>RIGHT(K378,LEN("TE"))="TE"</formula>
    </cfRule>
    <cfRule type="endsWith" dxfId="7031" priority="970" stopIfTrue="1" operator="endsWith" text="MX">
      <formula>RIGHT(K378,LEN("MX"))="MX"</formula>
    </cfRule>
    <cfRule type="endsWith" dxfId="7030" priority="971" stopIfTrue="1" operator="endsWith" text="MI">
      <formula>RIGHT(K378,LEN("MI"))="MI"</formula>
    </cfRule>
    <cfRule type="endsWith" dxfId="7029" priority="972" stopIfTrue="1" operator="endsWith" text="PL">
      <formula>RIGHT(K378,LEN("PL"))="PL"</formula>
    </cfRule>
    <cfRule type="endsWith" dxfId="7028" priority="973" stopIfTrue="1" operator="endsWith" text="FE">
      <formula>RIGHT(K378,LEN("FE"))="FE"</formula>
    </cfRule>
    <cfRule type="endsWith" dxfId="7027" priority="974" stopIfTrue="1" operator="endsWith" text="PA">
      <formula>RIGHT(K378,LEN("PA"))="PA"</formula>
    </cfRule>
    <cfRule type="endsWith" dxfId="7026" priority="975" stopIfTrue="1" operator="endsWith" text="PS">
      <formula>RIGHT(K378,LEN("PS"))="PS"</formula>
    </cfRule>
    <cfRule type="endsWith" dxfId="7025" priority="976" stopIfTrue="1" operator="endsWith" text="OB">
      <formula>RIGHT(K378,LEN("OB"))="OB"</formula>
    </cfRule>
    <cfRule type="endsWith" dxfId="7024" priority="977" stopIfTrue="1" operator="endsWith" text="BA">
      <formula>RIGHT(K378,LEN("BA"))="BA"</formula>
    </cfRule>
    <cfRule type="endsWith" dxfId="7023" priority="978" stopIfTrue="1" operator="endsWith" text="CO">
      <formula>RIGHT(K378,LEN("CO"))="CO"</formula>
    </cfRule>
    <cfRule type="endsWith" dxfId="7022" priority="979" stopIfTrue="1" operator="endsWith" text="CH">
      <formula>RIGHT(K378,LEN("CH"))="CH"</formula>
    </cfRule>
  </conditionalFormatting>
  <conditionalFormatting sqref="M378:M392">
    <cfRule type="endsWith" dxfId="7021" priority="958" stopIfTrue="1" operator="endsWith" text="TE">
      <formula>RIGHT(M378,LEN("TE"))="TE"</formula>
    </cfRule>
    <cfRule type="endsWith" dxfId="7020" priority="959" stopIfTrue="1" operator="endsWith" text="MX">
      <formula>RIGHT(M378,LEN("MX"))="MX"</formula>
    </cfRule>
    <cfRule type="endsWith" dxfId="7019" priority="960" stopIfTrue="1" operator="endsWith" text="MI">
      <formula>RIGHT(M378,LEN("MI"))="MI"</formula>
    </cfRule>
    <cfRule type="endsWith" dxfId="7018" priority="961" stopIfTrue="1" operator="endsWith" text="PL">
      <formula>RIGHT(M378,LEN("PL"))="PL"</formula>
    </cfRule>
    <cfRule type="endsWith" dxfId="7017" priority="962" stopIfTrue="1" operator="endsWith" text="FE">
      <formula>RIGHT(M378,LEN("FE"))="FE"</formula>
    </cfRule>
    <cfRule type="endsWith" dxfId="7016" priority="963" stopIfTrue="1" operator="endsWith" text="PA">
      <formula>RIGHT(M378,LEN("PA"))="PA"</formula>
    </cfRule>
    <cfRule type="endsWith" dxfId="7015" priority="964" stopIfTrue="1" operator="endsWith" text="PS">
      <formula>RIGHT(M378,LEN("PS"))="PS"</formula>
    </cfRule>
    <cfRule type="endsWith" dxfId="7014" priority="965" stopIfTrue="1" operator="endsWith" text="OB">
      <formula>RIGHT(M378,LEN("OB"))="OB"</formula>
    </cfRule>
    <cfRule type="endsWith" dxfId="7013" priority="966" stopIfTrue="1" operator="endsWith" text="BA">
      <formula>RIGHT(M378,LEN("BA"))="BA"</formula>
    </cfRule>
    <cfRule type="endsWith" dxfId="7012" priority="967" stopIfTrue="1" operator="endsWith" text="CO">
      <formula>RIGHT(M378,LEN("CO"))="CO"</formula>
    </cfRule>
    <cfRule type="endsWith" dxfId="7011" priority="968" stopIfTrue="1" operator="endsWith" text="CH">
      <formula>RIGHT(M378,LEN("CH"))="CH"</formula>
    </cfRule>
  </conditionalFormatting>
  <conditionalFormatting sqref="O378:O392">
    <cfRule type="endsWith" dxfId="7010" priority="947" stopIfTrue="1" operator="endsWith" text="TE">
      <formula>RIGHT(O378,LEN("TE"))="TE"</formula>
    </cfRule>
    <cfRule type="endsWith" dxfId="7009" priority="948" stopIfTrue="1" operator="endsWith" text="MX">
      <formula>RIGHT(O378,LEN("MX"))="MX"</formula>
    </cfRule>
    <cfRule type="endsWith" dxfId="7008" priority="949" stopIfTrue="1" operator="endsWith" text="MI">
      <formula>RIGHT(O378,LEN("MI"))="MI"</formula>
    </cfRule>
    <cfRule type="endsWith" dxfId="7007" priority="950" stopIfTrue="1" operator="endsWith" text="PL">
      <formula>RIGHT(O378,LEN("PL"))="PL"</formula>
    </cfRule>
    <cfRule type="endsWith" dxfId="7006" priority="951" stopIfTrue="1" operator="endsWith" text="FE">
      <formula>RIGHT(O378,LEN("FE"))="FE"</formula>
    </cfRule>
    <cfRule type="endsWith" dxfId="7005" priority="952" stopIfTrue="1" operator="endsWith" text="PA">
      <formula>RIGHT(O378,LEN("PA"))="PA"</formula>
    </cfRule>
    <cfRule type="endsWith" dxfId="7004" priority="953" stopIfTrue="1" operator="endsWith" text="PS">
      <formula>RIGHT(O378,LEN("PS"))="PS"</formula>
    </cfRule>
    <cfRule type="endsWith" dxfId="7003" priority="954" stopIfTrue="1" operator="endsWith" text="OB">
      <formula>RIGHT(O378,LEN("OB"))="OB"</formula>
    </cfRule>
    <cfRule type="endsWith" dxfId="7002" priority="955" stopIfTrue="1" operator="endsWith" text="BA">
      <formula>RIGHT(O378,LEN("BA"))="BA"</formula>
    </cfRule>
    <cfRule type="endsWith" dxfId="7001" priority="956" stopIfTrue="1" operator="endsWith" text="CO">
      <formula>RIGHT(O378,LEN("CO"))="CO"</formula>
    </cfRule>
    <cfRule type="endsWith" dxfId="7000" priority="957" stopIfTrue="1" operator="endsWith" text="CH">
      <formula>RIGHT(O378,LEN("CH"))="CH"</formula>
    </cfRule>
  </conditionalFormatting>
  <conditionalFormatting sqref="Q378:Q392">
    <cfRule type="endsWith" dxfId="6999" priority="936" stopIfTrue="1" operator="endsWith" text="TE">
      <formula>RIGHT(Q378,LEN("TE"))="TE"</formula>
    </cfRule>
    <cfRule type="endsWith" dxfId="6998" priority="937" stopIfTrue="1" operator="endsWith" text="MX">
      <formula>RIGHT(Q378,LEN("MX"))="MX"</formula>
    </cfRule>
    <cfRule type="endsWith" dxfId="6997" priority="938" stopIfTrue="1" operator="endsWith" text="MI">
      <formula>RIGHT(Q378,LEN("MI"))="MI"</formula>
    </cfRule>
    <cfRule type="endsWith" dxfId="6996" priority="939" stopIfTrue="1" operator="endsWith" text="PL">
      <formula>RIGHT(Q378,LEN("PL"))="PL"</formula>
    </cfRule>
    <cfRule type="endsWith" dxfId="6995" priority="940" stopIfTrue="1" operator="endsWith" text="FE">
      <formula>RIGHT(Q378,LEN("FE"))="FE"</formula>
    </cfRule>
    <cfRule type="endsWith" dxfId="6994" priority="941" stopIfTrue="1" operator="endsWith" text="PA">
      <formula>RIGHT(Q378,LEN("PA"))="PA"</formula>
    </cfRule>
    <cfRule type="endsWith" dxfId="6993" priority="942" stopIfTrue="1" operator="endsWith" text="PS">
      <formula>RIGHT(Q378,LEN("PS"))="PS"</formula>
    </cfRule>
    <cfRule type="endsWith" dxfId="6992" priority="943" stopIfTrue="1" operator="endsWith" text="OB">
      <formula>RIGHT(Q378,LEN("OB"))="OB"</formula>
    </cfRule>
    <cfRule type="endsWith" dxfId="6991" priority="944" stopIfTrue="1" operator="endsWith" text="BA">
      <formula>RIGHT(Q378,LEN("BA"))="BA"</formula>
    </cfRule>
    <cfRule type="endsWith" dxfId="6990" priority="945" stopIfTrue="1" operator="endsWith" text="CO">
      <formula>RIGHT(Q378,LEN("CO"))="CO"</formula>
    </cfRule>
    <cfRule type="endsWith" dxfId="6989" priority="946" stopIfTrue="1" operator="endsWith" text="CH">
      <formula>RIGHT(Q378,LEN("CH"))="CH"</formula>
    </cfRule>
  </conditionalFormatting>
  <conditionalFormatting sqref="S378:S392">
    <cfRule type="endsWith" dxfId="6988" priority="925" stopIfTrue="1" operator="endsWith" text="TE">
      <formula>RIGHT(S378,LEN("TE"))="TE"</formula>
    </cfRule>
    <cfRule type="endsWith" dxfId="6987" priority="926" stopIfTrue="1" operator="endsWith" text="MX">
      <formula>RIGHT(S378,LEN("MX"))="MX"</formula>
    </cfRule>
    <cfRule type="endsWith" dxfId="6986" priority="927" stopIfTrue="1" operator="endsWith" text="MI">
      <formula>RIGHT(S378,LEN("MI"))="MI"</formula>
    </cfRule>
    <cfRule type="endsWith" dxfId="6985" priority="928" stopIfTrue="1" operator="endsWith" text="PL">
      <formula>RIGHT(S378,LEN("PL"))="PL"</formula>
    </cfRule>
    <cfRule type="endsWith" dxfId="6984" priority="929" stopIfTrue="1" operator="endsWith" text="FE">
      <formula>RIGHT(S378,LEN("FE"))="FE"</formula>
    </cfRule>
    <cfRule type="endsWith" dxfId="6983" priority="930" stopIfTrue="1" operator="endsWith" text="PA">
      <formula>RIGHT(S378,LEN("PA"))="PA"</formula>
    </cfRule>
    <cfRule type="endsWith" dxfId="6982" priority="931" stopIfTrue="1" operator="endsWith" text="PS">
      <formula>RIGHT(S378,LEN("PS"))="PS"</formula>
    </cfRule>
    <cfRule type="endsWith" dxfId="6981" priority="932" stopIfTrue="1" operator="endsWith" text="OB">
      <formula>RIGHT(S378,LEN("OB"))="OB"</formula>
    </cfRule>
    <cfRule type="endsWith" dxfId="6980" priority="933" stopIfTrue="1" operator="endsWith" text="BA">
      <formula>RIGHT(S378,LEN("BA"))="BA"</formula>
    </cfRule>
    <cfRule type="endsWith" dxfId="6979" priority="934" stopIfTrue="1" operator="endsWith" text="CO">
      <formula>RIGHT(S378,LEN("CO"))="CO"</formula>
    </cfRule>
    <cfRule type="endsWith" dxfId="6978" priority="935" stopIfTrue="1" operator="endsWith" text="CH">
      <formula>RIGHT(S378,LEN("CH"))="CH"</formula>
    </cfRule>
  </conditionalFormatting>
  <conditionalFormatting sqref="AB393">
    <cfRule type="cellIs" dxfId="6977" priority="924" stopIfTrue="1" operator="greaterThan">
      <formula>16</formula>
    </cfRule>
  </conditionalFormatting>
  <conditionalFormatting sqref="AD393">
    <cfRule type="cellIs" dxfId="6976" priority="923" stopIfTrue="1" operator="greaterThan">
      <formula>16</formula>
    </cfRule>
  </conditionalFormatting>
  <conditionalFormatting sqref="AF393">
    <cfRule type="cellIs" dxfId="6975" priority="922" stopIfTrue="1" operator="greaterThan">
      <formula>16</formula>
    </cfRule>
  </conditionalFormatting>
  <conditionalFormatting sqref="AH393">
    <cfRule type="cellIs" dxfId="6974" priority="921" stopIfTrue="1" operator="greaterThan">
      <formula>16</formula>
    </cfRule>
  </conditionalFormatting>
  <conditionalFormatting sqref="AJ393">
    <cfRule type="cellIs" dxfId="6973" priority="920" stopIfTrue="1" operator="greaterThan">
      <formula>16</formula>
    </cfRule>
  </conditionalFormatting>
  <conditionalFormatting sqref="AL393">
    <cfRule type="cellIs" dxfId="6972" priority="919" stopIfTrue="1" operator="greaterThan">
      <formula>16</formula>
    </cfRule>
  </conditionalFormatting>
  <conditionalFormatting sqref="AN393">
    <cfRule type="cellIs" dxfId="6971" priority="918" stopIfTrue="1" operator="greaterThan">
      <formula>16</formula>
    </cfRule>
  </conditionalFormatting>
  <conditionalFormatting sqref="AA378:AA392">
    <cfRule type="endsWith" dxfId="6970" priority="907" stopIfTrue="1" operator="endsWith" text="TE">
      <formula>RIGHT(AA378,LEN("TE"))="TE"</formula>
    </cfRule>
    <cfRule type="endsWith" dxfId="6969" priority="908" stopIfTrue="1" operator="endsWith" text="MX">
      <formula>RIGHT(AA378,LEN("MX"))="MX"</formula>
    </cfRule>
    <cfRule type="endsWith" dxfId="6968" priority="909" stopIfTrue="1" operator="endsWith" text="MI">
      <formula>RIGHT(AA378,LEN("MI"))="MI"</formula>
    </cfRule>
    <cfRule type="endsWith" dxfId="6967" priority="910" stopIfTrue="1" operator="endsWith" text="PL">
      <formula>RIGHT(AA378,LEN("PL"))="PL"</formula>
    </cfRule>
    <cfRule type="endsWith" dxfId="6966" priority="911" stopIfTrue="1" operator="endsWith" text="FE">
      <formula>RIGHT(AA378,LEN("FE"))="FE"</formula>
    </cfRule>
    <cfRule type="endsWith" dxfId="6965" priority="912" stopIfTrue="1" operator="endsWith" text="PA">
      <formula>RIGHT(AA378,LEN("PA"))="PA"</formula>
    </cfRule>
    <cfRule type="endsWith" dxfId="6964" priority="913" stopIfTrue="1" operator="endsWith" text="PS">
      <formula>RIGHT(AA378,LEN("PS"))="PS"</formula>
    </cfRule>
    <cfRule type="endsWith" dxfId="6963" priority="914" stopIfTrue="1" operator="endsWith" text="OB">
      <formula>RIGHT(AA378,LEN("OB"))="OB"</formula>
    </cfRule>
    <cfRule type="endsWith" dxfId="6962" priority="915" stopIfTrue="1" operator="endsWith" text="BA">
      <formula>RIGHT(AA378,LEN("BA"))="BA"</formula>
    </cfRule>
    <cfRule type="endsWith" dxfId="6961" priority="916" stopIfTrue="1" operator="endsWith" text="CO">
      <formula>RIGHT(AA378,LEN("CO"))="CO"</formula>
    </cfRule>
    <cfRule type="endsWith" dxfId="6960" priority="917" stopIfTrue="1" operator="endsWith" text="CH">
      <formula>RIGHT(AA378,LEN("CH"))="CH"</formula>
    </cfRule>
  </conditionalFormatting>
  <conditionalFormatting sqref="AC378:AC392">
    <cfRule type="endsWith" dxfId="6959" priority="896" stopIfTrue="1" operator="endsWith" text="TE">
      <formula>RIGHT(AC378,LEN("TE"))="TE"</formula>
    </cfRule>
    <cfRule type="endsWith" dxfId="6958" priority="897" stopIfTrue="1" operator="endsWith" text="MX">
      <formula>RIGHT(AC378,LEN("MX"))="MX"</formula>
    </cfRule>
    <cfRule type="endsWith" dxfId="6957" priority="898" stopIfTrue="1" operator="endsWith" text="MI">
      <formula>RIGHT(AC378,LEN("MI"))="MI"</formula>
    </cfRule>
    <cfRule type="endsWith" dxfId="6956" priority="899" stopIfTrue="1" operator="endsWith" text="PL">
      <formula>RIGHT(AC378,LEN("PL"))="PL"</formula>
    </cfRule>
    <cfRule type="endsWith" dxfId="6955" priority="900" stopIfTrue="1" operator="endsWith" text="FE">
      <formula>RIGHT(AC378,LEN("FE"))="FE"</formula>
    </cfRule>
    <cfRule type="endsWith" dxfId="6954" priority="901" stopIfTrue="1" operator="endsWith" text="PA">
      <formula>RIGHT(AC378,LEN("PA"))="PA"</formula>
    </cfRule>
    <cfRule type="endsWith" dxfId="6953" priority="902" stopIfTrue="1" operator="endsWith" text="PS">
      <formula>RIGHT(AC378,LEN("PS"))="PS"</formula>
    </cfRule>
    <cfRule type="endsWith" dxfId="6952" priority="903" stopIfTrue="1" operator="endsWith" text="OB">
      <formula>RIGHT(AC378,LEN("OB"))="OB"</formula>
    </cfRule>
    <cfRule type="endsWith" dxfId="6951" priority="904" stopIfTrue="1" operator="endsWith" text="BA">
      <formula>RIGHT(AC378,LEN("BA"))="BA"</formula>
    </cfRule>
    <cfRule type="endsWith" dxfId="6950" priority="905" stopIfTrue="1" operator="endsWith" text="CO">
      <formula>RIGHT(AC378,LEN("CO"))="CO"</formula>
    </cfRule>
    <cfRule type="endsWith" dxfId="6949" priority="906" stopIfTrue="1" operator="endsWith" text="CH">
      <formula>RIGHT(AC378,LEN("CH"))="CH"</formula>
    </cfRule>
  </conditionalFormatting>
  <conditionalFormatting sqref="AE378:AE392">
    <cfRule type="endsWith" dxfId="6948" priority="885" stopIfTrue="1" operator="endsWith" text="TE">
      <formula>RIGHT(AE378,LEN("TE"))="TE"</formula>
    </cfRule>
    <cfRule type="endsWith" dxfId="6947" priority="886" stopIfTrue="1" operator="endsWith" text="MX">
      <formula>RIGHT(AE378,LEN("MX"))="MX"</formula>
    </cfRule>
    <cfRule type="endsWith" dxfId="6946" priority="887" stopIfTrue="1" operator="endsWith" text="MI">
      <formula>RIGHT(AE378,LEN("MI"))="MI"</formula>
    </cfRule>
    <cfRule type="endsWith" dxfId="6945" priority="888" stopIfTrue="1" operator="endsWith" text="PL">
      <formula>RIGHT(AE378,LEN("PL"))="PL"</formula>
    </cfRule>
    <cfRule type="endsWith" dxfId="6944" priority="889" stopIfTrue="1" operator="endsWith" text="FE">
      <formula>RIGHT(AE378,LEN("FE"))="FE"</formula>
    </cfRule>
    <cfRule type="endsWith" dxfId="6943" priority="890" stopIfTrue="1" operator="endsWith" text="PA">
      <formula>RIGHT(AE378,LEN("PA"))="PA"</formula>
    </cfRule>
    <cfRule type="endsWith" dxfId="6942" priority="891" stopIfTrue="1" operator="endsWith" text="PS">
      <formula>RIGHT(AE378,LEN("PS"))="PS"</formula>
    </cfRule>
    <cfRule type="endsWith" dxfId="6941" priority="892" stopIfTrue="1" operator="endsWith" text="OB">
      <formula>RIGHT(AE378,LEN("OB"))="OB"</formula>
    </cfRule>
    <cfRule type="endsWith" dxfId="6940" priority="893" stopIfTrue="1" operator="endsWith" text="BA">
      <formula>RIGHT(AE378,LEN("BA"))="BA"</formula>
    </cfRule>
    <cfRule type="endsWith" dxfId="6939" priority="894" stopIfTrue="1" operator="endsWith" text="CO">
      <formula>RIGHT(AE378,LEN("CO"))="CO"</formula>
    </cfRule>
    <cfRule type="endsWith" dxfId="6938" priority="895" stopIfTrue="1" operator="endsWith" text="CH">
      <formula>RIGHT(AE378,LEN("CH"))="CH"</formula>
    </cfRule>
  </conditionalFormatting>
  <conditionalFormatting sqref="AG378:AG392">
    <cfRule type="endsWith" dxfId="6937" priority="874" stopIfTrue="1" operator="endsWith" text="TE">
      <formula>RIGHT(AG378,LEN("TE"))="TE"</formula>
    </cfRule>
    <cfRule type="endsWith" dxfId="6936" priority="875" stopIfTrue="1" operator="endsWith" text="MX">
      <formula>RIGHT(AG378,LEN("MX"))="MX"</formula>
    </cfRule>
    <cfRule type="endsWith" dxfId="6935" priority="876" stopIfTrue="1" operator="endsWith" text="MI">
      <formula>RIGHT(AG378,LEN("MI"))="MI"</formula>
    </cfRule>
    <cfRule type="endsWith" dxfId="6934" priority="877" stopIfTrue="1" operator="endsWith" text="PL">
      <formula>RIGHT(AG378,LEN("PL"))="PL"</formula>
    </cfRule>
    <cfRule type="endsWith" dxfId="6933" priority="878" stopIfTrue="1" operator="endsWith" text="FE">
      <formula>RIGHT(AG378,LEN("FE"))="FE"</formula>
    </cfRule>
    <cfRule type="endsWith" dxfId="6932" priority="879" stopIfTrue="1" operator="endsWith" text="PA">
      <formula>RIGHT(AG378,LEN("PA"))="PA"</formula>
    </cfRule>
    <cfRule type="endsWith" dxfId="6931" priority="880" stopIfTrue="1" operator="endsWith" text="PS">
      <formula>RIGHT(AG378,LEN("PS"))="PS"</formula>
    </cfRule>
    <cfRule type="endsWith" dxfId="6930" priority="881" stopIfTrue="1" operator="endsWith" text="OB">
      <formula>RIGHT(AG378,LEN("OB"))="OB"</formula>
    </cfRule>
    <cfRule type="endsWith" dxfId="6929" priority="882" stopIfTrue="1" operator="endsWith" text="BA">
      <formula>RIGHT(AG378,LEN("BA"))="BA"</formula>
    </cfRule>
    <cfRule type="endsWith" dxfId="6928" priority="883" stopIfTrue="1" operator="endsWith" text="CO">
      <formula>RIGHT(AG378,LEN("CO"))="CO"</formula>
    </cfRule>
    <cfRule type="endsWith" dxfId="6927" priority="884" stopIfTrue="1" operator="endsWith" text="CH">
      <formula>RIGHT(AG378,LEN("CH"))="CH"</formula>
    </cfRule>
  </conditionalFormatting>
  <conditionalFormatting sqref="AI378:AI392">
    <cfRule type="endsWith" dxfId="6926" priority="863" stopIfTrue="1" operator="endsWith" text="TE">
      <formula>RIGHT(AI378,LEN("TE"))="TE"</formula>
    </cfRule>
    <cfRule type="endsWith" dxfId="6925" priority="864" stopIfTrue="1" operator="endsWith" text="MX">
      <formula>RIGHT(AI378,LEN("MX"))="MX"</formula>
    </cfRule>
    <cfRule type="endsWith" dxfId="6924" priority="865" stopIfTrue="1" operator="endsWith" text="MI">
      <formula>RIGHT(AI378,LEN("MI"))="MI"</formula>
    </cfRule>
    <cfRule type="endsWith" dxfId="6923" priority="866" stopIfTrue="1" operator="endsWith" text="PL">
      <formula>RIGHT(AI378,LEN("PL"))="PL"</formula>
    </cfRule>
    <cfRule type="endsWith" dxfId="6922" priority="867" stopIfTrue="1" operator="endsWith" text="FE">
      <formula>RIGHT(AI378,LEN("FE"))="FE"</formula>
    </cfRule>
    <cfRule type="endsWith" dxfId="6921" priority="868" stopIfTrue="1" operator="endsWith" text="PA">
      <formula>RIGHT(AI378,LEN("PA"))="PA"</formula>
    </cfRule>
    <cfRule type="endsWith" dxfId="6920" priority="869" stopIfTrue="1" operator="endsWith" text="PS">
      <formula>RIGHT(AI378,LEN("PS"))="PS"</formula>
    </cfRule>
    <cfRule type="endsWith" dxfId="6919" priority="870" stopIfTrue="1" operator="endsWith" text="OB">
      <formula>RIGHT(AI378,LEN("OB"))="OB"</formula>
    </cfRule>
    <cfRule type="endsWith" dxfId="6918" priority="871" stopIfTrue="1" operator="endsWith" text="BA">
      <formula>RIGHT(AI378,LEN("BA"))="BA"</formula>
    </cfRule>
    <cfRule type="endsWith" dxfId="6917" priority="872" stopIfTrue="1" operator="endsWith" text="CO">
      <formula>RIGHT(AI378,LEN("CO"))="CO"</formula>
    </cfRule>
    <cfRule type="endsWith" dxfId="6916" priority="873" stopIfTrue="1" operator="endsWith" text="CH">
      <formula>RIGHT(AI378,LEN("CH"))="CH"</formula>
    </cfRule>
  </conditionalFormatting>
  <conditionalFormatting sqref="AK378:AK392">
    <cfRule type="endsWith" dxfId="6915" priority="852" stopIfTrue="1" operator="endsWith" text="TE">
      <formula>RIGHT(AK378,LEN("TE"))="TE"</formula>
    </cfRule>
    <cfRule type="endsWith" dxfId="6914" priority="853" stopIfTrue="1" operator="endsWith" text="MX">
      <formula>RIGHT(AK378,LEN("MX"))="MX"</formula>
    </cfRule>
    <cfRule type="endsWith" dxfId="6913" priority="854" stopIfTrue="1" operator="endsWith" text="MI">
      <formula>RIGHT(AK378,LEN("MI"))="MI"</formula>
    </cfRule>
    <cfRule type="endsWith" dxfId="6912" priority="855" stopIfTrue="1" operator="endsWith" text="PL">
      <formula>RIGHT(AK378,LEN("PL"))="PL"</formula>
    </cfRule>
    <cfRule type="endsWith" dxfId="6911" priority="856" stopIfTrue="1" operator="endsWith" text="FE">
      <formula>RIGHT(AK378,LEN("FE"))="FE"</formula>
    </cfRule>
    <cfRule type="endsWith" dxfId="6910" priority="857" stopIfTrue="1" operator="endsWith" text="PA">
      <formula>RIGHT(AK378,LEN("PA"))="PA"</formula>
    </cfRule>
    <cfRule type="endsWith" dxfId="6909" priority="858" stopIfTrue="1" operator="endsWith" text="PS">
      <formula>RIGHT(AK378,LEN("PS"))="PS"</formula>
    </cfRule>
    <cfRule type="endsWith" dxfId="6908" priority="859" stopIfTrue="1" operator="endsWith" text="OB">
      <formula>RIGHT(AK378,LEN("OB"))="OB"</formula>
    </cfRule>
    <cfRule type="endsWith" dxfId="6907" priority="860" stopIfTrue="1" operator="endsWith" text="BA">
      <formula>RIGHT(AK378,LEN("BA"))="BA"</formula>
    </cfRule>
    <cfRule type="endsWith" dxfId="6906" priority="861" stopIfTrue="1" operator="endsWith" text="CO">
      <formula>RIGHT(AK378,LEN("CO"))="CO"</formula>
    </cfRule>
    <cfRule type="endsWith" dxfId="6905" priority="862" stopIfTrue="1" operator="endsWith" text="CH">
      <formula>RIGHT(AK378,LEN("CH"))="CH"</formula>
    </cfRule>
  </conditionalFormatting>
  <conditionalFormatting sqref="AM378:AM392">
    <cfRule type="endsWith" dxfId="6904" priority="841" stopIfTrue="1" operator="endsWith" text="TE">
      <formula>RIGHT(AM378,LEN("TE"))="TE"</formula>
    </cfRule>
    <cfRule type="endsWith" dxfId="6903" priority="842" stopIfTrue="1" operator="endsWith" text="MX">
      <formula>RIGHT(AM378,LEN("MX"))="MX"</formula>
    </cfRule>
    <cfRule type="endsWith" dxfId="6902" priority="843" stopIfTrue="1" operator="endsWith" text="MI">
      <formula>RIGHT(AM378,LEN("MI"))="MI"</formula>
    </cfRule>
    <cfRule type="endsWith" dxfId="6901" priority="844" stopIfTrue="1" operator="endsWith" text="PL">
      <formula>RIGHT(AM378,LEN("PL"))="PL"</formula>
    </cfRule>
    <cfRule type="endsWith" dxfId="6900" priority="845" stopIfTrue="1" operator="endsWith" text="FE">
      <formula>RIGHT(AM378,LEN("FE"))="FE"</formula>
    </cfRule>
    <cfRule type="endsWith" dxfId="6899" priority="846" stopIfTrue="1" operator="endsWith" text="PA">
      <formula>RIGHT(AM378,LEN("PA"))="PA"</formula>
    </cfRule>
    <cfRule type="endsWith" dxfId="6898" priority="847" stopIfTrue="1" operator="endsWith" text="PS">
      <formula>RIGHT(AM378,LEN("PS"))="PS"</formula>
    </cfRule>
    <cfRule type="endsWith" dxfId="6897" priority="848" stopIfTrue="1" operator="endsWith" text="OB">
      <formula>RIGHT(AM378,LEN("OB"))="OB"</formula>
    </cfRule>
    <cfRule type="endsWith" dxfId="6896" priority="849" stopIfTrue="1" operator="endsWith" text="BA">
      <formula>RIGHT(AM378,LEN("BA"))="BA"</formula>
    </cfRule>
    <cfRule type="endsWith" dxfId="6895" priority="850" stopIfTrue="1" operator="endsWith" text="CO">
      <formula>RIGHT(AM378,LEN("CO"))="CO"</formula>
    </cfRule>
    <cfRule type="endsWith" dxfId="6894" priority="851" stopIfTrue="1" operator="endsWith" text="CH">
      <formula>RIGHT(AM378,LEN("CH"))="CH"</formula>
    </cfRule>
  </conditionalFormatting>
  <conditionalFormatting sqref="AV393">
    <cfRule type="cellIs" dxfId="6893" priority="840" stopIfTrue="1" operator="greaterThan">
      <formula>16</formula>
    </cfRule>
  </conditionalFormatting>
  <conditionalFormatting sqref="AX393">
    <cfRule type="cellIs" dxfId="6892" priority="839" stopIfTrue="1" operator="greaterThan">
      <formula>16</formula>
    </cfRule>
  </conditionalFormatting>
  <conditionalFormatting sqref="AZ393">
    <cfRule type="cellIs" dxfId="6891" priority="838" stopIfTrue="1" operator="greaterThan">
      <formula>16</formula>
    </cfRule>
  </conditionalFormatting>
  <conditionalFormatting sqref="BB393">
    <cfRule type="cellIs" dxfId="6890" priority="837" stopIfTrue="1" operator="greaterThan">
      <formula>16</formula>
    </cfRule>
  </conditionalFormatting>
  <conditionalFormatting sqref="BD393">
    <cfRule type="cellIs" dxfId="6889" priority="836" stopIfTrue="1" operator="greaterThan">
      <formula>16</formula>
    </cfRule>
  </conditionalFormatting>
  <conditionalFormatting sqref="BF393">
    <cfRule type="cellIs" dxfId="6888" priority="835" stopIfTrue="1" operator="greaterThan">
      <formula>16</formula>
    </cfRule>
  </conditionalFormatting>
  <conditionalFormatting sqref="BH393">
    <cfRule type="cellIs" dxfId="6887" priority="834" stopIfTrue="1" operator="greaterThan">
      <formula>16</formula>
    </cfRule>
  </conditionalFormatting>
  <conditionalFormatting sqref="AU378:AU392">
    <cfRule type="endsWith" dxfId="6886" priority="823" stopIfTrue="1" operator="endsWith" text="TE">
      <formula>RIGHT(AU378,LEN("TE"))="TE"</formula>
    </cfRule>
    <cfRule type="endsWith" dxfId="6885" priority="824" stopIfTrue="1" operator="endsWith" text="MX">
      <formula>RIGHT(AU378,LEN("MX"))="MX"</formula>
    </cfRule>
    <cfRule type="endsWith" dxfId="6884" priority="825" stopIfTrue="1" operator="endsWith" text="MI">
      <formula>RIGHT(AU378,LEN("MI"))="MI"</formula>
    </cfRule>
    <cfRule type="endsWith" dxfId="6883" priority="826" stopIfTrue="1" operator="endsWith" text="PL">
      <formula>RIGHT(AU378,LEN("PL"))="PL"</formula>
    </cfRule>
    <cfRule type="endsWith" dxfId="6882" priority="827" stopIfTrue="1" operator="endsWith" text="FE">
      <formula>RIGHT(AU378,LEN("FE"))="FE"</formula>
    </cfRule>
    <cfRule type="endsWith" dxfId="6881" priority="828" stopIfTrue="1" operator="endsWith" text="PA">
      <formula>RIGHT(AU378,LEN("PA"))="PA"</formula>
    </cfRule>
    <cfRule type="endsWith" dxfId="6880" priority="829" stopIfTrue="1" operator="endsWith" text="PS">
      <formula>RIGHT(AU378,LEN("PS"))="PS"</formula>
    </cfRule>
    <cfRule type="endsWith" dxfId="6879" priority="830" stopIfTrue="1" operator="endsWith" text="OB">
      <formula>RIGHT(AU378,LEN("OB"))="OB"</formula>
    </cfRule>
    <cfRule type="endsWith" dxfId="6878" priority="831" stopIfTrue="1" operator="endsWith" text="BA">
      <formula>RIGHT(AU378,LEN("BA"))="BA"</formula>
    </cfRule>
    <cfRule type="endsWith" dxfId="6877" priority="832" stopIfTrue="1" operator="endsWith" text="CO">
      <formula>RIGHT(AU378,LEN("CO"))="CO"</formula>
    </cfRule>
    <cfRule type="endsWith" dxfId="6876" priority="833" stopIfTrue="1" operator="endsWith" text="CH">
      <formula>RIGHT(AU378,LEN("CH"))="CH"</formula>
    </cfRule>
  </conditionalFormatting>
  <conditionalFormatting sqref="AW378:AW392">
    <cfRule type="endsWith" dxfId="6875" priority="812" stopIfTrue="1" operator="endsWith" text="TE">
      <formula>RIGHT(AW378,LEN("TE"))="TE"</formula>
    </cfRule>
    <cfRule type="endsWith" dxfId="6874" priority="813" stopIfTrue="1" operator="endsWith" text="MX">
      <formula>RIGHT(AW378,LEN("MX"))="MX"</formula>
    </cfRule>
    <cfRule type="endsWith" dxfId="6873" priority="814" stopIfTrue="1" operator="endsWith" text="MI">
      <formula>RIGHT(AW378,LEN("MI"))="MI"</formula>
    </cfRule>
    <cfRule type="endsWith" dxfId="6872" priority="815" stopIfTrue="1" operator="endsWith" text="PL">
      <formula>RIGHT(AW378,LEN("PL"))="PL"</formula>
    </cfRule>
    <cfRule type="endsWith" dxfId="6871" priority="816" stopIfTrue="1" operator="endsWith" text="FE">
      <formula>RIGHT(AW378,LEN("FE"))="FE"</formula>
    </cfRule>
    <cfRule type="endsWith" dxfId="6870" priority="817" stopIfTrue="1" operator="endsWith" text="PA">
      <formula>RIGHT(AW378,LEN("PA"))="PA"</formula>
    </cfRule>
    <cfRule type="endsWith" dxfId="6869" priority="818" stopIfTrue="1" operator="endsWith" text="PS">
      <formula>RIGHT(AW378,LEN("PS"))="PS"</formula>
    </cfRule>
    <cfRule type="endsWith" dxfId="6868" priority="819" stopIfTrue="1" operator="endsWith" text="OB">
      <formula>RIGHT(AW378,LEN("OB"))="OB"</formula>
    </cfRule>
    <cfRule type="endsWith" dxfId="6867" priority="820" stopIfTrue="1" operator="endsWith" text="BA">
      <formula>RIGHT(AW378,LEN("BA"))="BA"</formula>
    </cfRule>
    <cfRule type="endsWith" dxfId="6866" priority="821" stopIfTrue="1" operator="endsWith" text="CO">
      <formula>RIGHT(AW378,LEN("CO"))="CO"</formula>
    </cfRule>
    <cfRule type="endsWith" dxfId="6865" priority="822" stopIfTrue="1" operator="endsWith" text="CH">
      <formula>RIGHT(AW378,LEN("CH"))="CH"</formula>
    </cfRule>
  </conditionalFormatting>
  <conditionalFormatting sqref="AY378:AY392">
    <cfRule type="endsWith" dxfId="6864" priority="801" stopIfTrue="1" operator="endsWith" text="TE">
      <formula>RIGHT(AY378,LEN("TE"))="TE"</formula>
    </cfRule>
    <cfRule type="endsWith" dxfId="6863" priority="802" stopIfTrue="1" operator="endsWith" text="MX">
      <formula>RIGHT(AY378,LEN("MX"))="MX"</formula>
    </cfRule>
    <cfRule type="endsWith" dxfId="6862" priority="803" stopIfTrue="1" operator="endsWith" text="MI">
      <formula>RIGHT(AY378,LEN("MI"))="MI"</formula>
    </cfRule>
    <cfRule type="endsWith" dxfId="6861" priority="804" stopIfTrue="1" operator="endsWith" text="PL">
      <formula>RIGHT(AY378,LEN("PL"))="PL"</formula>
    </cfRule>
    <cfRule type="endsWith" dxfId="6860" priority="805" stopIfTrue="1" operator="endsWith" text="FE">
      <formula>RIGHT(AY378,LEN("FE"))="FE"</formula>
    </cfRule>
    <cfRule type="endsWith" dxfId="6859" priority="806" stopIfTrue="1" operator="endsWith" text="PA">
      <formula>RIGHT(AY378,LEN("PA"))="PA"</formula>
    </cfRule>
    <cfRule type="endsWith" dxfId="6858" priority="807" stopIfTrue="1" operator="endsWith" text="PS">
      <formula>RIGHT(AY378,LEN("PS"))="PS"</formula>
    </cfRule>
    <cfRule type="endsWith" dxfId="6857" priority="808" stopIfTrue="1" operator="endsWith" text="OB">
      <formula>RIGHT(AY378,LEN("OB"))="OB"</formula>
    </cfRule>
    <cfRule type="endsWith" dxfId="6856" priority="809" stopIfTrue="1" operator="endsWith" text="BA">
      <formula>RIGHT(AY378,LEN("BA"))="BA"</formula>
    </cfRule>
    <cfRule type="endsWith" dxfId="6855" priority="810" stopIfTrue="1" operator="endsWith" text="CO">
      <formula>RIGHT(AY378,LEN("CO"))="CO"</formula>
    </cfRule>
    <cfRule type="endsWith" dxfId="6854" priority="811" stopIfTrue="1" operator="endsWith" text="CH">
      <formula>RIGHT(AY378,LEN("CH"))="CH"</formula>
    </cfRule>
  </conditionalFormatting>
  <conditionalFormatting sqref="BA378:BA392">
    <cfRule type="endsWith" dxfId="6853" priority="790" stopIfTrue="1" operator="endsWith" text="TE">
      <formula>RIGHT(BA378,LEN("TE"))="TE"</formula>
    </cfRule>
    <cfRule type="endsWith" dxfId="6852" priority="791" stopIfTrue="1" operator="endsWith" text="MX">
      <formula>RIGHT(BA378,LEN("MX"))="MX"</formula>
    </cfRule>
    <cfRule type="endsWith" dxfId="6851" priority="792" stopIfTrue="1" operator="endsWith" text="MI">
      <formula>RIGHT(BA378,LEN("MI"))="MI"</formula>
    </cfRule>
    <cfRule type="endsWith" dxfId="6850" priority="793" stopIfTrue="1" operator="endsWith" text="PL">
      <formula>RIGHT(BA378,LEN("PL"))="PL"</formula>
    </cfRule>
    <cfRule type="endsWith" dxfId="6849" priority="794" stopIfTrue="1" operator="endsWith" text="FE">
      <formula>RIGHT(BA378,LEN("FE"))="FE"</formula>
    </cfRule>
    <cfRule type="endsWith" dxfId="6848" priority="795" stopIfTrue="1" operator="endsWith" text="PA">
      <formula>RIGHT(BA378,LEN("PA"))="PA"</formula>
    </cfRule>
    <cfRule type="endsWith" dxfId="6847" priority="796" stopIfTrue="1" operator="endsWith" text="PS">
      <formula>RIGHT(BA378,LEN("PS"))="PS"</formula>
    </cfRule>
    <cfRule type="endsWith" dxfId="6846" priority="797" stopIfTrue="1" operator="endsWith" text="OB">
      <formula>RIGHT(BA378,LEN("OB"))="OB"</formula>
    </cfRule>
    <cfRule type="endsWith" dxfId="6845" priority="798" stopIfTrue="1" operator="endsWith" text="BA">
      <formula>RIGHT(BA378,LEN("BA"))="BA"</formula>
    </cfRule>
    <cfRule type="endsWith" dxfId="6844" priority="799" stopIfTrue="1" operator="endsWith" text="CO">
      <formula>RIGHT(BA378,LEN("CO"))="CO"</formula>
    </cfRule>
    <cfRule type="endsWith" dxfId="6843" priority="800" stopIfTrue="1" operator="endsWith" text="CH">
      <formula>RIGHT(BA378,LEN("CH"))="CH"</formula>
    </cfRule>
  </conditionalFormatting>
  <conditionalFormatting sqref="BC378:BC392">
    <cfRule type="endsWith" dxfId="6842" priority="779" stopIfTrue="1" operator="endsWith" text="TE">
      <formula>RIGHT(BC378,LEN("TE"))="TE"</formula>
    </cfRule>
    <cfRule type="endsWith" dxfId="6841" priority="780" stopIfTrue="1" operator="endsWith" text="MX">
      <formula>RIGHT(BC378,LEN("MX"))="MX"</formula>
    </cfRule>
    <cfRule type="endsWith" dxfId="6840" priority="781" stopIfTrue="1" operator="endsWith" text="MI">
      <formula>RIGHT(BC378,LEN("MI"))="MI"</formula>
    </cfRule>
    <cfRule type="endsWith" dxfId="6839" priority="782" stopIfTrue="1" operator="endsWith" text="PL">
      <formula>RIGHT(BC378,LEN("PL"))="PL"</formula>
    </cfRule>
    <cfRule type="endsWith" dxfId="6838" priority="783" stopIfTrue="1" operator="endsWith" text="FE">
      <formula>RIGHT(BC378,LEN("FE"))="FE"</formula>
    </cfRule>
    <cfRule type="endsWith" dxfId="6837" priority="784" stopIfTrue="1" operator="endsWith" text="PA">
      <formula>RIGHT(BC378,LEN("PA"))="PA"</formula>
    </cfRule>
    <cfRule type="endsWith" dxfId="6836" priority="785" stopIfTrue="1" operator="endsWith" text="PS">
      <formula>RIGHT(BC378,LEN("PS"))="PS"</formula>
    </cfRule>
    <cfRule type="endsWith" dxfId="6835" priority="786" stopIfTrue="1" operator="endsWith" text="OB">
      <formula>RIGHT(BC378,LEN("OB"))="OB"</formula>
    </cfRule>
    <cfRule type="endsWith" dxfId="6834" priority="787" stopIfTrue="1" operator="endsWith" text="BA">
      <formula>RIGHT(BC378,LEN("BA"))="BA"</formula>
    </cfRule>
    <cfRule type="endsWith" dxfId="6833" priority="788" stopIfTrue="1" operator="endsWith" text="CO">
      <formula>RIGHT(BC378,LEN("CO"))="CO"</formula>
    </cfRule>
    <cfRule type="endsWith" dxfId="6832" priority="789" stopIfTrue="1" operator="endsWith" text="CH">
      <formula>RIGHT(BC378,LEN("CH"))="CH"</formula>
    </cfRule>
  </conditionalFormatting>
  <conditionalFormatting sqref="BE378:BE392">
    <cfRule type="endsWith" dxfId="6831" priority="768" stopIfTrue="1" operator="endsWith" text="TE">
      <formula>RIGHT(BE378,LEN("TE"))="TE"</formula>
    </cfRule>
    <cfRule type="endsWith" dxfId="6830" priority="769" stopIfTrue="1" operator="endsWith" text="MX">
      <formula>RIGHT(BE378,LEN("MX"))="MX"</formula>
    </cfRule>
    <cfRule type="endsWith" dxfId="6829" priority="770" stopIfTrue="1" operator="endsWith" text="MI">
      <formula>RIGHT(BE378,LEN("MI"))="MI"</formula>
    </cfRule>
    <cfRule type="endsWith" dxfId="6828" priority="771" stopIfTrue="1" operator="endsWith" text="PL">
      <formula>RIGHT(BE378,LEN("PL"))="PL"</formula>
    </cfRule>
    <cfRule type="endsWith" dxfId="6827" priority="772" stopIfTrue="1" operator="endsWith" text="FE">
      <formula>RIGHT(BE378,LEN("FE"))="FE"</formula>
    </cfRule>
    <cfRule type="endsWith" dxfId="6826" priority="773" stopIfTrue="1" operator="endsWith" text="PA">
      <formula>RIGHT(BE378,LEN("PA"))="PA"</formula>
    </cfRule>
    <cfRule type="endsWith" dxfId="6825" priority="774" stopIfTrue="1" operator="endsWith" text="PS">
      <formula>RIGHT(BE378,LEN("PS"))="PS"</formula>
    </cfRule>
    <cfRule type="endsWith" dxfId="6824" priority="775" stopIfTrue="1" operator="endsWith" text="OB">
      <formula>RIGHT(BE378,LEN("OB"))="OB"</formula>
    </cfRule>
    <cfRule type="endsWith" dxfId="6823" priority="776" stopIfTrue="1" operator="endsWith" text="BA">
      <formula>RIGHT(BE378,LEN("BA"))="BA"</formula>
    </cfRule>
    <cfRule type="endsWith" dxfId="6822" priority="777" stopIfTrue="1" operator="endsWith" text="CO">
      <formula>RIGHT(BE378,LEN("CO"))="CO"</formula>
    </cfRule>
    <cfRule type="endsWith" dxfId="6821" priority="778" stopIfTrue="1" operator="endsWith" text="CH">
      <formula>RIGHT(BE378,LEN("CH"))="CH"</formula>
    </cfRule>
  </conditionalFormatting>
  <conditionalFormatting sqref="BG378:BG392">
    <cfRule type="endsWith" dxfId="6820" priority="757" stopIfTrue="1" operator="endsWith" text="TE">
      <formula>RIGHT(BG378,LEN("TE"))="TE"</formula>
    </cfRule>
    <cfRule type="endsWith" dxfId="6819" priority="758" stopIfTrue="1" operator="endsWith" text="MX">
      <formula>RIGHT(BG378,LEN("MX"))="MX"</formula>
    </cfRule>
    <cfRule type="endsWith" dxfId="6818" priority="759" stopIfTrue="1" operator="endsWith" text="MI">
      <formula>RIGHT(BG378,LEN("MI"))="MI"</formula>
    </cfRule>
    <cfRule type="endsWith" dxfId="6817" priority="760" stopIfTrue="1" operator="endsWith" text="PL">
      <formula>RIGHT(BG378,LEN("PL"))="PL"</formula>
    </cfRule>
    <cfRule type="endsWith" dxfId="6816" priority="761" stopIfTrue="1" operator="endsWith" text="FE">
      <formula>RIGHT(BG378,LEN("FE"))="FE"</formula>
    </cfRule>
    <cfRule type="endsWith" dxfId="6815" priority="762" stopIfTrue="1" operator="endsWith" text="PA">
      <formula>RIGHT(BG378,LEN("PA"))="PA"</formula>
    </cfRule>
    <cfRule type="endsWith" dxfId="6814" priority="763" stopIfTrue="1" operator="endsWith" text="PS">
      <formula>RIGHT(BG378,LEN("PS"))="PS"</formula>
    </cfRule>
    <cfRule type="endsWith" dxfId="6813" priority="764" stopIfTrue="1" operator="endsWith" text="OB">
      <formula>RIGHT(BG378,LEN("OB"))="OB"</formula>
    </cfRule>
    <cfRule type="endsWith" dxfId="6812" priority="765" stopIfTrue="1" operator="endsWith" text="BA">
      <formula>RIGHT(BG378,LEN("BA"))="BA"</formula>
    </cfRule>
    <cfRule type="endsWith" dxfId="6811" priority="766" stopIfTrue="1" operator="endsWith" text="CO">
      <formula>RIGHT(BG378,LEN("CO"))="CO"</formula>
    </cfRule>
    <cfRule type="endsWith" dxfId="6810" priority="767" stopIfTrue="1" operator="endsWith" text="CH">
      <formula>RIGHT(BG378,LEN("CH"))="CH"</formula>
    </cfRule>
  </conditionalFormatting>
  <conditionalFormatting sqref="H411">
    <cfRule type="cellIs" dxfId="6809" priority="756" stopIfTrue="1" operator="greaterThan">
      <formula>16</formula>
    </cfRule>
  </conditionalFormatting>
  <conditionalFormatting sqref="J411">
    <cfRule type="cellIs" dxfId="6808" priority="755" stopIfTrue="1" operator="greaterThan">
      <formula>16</formula>
    </cfRule>
  </conditionalFormatting>
  <conditionalFormatting sqref="L411">
    <cfRule type="cellIs" dxfId="6807" priority="754" stopIfTrue="1" operator="greaterThan">
      <formula>16</formula>
    </cfRule>
  </conditionalFormatting>
  <conditionalFormatting sqref="N411">
    <cfRule type="cellIs" dxfId="6806" priority="753" stopIfTrue="1" operator="greaterThan">
      <formula>16</formula>
    </cfRule>
  </conditionalFormatting>
  <conditionalFormatting sqref="P411">
    <cfRule type="cellIs" dxfId="6805" priority="752" stopIfTrue="1" operator="greaterThan">
      <formula>16</formula>
    </cfRule>
  </conditionalFormatting>
  <conditionalFormatting sqref="R411">
    <cfRule type="cellIs" dxfId="6804" priority="751" stopIfTrue="1" operator="greaterThan">
      <formula>16</formula>
    </cfRule>
  </conditionalFormatting>
  <conditionalFormatting sqref="T411">
    <cfRule type="cellIs" dxfId="6803" priority="750" stopIfTrue="1" operator="greaterThan">
      <formula>16</formula>
    </cfRule>
  </conditionalFormatting>
  <conditionalFormatting sqref="G396:G410">
    <cfRule type="endsWith" dxfId="6802" priority="739" stopIfTrue="1" operator="endsWith" text="TE">
      <formula>RIGHT(G396,LEN("TE"))="TE"</formula>
    </cfRule>
    <cfRule type="endsWith" dxfId="6801" priority="740" stopIfTrue="1" operator="endsWith" text="MX">
      <formula>RIGHT(G396,LEN("MX"))="MX"</formula>
    </cfRule>
    <cfRule type="endsWith" dxfId="6800" priority="741" stopIfTrue="1" operator="endsWith" text="MI">
      <formula>RIGHT(G396,LEN("MI"))="MI"</formula>
    </cfRule>
    <cfRule type="endsWith" dxfId="6799" priority="742" stopIfTrue="1" operator="endsWith" text="PL">
      <formula>RIGHT(G396,LEN("PL"))="PL"</formula>
    </cfRule>
    <cfRule type="endsWith" dxfId="6798" priority="743" stopIfTrue="1" operator="endsWith" text="FE">
      <formula>RIGHT(G396,LEN("FE"))="FE"</formula>
    </cfRule>
    <cfRule type="endsWith" dxfId="6797" priority="744" stopIfTrue="1" operator="endsWith" text="PA">
      <formula>RIGHT(G396,LEN("PA"))="PA"</formula>
    </cfRule>
    <cfRule type="endsWith" dxfId="6796" priority="745" stopIfTrue="1" operator="endsWith" text="PS">
      <formula>RIGHT(G396,LEN("PS"))="PS"</formula>
    </cfRule>
    <cfRule type="endsWith" dxfId="6795" priority="746" stopIfTrue="1" operator="endsWith" text="OB">
      <formula>RIGHT(G396,LEN("OB"))="OB"</formula>
    </cfRule>
    <cfRule type="endsWith" dxfId="6794" priority="747" stopIfTrue="1" operator="endsWith" text="BA">
      <formula>RIGHT(G396,LEN("BA"))="BA"</formula>
    </cfRule>
    <cfRule type="endsWith" dxfId="6793" priority="748" stopIfTrue="1" operator="endsWith" text="CO">
      <formula>RIGHT(G396,LEN("CO"))="CO"</formula>
    </cfRule>
    <cfRule type="endsWith" dxfId="6792" priority="749" stopIfTrue="1" operator="endsWith" text="CH">
      <formula>RIGHT(G396,LEN("CH"))="CH"</formula>
    </cfRule>
  </conditionalFormatting>
  <conditionalFormatting sqref="I396:I410">
    <cfRule type="endsWith" dxfId="6791" priority="728" stopIfTrue="1" operator="endsWith" text="TE">
      <formula>RIGHT(I396,LEN("TE"))="TE"</formula>
    </cfRule>
    <cfRule type="endsWith" dxfId="6790" priority="729" stopIfTrue="1" operator="endsWith" text="MX">
      <formula>RIGHT(I396,LEN("MX"))="MX"</formula>
    </cfRule>
    <cfRule type="endsWith" dxfId="6789" priority="730" stopIfTrue="1" operator="endsWith" text="MI">
      <formula>RIGHT(I396,LEN("MI"))="MI"</formula>
    </cfRule>
    <cfRule type="endsWith" dxfId="6788" priority="731" stopIfTrue="1" operator="endsWith" text="PL">
      <formula>RIGHT(I396,LEN("PL"))="PL"</formula>
    </cfRule>
    <cfRule type="endsWith" dxfId="6787" priority="732" stopIfTrue="1" operator="endsWith" text="FE">
      <formula>RIGHT(I396,LEN("FE"))="FE"</formula>
    </cfRule>
    <cfRule type="endsWith" dxfId="6786" priority="733" stopIfTrue="1" operator="endsWith" text="PA">
      <formula>RIGHT(I396,LEN("PA"))="PA"</formula>
    </cfRule>
    <cfRule type="endsWith" dxfId="6785" priority="734" stopIfTrue="1" operator="endsWith" text="PS">
      <formula>RIGHT(I396,LEN("PS"))="PS"</formula>
    </cfRule>
    <cfRule type="endsWith" dxfId="6784" priority="735" stopIfTrue="1" operator="endsWith" text="OB">
      <formula>RIGHT(I396,LEN("OB"))="OB"</formula>
    </cfRule>
    <cfRule type="endsWith" dxfId="6783" priority="736" stopIfTrue="1" operator="endsWith" text="BA">
      <formula>RIGHT(I396,LEN("BA"))="BA"</formula>
    </cfRule>
    <cfRule type="endsWith" dxfId="6782" priority="737" stopIfTrue="1" operator="endsWith" text="CO">
      <formula>RIGHT(I396,LEN("CO"))="CO"</formula>
    </cfRule>
    <cfRule type="endsWith" dxfId="6781" priority="738" stopIfTrue="1" operator="endsWith" text="CH">
      <formula>RIGHT(I396,LEN("CH"))="CH"</formula>
    </cfRule>
  </conditionalFormatting>
  <conditionalFormatting sqref="K396:K410">
    <cfRule type="endsWith" dxfId="6780" priority="717" stopIfTrue="1" operator="endsWith" text="TE">
      <formula>RIGHT(K396,LEN("TE"))="TE"</formula>
    </cfRule>
    <cfRule type="endsWith" dxfId="6779" priority="718" stopIfTrue="1" operator="endsWith" text="MX">
      <formula>RIGHT(K396,LEN("MX"))="MX"</formula>
    </cfRule>
    <cfRule type="endsWith" dxfId="6778" priority="719" stopIfTrue="1" operator="endsWith" text="MI">
      <formula>RIGHT(K396,LEN("MI"))="MI"</formula>
    </cfRule>
    <cfRule type="endsWith" dxfId="6777" priority="720" stopIfTrue="1" operator="endsWith" text="PL">
      <formula>RIGHT(K396,LEN("PL"))="PL"</formula>
    </cfRule>
    <cfRule type="endsWith" dxfId="6776" priority="721" stopIfTrue="1" operator="endsWith" text="FE">
      <formula>RIGHT(K396,LEN("FE"))="FE"</formula>
    </cfRule>
    <cfRule type="endsWith" dxfId="6775" priority="722" stopIfTrue="1" operator="endsWith" text="PA">
      <formula>RIGHT(K396,LEN("PA"))="PA"</formula>
    </cfRule>
    <cfRule type="endsWith" dxfId="6774" priority="723" stopIfTrue="1" operator="endsWith" text="PS">
      <formula>RIGHT(K396,LEN("PS"))="PS"</formula>
    </cfRule>
    <cfRule type="endsWith" dxfId="6773" priority="724" stopIfTrue="1" operator="endsWith" text="OB">
      <formula>RIGHT(K396,LEN("OB"))="OB"</formula>
    </cfRule>
    <cfRule type="endsWith" dxfId="6772" priority="725" stopIfTrue="1" operator="endsWith" text="BA">
      <formula>RIGHT(K396,LEN("BA"))="BA"</formula>
    </cfRule>
    <cfRule type="endsWith" dxfId="6771" priority="726" stopIfTrue="1" operator="endsWith" text="CO">
      <formula>RIGHT(K396,LEN("CO"))="CO"</formula>
    </cfRule>
    <cfRule type="endsWith" dxfId="6770" priority="727" stopIfTrue="1" operator="endsWith" text="CH">
      <formula>RIGHT(K396,LEN("CH"))="CH"</formula>
    </cfRule>
  </conditionalFormatting>
  <conditionalFormatting sqref="M396:M410">
    <cfRule type="endsWith" dxfId="6769" priority="706" stopIfTrue="1" operator="endsWith" text="TE">
      <formula>RIGHT(M396,LEN("TE"))="TE"</formula>
    </cfRule>
    <cfRule type="endsWith" dxfId="6768" priority="707" stopIfTrue="1" operator="endsWith" text="MX">
      <formula>RIGHT(M396,LEN("MX"))="MX"</formula>
    </cfRule>
    <cfRule type="endsWith" dxfId="6767" priority="708" stopIfTrue="1" operator="endsWith" text="MI">
      <formula>RIGHT(M396,LEN("MI"))="MI"</formula>
    </cfRule>
    <cfRule type="endsWith" dxfId="6766" priority="709" stopIfTrue="1" operator="endsWith" text="PL">
      <formula>RIGHT(M396,LEN("PL"))="PL"</formula>
    </cfRule>
    <cfRule type="endsWith" dxfId="6765" priority="710" stopIfTrue="1" operator="endsWith" text="FE">
      <formula>RIGHT(M396,LEN("FE"))="FE"</formula>
    </cfRule>
    <cfRule type="endsWith" dxfId="6764" priority="711" stopIfTrue="1" operator="endsWith" text="PA">
      <formula>RIGHT(M396,LEN("PA"))="PA"</formula>
    </cfRule>
    <cfRule type="endsWith" dxfId="6763" priority="712" stopIfTrue="1" operator="endsWith" text="PS">
      <formula>RIGHT(M396,LEN("PS"))="PS"</formula>
    </cfRule>
    <cfRule type="endsWith" dxfId="6762" priority="713" stopIfTrue="1" operator="endsWith" text="OB">
      <formula>RIGHT(M396,LEN("OB"))="OB"</formula>
    </cfRule>
    <cfRule type="endsWith" dxfId="6761" priority="714" stopIfTrue="1" operator="endsWith" text="BA">
      <formula>RIGHT(M396,LEN("BA"))="BA"</formula>
    </cfRule>
    <cfRule type="endsWith" dxfId="6760" priority="715" stopIfTrue="1" operator="endsWith" text="CO">
      <formula>RIGHT(M396,LEN("CO"))="CO"</formula>
    </cfRule>
    <cfRule type="endsWith" dxfId="6759" priority="716" stopIfTrue="1" operator="endsWith" text="CH">
      <formula>RIGHT(M396,LEN("CH"))="CH"</formula>
    </cfRule>
  </conditionalFormatting>
  <conditionalFormatting sqref="O396:O410">
    <cfRule type="endsWith" dxfId="6758" priority="695" stopIfTrue="1" operator="endsWith" text="TE">
      <formula>RIGHT(O396,LEN("TE"))="TE"</formula>
    </cfRule>
    <cfRule type="endsWith" dxfId="6757" priority="696" stopIfTrue="1" operator="endsWith" text="MX">
      <formula>RIGHT(O396,LEN("MX"))="MX"</formula>
    </cfRule>
    <cfRule type="endsWith" dxfId="6756" priority="697" stopIfTrue="1" operator="endsWith" text="MI">
      <formula>RIGHT(O396,LEN("MI"))="MI"</formula>
    </cfRule>
    <cfRule type="endsWith" dxfId="6755" priority="698" stopIfTrue="1" operator="endsWith" text="PL">
      <formula>RIGHT(O396,LEN("PL"))="PL"</formula>
    </cfRule>
    <cfRule type="endsWith" dxfId="6754" priority="699" stopIfTrue="1" operator="endsWith" text="FE">
      <formula>RIGHT(O396,LEN("FE"))="FE"</formula>
    </cfRule>
    <cfRule type="endsWith" dxfId="6753" priority="700" stopIfTrue="1" operator="endsWith" text="PA">
      <formula>RIGHT(O396,LEN("PA"))="PA"</formula>
    </cfRule>
    <cfRule type="endsWith" dxfId="6752" priority="701" stopIfTrue="1" operator="endsWith" text="PS">
      <formula>RIGHT(O396,LEN("PS"))="PS"</formula>
    </cfRule>
    <cfRule type="endsWith" dxfId="6751" priority="702" stopIfTrue="1" operator="endsWith" text="OB">
      <formula>RIGHT(O396,LEN("OB"))="OB"</formula>
    </cfRule>
    <cfRule type="endsWith" dxfId="6750" priority="703" stopIfTrue="1" operator="endsWith" text="BA">
      <formula>RIGHT(O396,LEN("BA"))="BA"</formula>
    </cfRule>
    <cfRule type="endsWith" dxfId="6749" priority="704" stopIfTrue="1" operator="endsWith" text="CO">
      <formula>RIGHT(O396,LEN("CO"))="CO"</formula>
    </cfRule>
    <cfRule type="endsWith" dxfId="6748" priority="705" stopIfTrue="1" operator="endsWith" text="CH">
      <formula>RIGHT(O396,LEN("CH"))="CH"</formula>
    </cfRule>
  </conditionalFormatting>
  <conditionalFormatting sqref="Q396:Q410">
    <cfRule type="endsWith" dxfId="6747" priority="684" stopIfTrue="1" operator="endsWith" text="TE">
      <formula>RIGHT(Q396,LEN("TE"))="TE"</formula>
    </cfRule>
    <cfRule type="endsWith" dxfId="6746" priority="685" stopIfTrue="1" operator="endsWith" text="MX">
      <formula>RIGHT(Q396,LEN("MX"))="MX"</formula>
    </cfRule>
    <cfRule type="endsWith" dxfId="6745" priority="686" stopIfTrue="1" operator="endsWith" text="MI">
      <formula>RIGHT(Q396,LEN("MI"))="MI"</formula>
    </cfRule>
    <cfRule type="endsWith" dxfId="6744" priority="687" stopIfTrue="1" operator="endsWith" text="PL">
      <formula>RIGHT(Q396,LEN("PL"))="PL"</formula>
    </cfRule>
    <cfRule type="endsWith" dxfId="6743" priority="688" stopIfTrue="1" operator="endsWith" text="FE">
      <formula>RIGHT(Q396,LEN("FE"))="FE"</formula>
    </cfRule>
    <cfRule type="endsWith" dxfId="6742" priority="689" stopIfTrue="1" operator="endsWith" text="PA">
      <formula>RIGHT(Q396,LEN("PA"))="PA"</formula>
    </cfRule>
    <cfRule type="endsWith" dxfId="6741" priority="690" stopIfTrue="1" operator="endsWith" text="PS">
      <formula>RIGHT(Q396,LEN("PS"))="PS"</formula>
    </cfRule>
    <cfRule type="endsWith" dxfId="6740" priority="691" stopIfTrue="1" operator="endsWith" text="OB">
      <formula>RIGHT(Q396,LEN("OB"))="OB"</formula>
    </cfRule>
    <cfRule type="endsWith" dxfId="6739" priority="692" stopIfTrue="1" operator="endsWith" text="BA">
      <formula>RIGHT(Q396,LEN("BA"))="BA"</formula>
    </cfRule>
    <cfRule type="endsWith" dxfId="6738" priority="693" stopIfTrue="1" operator="endsWith" text="CO">
      <formula>RIGHT(Q396,LEN("CO"))="CO"</formula>
    </cfRule>
    <cfRule type="endsWith" dxfId="6737" priority="694" stopIfTrue="1" operator="endsWith" text="CH">
      <formula>RIGHT(Q396,LEN("CH"))="CH"</formula>
    </cfRule>
  </conditionalFormatting>
  <conditionalFormatting sqref="S396:S410">
    <cfRule type="endsWith" dxfId="6736" priority="673" stopIfTrue="1" operator="endsWith" text="TE">
      <formula>RIGHT(S396,LEN("TE"))="TE"</formula>
    </cfRule>
    <cfRule type="endsWith" dxfId="6735" priority="674" stopIfTrue="1" operator="endsWith" text="MX">
      <formula>RIGHT(S396,LEN("MX"))="MX"</formula>
    </cfRule>
    <cfRule type="endsWith" dxfId="6734" priority="675" stopIfTrue="1" operator="endsWith" text="MI">
      <formula>RIGHT(S396,LEN("MI"))="MI"</formula>
    </cfRule>
    <cfRule type="endsWith" dxfId="6733" priority="676" stopIfTrue="1" operator="endsWith" text="PL">
      <formula>RIGHT(S396,LEN("PL"))="PL"</formula>
    </cfRule>
    <cfRule type="endsWith" dxfId="6732" priority="677" stopIfTrue="1" operator="endsWith" text="FE">
      <formula>RIGHT(S396,LEN("FE"))="FE"</formula>
    </cfRule>
    <cfRule type="endsWith" dxfId="6731" priority="678" stopIfTrue="1" operator="endsWith" text="PA">
      <formula>RIGHT(S396,LEN("PA"))="PA"</formula>
    </cfRule>
    <cfRule type="endsWith" dxfId="6730" priority="679" stopIfTrue="1" operator="endsWith" text="PS">
      <formula>RIGHT(S396,LEN("PS"))="PS"</formula>
    </cfRule>
    <cfRule type="endsWith" dxfId="6729" priority="680" stopIfTrue="1" operator="endsWith" text="OB">
      <formula>RIGHT(S396,LEN("OB"))="OB"</formula>
    </cfRule>
    <cfRule type="endsWith" dxfId="6728" priority="681" stopIfTrue="1" operator="endsWith" text="BA">
      <formula>RIGHT(S396,LEN("BA"))="BA"</formula>
    </cfRule>
    <cfRule type="endsWith" dxfId="6727" priority="682" stopIfTrue="1" operator="endsWith" text="CO">
      <formula>RIGHT(S396,LEN("CO"))="CO"</formula>
    </cfRule>
    <cfRule type="endsWith" dxfId="6726" priority="683" stopIfTrue="1" operator="endsWith" text="CH">
      <formula>RIGHT(S396,LEN("CH"))="CH"</formula>
    </cfRule>
  </conditionalFormatting>
  <conditionalFormatting sqref="AB411">
    <cfRule type="cellIs" dxfId="6725" priority="672" stopIfTrue="1" operator="greaterThan">
      <formula>16</formula>
    </cfRule>
  </conditionalFormatting>
  <conditionalFormatting sqref="AD411">
    <cfRule type="cellIs" dxfId="6724" priority="671" stopIfTrue="1" operator="greaterThan">
      <formula>16</formula>
    </cfRule>
  </conditionalFormatting>
  <conditionalFormatting sqref="AF411">
    <cfRule type="cellIs" dxfId="6723" priority="670" stopIfTrue="1" operator="greaterThan">
      <formula>16</formula>
    </cfRule>
  </conditionalFormatting>
  <conditionalFormatting sqref="AH411">
    <cfRule type="cellIs" dxfId="6722" priority="669" stopIfTrue="1" operator="greaterThan">
      <formula>16</formula>
    </cfRule>
  </conditionalFormatting>
  <conditionalFormatting sqref="AJ411">
    <cfRule type="cellIs" dxfId="6721" priority="668" stopIfTrue="1" operator="greaterThan">
      <formula>16</formula>
    </cfRule>
  </conditionalFormatting>
  <conditionalFormatting sqref="AL411">
    <cfRule type="cellIs" dxfId="6720" priority="667" stopIfTrue="1" operator="greaterThan">
      <formula>16</formula>
    </cfRule>
  </conditionalFormatting>
  <conditionalFormatting sqref="AN411">
    <cfRule type="cellIs" dxfId="6719" priority="666" stopIfTrue="1" operator="greaterThan">
      <formula>16</formula>
    </cfRule>
  </conditionalFormatting>
  <conditionalFormatting sqref="AA396:AA410">
    <cfRule type="endsWith" dxfId="6718" priority="655" stopIfTrue="1" operator="endsWith" text="TE">
      <formula>RIGHT(AA396,LEN("TE"))="TE"</formula>
    </cfRule>
    <cfRule type="endsWith" dxfId="6717" priority="656" stopIfTrue="1" operator="endsWith" text="MX">
      <formula>RIGHT(AA396,LEN("MX"))="MX"</formula>
    </cfRule>
    <cfRule type="endsWith" dxfId="6716" priority="657" stopIfTrue="1" operator="endsWith" text="MI">
      <formula>RIGHT(AA396,LEN("MI"))="MI"</formula>
    </cfRule>
    <cfRule type="endsWith" dxfId="6715" priority="658" stopIfTrue="1" operator="endsWith" text="PL">
      <formula>RIGHT(AA396,LEN("PL"))="PL"</formula>
    </cfRule>
    <cfRule type="endsWith" dxfId="6714" priority="659" stopIfTrue="1" operator="endsWith" text="FE">
      <formula>RIGHT(AA396,LEN("FE"))="FE"</formula>
    </cfRule>
    <cfRule type="endsWith" dxfId="6713" priority="660" stopIfTrue="1" operator="endsWith" text="PA">
      <formula>RIGHT(AA396,LEN("PA"))="PA"</formula>
    </cfRule>
    <cfRule type="endsWith" dxfId="6712" priority="661" stopIfTrue="1" operator="endsWith" text="PS">
      <formula>RIGHT(AA396,LEN("PS"))="PS"</formula>
    </cfRule>
    <cfRule type="endsWith" dxfId="6711" priority="662" stopIfTrue="1" operator="endsWith" text="OB">
      <formula>RIGHT(AA396,LEN("OB"))="OB"</formula>
    </cfRule>
    <cfRule type="endsWith" dxfId="6710" priority="663" stopIfTrue="1" operator="endsWith" text="BA">
      <formula>RIGHT(AA396,LEN("BA"))="BA"</formula>
    </cfRule>
    <cfRule type="endsWith" dxfId="6709" priority="664" stopIfTrue="1" operator="endsWith" text="CO">
      <formula>RIGHT(AA396,LEN("CO"))="CO"</formula>
    </cfRule>
    <cfRule type="endsWith" dxfId="6708" priority="665" stopIfTrue="1" operator="endsWith" text="CH">
      <formula>RIGHT(AA396,LEN("CH"))="CH"</formula>
    </cfRule>
  </conditionalFormatting>
  <conditionalFormatting sqref="AC396:AC410">
    <cfRule type="endsWith" dxfId="6707" priority="644" stopIfTrue="1" operator="endsWith" text="TE">
      <formula>RIGHT(AC396,LEN("TE"))="TE"</formula>
    </cfRule>
    <cfRule type="endsWith" dxfId="6706" priority="645" stopIfTrue="1" operator="endsWith" text="MX">
      <formula>RIGHT(AC396,LEN("MX"))="MX"</formula>
    </cfRule>
    <cfRule type="endsWith" dxfId="6705" priority="646" stopIfTrue="1" operator="endsWith" text="MI">
      <formula>RIGHT(AC396,LEN("MI"))="MI"</formula>
    </cfRule>
    <cfRule type="endsWith" dxfId="6704" priority="647" stopIfTrue="1" operator="endsWith" text="PL">
      <formula>RIGHT(AC396,LEN("PL"))="PL"</formula>
    </cfRule>
    <cfRule type="endsWith" dxfId="6703" priority="648" stopIfTrue="1" operator="endsWith" text="FE">
      <formula>RIGHT(AC396,LEN("FE"))="FE"</formula>
    </cfRule>
    <cfRule type="endsWith" dxfId="6702" priority="649" stopIfTrue="1" operator="endsWith" text="PA">
      <formula>RIGHT(AC396,LEN("PA"))="PA"</formula>
    </cfRule>
    <cfRule type="endsWith" dxfId="6701" priority="650" stopIfTrue="1" operator="endsWith" text="PS">
      <formula>RIGHT(AC396,LEN("PS"))="PS"</formula>
    </cfRule>
    <cfRule type="endsWith" dxfId="6700" priority="651" stopIfTrue="1" operator="endsWith" text="OB">
      <formula>RIGHT(AC396,LEN("OB"))="OB"</formula>
    </cfRule>
    <cfRule type="endsWith" dxfId="6699" priority="652" stopIfTrue="1" operator="endsWith" text="BA">
      <formula>RIGHT(AC396,LEN("BA"))="BA"</formula>
    </cfRule>
    <cfRule type="endsWith" dxfId="6698" priority="653" stopIfTrue="1" operator="endsWith" text="CO">
      <formula>RIGHT(AC396,LEN("CO"))="CO"</formula>
    </cfRule>
    <cfRule type="endsWith" dxfId="6697" priority="654" stopIfTrue="1" operator="endsWith" text="CH">
      <formula>RIGHT(AC396,LEN("CH"))="CH"</formula>
    </cfRule>
  </conditionalFormatting>
  <conditionalFormatting sqref="AE396:AE410">
    <cfRule type="endsWith" dxfId="6696" priority="633" stopIfTrue="1" operator="endsWith" text="TE">
      <formula>RIGHT(AE396,LEN("TE"))="TE"</formula>
    </cfRule>
    <cfRule type="endsWith" dxfId="6695" priority="634" stopIfTrue="1" operator="endsWith" text="MX">
      <formula>RIGHT(AE396,LEN("MX"))="MX"</formula>
    </cfRule>
    <cfRule type="endsWith" dxfId="6694" priority="635" stopIfTrue="1" operator="endsWith" text="MI">
      <formula>RIGHT(AE396,LEN("MI"))="MI"</formula>
    </cfRule>
    <cfRule type="endsWith" dxfId="6693" priority="636" stopIfTrue="1" operator="endsWith" text="PL">
      <formula>RIGHT(AE396,LEN("PL"))="PL"</formula>
    </cfRule>
    <cfRule type="endsWith" dxfId="6692" priority="637" stopIfTrue="1" operator="endsWith" text="FE">
      <formula>RIGHT(AE396,LEN("FE"))="FE"</formula>
    </cfRule>
    <cfRule type="endsWith" dxfId="6691" priority="638" stopIfTrue="1" operator="endsWith" text="PA">
      <formula>RIGHT(AE396,LEN("PA"))="PA"</formula>
    </cfRule>
    <cfRule type="endsWith" dxfId="6690" priority="639" stopIfTrue="1" operator="endsWith" text="PS">
      <formula>RIGHT(AE396,LEN("PS"))="PS"</formula>
    </cfRule>
    <cfRule type="endsWith" dxfId="6689" priority="640" stopIfTrue="1" operator="endsWith" text="OB">
      <formula>RIGHT(AE396,LEN("OB"))="OB"</formula>
    </cfRule>
    <cfRule type="endsWith" dxfId="6688" priority="641" stopIfTrue="1" operator="endsWith" text="BA">
      <formula>RIGHT(AE396,LEN("BA"))="BA"</formula>
    </cfRule>
    <cfRule type="endsWith" dxfId="6687" priority="642" stopIfTrue="1" operator="endsWith" text="CO">
      <formula>RIGHT(AE396,LEN("CO"))="CO"</formula>
    </cfRule>
    <cfRule type="endsWith" dxfId="6686" priority="643" stopIfTrue="1" operator="endsWith" text="CH">
      <formula>RIGHT(AE396,LEN("CH"))="CH"</formula>
    </cfRule>
  </conditionalFormatting>
  <conditionalFormatting sqref="AG396:AG410">
    <cfRule type="endsWith" dxfId="6685" priority="622" stopIfTrue="1" operator="endsWith" text="TE">
      <formula>RIGHT(AG396,LEN("TE"))="TE"</formula>
    </cfRule>
    <cfRule type="endsWith" dxfId="6684" priority="623" stopIfTrue="1" operator="endsWith" text="MX">
      <formula>RIGHT(AG396,LEN("MX"))="MX"</formula>
    </cfRule>
    <cfRule type="endsWith" dxfId="6683" priority="624" stopIfTrue="1" operator="endsWith" text="MI">
      <formula>RIGHT(AG396,LEN("MI"))="MI"</formula>
    </cfRule>
    <cfRule type="endsWith" dxfId="6682" priority="625" stopIfTrue="1" operator="endsWith" text="PL">
      <formula>RIGHT(AG396,LEN("PL"))="PL"</formula>
    </cfRule>
    <cfRule type="endsWith" dxfId="6681" priority="626" stopIfTrue="1" operator="endsWith" text="FE">
      <formula>RIGHT(AG396,LEN("FE"))="FE"</formula>
    </cfRule>
    <cfRule type="endsWith" dxfId="6680" priority="627" stopIfTrue="1" operator="endsWith" text="PA">
      <formula>RIGHT(AG396,LEN("PA"))="PA"</formula>
    </cfRule>
    <cfRule type="endsWith" dxfId="6679" priority="628" stopIfTrue="1" operator="endsWith" text="PS">
      <formula>RIGHT(AG396,LEN("PS"))="PS"</formula>
    </cfRule>
    <cfRule type="endsWith" dxfId="6678" priority="629" stopIfTrue="1" operator="endsWith" text="OB">
      <formula>RIGHT(AG396,LEN("OB"))="OB"</formula>
    </cfRule>
    <cfRule type="endsWith" dxfId="6677" priority="630" stopIfTrue="1" operator="endsWith" text="BA">
      <formula>RIGHT(AG396,LEN("BA"))="BA"</formula>
    </cfRule>
    <cfRule type="endsWith" dxfId="6676" priority="631" stopIfTrue="1" operator="endsWith" text="CO">
      <formula>RIGHT(AG396,LEN("CO"))="CO"</formula>
    </cfRule>
    <cfRule type="endsWith" dxfId="6675" priority="632" stopIfTrue="1" operator="endsWith" text="CH">
      <formula>RIGHT(AG396,LEN("CH"))="CH"</formula>
    </cfRule>
  </conditionalFormatting>
  <conditionalFormatting sqref="AI396:AI410">
    <cfRule type="endsWith" dxfId="6674" priority="611" stopIfTrue="1" operator="endsWith" text="TE">
      <formula>RIGHT(AI396,LEN("TE"))="TE"</formula>
    </cfRule>
    <cfRule type="endsWith" dxfId="6673" priority="612" stopIfTrue="1" operator="endsWith" text="MX">
      <formula>RIGHT(AI396,LEN("MX"))="MX"</formula>
    </cfRule>
    <cfRule type="endsWith" dxfId="6672" priority="613" stopIfTrue="1" operator="endsWith" text="MI">
      <formula>RIGHT(AI396,LEN("MI"))="MI"</formula>
    </cfRule>
    <cfRule type="endsWith" dxfId="6671" priority="614" stopIfTrue="1" operator="endsWith" text="PL">
      <formula>RIGHT(AI396,LEN("PL"))="PL"</formula>
    </cfRule>
    <cfRule type="endsWith" dxfId="6670" priority="615" stopIfTrue="1" operator="endsWith" text="FE">
      <formula>RIGHT(AI396,LEN("FE"))="FE"</formula>
    </cfRule>
    <cfRule type="endsWith" dxfId="6669" priority="616" stopIfTrue="1" operator="endsWith" text="PA">
      <formula>RIGHT(AI396,LEN("PA"))="PA"</formula>
    </cfRule>
    <cfRule type="endsWith" dxfId="6668" priority="617" stopIfTrue="1" operator="endsWith" text="PS">
      <formula>RIGHT(AI396,LEN("PS"))="PS"</formula>
    </cfRule>
    <cfRule type="endsWith" dxfId="6667" priority="618" stopIfTrue="1" operator="endsWith" text="OB">
      <formula>RIGHT(AI396,LEN("OB"))="OB"</formula>
    </cfRule>
    <cfRule type="endsWith" dxfId="6666" priority="619" stopIfTrue="1" operator="endsWith" text="BA">
      <formula>RIGHT(AI396,LEN("BA"))="BA"</formula>
    </cfRule>
    <cfRule type="endsWith" dxfId="6665" priority="620" stopIfTrue="1" operator="endsWith" text="CO">
      <formula>RIGHT(AI396,LEN("CO"))="CO"</formula>
    </cfRule>
    <cfRule type="endsWith" dxfId="6664" priority="621" stopIfTrue="1" operator="endsWith" text="CH">
      <formula>RIGHT(AI396,LEN("CH"))="CH"</formula>
    </cfRule>
  </conditionalFormatting>
  <conditionalFormatting sqref="AK396:AK410">
    <cfRule type="endsWith" dxfId="6663" priority="600" stopIfTrue="1" operator="endsWith" text="TE">
      <formula>RIGHT(AK396,LEN("TE"))="TE"</formula>
    </cfRule>
    <cfRule type="endsWith" dxfId="6662" priority="601" stopIfTrue="1" operator="endsWith" text="MX">
      <formula>RIGHT(AK396,LEN("MX"))="MX"</formula>
    </cfRule>
    <cfRule type="endsWith" dxfId="6661" priority="602" stopIfTrue="1" operator="endsWith" text="MI">
      <formula>RIGHT(AK396,LEN("MI"))="MI"</formula>
    </cfRule>
    <cfRule type="endsWith" dxfId="6660" priority="603" stopIfTrue="1" operator="endsWith" text="PL">
      <formula>RIGHT(AK396,LEN("PL"))="PL"</formula>
    </cfRule>
    <cfRule type="endsWith" dxfId="6659" priority="604" stopIfTrue="1" operator="endsWith" text="FE">
      <formula>RIGHT(AK396,LEN("FE"))="FE"</formula>
    </cfRule>
    <cfRule type="endsWith" dxfId="6658" priority="605" stopIfTrue="1" operator="endsWith" text="PA">
      <formula>RIGHT(AK396,LEN("PA"))="PA"</formula>
    </cfRule>
    <cfRule type="endsWith" dxfId="6657" priority="606" stopIfTrue="1" operator="endsWith" text="PS">
      <formula>RIGHT(AK396,LEN("PS"))="PS"</formula>
    </cfRule>
    <cfRule type="endsWith" dxfId="6656" priority="607" stopIfTrue="1" operator="endsWith" text="OB">
      <formula>RIGHT(AK396,LEN("OB"))="OB"</formula>
    </cfRule>
    <cfRule type="endsWith" dxfId="6655" priority="608" stopIfTrue="1" operator="endsWith" text="BA">
      <formula>RIGHT(AK396,LEN("BA"))="BA"</formula>
    </cfRule>
    <cfRule type="endsWith" dxfId="6654" priority="609" stopIfTrue="1" operator="endsWith" text="CO">
      <formula>RIGHT(AK396,LEN("CO"))="CO"</formula>
    </cfRule>
    <cfRule type="endsWith" dxfId="6653" priority="610" stopIfTrue="1" operator="endsWith" text="CH">
      <formula>RIGHT(AK396,LEN("CH"))="CH"</formula>
    </cfRule>
  </conditionalFormatting>
  <conditionalFormatting sqref="AM396:AM410">
    <cfRule type="endsWith" dxfId="6652" priority="589" stopIfTrue="1" operator="endsWith" text="TE">
      <formula>RIGHT(AM396,LEN("TE"))="TE"</formula>
    </cfRule>
    <cfRule type="endsWith" dxfId="6651" priority="590" stopIfTrue="1" operator="endsWith" text="MX">
      <formula>RIGHT(AM396,LEN("MX"))="MX"</formula>
    </cfRule>
    <cfRule type="endsWith" dxfId="6650" priority="591" stopIfTrue="1" operator="endsWith" text="MI">
      <formula>RIGHT(AM396,LEN("MI"))="MI"</formula>
    </cfRule>
    <cfRule type="endsWith" dxfId="6649" priority="592" stopIfTrue="1" operator="endsWith" text="PL">
      <formula>RIGHT(AM396,LEN("PL"))="PL"</formula>
    </cfRule>
    <cfRule type="endsWith" dxfId="6648" priority="593" stopIfTrue="1" operator="endsWith" text="FE">
      <formula>RIGHT(AM396,LEN("FE"))="FE"</formula>
    </cfRule>
    <cfRule type="endsWith" dxfId="6647" priority="594" stopIfTrue="1" operator="endsWith" text="PA">
      <formula>RIGHT(AM396,LEN("PA"))="PA"</formula>
    </cfRule>
    <cfRule type="endsWith" dxfId="6646" priority="595" stopIfTrue="1" operator="endsWith" text="PS">
      <formula>RIGHT(AM396,LEN("PS"))="PS"</formula>
    </cfRule>
    <cfRule type="endsWith" dxfId="6645" priority="596" stopIfTrue="1" operator="endsWith" text="OB">
      <formula>RIGHT(AM396,LEN("OB"))="OB"</formula>
    </cfRule>
    <cfRule type="endsWith" dxfId="6644" priority="597" stopIfTrue="1" operator="endsWith" text="BA">
      <formula>RIGHT(AM396,LEN("BA"))="BA"</formula>
    </cfRule>
    <cfRule type="endsWith" dxfId="6643" priority="598" stopIfTrue="1" operator="endsWith" text="CO">
      <formula>RIGHT(AM396,LEN("CO"))="CO"</formula>
    </cfRule>
    <cfRule type="endsWith" dxfId="6642" priority="599" stopIfTrue="1" operator="endsWith" text="CH">
      <formula>RIGHT(AM396,LEN("CH"))="CH"</formula>
    </cfRule>
  </conditionalFormatting>
  <conditionalFormatting sqref="AV411">
    <cfRule type="cellIs" dxfId="6641" priority="588" stopIfTrue="1" operator="greaterThan">
      <formula>16</formula>
    </cfRule>
  </conditionalFormatting>
  <conditionalFormatting sqref="AX411">
    <cfRule type="cellIs" dxfId="6640" priority="587" stopIfTrue="1" operator="greaterThan">
      <formula>16</formula>
    </cfRule>
  </conditionalFormatting>
  <conditionalFormatting sqref="AZ411">
    <cfRule type="cellIs" dxfId="6639" priority="586" stopIfTrue="1" operator="greaterThan">
      <formula>16</formula>
    </cfRule>
  </conditionalFormatting>
  <conditionalFormatting sqref="BB411">
    <cfRule type="cellIs" dxfId="6638" priority="585" stopIfTrue="1" operator="greaterThan">
      <formula>16</formula>
    </cfRule>
  </conditionalFormatting>
  <conditionalFormatting sqref="BD411">
    <cfRule type="cellIs" dxfId="6637" priority="584" stopIfTrue="1" operator="greaterThan">
      <formula>16</formula>
    </cfRule>
  </conditionalFormatting>
  <conditionalFormatting sqref="BF411">
    <cfRule type="cellIs" dxfId="6636" priority="583" stopIfTrue="1" operator="greaterThan">
      <formula>16</formula>
    </cfRule>
  </conditionalFormatting>
  <conditionalFormatting sqref="BH411">
    <cfRule type="cellIs" dxfId="6635" priority="582" stopIfTrue="1" operator="greaterThan">
      <formula>16</formula>
    </cfRule>
  </conditionalFormatting>
  <conditionalFormatting sqref="AU396:AU410">
    <cfRule type="endsWith" dxfId="6634" priority="571" stopIfTrue="1" operator="endsWith" text="TE">
      <formula>RIGHT(AU396,LEN("TE"))="TE"</formula>
    </cfRule>
    <cfRule type="endsWith" dxfId="6633" priority="572" stopIfTrue="1" operator="endsWith" text="MX">
      <formula>RIGHT(AU396,LEN("MX"))="MX"</formula>
    </cfRule>
    <cfRule type="endsWith" dxfId="6632" priority="573" stopIfTrue="1" operator="endsWith" text="MI">
      <formula>RIGHT(AU396,LEN("MI"))="MI"</formula>
    </cfRule>
    <cfRule type="endsWith" dxfId="6631" priority="574" stopIfTrue="1" operator="endsWith" text="PL">
      <formula>RIGHT(AU396,LEN("PL"))="PL"</formula>
    </cfRule>
    <cfRule type="endsWith" dxfId="6630" priority="575" stopIfTrue="1" operator="endsWith" text="FE">
      <formula>RIGHT(AU396,LEN("FE"))="FE"</formula>
    </cfRule>
    <cfRule type="endsWith" dxfId="6629" priority="576" stopIfTrue="1" operator="endsWith" text="PA">
      <formula>RIGHT(AU396,LEN("PA"))="PA"</formula>
    </cfRule>
    <cfRule type="endsWith" dxfId="6628" priority="577" stopIfTrue="1" operator="endsWith" text="PS">
      <formula>RIGHT(AU396,LEN("PS"))="PS"</formula>
    </cfRule>
    <cfRule type="endsWith" dxfId="6627" priority="578" stopIfTrue="1" operator="endsWith" text="OB">
      <formula>RIGHT(AU396,LEN("OB"))="OB"</formula>
    </cfRule>
    <cfRule type="endsWith" dxfId="6626" priority="579" stopIfTrue="1" operator="endsWith" text="BA">
      <formula>RIGHT(AU396,LEN("BA"))="BA"</formula>
    </cfRule>
    <cfRule type="endsWith" dxfId="6625" priority="580" stopIfTrue="1" operator="endsWith" text="CO">
      <formula>RIGHT(AU396,LEN("CO"))="CO"</formula>
    </cfRule>
    <cfRule type="endsWith" dxfId="6624" priority="581" stopIfTrue="1" operator="endsWith" text="CH">
      <formula>RIGHT(AU396,LEN("CH"))="CH"</formula>
    </cfRule>
  </conditionalFormatting>
  <conditionalFormatting sqref="AW396:AW410">
    <cfRule type="endsWith" dxfId="6623" priority="560" stopIfTrue="1" operator="endsWith" text="TE">
      <formula>RIGHT(AW396,LEN("TE"))="TE"</formula>
    </cfRule>
    <cfRule type="endsWith" dxfId="6622" priority="561" stopIfTrue="1" operator="endsWith" text="MX">
      <formula>RIGHT(AW396,LEN("MX"))="MX"</formula>
    </cfRule>
    <cfRule type="endsWith" dxfId="6621" priority="562" stopIfTrue="1" operator="endsWith" text="MI">
      <formula>RIGHT(AW396,LEN("MI"))="MI"</formula>
    </cfRule>
    <cfRule type="endsWith" dxfId="6620" priority="563" stopIfTrue="1" operator="endsWith" text="PL">
      <formula>RIGHT(AW396,LEN("PL"))="PL"</formula>
    </cfRule>
    <cfRule type="endsWith" dxfId="6619" priority="564" stopIfTrue="1" operator="endsWith" text="FE">
      <formula>RIGHT(AW396,LEN("FE"))="FE"</formula>
    </cfRule>
    <cfRule type="endsWith" dxfId="6618" priority="565" stopIfTrue="1" operator="endsWith" text="PA">
      <formula>RIGHT(AW396,LEN("PA"))="PA"</formula>
    </cfRule>
    <cfRule type="endsWith" dxfId="6617" priority="566" stopIfTrue="1" operator="endsWith" text="PS">
      <formula>RIGHT(AW396,LEN("PS"))="PS"</formula>
    </cfRule>
    <cfRule type="endsWith" dxfId="6616" priority="567" stopIfTrue="1" operator="endsWith" text="OB">
      <formula>RIGHT(AW396,LEN("OB"))="OB"</formula>
    </cfRule>
    <cfRule type="endsWith" dxfId="6615" priority="568" stopIfTrue="1" operator="endsWith" text="BA">
      <formula>RIGHT(AW396,LEN("BA"))="BA"</formula>
    </cfRule>
    <cfRule type="endsWith" dxfId="6614" priority="569" stopIfTrue="1" operator="endsWith" text="CO">
      <formula>RIGHT(AW396,LEN("CO"))="CO"</formula>
    </cfRule>
    <cfRule type="endsWith" dxfId="6613" priority="570" stopIfTrue="1" operator="endsWith" text="CH">
      <formula>RIGHT(AW396,LEN("CH"))="CH"</formula>
    </cfRule>
  </conditionalFormatting>
  <conditionalFormatting sqref="AY396:AY410">
    <cfRule type="endsWith" dxfId="6612" priority="549" stopIfTrue="1" operator="endsWith" text="TE">
      <formula>RIGHT(AY396,LEN("TE"))="TE"</formula>
    </cfRule>
    <cfRule type="endsWith" dxfId="6611" priority="550" stopIfTrue="1" operator="endsWith" text="MX">
      <formula>RIGHT(AY396,LEN("MX"))="MX"</formula>
    </cfRule>
    <cfRule type="endsWith" dxfId="6610" priority="551" stopIfTrue="1" operator="endsWith" text="MI">
      <formula>RIGHT(AY396,LEN("MI"))="MI"</formula>
    </cfRule>
    <cfRule type="endsWith" dxfId="6609" priority="552" stopIfTrue="1" operator="endsWith" text="PL">
      <formula>RIGHT(AY396,LEN("PL"))="PL"</formula>
    </cfRule>
    <cfRule type="endsWith" dxfId="6608" priority="553" stopIfTrue="1" operator="endsWith" text="FE">
      <formula>RIGHT(AY396,LEN("FE"))="FE"</formula>
    </cfRule>
    <cfRule type="endsWith" dxfId="6607" priority="554" stopIfTrue="1" operator="endsWith" text="PA">
      <formula>RIGHT(AY396,LEN("PA"))="PA"</formula>
    </cfRule>
    <cfRule type="endsWith" dxfId="6606" priority="555" stopIfTrue="1" operator="endsWith" text="PS">
      <formula>RIGHT(AY396,LEN("PS"))="PS"</formula>
    </cfRule>
    <cfRule type="endsWith" dxfId="6605" priority="556" stopIfTrue="1" operator="endsWith" text="OB">
      <formula>RIGHT(AY396,LEN("OB"))="OB"</formula>
    </cfRule>
    <cfRule type="endsWith" dxfId="6604" priority="557" stopIfTrue="1" operator="endsWith" text="BA">
      <formula>RIGHT(AY396,LEN("BA"))="BA"</formula>
    </cfRule>
    <cfRule type="endsWith" dxfId="6603" priority="558" stopIfTrue="1" operator="endsWith" text="CO">
      <formula>RIGHT(AY396,LEN("CO"))="CO"</formula>
    </cfRule>
    <cfRule type="endsWith" dxfId="6602" priority="559" stopIfTrue="1" operator="endsWith" text="CH">
      <formula>RIGHT(AY396,LEN("CH"))="CH"</formula>
    </cfRule>
  </conditionalFormatting>
  <conditionalFormatting sqref="BA396:BA410">
    <cfRule type="endsWith" dxfId="6601" priority="538" stopIfTrue="1" operator="endsWith" text="TE">
      <formula>RIGHT(BA396,LEN("TE"))="TE"</formula>
    </cfRule>
    <cfRule type="endsWith" dxfId="6600" priority="539" stopIfTrue="1" operator="endsWith" text="MX">
      <formula>RIGHT(BA396,LEN("MX"))="MX"</formula>
    </cfRule>
    <cfRule type="endsWith" dxfId="6599" priority="540" stopIfTrue="1" operator="endsWith" text="MI">
      <formula>RIGHT(BA396,LEN("MI"))="MI"</formula>
    </cfRule>
    <cfRule type="endsWith" dxfId="6598" priority="541" stopIfTrue="1" operator="endsWith" text="PL">
      <formula>RIGHT(BA396,LEN("PL"))="PL"</formula>
    </cfRule>
    <cfRule type="endsWith" dxfId="6597" priority="542" stopIfTrue="1" operator="endsWith" text="FE">
      <formula>RIGHT(BA396,LEN("FE"))="FE"</formula>
    </cfRule>
    <cfRule type="endsWith" dxfId="6596" priority="543" stopIfTrue="1" operator="endsWith" text="PA">
      <formula>RIGHT(BA396,LEN("PA"))="PA"</formula>
    </cfRule>
    <cfRule type="endsWith" dxfId="6595" priority="544" stopIfTrue="1" operator="endsWith" text="PS">
      <formula>RIGHT(BA396,LEN("PS"))="PS"</formula>
    </cfRule>
    <cfRule type="endsWith" dxfId="6594" priority="545" stopIfTrue="1" operator="endsWith" text="OB">
      <formula>RIGHT(BA396,LEN("OB"))="OB"</formula>
    </cfRule>
    <cfRule type="endsWith" dxfId="6593" priority="546" stopIfTrue="1" operator="endsWith" text="BA">
      <formula>RIGHT(BA396,LEN("BA"))="BA"</formula>
    </cfRule>
    <cfRule type="endsWith" dxfId="6592" priority="547" stopIfTrue="1" operator="endsWith" text="CO">
      <formula>RIGHT(BA396,LEN("CO"))="CO"</formula>
    </cfRule>
    <cfRule type="endsWith" dxfId="6591" priority="548" stopIfTrue="1" operator="endsWith" text="CH">
      <formula>RIGHT(BA396,LEN("CH"))="CH"</formula>
    </cfRule>
  </conditionalFormatting>
  <conditionalFormatting sqref="BC396:BC410">
    <cfRule type="endsWith" dxfId="6590" priority="527" stopIfTrue="1" operator="endsWith" text="TE">
      <formula>RIGHT(BC396,LEN("TE"))="TE"</formula>
    </cfRule>
    <cfRule type="endsWith" dxfId="6589" priority="528" stopIfTrue="1" operator="endsWith" text="MX">
      <formula>RIGHT(BC396,LEN("MX"))="MX"</formula>
    </cfRule>
    <cfRule type="endsWith" dxfId="6588" priority="529" stopIfTrue="1" operator="endsWith" text="MI">
      <formula>RIGHT(BC396,LEN("MI"))="MI"</formula>
    </cfRule>
    <cfRule type="endsWith" dxfId="6587" priority="530" stopIfTrue="1" operator="endsWith" text="PL">
      <formula>RIGHT(BC396,LEN("PL"))="PL"</formula>
    </cfRule>
    <cfRule type="endsWith" dxfId="6586" priority="531" stopIfTrue="1" operator="endsWith" text="FE">
      <formula>RIGHT(BC396,LEN("FE"))="FE"</formula>
    </cfRule>
    <cfRule type="endsWith" dxfId="6585" priority="532" stopIfTrue="1" operator="endsWith" text="PA">
      <formula>RIGHT(BC396,LEN("PA"))="PA"</formula>
    </cfRule>
    <cfRule type="endsWith" dxfId="6584" priority="533" stopIfTrue="1" operator="endsWith" text="PS">
      <formula>RIGHT(BC396,LEN("PS"))="PS"</formula>
    </cfRule>
    <cfRule type="endsWith" dxfId="6583" priority="534" stopIfTrue="1" operator="endsWith" text="OB">
      <formula>RIGHT(BC396,LEN("OB"))="OB"</formula>
    </cfRule>
    <cfRule type="endsWith" dxfId="6582" priority="535" stopIfTrue="1" operator="endsWith" text="BA">
      <formula>RIGHT(BC396,LEN("BA"))="BA"</formula>
    </cfRule>
    <cfRule type="endsWith" dxfId="6581" priority="536" stopIfTrue="1" operator="endsWith" text="CO">
      <formula>RIGHT(BC396,LEN("CO"))="CO"</formula>
    </cfRule>
    <cfRule type="endsWith" dxfId="6580" priority="537" stopIfTrue="1" operator="endsWith" text="CH">
      <formula>RIGHT(BC396,LEN("CH"))="CH"</formula>
    </cfRule>
  </conditionalFormatting>
  <conditionalFormatting sqref="BE396:BE410">
    <cfRule type="endsWith" dxfId="6579" priority="516" stopIfTrue="1" operator="endsWith" text="TE">
      <formula>RIGHT(BE396,LEN("TE"))="TE"</formula>
    </cfRule>
    <cfRule type="endsWith" dxfId="6578" priority="517" stopIfTrue="1" operator="endsWith" text="MX">
      <formula>RIGHT(BE396,LEN("MX"))="MX"</formula>
    </cfRule>
    <cfRule type="endsWith" dxfId="6577" priority="518" stopIfTrue="1" operator="endsWith" text="MI">
      <formula>RIGHT(BE396,LEN("MI"))="MI"</formula>
    </cfRule>
    <cfRule type="endsWith" dxfId="6576" priority="519" stopIfTrue="1" operator="endsWith" text="PL">
      <formula>RIGHT(BE396,LEN("PL"))="PL"</formula>
    </cfRule>
    <cfRule type="endsWith" dxfId="6575" priority="520" stopIfTrue="1" operator="endsWith" text="FE">
      <formula>RIGHT(BE396,LEN("FE"))="FE"</formula>
    </cfRule>
    <cfRule type="endsWith" dxfId="6574" priority="521" stopIfTrue="1" operator="endsWith" text="PA">
      <formula>RIGHT(BE396,LEN("PA"))="PA"</formula>
    </cfRule>
    <cfRule type="endsWith" dxfId="6573" priority="522" stopIfTrue="1" operator="endsWith" text="PS">
      <formula>RIGHT(BE396,LEN("PS"))="PS"</formula>
    </cfRule>
    <cfRule type="endsWith" dxfId="6572" priority="523" stopIfTrue="1" operator="endsWith" text="OB">
      <formula>RIGHT(BE396,LEN("OB"))="OB"</formula>
    </cfRule>
    <cfRule type="endsWith" dxfId="6571" priority="524" stopIfTrue="1" operator="endsWith" text="BA">
      <formula>RIGHT(BE396,LEN("BA"))="BA"</formula>
    </cfRule>
    <cfRule type="endsWith" dxfId="6570" priority="525" stopIfTrue="1" operator="endsWith" text="CO">
      <formula>RIGHT(BE396,LEN("CO"))="CO"</formula>
    </cfRule>
    <cfRule type="endsWith" dxfId="6569" priority="526" stopIfTrue="1" operator="endsWith" text="CH">
      <formula>RIGHT(BE396,LEN("CH"))="CH"</formula>
    </cfRule>
  </conditionalFormatting>
  <conditionalFormatting sqref="BG396:BG410">
    <cfRule type="endsWith" dxfId="6568" priority="505" stopIfTrue="1" operator="endsWith" text="TE">
      <formula>RIGHT(BG396,LEN("TE"))="TE"</formula>
    </cfRule>
    <cfRule type="endsWith" dxfId="6567" priority="506" stopIfTrue="1" operator="endsWith" text="MX">
      <formula>RIGHT(BG396,LEN("MX"))="MX"</formula>
    </cfRule>
    <cfRule type="endsWith" dxfId="6566" priority="507" stopIfTrue="1" operator="endsWith" text="MI">
      <formula>RIGHT(BG396,LEN("MI"))="MI"</formula>
    </cfRule>
    <cfRule type="endsWith" dxfId="6565" priority="508" stopIfTrue="1" operator="endsWith" text="PL">
      <formula>RIGHT(BG396,LEN("PL"))="PL"</formula>
    </cfRule>
    <cfRule type="endsWith" dxfId="6564" priority="509" stopIfTrue="1" operator="endsWith" text="FE">
      <formula>RIGHT(BG396,LEN("FE"))="FE"</formula>
    </cfRule>
    <cfRule type="endsWith" dxfId="6563" priority="510" stopIfTrue="1" operator="endsWith" text="PA">
      <formula>RIGHT(BG396,LEN("PA"))="PA"</formula>
    </cfRule>
    <cfRule type="endsWith" dxfId="6562" priority="511" stopIfTrue="1" operator="endsWith" text="PS">
      <formula>RIGHT(BG396,LEN("PS"))="PS"</formula>
    </cfRule>
    <cfRule type="endsWith" dxfId="6561" priority="512" stopIfTrue="1" operator="endsWith" text="OB">
      <formula>RIGHT(BG396,LEN("OB"))="OB"</formula>
    </cfRule>
    <cfRule type="endsWith" dxfId="6560" priority="513" stopIfTrue="1" operator="endsWith" text="BA">
      <formula>RIGHT(BG396,LEN("BA"))="BA"</formula>
    </cfRule>
    <cfRule type="endsWith" dxfId="6559" priority="514" stopIfTrue="1" operator="endsWith" text="CO">
      <formula>RIGHT(BG396,LEN("CO"))="CO"</formula>
    </cfRule>
    <cfRule type="endsWith" dxfId="6558" priority="515" stopIfTrue="1" operator="endsWith" text="CH">
      <formula>RIGHT(BG396,LEN("CH"))="CH"</formula>
    </cfRule>
  </conditionalFormatting>
  <conditionalFormatting sqref="H429">
    <cfRule type="cellIs" dxfId="6557" priority="504" stopIfTrue="1" operator="greaterThan">
      <formula>16</formula>
    </cfRule>
  </conditionalFormatting>
  <conditionalFormatting sqref="J429">
    <cfRule type="cellIs" dxfId="6556" priority="503" stopIfTrue="1" operator="greaterThan">
      <formula>16</formula>
    </cfRule>
  </conditionalFormatting>
  <conditionalFormatting sqref="L429">
    <cfRule type="cellIs" dxfId="6555" priority="502" stopIfTrue="1" operator="greaterThan">
      <formula>16</formula>
    </cfRule>
  </conditionalFormatting>
  <conditionalFormatting sqref="N429">
    <cfRule type="cellIs" dxfId="6554" priority="501" stopIfTrue="1" operator="greaterThan">
      <formula>16</formula>
    </cfRule>
  </conditionalFormatting>
  <conditionalFormatting sqref="P429">
    <cfRule type="cellIs" dxfId="6553" priority="500" stopIfTrue="1" operator="greaterThan">
      <formula>16</formula>
    </cfRule>
  </conditionalFormatting>
  <conditionalFormatting sqref="R429">
    <cfRule type="cellIs" dxfId="6552" priority="499" stopIfTrue="1" operator="greaterThan">
      <formula>16</formula>
    </cfRule>
  </conditionalFormatting>
  <conditionalFormatting sqref="T429">
    <cfRule type="cellIs" dxfId="6551" priority="498" stopIfTrue="1" operator="greaterThan">
      <formula>16</formula>
    </cfRule>
  </conditionalFormatting>
  <conditionalFormatting sqref="G414:G428">
    <cfRule type="endsWith" dxfId="6550" priority="487" stopIfTrue="1" operator="endsWith" text="TE">
      <formula>RIGHT(G414,LEN("TE"))="TE"</formula>
    </cfRule>
    <cfRule type="endsWith" dxfId="6549" priority="488" stopIfTrue="1" operator="endsWith" text="MX">
      <formula>RIGHT(G414,LEN("MX"))="MX"</formula>
    </cfRule>
    <cfRule type="endsWith" dxfId="6548" priority="489" stopIfTrue="1" operator="endsWith" text="MI">
      <formula>RIGHT(G414,LEN("MI"))="MI"</formula>
    </cfRule>
    <cfRule type="endsWith" dxfId="6547" priority="490" stopIfTrue="1" operator="endsWith" text="PL">
      <formula>RIGHT(G414,LEN("PL"))="PL"</formula>
    </cfRule>
    <cfRule type="endsWith" dxfId="6546" priority="491" stopIfTrue="1" operator="endsWith" text="FE">
      <formula>RIGHT(G414,LEN("FE"))="FE"</formula>
    </cfRule>
    <cfRule type="endsWith" dxfId="6545" priority="492" stopIfTrue="1" operator="endsWith" text="PA">
      <formula>RIGHT(G414,LEN("PA"))="PA"</formula>
    </cfRule>
    <cfRule type="endsWith" dxfId="6544" priority="493" stopIfTrue="1" operator="endsWith" text="PS">
      <formula>RIGHT(G414,LEN("PS"))="PS"</formula>
    </cfRule>
    <cfRule type="endsWith" dxfId="6543" priority="494" stopIfTrue="1" operator="endsWith" text="OB">
      <formula>RIGHT(G414,LEN("OB"))="OB"</formula>
    </cfRule>
    <cfRule type="endsWith" dxfId="6542" priority="495" stopIfTrue="1" operator="endsWith" text="BA">
      <formula>RIGHT(G414,LEN("BA"))="BA"</formula>
    </cfRule>
    <cfRule type="endsWith" dxfId="6541" priority="496" stopIfTrue="1" operator="endsWith" text="CO">
      <formula>RIGHT(G414,LEN("CO"))="CO"</formula>
    </cfRule>
    <cfRule type="endsWith" dxfId="6540" priority="497" stopIfTrue="1" operator="endsWith" text="CH">
      <formula>RIGHT(G414,LEN("CH"))="CH"</formula>
    </cfRule>
  </conditionalFormatting>
  <conditionalFormatting sqref="I414:I428">
    <cfRule type="endsWith" dxfId="6539" priority="476" stopIfTrue="1" operator="endsWith" text="TE">
      <formula>RIGHT(I414,LEN("TE"))="TE"</formula>
    </cfRule>
    <cfRule type="endsWith" dxfId="6538" priority="477" stopIfTrue="1" operator="endsWith" text="MX">
      <formula>RIGHT(I414,LEN("MX"))="MX"</formula>
    </cfRule>
    <cfRule type="endsWith" dxfId="6537" priority="478" stopIfTrue="1" operator="endsWith" text="MI">
      <formula>RIGHT(I414,LEN("MI"))="MI"</formula>
    </cfRule>
    <cfRule type="endsWith" dxfId="6536" priority="479" stopIfTrue="1" operator="endsWith" text="PL">
      <formula>RIGHT(I414,LEN("PL"))="PL"</formula>
    </cfRule>
    <cfRule type="endsWith" dxfId="6535" priority="480" stopIfTrue="1" operator="endsWith" text="FE">
      <formula>RIGHT(I414,LEN("FE"))="FE"</formula>
    </cfRule>
    <cfRule type="endsWith" dxfId="6534" priority="481" stopIfTrue="1" operator="endsWith" text="PA">
      <formula>RIGHT(I414,LEN("PA"))="PA"</formula>
    </cfRule>
    <cfRule type="endsWith" dxfId="6533" priority="482" stopIfTrue="1" operator="endsWith" text="PS">
      <formula>RIGHT(I414,LEN("PS"))="PS"</formula>
    </cfRule>
    <cfRule type="endsWith" dxfId="6532" priority="483" stopIfTrue="1" operator="endsWith" text="OB">
      <formula>RIGHT(I414,LEN("OB"))="OB"</formula>
    </cfRule>
    <cfRule type="endsWith" dxfId="6531" priority="484" stopIfTrue="1" operator="endsWith" text="BA">
      <formula>RIGHT(I414,LEN("BA"))="BA"</formula>
    </cfRule>
    <cfRule type="endsWith" dxfId="6530" priority="485" stopIfTrue="1" operator="endsWith" text="CO">
      <formula>RIGHT(I414,LEN("CO"))="CO"</formula>
    </cfRule>
    <cfRule type="endsWith" dxfId="6529" priority="486" stopIfTrue="1" operator="endsWith" text="CH">
      <formula>RIGHT(I414,LEN("CH"))="CH"</formula>
    </cfRule>
  </conditionalFormatting>
  <conditionalFormatting sqref="K414:K428">
    <cfRule type="endsWith" dxfId="6528" priority="465" stopIfTrue="1" operator="endsWith" text="TE">
      <formula>RIGHT(K414,LEN("TE"))="TE"</formula>
    </cfRule>
    <cfRule type="endsWith" dxfId="6527" priority="466" stopIfTrue="1" operator="endsWith" text="MX">
      <formula>RIGHT(K414,LEN("MX"))="MX"</formula>
    </cfRule>
    <cfRule type="endsWith" dxfId="6526" priority="467" stopIfTrue="1" operator="endsWith" text="MI">
      <formula>RIGHT(K414,LEN("MI"))="MI"</formula>
    </cfRule>
    <cfRule type="endsWith" dxfId="6525" priority="468" stopIfTrue="1" operator="endsWith" text="PL">
      <formula>RIGHT(K414,LEN("PL"))="PL"</formula>
    </cfRule>
    <cfRule type="endsWith" dxfId="6524" priority="469" stopIfTrue="1" operator="endsWith" text="FE">
      <formula>RIGHT(K414,LEN("FE"))="FE"</formula>
    </cfRule>
    <cfRule type="endsWith" dxfId="6523" priority="470" stopIfTrue="1" operator="endsWith" text="PA">
      <formula>RIGHT(K414,LEN("PA"))="PA"</formula>
    </cfRule>
    <cfRule type="endsWith" dxfId="6522" priority="471" stopIfTrue="1" operator="endsWith" text="PS">
      <formula>RIGHT(K414,LEN("PS"))="PS"</formula>
    </cfRule>
    <cfRule type="endsWith" dxfId="6521" priority="472" stopIfTrue="1" operator="endsWith" text="OB">
      <formula>RIGHT(K414,LEN("OB"))="OB"</formula>
    </cfRule>
    <cfRule type="endsWith" dxfId="6520" priority="473" stopIfTrue="1" operator="endsWith" text="BA">
      <formula>RIGHT(K414,LEN("BA"))="BA"</formula>
    </cfRule>
    <cfRule type="endsWith" dxfId="6519" priority="474" stopIfTrue="1" operator="endsWith" text="CO">
      <formula>RIGHT(K414,LEN("CO"))="CO"</formula>
    </cfRule>
    <cfRule type="endsWith" dxfId="6518" priority="475" stopIfTrue="1" operator="endsWith" text="CH">
      <formula>RIGHT(K414,LEN("CH"))="CH"</formula>
    </cfRule>
  </conditionalFormatting>
  <conditionalFormatting sqref="M414:M428">
    <cfRule type="endsWith" dxfId="6517" priority="454" stopIfTrue="1" operator="endsWith" text="TE">
      <formula>RIGHT(M414,LEN("TE"))="TE"</formula>
    </cfRule>
    <cfRule type="endsWith" dxfId="6516" priority="455" stopIfTrue="1" operator="endsWith" text="MX">
      <formula>RIGHT(M414,LEN("MX"))="MX"</formula>
    </cfRule>
    <cfRule type="endsWith" dxfId="6515" priority="456" stopIfTrue="1" operator="endsWith" text="MI">
      <formula>RIGHT(M414,LEN("MI"))="MI"</formula>
    </cfRule>
    <cfRule type="endsWith" dxfId="6514" priority="457" stopIfTrue="1" operator="endsWith" text="PL">
      <formula>RIGHT(M414,LEN("PL"))="PL"</formula>
    </cfRule>
    <cfRule type="endsWith" dxfId="6513" priority="458" stopIfTrue="1" operator="endsWith" text="FE">
      <formula>RIGHT(M414,LEN("FE"))="FE"</formula>
    </cfRule>
    <cfRule type="endsWith" dxfId="6512" priority="459" stopIfTrue="1" operator="endsWith" text="PA">
      <formula>RIGHT(M414,LEN("PA"))="PA"</formula>
    </cfRule>
    <cfRule type="endsWith" dxfId="6511" priority="460" stopIfTrue="1" operator="endsWith" text="PS">
      <formula>RIGHT(M414,LEN("PS"))="PS"</formula>
    </cfRule>
    <cfRule type="endsWith" dxfId="6510" priority="461" stopIfTrue="1" operator="endsWith" text="OB">
      <formula>RIGHT(M414,LEN("OB"))="OB"</formula>
    </cfRule>
    <cfRule type="endsWith" dxfId="6509" priority="462" stopIfTrue="1" operator="endsWith" text="BA">
      <formula>RIGHT(M414,LEN("BA"))="BA"</formula>
    </cfRule>
    <cfRule type="endsWith" dxfId="6508" priority="463" stopIfTrue="1" operator="endsWith" text="CO">
      <formula>RIGHT(M414,LEN("CO"))="CO"</formula>
    </cfRule>
    <cfRule type="endsWith" dxfId="6507" priority="464" stopIfTrue="1" operator="endsWith" text="CH">
      <formula>RIGHT(M414,LEN("CH"))="CH"</formula>
    </cfRule>
  </conditionalFormatting>
  <conditionalFormatting sqref="O414:O428">
    <cfRule type="endsWith" dxfId="6506" priority="443" stopIfTrue="1" operator="endsWith" text="TE">
      <formula>RIGHT(O414,LEN("TE"))="TE"</formula>
    </cfRule>
    <cfRule type="endsWith" dxfId="6505" priority="444" stopIfTrue="1" operator="endsWith" text="MX">
      <formula>RIGHT(O414,LEN("MX"))="MX"</formula>
    </cfRule>
    <cfRule type="endsWith" dxfId="6504" priority="445" stopIfTrue="1" operator="endsWith" text="MI">
      <formula>RIGHT(O414,LEN("MI"))="MI"</formula>
    </cfRule>
    <cfRule type="endsWith" dxfId="6503" priority="446" stopIfTrue="1" operator="endsWith" text="PL">
      <formula>RIGHT(O414,LEN("PL"))="PL"</formula>
    </cfRule>
    <cfRule type="endsWith" dxfId="6502" priority="447" stopIfTrue="1" operator="endsWith" text="FE">
      <formula>RIGHT(O414,LEN("FE"))="FE"</formula>
    </cfRule>
    <cfRule type="endsWith" dxfId="6501" priority="448" stopIfTrue="1" operator="endsWith" text="PA">
      <formula>RIGHT(O414,LEN("PA"))="PA"</formula>
    </cfRule>
    <cfRule type="endsWith" dxfId="6500" priority="449" stopIfTrue="1" operator="endsWith" text="PS">
      <formula>RIGHT(O414,LEN("PS"))="PS"</formula>
    </cfRule>
    <cfRule type="endsWith" dxfId="6499" priority="450" stopIfTrue="1" operator="endsWith" text="OB">
      <formula>RIGHT(O414,LEN("OB"))="OB"</formula>
    </cfRule>
    <cfRule type="endsWith" dxfId="6498" priority="451" stopIfTrue="1" operator="endsWith" text="BA">
      <formula>RIGHT(O414,LEN("BA"))="BA"</formula>
    </cfRule>
    <cfRule type="endsWith" dxfId="6497" priority="452" stopIfTrue="1" operator="endsWith" text="CO">
      <formula>RIGHT(O414,LEN("CO"))="CO"</formula>
    </cfRule>
    <cfRule type="endsWith" dxfId="6496" priority="453" stopIfTrue="1" operator="endsWith" text="CH">
      <formula>RIGHT(O414,LEN("CH"))="CH"</formula>
    </cfRule>
  </conditionalFormatting>
  <conditionalFormatting sqref="Q414:Q428">
    <cfRule type="endsWith" dxfId="6495" priority="432" stopIfTrue="1" operator="endsWith" text="TE">
      <formula>RIGHT(Q414,LEN("TE"))="TE"</formula>
    </cfRule>
    <cfRule type="endsWith" dxfId="6494" priority="433" stopIfTrue="1" operator="endsWith" text="MX">
      <formula>RIGHT(Q414,LEN("MX"))="MX"</formula>
    </cfRule>
    <cfRule type="endsWith" dxfId="6493" priority="434" stopIfTrue="1" operator="endsWith" text="MI">
      <formula>RIGHT(Q414,LEN("MI"))="MI"</formula>
    </cfRule>
    <cfRule type="endsWith" dxfId="6492" priority="435" stopIfTrue="1" operator="endsWith" text="PL">
      <formula>RIGHT(Q414,LEN("PL"))="PL"</formula>
    </cfRule>
    <cfRule type="endsWith" dxfId="6491" priority="436" stopIfTrue="1" operator="endsWith" text="FE">
      <formula>RIGHT(Q414,LEN("FE"))="FE"</formula>
    </cfRule>
    <cfRule type="endsWith" dxfId="6490" priority="437" stopIfTrue="1" operator="endsWith" text="PA">
      <formula>RIGHT(Q414,LEN("PA"))="PA"</formula>
    </cfRule>
    <cfRule type="endsWith" dxfId="6489" priority="438" stopIfTrue="1" operator="endsWith" text="PS">
      <formula>RIGHT(Q414,LEN("PS"))="PS"</formula>
    </cfRule>
    <cfRule type="endsWith" dxfId="6488" priority="439" stopIfTrue="1" operator="endsWith" text="OB">
      <formula>RIGHT(Q414,LEN("OB"))="OB"</formula>
    </cfRule>
    <cfRule type="endsWith" dxfId="6487" priority="440" stopIfTrue="1" operator="endsWith" text="BA">
      <formula>RIGHT(Q414,LEN("BA"))="BA"</formula>
    </cfRule>
    <cfRule type="endsWith" dxfId="6486" priority="441" stopIfTrue="1" operator="endsWith" text="CO">
      <formula>RIGHT(Q414,LEN("CO"))="CO"</formula>
    </cfRule>
    <cfRule type="endsWith" dxfId="6485" priority="442" stopIfTrue="1" operator="endsWith" text="CH">
      <formula>RIGHT(Q414,LEN("CH"))="CH"</formula>
    </cfRule>
  </conditionalFormatting>
  <conditionalFormatting sqref="S414:S428">
    <cfRule type="endsWith" dxfId="6484" priority="421" stopIfTrue="1" operator="endsWith" text="TE">
      <formula>RIGHT(S414,LEN("TE"))="TE"</formula>
    </cfRule>
    <cfRule type="endsWith" dxfId="6483" priority="422" stopIfTrue="1" operator="endsWith" text="MX">
      <formula>RIGHT(S414,LEN("MX"))="MX"</formula>
    </cfRule>
    <cfRule type="endsWith" dxfId="6482" priority="423" stopIfTrue="1" operator="endsWith" text="MI">
      <formula>RIGHT(S414,LEN("MI"))="MI"</formula>
    </cfRule>
    <cfRule type="endsWith" dxfId="6481" priority="424" stopIfTrue="1" operator="endsWith" text="PL">
      <formula>RIGHT(S414,LEN("PL"))="PL"</formula>
    </cfRule>
    <cfRule type="endsWith" dxfId="6480" priority="425" stopIfTrue="1" operator="endsWith" text="FE">
      <formula>RIGHT(S414,LEN("FE"))="FE"</formula>
    </cfRule>
    <cfRule type="endsWith" dxfId="6479" priority="426" stopIfTrue="1" operator="endsWith" text="PA">
      <formula>RIGHT(S414,LEN("PA"))="PA"</formula>
    </cfRule>
    <cfRule type="endsWith" dxfId="6478" priority="427" stopIfTrue="1" operator="endsWith" text="PS">
      <formula>RIGHT(S414,LEN("PS"))="PS"</formula>
    </cfRule>
    <cfRule type="endsWith" dxfId="6477" priority="428" stopIfTrue="1" operator="endsWith" text="OB">
      <formula>RIGHT(S414,LEN("OB"))="OB"</formula>
    </cfRule>
    <cfRule type="endsWith" dxfId="6476" priority="429" stopIfTrue="1" operator="endsWith" text="BA">
      <formula>RIGHT(S414,LEN("BA"))="BA"</formula>
    </cfRule>
    <cfRule type="endsWith" dxfId="6475" priority="430" stopIfTrue="1" operator="endsWith" text="CO">
      <formula>RIGHT(S414,LEN("CO"))="CO"</formula>
    </cfRule>
    <cfRule type="endsWith" dxfId="6474" priority="431" stopIfTrue="1" operator="endsWith" text="CH">
      <formula>RIGHT(S414,LEN("CH"))="CH"</formula>
    </cfRule>
  </conditionalFormatting>
  <conditionalFormatting sqref="AB429">
    <cfRule type="cellIs" dxfId="6473" priority="420" stopIfTrue="1" operator="greaterThan">
      <formula>16</formula>
    </cfRule>
  </conditionalFormatting>
  <conditionalFormatting sqref="AD429">
    <cfRule type="cellIs" dxfId="6472" priority="419" stopIfTrue="1" operator="greaterThan">
      <formula>16</formula>
    </cfRule>
  </conditionalFormatting>
  <conditionalFormatting sqref="AF429">
    <cfRule type="cellIs" dxfId="6471" priority="418" stopIfTrue="1" operator="greaterThan">
      <formula>16</formula>
    </cfRule>
  </conditionalFormatting>
  <conditionalFormatting sqref="AH429">
    <cfRule type="cellIs" dxfId="6470" priority="417" stopIfTrue="1" operator="greaterThan">
      <formula>16</formula>
    </cfRule>
  </conditionalFormatting>
  <conditionalFormatting sqref="AJ429">
    <cfRule type="cellIs" dxfId="6469" priority="416" stopIfTrue="1" operator="greaterThan">
      <formula>16</formula>
    </cfRule>
  </conditionalFormatting>
  <conditionalFormatting sqref="AL429">
    <cfRule type="cellIs" dxfId="6468" priority="415" stopIfTrue="1" operator="greaterThan">
      <formula>16</formula>
    </cfRule>
  </conditionalFormatting>
  <conditionalFormatting sqref="AN429">
    <cfRule type="cellIs" dxfId="6467" priority="414" stopIfTrue="1" operator="greaterThan">
      <formula>16</formula>
    </cfRule>
  </conditionalFormatting>
  <conditionalFormatting sqref="AA414:AA428">
    <cfRule type="endsWith" dxfId="6466" priority="403" stopIfTrue="1" operator="endsWith" text="TE">
      <formula>RIGHT(AA414,LEN("TE"))="TE"</formula>
    </cfRule>
    <cfRule type="endsWith" dxfId="6465" priority="404" stopIfTrue="1" operator="endsWith" text="MX">
      <formula>RIGHT(AA414,LEN("MX"))="MX"</formula>
    </cfRule>
    <cfRule type="endsWith" dxfId="6464" priority="405" stopIfTrue="1" operator="endsWith" text="MI">
      <formula>RIGHT(AA414,LEN("MI"))="MI"</formula>
    </cfRule>
    <cfRule type="endsWith" dxfId="6463" priority="406" stopIfTrue="1" operator="endsWith" text="PL">
      <formula>RIGHT(AA414,LEN("PL"))="PL"</formula>
    </cfRule>
    <cfRule type="endsWith" dxfId="6462" priority="407" stopIfTrue="1" operator="endsWith" text="FE">
      <formula>RIGHT(AA414,LEN("FE"))="FE"</formula>
    </cfRule>
    <cfRule type="endsWith" dxfId="6461" priority="408" stopIfTrue="1" operator="endsWith" text="PA">
      <formula>RIGHT(AA414,LEN("PA"))="PA"</formula>
    </cfRule>
    <cfRule type="endsWith" dxfId="6460" priority="409" stopIfTrue="1" operator="endsWith" text="PS">
      <formula>RIGHT(AA414,LEN("PS"))="PS"</formula>
    </cfRule>
    <cfRule type="endsWith" dxfId="6459" priority="410" stopIfTrue="1" operator="endsWith" text="OB">
      <formula>RIGHT(AA414,LEN("OB"))="OB"</formula>
    </cfRule>
    <cfRule type="endsWith" dxfId="6458" priority="411" stopIfTrue="1" operator="endsWith" text="BA">
      <formula>RIGHT(AA414,LEN("BA"))="BA"</formula>
    </cfRule>
    <cfRule type="endsWith" dxfId="6457" priority="412" stopIfTrue="1" operator="endsWith" text="CO">
      <formula>RIGHT(AA414,LEN("CO"))="CO"</formula>
    </cfRule>
    <cfRule type="endsWith" dxfId="6456" priority="413" stopIfTrue="1" operator="endsWith" text="CH">
      <formula>RIGHT(AA414,LEN("CH"))="CH"</formula>
    </cfRule>
  </conditionalFormatting>
  <conditionalFormatting sqref="AC414:AC428">
    <cfRule type="endsWith" dxfId="6455" priority="392" stopIfTrue="1" operator="endsWith" text="TE">
      <formula>RIGHT(AC414,LEN("TE"))="TE"</formula>
    </cfRule>
    <cfRule type="endsWith" dxfId="6454" priority="393" stopIfTrue="1" operator="endsWith" text="MX">
      <formula>RIGHT(AC414,LEN("MX"))="MX"</formula>
    </cfRule>
    <cfRule type="endsWith" dxfId="6453" priority="394" stopIfTrue="1" operator="endsWith" text="MI">
      <formula>RIGHT(AC414,LEN("MI"))="MI"</formula>
    </cfRule>
    <cfRule type="endsWith" dxfId="6452" priority="395" stopIfTrue="1" operator="endsWith" text="PL">
      <formula>RIGHT(AC414,LEN("PL"))="PL"</formula>
    </cfRule>
    <cfRule type="endsWith" dxfId="6451" priority="396" stopIfTrue="1" operator="endsWith" text="FE">
      <formula>RIGHT(AC414,LEN("FE"))="FE"</formula>
    </cfRule>
    <cfRule type="endsWith" dxfId="6450" priority="397" stopIfTrue="1" operator="endsWith" text="PA">
      <formula>RIGHT(AC414,LEN("PA"))="PA"</formula>
    </cfRule>
    <cfRule type="endsWith" dxfId="6449" priority="398" stopIfTrue="1" operator="endsWith" text="PS">
      <formula>RIGHT(AC414,LEN("PS"))="PS"</formula>
    </cfRule>
    <cfRule type="endsWith" dxfId="6448" priority="399" stopIfTrue="1" operator="endsWith" text="OB">
      <formula>RIGHT(AC414,LEN("OB"))="OB"</formula>
    </cfRule>
    <cfRule type="endsWith" dxfId="6447" priority="400" stopIfTrue="1" operator="endsWith" text="BA">
      <formula>RIGHT(AC414,LEN("BA"))="BA"</formula>
    </cfRule>
    <cfRule type="endsWith" dxfId="6446" priority="401" stopIfTrue="1" operator="endsWith" text="CO">
      <formula>RIGHT(AC414,LEN("CO"))="CO"</formula>
    </cfRule>
    <cfRule type="endsWith" dxfId="6445" priority="402" stopIfTrue="1" operator="endsWith" text="CH">
      <formula>RIGHT(AC414,LEN("CH"))="CH"</formula>
    </cfRule>
  </conditionalFormatting>
  <conditionalFormatting sqref="AE414:AE428">
    <cfRule type="endsWith" dxfId="6444" priority="381" stopIfTrue="1" operator="endsWith" text="TE">
      <formula>RIGHT(AE414,LEN("TE"))="TE"</formula>
    </cfRule>
    <cfRule type="endsWith" dxfId="6443" priority="382" stopIfTrue="1" operator="endsWith" text="MX">
      <formula>RIGHT(AE414,LEN("MX"))="MX"</formula>
    </cfRule>
    <cfRule type="endsWith" dxfId="6442" priority="383" stopIfTrue="1" operator="endsWith" text="MI">
      <formula>RIGHT(AE414,LEN("MI"))="MI"</formula>
    </cfRule>
    <cfRule type="endsWith" dxfId="6441" priority="384" stopIfTrue="1" operator="endsWith" text="PL">
      <formula>RIGHT(AE414,LEN("PL"))="PL"</formula>
    </cfRule>
    <cfRule type="endsWith" dxfId="6440" priority="385" stopIfTrue="1" operator="endsWith" text="FE">
      <formula>RIGHT(AE414,LEN("FE"))="FE"</formula>
    </cfRule>
    <cfRule type="endsWith" dxfId="6439" priority="386" stopIfTrue="1" operator="endsWith" text="PA">
      <formula>RIGHT(AE414,LEN("PA"))="PA"</formula>
    </cfRule>
    <cfRule type="endsWith" dxfId="6438" priority="387" stopIfTrue="1" operator="endsWith" text="PS">
      <formula>RIGHT(AE414,LEN("PS"))="PS"</formula>
    </cfRule>
    <cfRule type="endsWith" dxfId="6437" priority="388" stopIfTrue="1" operator="endsWith" text="OB">
      <formula>RIGHT(AE414,LEN("OB"))="OB"</formula>
    </cfRule>
    <cfRule type="endsWith" dxfId="6436" priority="389" stopIfTrue="1" operator="endsWith" text="BA">
      <formula>RIGHT(AE414,LEN("BA"))="BA"</formula>
    </cfRule>
    <cfRule type="endsWith" dxfId="6435" priority="390" stopIfTrue="1" operator="endsWith" text="CO">
      <formula>RIGHT(AE414,LEN("CO"))="CO"</formula>
    </cfRule>
    <cfRule type="endsWith" dxfId="6434" priority="391" stopIfTrue="1" operator="endsWith" text="CH">
      <formula>RIGHT(AE414,LEN("CH"))="CH"</formula>
    </cfRule>
  </conditionalFormatting>
  <conditionalFormatting sqref="AG414:AG428">
    <cfRule type="endsWith" dxfId="6433" priority="370" stopIfTrue="1" operator="endsWith" text="TE">
      <formula>RIGHT(AG414,LEN("TE"))="TE"</formula>
    </cfRule>
    <cfRule type="endsWith" dxfId="6432" priority="371" stopIfTrue="1" operator="endsWith" text="MX">
      <formula>RIGHT(AG414,LEN("MX"))="MX"</formula>
    </cfRule>
    <cfRule type="endsWith" dxfId="6431" priority="372" stopIfTrue="1" operator="endsWith" text="MI">
      <formula>RIGHT(AG414,LEN("MI"))="MI"</formula>
    </cfRule>
    <cfRule type="endsWith" dxfId="6430" priority="373" stopIfTrue="1" operator="endsWith" text="PL">
      <formula>RIGHT(AG414,LEN("PL"))="PL"</formula>
    </cfRule>
    <cfRule type="endsWith" dxfId="6429" priority="374" stopIfTrue="1" operator="endsWith" text="FE">
      <formula>RIGHT(AG414,LEN("FE"))="FE"</formula>
    </cfRule>
    <cfRule type="endsWith" dxfId="6428" priority="375" stopIfTrue="1" operator="endsWith" text="PA">
      <formula>RIGHT(AG414,LEN("PA"))="PA"</formula>
    </cfRule>
    <cfRule type="endsWith" dxfId="6427" priority="376" stopIfTrue="1" operator="endsWith" text="PS">
      <formula>RIGHT(AG414,LEN("PS"))="PS"</formula>
    </cfRule>
    <cfRule type="endsWith" dxfId="6426" priority="377" stopIfTrue="1" operator="endsWith" text="OB">
      <formula>RIGHT(AG414,LEN("OB"))="OB"</formula>
    </cfRule>
    <cfRule type="endsWith" dxfId="6425" priority="378" stopIfTrue="1" operator="endsWith" text="BA">
      <formula>RIGHT(AG414,LEN("BA"))="BA"</formula>
    </cfRule>
    <cfRule type="endsWith" dxfId="6424" priority="379" stopIfTrue="1" operator="endsWith" text="CO">
      <formula>RIGHT(AG414,LEN("CO"))="CO"</formula>
    </cfRule>
    <cfRule type="endsWith" dxfId="6423" priority="380" stopIfTrue="1" operator="endsWith" text="CH">
      <formula>RIGHT(AG414,LEN("CH"))="CH"</formula>
    </cfRule>
  </conditionalFormatting>
  <conditionalFormatting sqref="AI414:AI428">
    <cfRule type="endsWith" dxfId="6422" priority="359" stopIfTrue="1" operator="endsWith" text="TE">
      <formula>RIGHT(AI414,LEN("TE"))="TE"</formula>
    </cfRule>
    <cfRule type="endsWith" dxfId="6421" priority="360" stopIfTrue="1" operator="endsWith" text="MX">
      <formula>RIGHT(AI414,LEN("MX"))="MX"</formula>
    </cfRule>
    <cfRule type="endsWith" dxfId="6420" priority="361" stopIfTrue="1" operator="endsWith" text="MI">
      <formula>RIGHT(AI414,LEN("MI"))="MI"</formula>
    </cfRule>
    <cfRule type="endsWith" dxfId="6419" priority="362" stopIfTrue="1" operator="endsWith" text="PL">
      <formula>RIGHT(AI414,LEN("PL"))="PL"</formula>
    </cfRule>
    <cfRule type="endsWith" dxfId="6418" priority="363" stopIfTrue="1" operator="endsWith" text="FE">
      <formula>RIGHT(AI414,LEN("FE"))="FE"</formula>
    </cfRule>
    <cfRule type="endsWith" dxfId="6417" priority="364" stopIfTrue="1" operator="endsWith" text="PA">
      <formula>RIGHT(AI414,LEN("PA"))="PA"</formula>
    </cfRule>
    <cfRule type="endsWith" dxfId="6416" priority="365" stopIfTrue="1" operator="endsWith" text="PS">
      <formula>RIGHT(AI414,LEN("PS"))="PS"</formula>
    </cfRule>
    <cfRule type="endsWith" dxfId="6415" priority="366" stopIfTrue="1" operator="endsWith" text="OB">
      <formula>RIGHT(AI414,LEN("OB"))="OB"</formula>
    </cfRule>
    <cfRule type="endsWith" dxfId="6414" priority="367" stopIfTrue="1" operator="endsWith" text="BA">
      <formula>RIGHT(AI414,LEN("BA"))="BA"</formula>
    </cfRule>
    <cfRule type="endsWith" dxfId="6413" priority="368" stopIfTrue="1" operator="endsWith" text="CO">
      <formula>RIGHT(AI414,LEN("CO"))="CO"</formula>
    </cfRule>
    <cfRule type="endsWith" dxfId="6412" priority="369" stopIfTrue="1" operator="endsWith" text="CH">
      <formula>RIGHT(AI414,LEN("CH"))="CH"</formula>
    </cfRule>
  </conditionalFormatting>
  <conditionalFormatting sqref="AK414:AK428">
    <cfRule type="endsWith" dxfId="6411" priority="348" stopIfTrue="1" operator="endsWith" text="TE">
      <formula>RIGHT(AK414,LEN("TE"))="TE"</formula>
    </cfRule>
    <cfRule type="endsWith" dxfId="6410" priority="349" stopIfTrue="1" operator="endsWith" text="MX">
      <formula>RIGHT(AK414,LEN("MX"))="MX"</formula>
    </cfRule>
    <cfRule type="endsWith" dxfId="6409" priority="350" stopIfTrue="1" operator="endsWith" text="MI">
      <formula>RIGHT(AK414,LEN("MI"))="MI"</formula>
    </cfRule>
    <cfRule type="endsWith" dxfId="6408" priority="351" stopIfTrue="1" operator="endsWith" text="PL">
      <formula>RIGHT(AK414,LEN("PL"))="PL"</formula>
    </cfRule>
    <cfRule type="endsWith" dxfId="6407" priority="352" stopIfTrue="1" operator="endsWith" text="FE">
      <formula>RIGHT(AK414,LEN("FE"))="FE"</formula>
    </cfRule>
    <cfRule type="endsWith" dxfId="6406" priority="353" stopIfTrue="1" operator="endsWith" text="PA">
      <formula>RIGHT(AK414,LEN("PA"))="PA"</formula>
    </cfRule>
    <cfRule type="endsWith" dxfId="6405" priority="354" stopIfTrue="1" operator="endsWith" text="PS">
      <formula>RIGHT(AK414,LEN("PS"))="PS"</formula>
    </cfRule>
    <cfRule type="endsWith" dxfId="6404" priority="355" stopIfTrue="1" operator="endsWith" text="OB">
      <formula>RIGHT(AK414,LEN("OB"))="OB"</formula>
    </cfRule>
    <cfRule type="endsWith" dxfId="6403" priority="356" stopIfTrue="1" operator="endsWith" text="BA">
      <formula>RIGHT(AK414,LEN("BA"))="BA"</formula>
    </cfRule>
    <cfRule type="endsWith" dxfId="6402" priority="357" stopIfTrue="1" operator="endsWith" text="CO">
      <formula>RIGHT(AK414,LEN("CO"))="CO"</formula>
    </cfRule>
    <cfRule type="endsWith" dxfId="6401" priority="358" stopIfTrue="1" operator="endsWith" text="CH">
      <formula>RIGHT(AK414,LEN("CH"))="CH"</formula>
    </cfRule>
  </conditionalFormatting>
  <conditionalFormatting sqref="AM414:AM428">
    <cfRule type="endsWith" dxfId="6400" priority="337" stopIfTrue="1" operator="endsWith" text="TE">
      <formula>RIGHT(AM414,LEN("TE"))="TE"</formula>
    </cfRule>
    <cfRule type="endsWith" dxfId="6399" priority="338" stopIfTrue="1" operator="endsWith" text="MX">
      <formula>RIGHT(AM414,LEN("MX"))="MX"</formula>
    </cfRule>
    <cfRule type="endsWith" dxfId="6398" priority="339" stopIfTrue="1" operator="endsWith" text="MI">
      <formula>RIGHT(AM414,LEN("MI"))="MI"</formula>
    </cfRule>
    <cfRule type="endsWith" dxfId="6397" priority="340" stopIfTrue="1" operator="endsWith" text="PL">
      <formula>RIGHT(AM414,LEN("PL"))="PL"</formula>
    </cfRule>
    <cfRule type="endsWith" dxfId="6396" priority="341" stopIfTrue="1" operator="endsWith" text="FE">
      <formula>RIGHT(AM414,LEN("FE"))="FE"</formula>
    </cfRule>
    <cfRule type="endsWith" dxfId="6395" priority="342" stopIfTrue="1" operator="endsWith" text="PA">
      <formula>RIGHT(AM414,LEN("PA"))="PA"</formula>
    </cfRule>
    <cfRule type="endsWith" dxfId="6394" priority="343" stopIfTrue="1" operator="endsWith" text="PS">
      <formula>RIGHT(AM414,LEN("PS"))="PS"</formula>
    </cfRule>
    <cfRule type="endsWith" dxfId="6393" priority="344" stopIfTrue="1" operator="endsWith" text="OB">
      <formula>RIGHT(AM414,LEN("OB"))="OB"</formula>
    </cfRule>
    <cfRule type="endsWith" dxfId="6392" priority="345" stopIfTrue="1" operator="endsWith" text="BA">
      <formula>RIGHT(AM414,LEN("BA"))="BA"</formula>
    </cfRule>
    <cfRule type="endsWith" dxfId="6391" priority="346" stopIfTrue="1" operator="endsWith" text="CO">
      <formula>RIGHT(AM414,LEN("CO"))="CO"</formula>
    </cfRule>
    <cfRule type="endsWith" dxfId="6390" priority="347" stopIfTrue="1" operator="endsWith" text="CH">
      <formula>RIGHT(AM414,LEN("CH"))="CH"</formula>
    </cfRule>
  </conditionalFormatting>
  <conditionalFormatting sqref="AV429">
    <cfRule type="cellIs" dxfId="6389" priority="336" stopIfTrue="1" operator="greaterThan">
      <formula>16</formula>
    </cfRule>
  </conditionalFormatting>
  <conditionalFormatting sqref="AX429">
    <cfRule type="cellIs" dxfId="6388" priority="335" stopIfTrue="1" operator="greaterThan">
      <formula>16</formula>
    </cfRule>
  </conditionalFormatting>
  <conditionalFormatting sqref="AZ429">
    <cfRule type="cellIs" dxfId="6387" priority="334" stopIfTrue="1" operator="greaterThan">
      <formula>16</formula>
    </cfRule>
  </conditionalFormatting>
  <conditionalFormatting sqref="BB429">
    <cfRule type="cellIs" dxfId="6386" priority="333" stopIfTrue="1" operator="greaterThan">
      <formula>16</formula>
    </cfRule>
  </conditionalFormatting>
  <conditionalFormatting sqref="BD429">
    <cfRule type="cellIs" dxfId="6385" priority="332" stopIfTrue="1" operator="greaterThan">
      <formula>16</formula>
    </cfRule>
  </conditionalFormatting>
  <conditionalFormatting sqref="BF429">
    <cfRule type="cellIs" dxfId="6384" priority="331" stopIfTrue="1" operator="greaterThan">
      <formula>16</formula>
    </cfRule>
  </conditionalFormatting>
  <conditionalFormatting sqref="BH429">
    <cfRule type="cellIs" dxfId="6383" priority="330" stopIfTrue="1" operator="greaterThan">
      <formula>16</formula>
    </cfRule>
  </conditionalFormatting>
  <conditionalFormatting sqref="AU414:AU428">
    <cfRule type="endsWith" dxfId="6382" priority="319" stopIfTrue="1" operator="endsWith" text="TE">
      <formula>RIGHT(AU414,LEN("TE"))="TE"</formula>
    </cfRule>
    <cfRule type="endsWith" dxfId="6381" priority="320" stopIfTrue="1" operator="endsWith" text="MX">
      <formula>RIGHT(AU414,LEN("MX"))="MX"</formula>
    </cfRule>
    <cfRule type="endsWith" dxfId="6380" priority="321" stopIfTrue="1" operator="endsWith" text="MI">
      <formula>RIGHT(AU414,LEN("MI"))="MI"</formula>
    </cfRule>
    <cfRule type="endsWith" dxfId="6379" priority="322" stopIfTrue="1" operator="endsWith" text="PL">
      <formula>RIGHT(AU414,LEN("PL"))="PL"</formula>
    </cfRule>
    <cfRule type="endsWith" dxfId="6378" priority="323" stopIfTrue="1" operator="endsWith" text="FE">
      <formula>RIGHT(AU414,LEN("FE"))="FE"</formula>
    </cfRule>
    <cfRule type="endsWith" dxfId="6377" priority="324" stopIfTrue="1" operator="endsWith" text="PA">
      <formula>RIGHT(AU414,LEN("PA"))="PA"</formula>
    </cfRule>
    <cfRule type="endsWith" dxfId="6376" priority="325" stopIfTrue="1" operator="endsWith" text="PS">
      <formula>RIGHT(AU414,LEN("PS"))="PS"</formula>
    </cfRule>
    <cfRule type="endsWith" dxfId="6375" priority="326" stopIfTrue="1" operator="endsWith" text="OB">
      <formula>RIGHT(AU414,LEN("OB"))="OB"</formula>
    </cfRule>
    <cfRule type="endsWith" dxfId="6374" priority="327" stopIfTrue="1" operator="endsWith" text="BA">
      <formula>RIGHT(AU414,LEN("BA"))="BA"</formula>
    </cfRule>
    <cfRule type="endsWith" dxfId="6373" priority="328" stopIfTrue="1" operator="endsWith" text="CO">
      <formula>RIGHT(AU414,LEN("CO"))="CO"</formula>
    </cfRule>
    <cfRule type="endsWith" dxfId="6372" priority="329" stopIfTrue="1" operator="endsWith" text="CH">
      <formula>RIGHT(AU414,LEN("CH"))="CH"</formula>
    </cfRule>
  </conditionalFormatting>
  <conditionalFormatting sqref="AW414:AW428">
    <cfRule type="endsWith" dxfId="6371" priority="308" stopIfTrue="1" operator="endsWith" text="TE">
      <formula>RIGHT(AW414,LEN("TE"))="TE"</formula>
    </cfRule>
    <cfRule type="endsWith" dxfId="6370" priority="309" stopIfTrue="1" operator="endsWith" text="MX">
      <formula>RIGHT(AW414,LEN("MX"))="MX"</formula>
    </cfRule>
    <cfRule type="endsWith" dxfId="6369" priority="310" stopIfTrue="1" operator="endsWith" text="MI">
      <formula>RIGHT(AW414,LEN("MI"))="MI"</formula>
    </cfRule>
    <cfRule type="endsWith" dxfId="6368" priority="311" stopIfTrue="1" operator="endsWith" text="PL">
      <formula>RIGHT(AW414,LEN("PL"))="PL"</formula>
    </cfRule>
    <cfRule type="endsWith" dxfId="6367" priority="312" stopIfTrue="1" operator="endsWith" text="FE">
      <formula>RIGHT(AW414,LEN("FE"))="FE"</formula>
    </cfRule>
    <cfRule type="endsWith" dxfId="6366" priority="313" stopIfTrue="1" operator="endsWith" text="PA">
      <formula>RIGHT(AW414,LEN("PA"))="PA"</formula>
    </cfRule>
    <cfRule type="endsWith" dxfId="6365" priority="314" stopIfTrue="1" operator="endsWith" text="PS">
      <formula>RIGHT(AW414,LEN("PS"))="PS"</formula>
    </cfRule>
    <cfRule type="endsWith" dxfId="6364" priority="315" stopIfTrue="1" operator="endsWith" text="OB">
      <formula>RIGHT(AW414,LEN("OB"))="OB"</formula>
    </cfRule>
    <cfRule type="endsWith" dxfId="6363" priority="316" stopIfTrue="1" operator="endsWith" text="BA">
      <formula>RIGHT(AW414,LEN("BA"))="BA"</formula>
    </cfRule>
    <cfRule type="endsWith" dxfId="6362" priority="317" stopIfTrue="1" operator="endsWith" text="CO">
      <formula>RIGHT(AW414,LEN("CO"))="CO"</formula>
    </cfRule>
    <cfRule type="endsWith" dxfId="6361" priority="318" stopIfTrue="1" operator="endsWith" text="CH">
      <formula>RIGHT(AW414,LEN("CH"))="CH"</formula>
    </cfRule>
  </conditionalFormatting>
  <conditionalFormatting sqref="AY414:AY428">
    <cfRule type="endsWith" dxfId="6360" priority="297" stopIfTrue="1" operator="endsWith" text="TE">
      <formula>RIGHT(AY414,LEN("TE"))="TE"</formula>
    </cfRule>
    <cfRule type="endsWith" dxfId="6359" priority="298" stopIfTrue="1" operator="endsWith" text="MX">
      <formula>RIGHT(AY414,LEN("MX"))="MX"</formula>
    </cfRule>
    <cfRule type="endsWith" dxfId="6358" priority="299" stopIfTrue="1" operator="endsWith" text="MI">
      <formula>RIGHT(AY414,LEN("MI"))="MI"</formula>
    </cfRule>
    <cfRule type="endsWith" dxfId="6357" priority="300" stopIfTrue="1" operator="endsWith" text="PL">
      <formula>RIGHT(AY414,LEN("PL"))="PL"</formula>
    </cfRule>
    <cfRule type="endsWith" dxfId="6356" priority="301" stopIfTrue="1" operator="endsWith" text="FE">
      <formula>RIGHT(AY414,LEN("FE"))="FE"</formula>
    </cfRule>
    <cfRule type="endsWith" dxfId="6355" priority="302" stopIfTrue="1" operator="endsWith" text="PA">
      <formula>RIGHT(AY414,LEN("PA"))="PA"</formula>
    </cfRule>
    <cfRule type="endsWith" dxfId="6354" priority="303" stopIfTrue="1" operator="endsWith" text="PS">
      <formula>RIGHT(AY414,LEN("PS"))="PS"</formula>
    </cfRule>
    <cfRule type="endsWith" dxfId="6353" priority="304" stopIfTrue="1" operator="endsWith" text="OB">
      <formula>RIGHT(AY414,LEN("OB"))="OB"</formula>
    </cfRule>
    <cfRule type="endsWith" dxfId="6352" priority="305" stopIfTrue="1" operator="endsWith" text="BA">
      <formula>RIGHT(AY414,LEN("BA"))="BA"</formula>
    </cfRule>
    <cfRule type="endsWith" dxfId="6351" priority="306" stopIfTrue="1" operator="endsWith" text="CO">
      <formula>RIGHT(AY414,LEN("CO"))="CO"</formula>
    </cfRule>
    <cfRule type="endsWith" dxfId="6350" priority="307" stopIfTrue="1" operator="endsWith" text="CH">
      <formula>RIGHT(AY414,LEN("CH"))="CH"</formula>
    </cfRule>
  </conditionalFormatting>
  <conditionalFormatting sqref="BA414:BA428">
    <cfRule type="endsWith" dxfId="6349" priority="286" stopIfTrue="1" operator="endsWith" text="TE">
      <formula>RIGHT(BA414,LEN("TE"))="TE"</formula>
    </cfRule>
    <cfRule type="endsWith" dxfId="6348" priority="287" stopIfTrue="1" operator="endsWith" text="MX">
      <formula>RIGHT(BA414,LEN("MX"))="MX"</formula>
    </cfRule>
    <cfRule type="endsWith" dxfId="6347" priority="288" stopIfTrue="1" operator="endsWith" text="MI">
      <formula>RIGHT(BA414,LEN("MI"))="MI"</formula>
    </cfRule>
    <cfRule type="endsWith" dxfId="6346" priority="289" stopIfTrue="1" operator="endsWith" text="PL">
      <formula>RIGHT(BA414,LEN("PL"))="PL"</formula>
    </cfRule>
    <cfRule type="endsWith" dxfId="6345" priority="290" stopIfTrue="1" operator="endsWith" text="FE">
      <formula>RIGHT(BA414,LEN("FE"))="FE"</formula>
    </cfRule>
    <cfRule type="endsWith" dxfId="6344" priority="291" stopIfTrue="1" operator="endsWith" text="PA">
      <formula>RIGHT(BA414,LEN("PA"))="PA"</formula>
    </cfRule>
    <cfRule type="endsWith" dxfId="6343" priority="292" stopIfTrue="1" operator="endsWith" text="PS">
      <formula>RIGHT(BA414,LEN("PS"))="PS"</formula>
    </cfRule>
    <cfRule type="endsWith" dxfId="6342" priority="293" stopIfTrue="1" operator="endsWith" text="OB">
      <formula>RIGHT(BA414,LEN("OB"))="OB"</formula>
    </cfRule>
    <cfRule type="endsWith" dxfId="6341" priority="294" stopIfTrue="1" operator="endsWith" text="BA">
      <formula>RIGHT(BA414,LEN("BA"))="BA"</formula>
    </cfRule>
    <cfRule type="endsWith" dxfId="6340" priority="295" stopIfTrue="1" operator="endsWith" text="CO">
      <formula>RIGHT(BA414,LEN("CO"))="CO"</formula>
    </cfRule>
    <cfRule type="endsWith" dxfId="6339" priority="296" stopIfTrue="1" operator="endsWith" text="CH">
      <formula>RIGHT(BA414,LEN("CH"))="CH"</formula>
    </cfRule>
  </conditionalFormatting>
  <conditionalFormatting sqref="BC414:BC428">
    <cfRule type="endsWith" dxfId="6338" priority="275" stopIfTrue="1" operator="endsWith" text="TE">
      <formula>RIGHT(BC414,LEN("TE"))="TE"</formula>
    </cfRule>
    <cfRule type="endsWith" dxfId="6337" priority="276" stopIfTrue="1" operator="endsWith" text="MX">
      <formula>RIGHT(BC414,LEN("MX"))="MX"</formula>
    </cfRule>
    <cfRule type="endsWith" dxfId="6336" priority="277" stopIfTrue="1" operator="endsWith" text="MI">
      <formula>RIGHT(BC414,LEN("MI"))="MI"</formula>
    </cfRule>
    <cfRule type="endsWith" dxfId="6335" priority="278" stopIfTrue="1" operator="endsWith" text="PL">
      <formula>RIGHT(BC414,LEN("PL"))="PL"</formula>
    </cfRule>
    <cfRule type="endsWith" dxfId="6334" priority="279" stopIfTrue="1" operator="endsWith" text="FE">
      <formula>RIGHT(BC414,LEN("FE"))="FE"</formula>
    </cfRule>
    <cfRule type="endsWith" dxfId="6333" priority="280" stopIfTrue="1" operator="endsWith" text="PA">
      <formula>RIGHT(BC414,LEN("PA"))="PA"</formula>
    </cfRule>
    <cfRule type="endsWith" dxfId="6332" priority="281" stopIfTrue="1" operator="endsWith" text="PS">
      <formula>RIGHT(BC414,LEN("PS"))="PS"</formula>
    </cfRule>
    <cfRule type="endsWith" dxfId="6331" priority="282" stopIfTrue="1" operator="endsWith" text="OB">
      <formula>RIGHT(BC414,LEN("OB"))="OB"</formula>
    </cfRule>
    <cfRule type="endsWith" dxfId="6330" priority="283" stopIfTrue="1" operator="endsWith" text="BA">
      <formula>RIGHT(BC414,LEN("BA"))="BA"</formula>
    </cfRule>
    <cfRule type="endsWith" dxfId="6329" priority="284" stopIfTrue="1" operator="endsWith" text="CO">
      <formula>RIGHT(BC414,LEN("CO"))="CO"</formula>
    </cfRule>
    <cfRule type="endsWith" dxfId="6328" priority="285" stopIfTrue="1" operator="endsWith" text="CH">
      <formula>RIGHT(BC414,LEN("CH"))="CH"</formula>
    </cfRule>
  </conditionalFormatting>
  <conditionalFormatting sqref="BE414:BE428">
    <cfRule type="endsWith" dxfId="6327" priority="264" stopIfTrue="1" operator="endsWith" text="TE">
      <formula>RIGHT(BE414,LEN("TE"))="TE"</formula>
    </cfRule>
    <cfRule type="endsWith" dxfId="6326" priority="265" stopIfTrue="1" operator="endsWith" text="MX">
      <formula>RIGHT(BE414,LEN("MX"))="MX"</formula>
    </cfRule>
    <cfRule type="endsWith" dxfId="6325" priority="266" stopIfTrue="1" operator="endsWith" text="MI">
      <formula>RIGHT(BE414,LEN("MI"))="MI"</formula>
    </cfRule>
    <cfRule type="endsWith" dxfId="6324" priority="267" stopIfTrue="1" operator="endsWith" text="PL">
      <formula>RIGHT(BE414,LEN("PL"))="PL"</formula>
    </cfRule>
    <cfRule type="endsWith" dxfId="6323" priority="268" stopIfTrue="1" operator="endsWith" text="FE">
      <formula>RIGHT(BE414,LEN("FE"))="FE"</formula>
    </cfRule>
    <cfRule type="endsWith" dxfId="6322" priority="269" stopIfTrue="1" operator="endsWith" text="PA">
      <formula>RIGHT(BE414,LEN("PA"))="PA"</formula>
    </cfRule>
    <cfRule type="endsWith" dxfId="6321" priority="270" stopIfTrue="1" operator="endsWith" text="PS">
      <formula>RIGHT(BE414,LEN("PS"))="PS"</formula>
    </cfRule>
    <cfRule type="endsWith" dxfId="6320" priority="271" stopIfTrue="1" operator="endsWith" text="OB">
      <formula>RIGHT(BE414,LEN("OB"))="OB"</formula>
    </cfRule>
    <cfRule type="endsWith" dxfId="6319" priority="272" stopIfTrue="1" operator="endsWith" text="BA">
      <formula>RIGHT(BE414,LEN("BA"))="BA"</formula>
    </cfRule>
    <cfRule type="endsWith" dxfId="6318" priority="273" stopIfTrue="1" operator="endsWith" text="CO">
      <formula>RIGHT(BE414,LEN("CO"))="CO"</formula>
    </cfRule>
    <cfRule type="endsWith" dxfId="6317" priority="274" stopIfTrue="1" operator="endsWith" text="CH">
      <formula>RIGHT(BE414,LEN("CH"))="CH"</formula>
    </cfRule>
  </conditionalFormatting>
  <conditionalFormatting sqref="BG414:BG428">
    <cfRule type="endsWith" dxfId="6316" priority="253" stopIfTrue="1" operator="endsWith" text="TE">
      <formula>RIGHT(BG414,LEN("TE"))="TE"</formula>
    </cfRule>
    <cfRule type="endsWith" dxfId="6315" priority="254" stopIfTrue="1" operator="endsWith" text="MX">
      <formula>RIGHT(BG414,LEN("MX"))="MX"</formula>
    </cfRule>
    <cfRule type="endsWith" dxfId="6314" priority="255" stopIfTrue="1" operator="endsWith" text="MI">
      <formula>RIGHT(BG414,LEN("MI"))="MI"</formula>
    </cfRule>
    <cfRule type="endsWith" dxfId="6313" priority="256" stopIfTrue="1" operator="endsWith" text="PL">
      <formula>RIGHT(BG414,LEN("PL"))="PL"</formula>
    </cfRule>
    <cfRule type="endsWith" dxfId="6312" priority="257" stopIfTrue="1" operator="endsWith" text="FE">
      <formula>RIGHT(BG414,LEN("FE"))="FE"</formula>
    </cfRule>
    <cfRule type="endsWith" dxfId="6311" priority="258" stopIfTrue="1" operator="endsWith" text="PA">
      <formula>RIGHT(BG414,LEN("PA"))="PA"</formula>
    </cfRule>
    <cfRule type="endsWith" dxfId="6310" priority="259" stopIfTrue="1" operator="endsWith" text="PS">
      <formula>RIGHT(BG414,LEN("PS"))="PS"</formula>
    </cfRule>
    <cfRule type="endsWith" dxfId="6309" priority="260" stopIfTrue="1" operator="endsWith" text="OB">
      <formula>RIGHT(BG414,LEN("OB"))="OB"</formula>
    </cfRule>
    <cfRule type="endsWith" dxfId="6308" priority="261" stopIfTrue="1" operator="endsWith" text="BA">
      <formula>RIGHT(BG414,LEN("BA"))="BA"</formula>
    </cfRule>
    <cfRule type="endsWith" dxfId="6307" priority="262" stopIfTrue="1" operator="endsWith" text="CO">
      <formula>RIGHT(BG414,LEN("CO"))="CO"</formula>
    </cfRule>
    <cfRule type="endsWith" dxfId="6306" priority="263" stopIfTrue="1" operator="endsWith" text="CH">
      <formula>RIGHT(BG414,LEN("CH"))="CH"</formula>
    </cfRule>
  </conditionalFormatting>
  <conditionalFormatting sqref="H447">
    <cfRule type="cellIs" dxfId="6305" priority="252" stopIfTrue="1" operator="greaterThan">
      <formula>16</formula>
    </cfRule>
  </conditionalFormatting>
  <conditionalFormatting sqref="J447">
    <cfRule type="cellIs" dxfId="6304" priority="251" stopIfTrue="1" operator="greaterThan">
      <formula>16</formula>
    </cfRule>
  </conditionalFormatting>
  <conditionalFormatting sqref="L447">
    <cfRule type="cellIs" dxfId="6303" priority="250" stopIfTrue="1" operator="greaterThan">
      <formula>16</formula>
    </cfRule>
  </conditionalFormatting>
  <conditionalFormatting sqref="N447">
    <cfRule type="cellIs" dxfId="6302" priority="249" stopIfTrue="1" operator="greaterThan">
      <formula>16</formula>
    </cfRule>
  </conditionalFormatting>
  <conditionalFormatting sqref="P447">
    <cfRule type="cellIs" dxfId="6301" priority="248" stopIfTrue="1" operator="greaterThan">
      <formula>16</formula>
    </cfRule>
  </conditionalFormatting>
  <conditionalFormatting sqref="R447">
    <cfRule type="cellIs" dxfId="6300" priority="247" stopIfTrue="1" operator="greaterThan">
      <formula>16</formula>
    </cfRule>
  </conditionalFormatting>
  <conditionalFormatting sqref="T447">
    <cfRule type="cellIs" dxfId="6299" priority="246" stopIfTrue="1" operator="greaterThan">
      <formula>16</formula>
    </cfRule>
  </conditionalFormatting>
  <conditionalFormatting sqref="G432:G446">
    <cfRule type="endsWith" dxfId="6298" priority="235" stopIfTrue="1" operator="endsWith" text="TE">
      <formula>RIGHT(G432,LEN("TE"))="TE"</formula>
    </cfRule>
    <cfRule type="endsWith" dxfId="6297" priority="236" stopIfTrue="1" operator="endsWith" text="MX">
      <formula>RIGHT(G432,LEN("MX"))="MX"</formula>
    </cfRule>
    <cfRule type="endsWith" dxfId="6296" priority="237" stopIfTrue="1" operator="endsWith" text="MI">
      <formula>RIGHT(G432,LEN("MI"))="MI"</formula>
    </cfRule>
    <cfRule type="endsWith" dxfId="6295" priority="238" stopIfTrue="1" operator="endsWith" text="PL">
      <formula>RIGHT(G432,LEN("PL"))="PL"</formula>
    </cfRule>
    <cfRule type="endsWith" dxfId="6294" priority="239" stopIfTrue="1" operator="endsWith" text="FE">
      <formula>RIGHT(G432,LEN("FE"))="FE"</formula>
    </cfRule>
    <cfRule type="endsWith" dxfId="6293" priority="240" stopIfTrue="1" operator="endsWith" text="PA">
      <formula>RIGHT(G432,LEN("PA"))="PA"</formula>
    </cfRule>
    <cfRule type="endsWith" dxfId="6292" priority="241" stopIfTrue="1" operator="endsWith" text="PS">
      <formula>RIGHT(G432,LEN("PS"))="PS"</formula>
    </cfRule>
    <cfRule type="endsWith" dxfId="6291" priority="242" stopIfTrue="1" operator="endsWith" text="OB">
      <formula>RIGHT(G432,LEN("OB"))="OB"</formula>
    </cfRule>
    <cfRule type="endsWith" dxfId="6290" priority="243" stopIfTrue="1" operator="endsWith" text="BA">
      <formula>RIGHT(G432,LEN("BA"))="BA"</formula>
    </cfRule>
    <cfRule type="endsWith" dxfId="6289" priority="244" stopIfTrue="1" operator="endsWith" text="CO">
      <formula>RIGHT(G432,LEN("CO"))="CO"</formula>
    </cfRule>
    <cfRule type="endsWith" dxfId="6288" priority="245" stopIfTrue="1" operator="endsWith" text="CH">
      <formula>RIGHT(G432,LEN("CH"))="CH"</formula>
    </cfRule>
  </conditionalFormatting>
  <conditionalFormatting sqref="I432:I446">
    <cfRule type="endsWith" dxfId="6287" priority="224" stopIfTrue="1" operator="endsWith" text="TE">
      <formula>RIGHT(I432,LEN("TE"))="TE"</formula>
    </cfRule>
    <cfRule type="endsWith" dxfId="6286" priority="225" stopIfTrue="1" operator="endsWith" text="MX">
      <formula>RIGHT(I432,LEN("MX"))="MX"</formula>
    </cfRule>
    <cfRule type="endsWith" dxfId="6285" priority="226" stopIfTrue="1" operator="endsWith" text="MI">
      <formula>RIGHT(I432,LEN("MI"))="MI"</formula>
    </cfRule>
    <cfRule type="endsWith" dxfId="6284" priority="227" stopIfTrue="1" operator="endsWith" text="PL">
      <formula>RIGHT(I432,LEN("PL"))="PL"</formula>
    </cfRule>
    <cfRule type="endsWith" dxfId="6283" priority="228" stopIfTrue="1" operator="endsWith" text="FE">
      <formula>RIGHT(I432,LEN("FE"))="FE"</formula>
    </cfRule>
    <cfRule type="endsWith" dxfId="6282" priority="229" stopIfTrue="1" operator="endsWith" text="PA">
      <formula>RIGHT(I432,LEN("PA"))="PA"</formula>
    </cfRule>
    <cfRule type="endsWith" dxfId="6281" priority="230" stopIfTrue="1" operator="endsWith" text="PS">
      <formula>RIGHT(I432,LEN("PS"))="PS"</formula>
    </cfRule>
    <cfRule type="endsWith" dxfId="6280" priority="231" stopIfTrue="1" operator="endsWith" text="OB">
      <formula>RIGHT(I432,LEN("OB"))="OB"</formula>
    </cfRule>
    <cfRule type="endsWith" dxfId="6279" priority="232" stopIfTrue="1" operator="endsWith" text="BA">
      <formula>RIGHT(I432,LEN("BA"))="BA"</formula>
    </cfRule>
    <cfRule type="endsWith" dxfId="6278" priority="233" stopIfTrue="1" operator="endsWith" text="CO">
      <formula>RIGHT(I432,LEN("CO"))="CO"</formula>
    </cfRule>
    <cfRule type="endsWith" dxfId="6277" priority="234" stopIfTrue="1" operator="endsWith" text="CH">
      <formula>RIGHT(I432,LEN("CH"))="CH"</formula>
    </cfRule>
  </conditionalFormatting>
  <conditionalFormatting sqref="K432:K446">
    <cfRule type="endsWith" dxfId="6276" priority="213" stopIfTrue="1" operator="endsWith" text="TE">
      <formula>RIGHT(K432,LEN("TE"))="TE"</formula>
    </cfRule>
    <cfRule type="endsWith" dxfId="6275" priority="214" stopIfTrue="1" operator="endsWith" text="MX">
      <formula>RIGHT(K432,LEN("MX"))="MX"</formula>
    </cfRule>
    <cfRule type="endsWith" dxfId="6274" priority="215" stopIfTrue="1" operator="endsWith" text="MI">
      <formula>RIGHT(K432,LEN("MI"))="MI"</formula>
    </cfRule>
    <cfRule type="endsWith" dxfId="6273" priority="216" stopIfTrue="1" operator="endsWith" text="PL">
      <formula>RIGHT(K432,LEN("PL"))="PL"</formula>
    </cfRule>
    <cfRule type="endsWith" dxfId="6272" priority="217" stopIfTrue="1" operator="endsWith" text="FE">
      <formula>RIGHT(K432,LEN("FE"))="FE"</formula>
    </cfRule>
    <cfRule type="endsWith" dxfId="6271" priority="218" stopIfTrue="1" operator="endsWith" text="PA">
      <formula>RIGHT(K432,LEN("PA"))="PA"</formula>
    </cfRule>
    <cfRule type="endsWith" dxfId="6270" priority="219" stopIfTrue="1" operator="endsWith" text="PS">
      <formula>RIGHT(K432,LEN("PS"))="PS"</formula>
    </cfRule>
    <cfRule type="endsWith" dxfId="6269" priority="220" stopIfTrue="1" operator="endsWith" text="OB">
      <formula>RIGHT(K432,LEN("OB"))="OB"</formula>
    </cfRule>
    <cfRule type="endsWith" dxfId="6268" priority="221" stopIfTrue="1" operator="endsWith" text="BA">
      <formula>RIGHT(K432,LEN("BA"))="BA"</formula>
    </cfRule>
    <cfRule type="endsWith" dxfId="6267" priority="222" stopIfTrue="1" operator="endsWith" text="CO">
      <formula>RIGHT(K432,LEN("CO"))="CO"</formula>
    </cfRule>
    <cfRule type="endsWith" dxfId="6266" priority="223" stopIfTrue="1" operator="endsWith" text="CH">
      <formula>RIGHT(K432,LEN("CH"))="CH"</formula>
    </cfRule>
  </conditionalFormatting>
  <conditionalFormatting sqref="M432:M446">
    <cfRule type="endsWith" dxfId="6265" priority="202" stopIfTrue="1" operator="endsWith" text="TE">
      <formula>RIGHT(M432,LEN("TE"))="TE"</formula>
    </cfRule>
    <cfRule type="endsWith" dxfId="6264" priority="203" stopIfTrue="1" operator="endsWith" text="MX">
      <formula>RIGHT(M432,LEN("MX"))="MX"</formula>
    </cfRule>
    <cfRule type="endsWith" dxfId="6263" priority="204" stopIfTrue="1" operator="endsWith" text="MI">
      <formula>RIGHT(M432,LEN("MI"))="MI"</formula>
    </cfRule>
    <cfRule type="endsWith" dxfId="6262" priority="205" stopIfTrue="1" operator="endsWith" text="PL">
      <formula>RIGHT(M432,LEN("PL"))="PL"</formula>
    </cfRule>
    <cfRule type="endsWith" dxfId="6261" priority="206" stopIfTrue="1" operator="endsWith" text="FE">
      <formula>RIGHT(M432,LEN("FE"))="FE"</formula>
    </cfRule>
    <cfRule type="endsWith" dxfId="6260" priority="207" stopIfTrue="1" operator="endsWith" text="PA">
      <formula>RIGHT(M432,LEN("PA"))="PA"</formula>
    </cfRule>
    <cfRule type="endsWith" dxfId="6259" priority="208" stopIfTrue="1" operator="endsWith" text="PS">
      <formula>RIGHT(M432,LEN("PS"))="PS"</formula>
    </cfRule>
    <cfRule type="endsWith" dxfId="6258" priority="209" stopIfTrue="1" operator="endsWith" text="OB">
      <formula>RIGHT(M432,LEN("OB"))="OB"</formula>
    </cfRule>
    <cfRule type="endsWith" dxfId="6257" priority="210" stopIfTrue="1" operator="endsWith" text="BA">
      <formula>RIGHT(M432,LEN("BA"))="BA"</formula>
    </cfRule>
    <cfRule type="endsWith" dxfId="6256" priority="211" stopIfTrue="1" operator="endsWith" text="CO">
      <formula>RIGHT(M432,LEN("CO"))="CO"</formula>
    </cfRule>
    <cfRule type="endsWith" dxfId="6255" priority="212" stopIfTrue="1" operator="endsWith" text="CH">
      <formula>RIGHT(M432,LEN("CH"))="CH"</formula>
    </cfRule>
  </conditionalFormatting>
  <conditionalFormatting sqref="O432:O446">
    <cfRule type="endsWith" dxfId="6254" priority="191" stopIfTrue="1" operator="endsWith" text="TE">
      <formula>RIGHT(O432,LEN("TE"))="TE"</formula>
    </cfRule>
    <cfRule type="endsWith" dxfId="6253" priority="192" stopIfTrue="1" operator="endsWith" text="MX">
      <formula>RIGHT(O432,LEN("MX"))="MX"</formula>
    </cfRule>
    <cfRule type="endsWith" dxfId="6252" priority="193" stopIfTrue="1" operator="endsWith" text="MI">
      <formula>RIGHT(O432,LEN("MI"))="MI"</formula>
    </cfRule>
    <cfRule type="endsWith" dxfId="6251" priority="194" stopIfTrue="1" operator="endsWith" text="PL">
      <formula>RIGHT(O432,LEN("PL"))="PL"</formula>
    </cfRule>
    <cfRule type="endsWith" dxfId="6250" priority="195" stopIfTrue="1" operator="endsWith" text="FE">
      <formula>RIGHT(O432,LEN("FE"))="FE"</formula>
    </cfRule>
    <cfRule type="endsWith" dxfId="6249" priority="196" stopIfTrue="1" operator="endsWith" text="PA">
      <formula>RIGHT(O432,LEN("PA"))="PA"</formula>
    </cfRule>
    <cfRule type="endsWith" dxfId="6248" priority="197" stopIfTrue="1" operator="endsWith" text="PS">
      <formula>RIGHT(O432,LEN("PS"))="PS"</formula>
    </cfRule>
    <cfRule type="endsWith" dxfId="6247" priority="198" stopIfTrue="1" operator="endsWith" text="OB">
      <formula>RIGHT(O432,LEN("OB"))="OB"</formula>
    </cfRule>
    <cfRule type="endsWith" dxfId="6246" priority="199" stopIfTrue="1" operator="endsWith" text="BA">
      <formula>RIGHT(O432,LEN("BA"))="BA"</formula>
    </cfRule>
    <cfRule type="endsWith" dxfId="6245" priority="200" stopIfTrue="1" operator="endsWith" text="CO">
      <formula>RIGHT(O432,LEN("CO"))="CO"</formula>
    </cfRule>
    <cfRule type="endsWith" dxfId="6244" priority="201" stopIfTrue="1" operator="endsWith" text="CH">
      <formula>RIGHT(O432,LEN("CH"))="CH"</formula>
    </cfRule>
  </conditionalFormatting>
  <conditionalFormatting sqref="Q432:Q446">
    <cfRule type="endsWith" dxfId="6243" priority="180" stopIfTrue="1" operator="endsWith" text="TE">
      <formula>RIGHT(Q432,LEN("TE"))="TE"</formula>
    </cfRule>
    <cfRule type="endsWith" dxfId="6242" priority="181" stopIfTrue="1" operator="endsWith" text="MX">
      <formula>RIGHT(Q432,LEN("MX"))="MX"</formula>
    </cfRule>
    <cfRule type="endsWith" dxfId="6241" priority="182" stopIfTrue="1" operator="endsWith" text="MI">
      <formula>RIGHT(Q432,LEN("MI"))="MI"</formula>
    </cfRule>
    <cfRule type="endsWith" dxfId="6240" priority="183" stopIfTrue="1" operator="endsWith" text="PL">
      <formula>RIGHT(Q432,LEN("PL"))="PL"</formula>
    </cfRule>
    <cfRule type="endsWith" dxfId="6239" priority="184" stopIfTrue="1" operator="endsWith" text="FE">
      <formula>RIGHT(Q432,LEN("FE"))="FE"</formula>
    </cfRule>
    <cfRule type="endsWith" dxfId="6238" priority="185" stopIfTrue="1" operator="endsWith" text="PA">
      <formula>RIGHT(Q432,LEN("PA"))="PA"</formula>
    </cfRule>
    <cfRule type="endsWith" dxfId="6237" priority="186" stopIfTrue="1" operator="endsWith" text="PS">
      <formula>RIGHT(Q432,LEN("PS"))="PS"</formula>
    </cfRule>
    <cfRule type="endsWith" dxfId="6236" priority="187" stopIfTrue="1" operator="endsWith" text="OB">
      <formula>RIGHT(Q432,LEN("OB"))="OB"</formula>
    </cfRule>
    <cfRule type="endsWith" dxfId="6235" priority="188" stopIfTrue="1" operator="endsWith" text="BA">
      <formula>RIGHT(Q432,LEN("BA"))="BA"</formula>
    </cfRule>
    <cfRule type="endsWith" dxfId="6234" priority="189" stopIfTrue="1" operator="endsWith" text="CO">
      <formula>RIGHT(Q432,LEN("CO"))="CO"</formula>
    </cfRule>
    <cfRule type="endsWith" dxfId="6233" priority="190" stopIfTrue="1" operator="endsWith" text="CH">
      <formula>RIGHT(Q432,LEN("CH"))="CH"</formula>
    </cfRule>
  </conditionalFormatting>
  <conditionalFormatting sqref="S432:S446">
    <cfRule type="endsWith" dxfId="6232" priority="169" stopIfTrue="1" operator="endsWith" text="TE">
      <formula>RIGHT(S432,LEN("TE"))="TE"</formula>
    </cfRule>
    <cfRule type="endsWith" dxfId="6231" priority="170" stopIfTrue="1" operator="endsWith" text="MX">
      <formula>RIGHT(S432,LEN("MX"))="MX"</formula>
    </cfRule>
    <cfRule type="endsWith" dxfId="6230" priority="171" stopIfTrue="1" operator="endsWith" text="MI">
      <formula>RIGHT(S432,LEN("MI"))="MI"</formula>
    </cfRule>
    <cfRule type="endsWith" dxfId="6229" priority="172" stopIfTrue="1" operator="endsWith" text="PL">
      <formula>RIGHT(S432,LEN("PL"))="PL"</formula>
    </cfRule>
    <cfRule type="endsWith" dxfId="6228" priority="173" stopIfTrue="1" operator="endsWith" text="FE">
      <formula>RIGHT(S432,LEN("FE"))="FE"</formula>
    </cfRule>
    <cfRule type="endsWith" dxfId="6227" priority="174" stopIfTrue="1" operator="endsWith" text="PA">
      <formula>RIGHT(S432,LEN("PA"))="PA"</formula>
    </cfRule>
    <cfRule type="endsWith" dxfId="6226" priority="175" stopIfTrue="1" operator="endsWith" text="PS">
      <formula>RIGHT(S432,LEN("PS"))="PS"</formula>
    </cfRule>
    <cfRule type="endsWith" dxfId="6225" priority="176" stopIfTrue="1" operator="endsWith" text="OB">
      <formula>RIGHT(S432,LEN("OB"))="OB"</formula>
    </cfRule>
    <cfRule type="endsWith" dxfId="6224" priority="177" stopIfTrue="1" operator="endsWith" text="BA">
      <formula>RIGHT(S432,LEN("BA"))="BA"</formula>
    </cfRule>
    <cfRule type="endsWith" dxfId="6223" priority="178" stopIfTrue="1" operator="endsWith" text="CO">
      <formula>RIGHT(S432,LEN("CO"))="CO"</formula>
    </cfRule>
    <cfRule type="endsWith" dxfId="6222" priority="179" stopIfTrue="1" operator="endsWith" text="CH">
      <formula>RIGHT(S432,LEN("CH"))="CH"</formula>
    </cfRule>
  </conditionalFormatting>
  <conditionalFormatting sqref="AB447">
    <cfRule type="cellIs" dxfId="6221" priority="168" stopIfTrue="1" operator="greaterThan">
      <formula>16</formula>
    </cfRule>
  </conditionalFormatting>
  <conditionalFormatting sqref="AD447">
    <cfRule type="cellIs" dxfId="6220" priority="167" stopIfTrue="1" operator="greaterThan">
      <formula>16</formula>
    </cfRule>
  </conditionalFormatting>
  <conditionalFormatting sqref="AF447">
    <cfRule type="cellIs" dxfId="6219" priority="166" stopIfTrue="1" operator="greaterThan">
      <formula>16</formula>
    </cfRule>
  </conditionalFormatting>
  <conditionalFormatting sqref="AH447">
    <cfRule type="cellIs" dxfId="6218" priority="165" stopIfTrue="1" operator="greaterThan">
      <formula>16</formula>
    </cfRule>
  </conditionalFormatting>
  <conditionalFormatting sqref="AJ447">
    <cfRule type="cellIs" dxfId="6217" priority="164" stopIfTrue="1" operator="greaterThan">
      <formula>16</formula>
    </cfRule>
  </conditionalFormatting>
  <conditionalFormatting sqref="AL447">
    <cfRule type="cellIs" dxfId="6216" priority="163" stopIfTrue="1" operator="greaterThan">
      <formula>16</formula>
    </cfRule>
  </conditionalFormatting>
  <conditionalFormatting sqref="AN447">
    <cfRule type="cellIs" dxfId="6215" priority="162" stopIfTrue="1" operator="greaterThan">
      <formula>16</formula>
    </cfRule>
  </conditionalFormatting>
  <conditionalFormatting sqref="AA432:AA446">
    <cfRule type="endsWith" dxfId="6214" priority="151" stopIfTrue="1" operator="endsWith" text="TE">
      <formula>RIGHT(AA432,LEN("TE"))="TE"</formula>
    </cfRule>
    <cfRule type="endsWith" dxfId="6213" priority="152" stopIfTrue="1" operator="endsWith" text="MX">
      <formula>RIGHT(AA432,LEN("MX"))="MX"</formula>
    </cfRule>
    <cfRule type="endsWith" dxfId="6212" priority="153" stopIfTrue="1" operator="endsWith" text="MI">
      <formula>RIGHT(AA432,LEN("MI"))="MI"</formula>
    </cfRule>
    <cfRule type="endsWith" dxfId="6211" priority="154" stopIfTrue="1" operator="endsWith" text="PL">
      <formula>RIGHT(AA432,LEN("PL"))="PL"</formula>
    </cfRule>
    <cfRule type="endsWith" dxfId="6210" priority="155" stopIfTrue="1" operator="endsWith" text="FE">
      <formula>RIGHT(AA432,LEN("FE"))="FE"</formula>
    </cfRule>
    <cfRule type="endsWith" dxfId="6209" priority="156" stopIfTrue="1" operator="endsWith" text="PA">
      <formula>RIGHT(AA432,LEN("PA"))="PA"</formula>
    </cfRule>
    <cfRule type="endsWith" dxfId="6208" priority="157" stopIfTrue="1" operator="endsWith" text="PS">
      <formula>RIGHT(AA432,LEN("PS"))="PS"</formula>
    </cfRule>
    <cfRule type="endsWith" dxfId="6207" priority="158" stopIfTrue="1" operator="endsWith" text="OB">
      <formula>RIGHT(AA432,LEN("OB"))="OB"</formula>
    </cfRule>
    <cfRule type="endsWith" dxfId="6206" priority="159" stopIfTrue="1" operator="endsWith" text="BA">
      <formula>RIGHT(AA432,LEN("BA"))="BA"</formula>
    </cfRule>
    <cfRule type="endsWith" dxfId="6205" priority="160" stopIfTrue="1" operator="endsWith" text="CO">
      <formula>RIGHT(AA432,LEN("CO"))="CO"</formula>
    </cfRule>
    <cfRule type="endsWith" dxfId="6204" priority="161" stopIfTrue="1" operator="endsWith" text="CH">
      <formula>RIGHT(AA432,LEN("CH"))="CH"</formula>
    </cfRule>
  </conditionalFormatting>
  <conditionalFormatting sqref="AC432:AC446">
    <cfRule type="endsWith" dxfId="6203" priority="140" stopIfTrue="1" operator="endsWith" text="TE">
      <formula>RIGHT(AC432,LEN("TE"))="TE"</formula>
    </cfRule>
    <cfRule type="endsWith" dxfId="6202" priority="141" stopIfTrue="1" operator="endsWith" text="MX">
      <formula>RIGHT(AC432,LEN("MX"))="MX"</formula>
    </cfRule>
    <cfRule type="endsWith" dxfId="6201" priority="142" stopIfTrue="1" operator="endsWith" text="MI">
      <formula>RIGHT(AC432,LEN("MI"))="MI"</formula>
    </cfRule>
    <cfRule type="endsWith" dxfId="6200" priority="143" stopIfTrue="1" operator="endsWith" text="PL">
      <formula>RIGHT(AC432,LEN("PL"))="PL"</formula>
    </cfRule>
    <cfRule type="endsWith" dxfId="6199" priority="144" stopIfTrue="1" operator="endsWith" text="FE">
      <formula>RIGHT(AC432,LEN("FE"))="FE"</formula>
    </cfRule>
    <cfRule type="endsWith" dxfId="6198" priority="145" stopIfTrue="1" operator="endsWith" text="PA">
      <formula>RIGHT(AC432,LEN("PA"))="PA"</formula>
    </cfRule>
    <cfRule type="endsWith" dxfId="6197" priority="146" stopIfTrue="1" operator="endsWith" text="PS">
      <formula>RIGHT(AC432,LEN("PS"))="PS"</formula>
    </cfRule>
    <cfRule type="endsWith" dxfId="6196" priority="147" stopIfTrue="1" operator="endsWith" text="OB">
      <formula>RIGHT(AC432,LEN("OB"))="OB"</formula>
    </cfRule>
    <cfRule type="endsWith" dxfId="6195" priority="148" stopIfTrue="1" operator="endsWith" text="BA">
      <formula>RIGHT(AC432,LEN("BA"))="BA"</formula>
    </cfRule>
    <cfRule type="endsWith" dxfId="6194" priority="149" stopIfTrue="1" operator="endsWith" text="CO">
      <formula>RIGHT(AC432,LEN("CO"))="CO"</formula>
    </cfRule>
    <cfRule type="endsWith" dxfId="6193" priority="150" stopIfTrue="1" operator="endsWith" text="CH">
      <formula>RIGHT(AC432,LEN("CH"))="CH"</formula>
    </cfRule>
  </conditionalFormatting>
  <conditionalFormatting sqref="AE432:AE446">
    <cfRule type="endsWith" dxfId="6192" priority="129" stopIfTrue="1" operator="endsWith" text="TE">
      <formula>RIGHT(AE432,LEN("TE"))="TE"</formula>
    </cfRule>
    <cfRule type="endsWith" dxfId="6191" priority="130" stopIfTrue="1" operator="endsWith" text="MX">
      <formula>RIGHT(AE432,LEN("MX"))="MX"</formula>
    </cfRule>
    <cfRule type="endsWith" dxfId="6190" priority="131" stopIfTrue="1" operator="endsWith" text="MI">
      <formula>RIGHT(AE432,LEN("MI"))="MI"</formula>
    </cfRule>
    <cfRule type="endsWith" dxfId="6189" priority="132" stopIfTrue="1" operator="endsWith" text="PL">
      <formula>RIGHT(AE432,LEN("PL"))="PL"</formula>
    </cfRule>
    <cfRule type="endsWith" dxfId="6188" priority="133" stopIfTrue="1" operator="endsWith" text="FE">
      <formula>RIGHT(AE432,LEN("FE"))="FE"</formula>
    </cfRule>
    <cfRule type="endsWith" dxfId="6187" priority="134" stopIfTrue="1" operator="endsWith" text="PA">
      <formula>RIGHT(AE432,LEN("PA"))="PA"</formula>
    </cfRule>
    <cfRule type="endsWith" dxfId="6186" priority="135" stopIfTrue="1" operator="endsWith" text="PS">
      <formula>RIGHT(AE432,LEN("PS"))="PS"</formula>
    </cfRule>
    <cfRule type="endsWith" dxfId="6185" priority="136" stopIfTrue="1" operator="endsWith" text="OB">
      <formula>RIGHT(AE432,LEN("OB"))="OB"</formula>
    </cfRule>
    <cfRule type="endsWith" dxfId="6184" priority="137" stopIfTrue="1" operator="endsWith" text="BA">
      <formula>RIGHT(AE432,LEN("BA"))="BA"</formula>
    </cfRule>
    <cfRule type="endsWith" dxfId="6183" priority="138" stopIfTrue="1" operator="endsWith" text="CO">
      <formula>RIGHT(AE432,LEN("CO"))="CO"</formula>
    </cfRule>
    <cfRule type="endsWith" dxfId="6182" priority="139" stopIfTrue="1" operator="endsWith" text="CH">
      <formula>RIGHT(AE432,LEN("CH"))="CH"</formula>
    </cfRule>
  </conditionalFormatting>
  <conditionalFormatting sqref="AG432:AG446">
    <cfRule type="endsWith" dxfId="6181" priority="118" stopIfTrue="1" operator="endsWith" text="TE">
      <formula>RIGHT(AG432,LEN("TE"))="TE"</formula>
    </cfRule>
    <cfRule type="endsWith" dxfId="6180" priority="119" stopIfTrue="1" operator="endsWith" text="MX">
      <formula>RIGHT(AG432,LEN("MX"))="MX"</formula>
    </cfRule>
    <cfRule type="endsWith" dxfId="6179" priority="120" stopIfTrue="1" operator="endsWith" text="MI">
      <formula>RIGHT(AG432,LEN("MI"))="MI"</formula>
    </cfRule>
    <cfRule type="endsWith" dxfId="6178" priority="121" stopIfTrue="1" operator="endsWith" text="PL">
      <formula>RIGHT(AG432,LEN("PL"))="PL"</formula>
    </cfRule>
    <cfRule type="endsWith" dxfId="6177" priority="122" stopIfTrue="1" operator="endsWith" text="FE">
      <formula>RIGHT(AG432,LEN("FE"))="FE"</formula>
    </cfRule>
    <cfRule type="endsWith" dxfId="6176" priority="123" stopIfTrue="1" operator="endsWith" text="PA">
      <formula>RIGHT(AG432,LEN("PA"))="PA"</formula>
    </cfRule>
    <cfRule type="endsWith" dxfId="6175" priority="124" stopIfTrue="1" operator="endsWith" text="PS">
      <formula>RIGHT(AG432,LEN("PS"))="PS"</formula>
    </cfRule>
    <cfRule type="endsWith" dxfId="6174" priority="125" stopIfTrue="1" operator="endsWith" text="OB">
      <formula>RIGHT(AG432,LEN("OB"))="OB"</formula>
    </cfRule>
    <cfRule type="endsWith" dxfId="6173" priority="126" stopIfTrue="1" operator="endsWith" text="BA">
      <formula>RIGHT(AG432,LEN("BA"))="BA"</formula>
    </cfRule>
    <cfRule type="endsWith" dxfId="6172" priority="127" stopIfTrue="1" operator="endsWith" text="CO">
      <formula>RIGHT(AG432,LEN("CO"))="CO"</formula>
    </cfRule>
    <cfRule type="endsWith" dxfId="6171" priority="128" stopIfTrue="1" operator="endsWith" text="CH">
      <formula>RIGHT(AG432,LEN("CH"))="CH"</formula>
    </cfRule>
  </conditionalFormatting>
  <conditionalFormatting sqref="AI432:AI446">
    <cfRule type="endsWith" dxfId="6170" priority="107" stopIfTrue="1" operator="endsWith" text="TE">
      <formula>RIGHT(AI432,LEN("TE"))="TE"</formula>
    </cfRule>
    <cfRule type="endsWith" dxfId="6169" priority="108" stopIfTrue="1" operator="endsWith" text="MX">
      <formula>RIGHT(AI432,LEN("MX"))="MX"</formula>
    </cfRule>
    <cfRule type="endsWith" dxfId="6168" priority="109" stopIfTrue="1" operator="endsWith" text="MI">
      <formula>RIGHT(AI432,LEN("MI"))="MI"</formula>
    </cfRule>
    <cfRule type="endsWith" dxfId="6167" priority="110" stopIfTrue="1" operator="endsWith" text="PL">
      <formula>RIGHT(AI432,LEN("PL"))="PL"</formula>
    </cfRule>
    <cfRule type="endsWith" dxfId="6166" priority="111" stopIfTrue="1" operator="endsWith" text="FE">
      <formula>RIGHT(AI432,LEN("FE"))="FE"</formula>
    </cfRule>
    <cfRule type="endsWith" dxfId="6165" priority="112" stopIfTrue="1" operator="endsWith" text="PA">
      <formula>RIGHT(AI432,LEN("PA"))="PA"</formula>
    </cfRule>
    <cfRule type="endsWith" dxfId="6164" priority="113" stopIfTrue="1" operator="endsWith" text="PS">
      <formula>RIGHT(AI432,LEN("PS"))="PS"</formula>
    </cfRule>
    <cfRule type="endsWith" dxfId="6163" priority="114" stopIfTrue="1" operator="endsWith" text="OB">
      <formula>RIGHT(AI432,LEN("OB"))="OB"</formula>
    </cfRule>
    <cfRule type="endsWith" dxfId="6162" priority="115" stopIfTrue="1" operator="endsWith" text="BA">
      <formula>RIGHT(AI432,LEN("BA"))="BA"</formula>
    </cfRule>
    <cfRule type="endsWith" dxfId="6161" priority="116" stopIfTrue="1" operator="endsWith" text="CO">
      <formula>RIGHT(AI432,LEN("CO"))="CO"</formula>
    </cfRule>
    <cfRule type="endsWith" dxfId="6160" priority="117" stopIfTrue="1" operator="endsWith" text="CH">
      <formula>RIGHT(AI432,LEN("CH"))="CH"</formula>
    </cfRule>
  </conditionalFormatting>
  <conditionalFormatting sqref="AK432:AK446">
    <cfRule type="endsWith" dxfId="6159" priority="96" stopIfTrue="1" operator="endsWith" text="TE">
      <formula>RIGHT(AK432,LEN("TE"))="TE"</formula>
    </cfRule>
    <cfRule type="endsWith" dxfId="6158" priority="97" stopIfTrue="1" operator="endsWith" text="MX">
      <formula>RIGHT(AK432,LEN("MX"))="MX"</formula>
    </cfRule>
    <cfRule type="endsWith" dxfId="6157" priority="98" stopIfTrue="1" operator="endsWith" text="MI">
      <formula>RIGHT(AK432,LEN("MI"))="MI"</formula>
    </cfRule>
    <cfRule type="endsWith" dxfId="6156" priority="99" stopIfTrue="1" operator="endsWith" text="PL">
      <formula>RIGHT(AK432,LEN("PL"))="PL"</formula>
    </cfRule>
    <cfRule type="endsWith" dxfId="6155" priority="100" stopIfTrue="1" operator="endsWith" text="FE">
      <formula>RIGHT(AK432,LEN("FE"))="FE"</formula>
    </cfRule>
    <cfRule type="endsWith" dxfId="6154" priority="101" stopIfTrue="1" operator="endsWith" text="PA">
      <formula>RIGHT(AK432,LEN("PA"))="PA"</formula>
    </cfRule>
    <cfRule type="endsWith" dxfId="6153" priority="102" stopIfTrue="1" operator="endsWith" text="PS">
      <formula>RIGHT(AK432,LEN("PS"))="PS"</formula>
    </cfRule>
    <cfRule type="endsWith" dxfId="6152" priority="103" stopIfTrue="1" operator="endsWith" text="OB">
      <formula>RIGHT(AK432,LEN("OB"))="OB"</formula>
    </cfRule>
    <cfRule type="endsWith" dxfId="6151" priority="104" stopIfTrue="1" operator="endsWith" text="BA">
      <formula>RIGHT(AK432,LEN("BA"))="BA"</formula>
    </cfRule>
    <cfRule type="endsWith" dxfId="6150" priority="105" stopIfTrue="1" operator="endsWith" text="CO">
      <formula>RIGHT(AK432,LEN("CO"))="CO"</formula>
    </cfRule>
    <cfRule type="endsWith" dxfId="6149" priority="106" stopIfTrue="1" operator="endsWith" text="CH">
      <formula>RIGHT(AK432,LEN("CH"))="CH"</formula>
    </cfRule>
  </conditionalFormatting>
  <conditionalFormatting sqref="AM432:AM446">
    <cfRule type="endsWith" dxfId="6148" priority="85" stopIfTrue="1" operator="endsWith" text="TE">
      <formula>RIGHT(AM432,LEN("TE"))="TE"</formula>
    </cfRule>
    <cfRule type="endsWith" dxfId="6147" priority="86" stopIfTrue="1" operator="endsWith" text="MX">
      <formula>RIGHT(AM432,LEN("MX"))="MX"</formula>
    </cfRule>
    <cfRule type="endsWith" dxfId="6146" priority="87" stopIfTrue="1" operator="endsWith" text="MI">
      <formula>RIGHT(AM432,LEN("MI"))="MI"</formula>
    </cfRule>
    <cfRule type="endsWith" dxfId="6145" priority="88" stopIfTrue="1" operator="endsWith" text="PL">
      <formula>RIGHT(AM432,LEN("PL"))="PL"</formula>
    </cfRule>
    <cfRule type="endsWith" dxfId="6144" priority="89" stopIfTrue="1" operator="endsWith" text="FE">
      <formula>RIGHT(AM432,LEN("FE"))="FE"</formula>
    </cfRule>
    <cfRule type="endsWith" dxfId="6143" priority="90" stopIfTrue="1" operator="endsWith" text="PA">
      <formula>RIGHT(AM432,LEN("PA"))="PA"</formula>
    </cfRule>
    <cfRule type="endsWith" dxfId="6142" priority="91" stopIfTrue="1" operator="endsWith" text="PS">
      <formula>RIGHT(AM432,LEN("PS"))="PS"</formula>
    </cfRule>
    <cfRule type="endsWith" dxfId="6141" priority="92" stopIfTrue="1" operator="endsWith" text="OB">
      <formula>RIGHT(AM432,LEN("OB"))="OB"</formula>
    </cfRule>
    <cfRule type="endsWith" dxfId="6140" priority="93" stopIfTrue="1" operator="endsWith" text="BA">
      <formula>RIGHT(AM432,LEN("BA"))="BA"</formula>
    </cfRule>
    <cfRule type="endsWith" dxfId="6139" priority="94" stopIfTrue="1" operator="endsWith" text="CO">
      <formula>RIGHT(AM432,LEN("CO"))="CO"</formula>
    </cfRule>
    <cfRule type="endsWith" dxfId="6138" priority="95" stopIfTrue="1" operator="endsWith" text="CH">
      <formula>RIGHT(AM432,LEN("CH"))="CH"</formula>
    </cfRule>
  </conditionalFormatting>
  <conditionalFormatting sqref="AV447">
    <cfRule type="cellIs" dxfId="6137" priority="84" stopIfTrue="1" operator="greaterThan">
      <formula>16</formula>
    </cfRule>
  </conditionalFormatting>
  <conditionalFormatting sqref="AX447">
    <cfRule type="cellIs" dxfId="6136" priority="83" stopIfTrue="1" operator="greaterThan">
      <formula>16</formula>
    </cfRule>
  </conditionalFormatting>
  <conditionalFormatting sqref="AZ447">
    <cfRule type="cellIs" dxfId="6135" priority="82" stopIfTrue="1" operator="greaterThan">
      <formula>16</formula>
    </cfRule>
  </conditionalFormatting>
  <conditionalFormatting sqref="BB447">
    <cfRule type="cellIs" dxfId="6134" priority="81" stopIfTrue="1" operator="greaterThan">
      <formula>16</formula>
    </cfRule>
  </conditionalFormatting>
  <conditionalFormatting sqref="BD447">
    <cfRule type="cellIs" dxfId="6133" priority="80" stopIfTrue="1" operator="greaterThan">
      <formula>16</formula>
    </cfRule>
  </conditionalFormatting>
  <conditionalFormatting sqref="BF447">
    <cfRule type="cellIs" dxfId="6132" priority="79" stopIfTrue="1" operator="greaterThan">
      <formula>16</formula>
    </cfRule>
  </conditionalFormatting>
  <conditionalFormatting sqref="BH447">
    <cfRule type="cellIs" dxfId="6131" priority="78" stopIfTrue="1" operator="greaterThan">
      <formula>16</formula>
    </cfRule>
  </conditionalFormatting>
  <conditionalFormatting sqref="AU432:AU446">
    <cfRule type="endsWith" dxfId="6130" priority="67" stopIfTrue="1" operator="endsWith" text="TE">
      <formula>RIGHT(AU432,LEN("TE"))="TE"</formula>
    </cfRule>
    <cfRule type="endsWith" dxfId="6129" priority="68" stopIfTrue="1" operator="endsWith" text="MX">
      <formula>RIGHT(AU432,LEN("MX"))="MX"</formula>
    </cfRule>
    <cfRule type="endsWith" dxfId="6128" priority="69" stopIfTrue="1" operator="endsWith" text="MI">
      <formula>RIGHT(AU432,LEN("MI"))="MI"</formula>
    </cfRule>
    <cfRule type="endsWith" dxfId="6127" priority="70" stopIfTrue="1" operator="endsWith" text="PL">
      <formula>RIGHT(AU432,LEN("PL"))="PL"</formula>
    </cfRule>
    <cfRule type="endsWith" dxfId="6126" priority="71" stopIfTrue="1" operator="endsWith" text="FE">
      <formula>RIGHT(AU432,LEN("FE"))="FE"</formula>
    </cfRule>
    <cfRule type="endsWith" dxfId="6125" priority="72" stopIfTrue="1" operator="endsWith" text="PA">
      <formula>RIGHT(AU432,LEN("PA"))="PA"</formula>
    </cfRule>
    <cfRule type="endsWith" dxfId="6124" priority="73" stopIfTrue="1" operator="endsWith" text="PS">
      <formula>RIGHT(AU432,LEN("PS"))="PS"</formula>
    </cfRule>
    <cfRule type="endsWith" dxfId="6123" priority="74" stopIfTrue="1" operator="endsWith" text="OB">
      <formula>RIGHT(AU432,LEN("OB"))="OB"</formula>
    </cfRule>
    <cfRule type="endsWith" dxfId="6122" priority="75" stopIfTrue="1" operator="endsWith" text="BA">
      <formula>RIGHT(AU432,LEN("BA"))="BA"</formula>
    </cfRule>
    <cfRule type="endsWith" dxfId="6121" priority="76" stopIfTrue="1" operator="endsWith" text="CO">
      <formula>RIGHT(AU432,LEN("CO"))="CO"</formula>
    </cfRule>
    <cfRule type="endsWith" dxfId="6120" priority="77" stopIfTrue="1" operator="endsWith" text="CH">
      <formula>RIGHT(AU432,LEN("CH"))="CH"</formula>
    </cfRule>
  </conditionalFormatting>
  <conditionalFormatting sqref="AW432:AW446">
    <cfRule type="endsWith" dxfId="6119" priority="56" stopIfTrue="1" operator="endsWith" text="TE">
      <formula>RIGHT(AW432,LEN("TE"))="TE"</formula>
    </cfRule>
    <cfRule type="endsWith" dxfId="6118" priority="57" stopIfTrue="1" operator="endsWith" text="MX">
      <formula>RIGHT(AW432,LEN("MX"))="MX"</formula>
    </cfRule>
    <cfRule type="endsWith" dxfId="6117" priority="58" stopIfTrue="1" operator="endsWith" text="MI">
      <formula>RIGHT(AW432,LEN("MI"))="MI"</formula>
    </cfRule>
    <cfRule type="endsWith" dxfId="6116" priority="59" stopIfTrue="1" operator="endsWith" text="PL">
      <formula>RIGHT(AW432,LEN("PL"))="PL"</formula>
    </cfRule>
    <cfRule type="endsWith" dxfId="6115" priority="60" stopIfTrue="1" operator="endsWith" text="FE">
      <formula>RIGHT(AW432,LEN("FE"))="FE"</formula>
    </cfRule>
    <cfRule type="endsWith" dxfId="6114" priority="61" stopIfTrue="1" operator="endsWith" text="PA">
      <formula>RIGHT(AW432,LEN("PA"))="PA"</formula>
    </cfRule>
    <cfRule type="endsWith" dxfId="6113" priority="62" stopIfTrue="1" operator="endsWith" text="PS">
      <formula>RIGHT(AW432,LEN("PS"))="PS"</formula>
    </cfRule>
    <cfRule type="endsWith" dxfId="6112" priority="63" stopIfTrue="1" operator="endsWith" text="OB">
      <formula>RIGHT(AW432,LEN("OB"))="OB"</formula>
    </cfRule>
    <cfRule type="endsWith" dxfId="6111" priority="64" stopIfTrue="1" operator="endsWith" text="BA">
      <formula>RIGHT(AW432,LEN("BA"))="BA"</formula>
    </cfRule>
    <cfRule type="endsWith" dxfId="6110" priority="65" stopIfTrue="1" operator="endsWith" text="CO">
      <formula>RIGHT(AW432,LEN("CO"))="CO"</formula>
    </cfRule>
    <cfRule type="endsWith" dxfId="6109" priority="66" stopIfTrue="1" operator="endsWith" text="CH">
      <formula>RIGHT(AW432,LEN("CH"))="CH"</formula>
    </cfRule>
  </conditionalFormatting>
  <conditionalFormatting sqref="AY432:AY446">
    <cfRule type="endsWith" dxfId="6108" priority="45" stopIfTrue="1" operator="endsWith" text="TE">
      <formula>RIGHT(AY432,LEN("TE"))="TE"</formula>
    </cfRule>
    <cfRule type="endsWith" dxfId="6107" priority="46" stopIfTrue="1" operator="endsWith" text="MX">
      <formula>RIGHT(AY432,LEN("MX"))="MX"</formula>
    </cfRule>
    <cfRule type="endsWith" dxfId="6106" priority="47" stopIfTrue="1" operator="endsWith" text="MI">
      <formula>RIGHT(AY432,LEN("MI"))="MI"</formula>
    </cfRule>
    <cfRule type="endsWith" dxfId="6105" priority="48" stopIfTrue="1" operator="endsWith" text="PL">
      <formula>RIGHT(AY432,LEN("PL"))="PL"</formula>
    </cfRule>
    <cfRule type="endsWith" dxfId="6104" priority="49" stopIfTrue="1" operator="endsWith" text="FE">
      <formula>RIGHT(AY432,LEN("FE"))="FE"</formula>
    </cfRule>
    <cfRule type="endsWith" dxfId="6103" priority="50" stopIfTrue="1" operator="endsWith" text="PA">
      <formula>RIGHT(AY432,LEN("PA"))="PA"</formula>
    </cfRule>
    <cfRule type="endsWith" dxfId="6102" priority="51" stopIfTrue="1" operator="endsWith" text="PS">
      <formula>RIGHT(AY432,LEN("PS"))="PS"</formula>
    </cfRule>
    <cfRule type="endsWith" dxfId="6101" priority="52" stopIfTrue="1" operator="endsWith" text="OB">
      <formula>RIGHT(AY432,LEN("OB"))="OB"</formula>
    </cfRule>
    <cfRule type="endsWith" dxfId="6100" priority="53" stopIfTrue="1" operator="endsWith" text="BA">
      <formula>RIGHT(AY432,LEN("BA"))="BA"</formula>
    </cfRule>
    <cfRule type="endsWith" dxfId="6099" priority="54" stopIfTrue="1" operator="endsWith" text="CO">
      <formula>RIGHT(AY432,LEN("CO"))="CO"</formula>
    </cfRule>
    <cfRule type="endsWith" dxfId="6098" priority="55" stopIfTrue="1" operator="endsWith" text="CH">
      <formula>RIGHT(AY432,LEN("CH"))="CH"</formula>
    </cfRule>
  </conditionalFormatting>
  <conditionalFormatting sqref="BA432:BA446">
    <cfRule type="endsWith" dxfId="6097" priority="34" stopIfTrue="1" operator="endsWith" text="TE">
      <formula>RIGHT(BA432,LEN("TE"))="TE"</formula>
    </cfRule>
    <cfRule type="endsWith" dxfId="6096" priority="35" stopIfTrue="1" operator="endsWith" text="MX">
      <formula>RIGHT(BA432,LEN("MX"))="MX"</formula>
    </cfRule>
    <cfRule type="endsWith" dxfId="6095" priority="36" stopIfTrue="1" operator="endsWith" text="MI">
      <formula>RIGHT(BA432,LEN("MI"))="MI"</formula>
    </cfRule>
    <cfRule type="endsWith" dxfId="6094" priority="37" stopIfTrue="1" operator="endsWith" text="PL">
      <formula>RIGHT(BA432,LEN("PL"))="PL"</formula>
    </cfRule>
    <cfRule type="endsWith" dxfId="6093" priority="38" stopIfTrue="1" operator="endsWith" text="FE">
      <formula>RIGHT(BA432,LEN("FE"))="FE"</formula>
    </cfRule>
    <cfRule type="endsWith" dxfId="6092" priority="39" stopIfTrue="1" operator="endsWith" text="PA">
      <formula>RIGHT(BA432,LEN("PA"))="PA"</formula>
    </cfRule>
    <cfRule type="endsWith" dxfId="6091" priority="40" stopIfTrue="1" operator="endsWith" text="PS">
      <formula>RIGHT(BA432,LEN("PS"))="PS"</formula>
    </cfRule>
    <cfRule type="endsWith" dxfId="6090" priority="41" stopIfTrue="1" operator="endsWith" text="OB">
      <formula>RIGHT(BA432,LEN("OB"))="OB"</formula>
    </cfRule>
    <cfRule type="endsWith" dxfId="6089" priority="42" stopIfTrue="1" operator="endsWith" text="BA">
      <formula>RIGHT(BA432,LEN("BA"))="BA"</formula>
    </cfRule>
    <cfRule type="endsWith" dxfId="6088" priority="43" stopIfTrue="1" operator="endsWith" text="CO">
      <formula>RIGHT(BA432,LEN("CO"))="CO"</formula>
    </cfRule>
    <cfRule type="endsWith" dxfId="6087" priority="44" stopIfTrue="1" operator="endsWith" text="CH">
      <formula>RIGHT(BA432,LEN("CH"))="CH"</formula>
    </cfRule>
  </conditionalFormatting>
  <conditionalFormatting sqref="BC432:BC446">
    <cfRule type="endsWith" dxfId="6086" priority="23" stopIfTrue="1" operator="endsWith" text="TE">
      <formula>RIGHT(BC432,LEN("TE"))="TE"</formula>
    </cfRule>
    <cfRule type="endsWith" dxfId="6085" priority="24" stopIfTrue="1" operator="endsWith" text="MX">
      <formula>RIGHT(BC432,LEN("MX"))="MX"</formula>
    </cfRule>
    <cfRule type="endsWith" dxfId="6084" priority="25" stopIfTrue="1" operator="endsWith" text="MI">
      <formula>RIGHT(BC432,LEN("MI"))="MI"</formula>
    </cfRule>
    <cfRule type="endsWith" dxfId="6083" priority="26" stopIfTrue="1" operator="endsWith" text="PL">
      <formula>RIGHT(BC432,LEN("PL"))="PL"</formula>
    </cfRule>
    <cfRule type="endsWith" dxfId="6082" priority="27" stopIfTrue="1" operator="endsWith" text="FE">
      <formula>RIGHT(BC432,LEN("FE"))="FE"</formula>
    </cfRule>
    <cfRule type="endsWith" dxfId="6081" priority="28" stopIfTrue="1" operator="endsWith" text="PA">
      <formula>RIGHT(BC432,LEN("PA"))="PA"</formula>
    </cfRule>
    <cfRule type="endsWith" dxfId="6080" priority="29" stopIfTrue="1" operator="endsWith" text="PS">
      <formula>RIGHT(BC432,LEN("PS"))="PS"</formula>
    </cfRule>
    <cfRule type="endsWith" dxfId="6079" priority="30" stopIfTrue="1" operator="endsWith" text="OB">
      <formula>RIGHT(BC432,LEN("OB"))="OB"</formula>
    </cfRule>
    <cfRule type="endsWith" dxfId="6078" priority="31" stopIfTrue="1" operator="endsWith" text="BA">
      <formula>RIGHT(BC432,LEN("BA"))="BA"</formula>
    </cfRule>
    <cfRule type="endsWith" dxfId="6077" priority="32" stopIfTrue="1" operator="endsWith" text="CO">
      <formula>RIGHT(BC432,LEN("CO"))="CO"</formula>
    </cfRule>
    <cfRule type="endsWith" dxfId="6076" priority="33" stopIfTrue="1" operator="endsWith" text="CH">
      <formula>RIGHT(BC432,LEN("CH"))="CH"</formula>
    </cfRule>
  </conditionalFormatting>
  <conditionalFormatting sqref="BE432:BE446">
    <cfRule type="endsWith" dxfId="6075" priority="12" stopIfTrue="1" operator="endsWith" text="TE">
      <formula>RIGHT(BE432,LEN("TE"))="TE"</formula>
    </cfRule>
    <cfRule type="endsWith" dxfId="6074" priority="13" stopIfTrue="1" operator="endsWith" text="MX">
      <formula>RIGHT(BE432,LEN("MX"))="MX"</formula>
    </cfRule>
    <cfRule type="endsWith" dxfId="6073" priority="14" stopIfTrue="1" operator="endsWith" text="MI">
      <formula>RIGHT(BE432,LEN("MI"))="MI"</formula>
    </cfRule>
    <cfRule type="endsWith" dxfId="6072" priority="15" stopIfTrue="1" operator="endsWith" text="PL">
      <formula>RIGHT(BE432,LEN("PL"))="PL"</formula>
    </cfRule>
    <cfRule type="endsWith" dxfId="6071" priority="16" stopIfTrue="1" operator="endsWith" text="FE">
      <formula>RIGHT(BE432,LEN("FE"))="FE"</formula>
    </cfRule>
    <cfRule type="endsWith" dxfId="6070" priority="17" stopIfTrue="1" operator="endsWith" text="PA">
      <formula>RIGHT(BE432,LEN("PA"))="PA"</formula>
    </cfRule>
    <cfRule type="endsWith" dxfId="6069" priority="18" stopIfTrue="1" operator="endsWith" text="PS">
      <formula>RIGHT(BE432,LEN("PS"))="PS"</formula>
    </cfRule>
    <cfRule type="endsWith" dxfId="6068" priority="19" stopIfTrue="1" operator="endsWith" text="OB">
      <formula>RIGHT(BE432,LEN("OB"))="OB"</formula>
    </cfRule>
    <cfRule type="endsWith" dxfId="6067" priority="20" stopIfTrue="1" operator="endsWith" text="BA">
      <formula>RIGHT(BE432,LEN("BA"))="BA"</formula>
    </cfRule>
    <cfRule type="endsWith" dxfId="6066" priority="21" stopIfTrue="1" operator="endsWith" text="CO">
      <formula>RIGHT(BE432,LEN("CO"))="CO"</formula>
    </cfRule>
    <cfRule type="endsWith" dxfId="6065" priority="22" stopIfTrue="1" operator="endsWith" text="CH">
      <formula>RIGHT(BE432,LEN("CH"))="CH"</formula>
    </cfRule>
  </conditionalFormatting>
  <conditionalFormatting sqref="BG432:BG446">
    <cfRule type="endsWith" dxfId="6064" priority="1" stopIfTrue="1" operator="endsWith" text="TE">
      <formula>RIGHT(BG432,LEN("TE"))="TE"</formula>
    </cfRule>
    <cfRule type="endsWith" dxfId="6063" priority="2" stopIfTrue="1" operator="endsWith" text="MX">
      <formula>RIGHT(BG432,LEN("MX"))="MX"</formula>
    </cfRule>
    <cfRule type="endsWith" dxfId="6062" priority="3" stopIfTrue="1" operator="endsWith" text="MI">
      <formula>RIGHT(BG432,LEN("MI"))="MI"</formula>
    </cfRule>
    <cfRule type="endsWith" dxfId="6061" priority="4" stopIfTrue="1" operator="endsWith" text="PL">
      <formula>RIGHT(BG432,LEN("PL"))="PL"</formula>
    </cfRule>
    <cfRule type="endsWith" dxfId="6060" priority="5" stopIfTrue="1" operator="endsWith" text="FE">
      <formula>RIGHT(BG432,LEN("FE"))="FE"</formula>
    </cfRule>
    <cfRule type="endsWith" dxfId="6059" priority="6" stopIfTrue="1" operator="endsWith" text="PA">
      <formula>RIGHT(BG432,LEN("PA"))="PA"</formula>
    </cfRule>
    <cfRule type="endsWith" dxfId="6058" priority="7" stopIfTrue="1" operator="endsWith" text="PS">
      <formula>RIGHT(BG432,LEN("PS"))="PS"</formula>
    </cfRule>
    <cfRule type="endsWith" dxfId="6057" priority="8" stopIfTrue="1" operator="endsWith" text="OB">
      <formula>RIGHT(BG432,LEN("OB"))="OB"</formula>
    </cfRule>
    <cfRule type="endsWith" dxfId="6056" priority="9" stopIfTrue="1" operator="endsWith" text="BA">
      <formula>RIGHT(BG432,LEN("BA"))="BA"</formula>
    </cfRule>
    <cfRule type="endsWith" dxfId="6055" priority="10" stopIfTrue="1" operator="endsWith" text="CO">
      <formula>RIGHT(BG432,LEN("CO"))="CO"</formula>
    </cfRule>
    <cfRule type="endsWith" dxfId="6054" priority="11" stopIfTrue="1" operator="endsWith" text="CH">
      <formula>RIGHT(BG432,LEN("CH"))="CH"</formula>
    </cfRule>
  </conditionalFormatting>
  <pageMargins left="0" right="0" top="0" bottom="0" header="0" footer="0"/>
  <pageSetup paperSize="8" scale="40" fitToHeight="0"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21" r:id="rId4" name="Spinner 1">
              <controlPr defaultSize="0" autoPict="0">
                <anchor moveWithCells="1" sizeWithCells="1">
                  <from>
                    <xdr:col>7</xdr:col>
                    <xdr:colOff>95250</xdr:colOff>
                    <xdr:row>1</xdr:row>
                    <xdr:rowOff>28575</xdr:rowOff>
                  </from>
                  <to>
                    <xdr:col>8</xdr:col>
                    <xdr:colOff>152400</xdr:colOff>
                    <xdr:row>2</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Chantier'!$B:$B</xm:f>
          </x14:formula1>
          <xm:sqref>G8:G22 I8:I22 K8:K22 M8:M22 O8:O22 Q8:Q22 S8:S22 AA8:AA22 AC8:AC22 AE8:AE22 AG8:AG22 AI8:AI22 AK8:AK22 AM8:AM22 AU8:AU22 AW8:AW22 AY8:AY22 BA8:BA22 BC8:BC22 BE8:BE22 BG8:BG22 G26:G40 I26:I40 K26:K40 M26:M40 O26:O40 Q26:Q40 S26:S40 AA26:AA40 AC26:AC40 AE26:AE40 AG26:AG40 AI26:AI40 AK26:AK40 AM26:AM40 AU26:AU40 AW26:AW40 AY26:AY40 BA26:BA40 BC26:BC40 BE26:BE40 BG26:BG40 AA44:AA58 AC44:AC58 AE44:AE58 AG44:AG58 AI44:AI58 AK44:AK58 AM44:AM58 G44:G58 I44:I58 K44:K58 M44:M58 O44:O58 Q44:Q58 S44:S58 AU44:AU58 AW44:AW58 AY44:AY58 BA44:BA58 BC44:BC58 BE44:BE58 BG44:BG58 G62:G76 I62:I76 K62:K76 M62:M76 O62:O76 Q62:Q76 S62:S76 AA62:AA76 AC62:AC76 AE62:AE76 AG62:AG76 AI62:AI76 AK62:AK76 AM62:AM76 AU62:AU76 AW62:AW76 AY62:AY76 BA62:BA76 BC62:BC76 BE62:BE76 BG62:BG76 AA80:AA94 AC80:AC94 AE80:AE94 AG80:AG94 AI80:AI94 AK80:AK94 AM80:AM94 G80:G94 I80:I94 K80:K94 M80:M94 O80:O94 Q80:Q94 S80:S94 AU80:AU94 AW80:AW94 AY80:AY94 BA80:BA94 BC80:BC94 BE80:BE94 BG80:BG94 G98:G112 I98:I112 K98:K112 M98:M112 O98:O112 Q98:Q112 S98:S112 AA98:AA112 AC98:AC112 AE98:AE112 AG98:AG112 AI98:AI112 AK98:AK112 AM98:AM112 AU98:AU112 AW98:AW112 AY98:AY112 BA98:BA112 BC98:BC112 BE98:BE112 BG98:BG112 G120:G134 I120:I134 K120:K134 M120:M134 O120:O134 Q120:Q134 S120:S134 AA120:AA134 AC120:AC134 AE120:AE134 AG120:AG134 AI120:AI134 AK120:AK134 AM120:AM134 AU120:AU134 AW120:AW134 AY120:AY134 BA120:BA134 BC120:BC134 BE120:BE134 BG120:BG134 G138:G152 I138:I152 K138:K152 M138:M152 O138:O152 Q138:Q152 S138:S152 AA138:AA152 AC138:AC152 AE138:AE152 AG138:AG152 AI138:AI152 AK138:AK152 AM138:AM152 AU138:AU152 AW138:AW152 AY138:AY152 BA138:BA152 BC138:BC152 BE138:BE152 BG138:BG152 G156:G170 I156:I170 K156:K170 M156:M170 O156:O170 Q156:Q170 S156:S170 AA156:AA170 AC156:AC170 AE156:AE170 AG156:AG170 AI156:AI170 AK156:AK170 AM156:AM170 AU156:AU170 AW156:AW170 AY156:AY170 BA156:BA170 BC156:BC170 BE156:BE170 BG156:BG170 G174:G188 I174:I188 K174:K188 M174:M188 O174:O188 Q174:Q188 S174:S188 AA174:AA188 AC174:AC188 AE174:AE188 AG174:AG188 AI174:AI188 AK174:AK188 AM174:AM188 AU174:AU188 AW174:AW188 AY174:AY188 BA174:BA188 BC174:BC188 BE174:BE188 BG174:BG188 G192:G206 I192:I206 K192:K206 M192:M206 O192:O206 Q192:Q206 S192:S206 AA192:AA206 AC192:AC206 AE192:AE206 AG192:AG206 AI192:AI206 AK192:AK206 AM192:AM206 AU192:AU206 AW192:AW206 AY192:AY206 BA192:BA206 BC192:BC206 BE192:BE206 BG192:BG206 G209:G223 I209:I223 K209:K223 M209:M223 O209:O223 Q209:Q223 S209:S223 AA209:AA223 AC209:AC223 AE209:AE223 AG209:AG223 AI209:AI223 AK209:AK223 AM209:AM223 AU209:AU223 AW209:AW223 AY209:AY223 BA209:BA223 BC209:BC223 BE209:BE223 BG209:BG223 G231:G245 I231:I245 K231:K245 M231:M245 O231:O245 Q231:Q245 S231:S245 AA231:AA245 AC231:AC245 AE231:AE245 AG231:AG245 AI231:AI245 AK231:AK245 AM231:AM245 AU231:AU245 AW231:AW245 AY231:AY245 BA231:BA245 BC231:BC245 BE231:BE245 BG231:BG245 G249:G263 I249:I263 K249:K263 M249:M263 O249:O263 Q249:Q263 S249:S263 AA249:AA263 AC249:AC263 AE249:AE263 AG249:AG263 AI249:AI263 AK249:AK263 AM249:AM263 AU249:AU263 AW249:AW263 AY249:AY263 BA249:BA263 BC249:BC263 BE249:BE263 BG249:BG263 G267:G281 I267:I281 K267:K281 M267:M281 O267:O281 Q267:Q281 S267:S281 AA267:AA281 AC267:AC281 AE267:AE281 AG267:AG281 AI267:AI281 AK267:AK281 AM267:AM281 AU267:AU281 AW267:AW281 AY267:AY281 BA267:BA281 BC267:BC281 BE267:BE281 BG267:BG281 G285:G299 I285:I299 K285:K299 M285:M299 O285:O299 Q285:Q299 S285:S299 AA285:AA299 AC285:AC299 AE285:AE299 AG285:AG299 AI285:AI299 AK285:AK299 AM285:AM299 AU285:AU299 AW285:AW299 AY285:AY299 BA285:BA299 BC285:BC299 BE285:BE299 BG285:BG299 G303:G317 I303:I317 K303:K317 M303:M317 O303:O317 Q303:Q317 S303:S317 AA303:AA317 AC303:AC317 AE303:AE317 AG303:AG317 AI303:AI317 AK303:AK317 AM303:AM317 AU303:AU317 AW303:AW317 AY303:AY317 BA303:BA317 BC303:BC317 BE303:BE317 BG303:BG317 G321:G335 I321:I335 K321:K335 M321:M335 O321:O335 Q321:Q335 S321:S335 AA321:AA335 AC321:AC335 AE321:AE335 AG321:AG335 AI321:AI335 AK321:AK335 AM321:AM335 AU321:AU335 AW321:AW335 AY321:AY335 BA321:BA335 BC321:BC335 BE321:BE335 BG321:BG335 G342:G356 I342:I356 K342:K356 M342:M356 O342:O356 Q342:Q356 S342:S356 AA342:AA356 AC342:AC356 AE342:AE356 AG342:AG356 AI342:AI356 AK342:AK356 AM342:AM356 AU342:AU356 AW342:AW356 AY342:AY356 BA342:BA356 BC342:BC356 BE342:BE356 BG342:BG356 G360:G374 I360:I374 K360:K374 M360:M374 O360:O374 Q360:Q374 S360:S374 AA360:AA374 AC360:AC374 AE360:AE374 AG360:AG374 AI360:AI374 AK360:AK374 AM360:AM374 AU360:AU374 AW360:AW374 AY360:AY374 BA360:BA374 BC360:BC374 BE360:BE374 BG360:BG374 G378:G392 I378:I392 K378:K392 M378:M392 O378:O392 Q378:Q392 S378:S392 AA378:AA392 AC378:AC392 AE378:AE392 AG378:AG392 AI378:AI392 AK378:AK392 AM378:AM392 AU378:AU392 AW378:AW392 AY378:AY392 BA378:BA392 BC378:BC392 BE378:BE392 BG378:BG392 G396:G410 I396:I410 K396:K410 M396:M410 O396:O410 Q396:Q410 S396:S410 AA396:AA410 AC396:AC410 AE396:AE410 AG396:AG410 AI396:AI410 AK396:AK410 AM396:AM410 AU396:AU410 AW396:AW410 AY396:AY410 BA396:BA410 BC396:BC410 BE396:BE410 BG396:BG410 G414:G428 I414:I428 K414:K428 M414:M428 O414:O428 Q414:Q428 S414:S428 AA414:AA428 AC414:AC428 AE414:AE428 AG414:AG428 AI414:AI428 AK414:AK428 AM414:AM428 AU414:AU428 AW414:AW428 AY414:AY428 BA414:BA428 BC414:BC428 BE414:BE428 BG414:BG428 G432:G446 I432:I446 K432:K446 M432:M446 O432:O446 Q432:Q446 S432:S446 AA432:AA446 AC432:AC446 AE432:AE446 AG432:AG446 AI432:AI446 AK432:AK446 AM432:AM446 AU432:AU446 AW432:AW446 AY432:AY446 BA432:BA446 BC432:BC446 BE432:BE446 BG432:BG446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FFC000"/>
    <pageSetUpPr fitToPage="1"/>
  </sheetPr>
  <dimension ref="B1:BP458"/>
  <sheetViews>
    <sheetView showGridLines="0" tabSelected="1" zoomScale="55" zoomScaleNormal="55" zoomScaleSheetLayoutView="55" workbookViewId="0">
      <pane ySplit="3" topLeftCell="A4" activePane="bottomLeft" state="frozen"/>
      <selection pane="bottomLeft" activeCell="AC33" sqref="AC33"/>
    </sheetView>
  </sheetViews>
  <sheetFormatPr baseColWidth="10" defaultRowHeight="12.75" outlineLevelRow="1" outlineLevelCol="1" x14ac:dyDescent="0.2"/>
  <cols>
    <col min="1" max="1" width="1.7109375" style="4" customWidth="1"/>
    <col min="2" max="2" width="3.7109375" style="4" customWidth="1"/>
    <col min="3" max="3" width="1.7109375" style="4" customWidth="1"/>
    <col min="4" max="4" width="3.7109375" style="4" customWidth="1"/>
    <col min="5" max="5" width="1.7109375" style="4" customWidth="1"/>
    <col min="6" max="6" width="3.7109375" style="4" customWidth="1"/>
    <col min="7" max="7" width="11.5703125" style="4" bestFit="1" customWidth="1"/>
    <col min="8" max="8" width="5.7109375" style="4" bestFit="1" customWidth="1"/>
    <col min="9" max="9" width="11.42578125" style="4"/>
    <col min="10" max="10" width="5.7109375" style="4" bestFit="1" customWidth="1"/>
    <col min="11" max="11" width="11.5703125" style="4" bestFit="1" customWidth="1"/>
    <col min="12" max="12" width="5.7109375" style="4" customWidth="1"/>
    <col min="13" max="13" width="11.42578125" style="4"/>
    <col min="14" max="14" width="5.7109375" style="4" bestFit="1" customWidth="1"/>
    <col min="15" max="15" width="11.42578125" style="4"/>
    <col min="16" max="16" width="5.7109375" style="4" bestFit="1" customWidth="1"/>
    <col min="17" max="17" width="11.42578125" style="4" customWidth="1" outlineLevel="1"/>
    <col min="18" max="18" width="5.42578125" style="4" customWidth="1" outlineLevel="1"/>
    <col min="19" max="19" width="11.42578125" style="4" customWidth="1" outlineLevel="1"/>
    <col min="20" max="20" width="5.7109375" style="4" customWidth="1" outlineLevel="1"/>
    <col min="21" max="21" width="1.7109375" style="4" customWidth="1"/>
    <col min="22" max="22" width="3.7109375" style="4" customWidth="1"/>
    <col min="23" max="23" width="1.7109375" style="4" customWidth="1"/>
    <col min="24" max="24" width="3.7109375" style="4" customWidth="1"/>
    <col min="25" max="25" width="1.7109375" style="4" customWidth="1"/>
    <col min="26" max="26" width="3.7109375" style="4" customWidth="1"/>
    <col min="27" max="27" width="11.42578125" style="4"/>
    <col min="28" max="28" width="5.42578125" style="4" customWidth="1"/>
    <col min="29" max="29" width="11.42578125" style="4"/>
    <col min="30" max="30" width="5.42578125" style="4" customWidth="1"/>
    <col min="31" max="31" width="11.42578125" style="4"/>
    <col min="32" max="32" width="5.42578125" style="4" customWidth="1"/>
    <col min="33" max="33" width="11.42578125" style="4"/>
    <col min="34" max="34" width="5.42578125" style="4" customWidth="1"/>
    <col min="35" max="35" width="11.42578125" style="4"/>
    <col min="36" max="36" width="5.42578125" style="4" customWidth="1"/>
    <col min="37" max="37" width="11.42578125" style="4" customWidth="1" outlineLevel="1"/>
    <col min="38" max="38" width="5.42578125" style="4" customWidth="1" outlineLevel="1"/>
    <col min="39" max="39" width="11.42578125" style="4" customWidth="1" outlineLevel="1"/>
    <col min="40" max="40" width="5.42578125" style="4" customWidth="1" outlineLevel="1"/>
    <col min="41" max="41" width="1.7109375" style="4" customWidth="1"/>
    <col min="42" max="42" width="3.7109375" style="4" customWidth="1"/>
    <col min="43" max="43" width="1.7109375" style="4" customWidth="1"/>
    <col min="44" max="44" width="3.7109375" style="4" customWidth="1"/>
    <col min="45" max="45" width="1.7109375" style="4" customWidth="1"/>
    <col min="46" max="46" width="3.7109375" style="4" customWidth="1"/>
    <col min="47" max="47" width="11.42578125" style="4"/>
    <col min="48" max="48" width="5.42578125" style="4" customWidth="1"/>
    <col min="49" max="49" width="11.42578125" style="4"/>
    <col min="50" max="50" width="5.42578125" style="4" customWidth="1"/>
    <col min="51" max="51" width="11.42578125" style="4"/>
    <col min="52" max="52" width="5.42578125" style="4" customWidth="1"/>
    <col min="53" max="53" width="11.42578125" style="4"/>
    <col min="54" max="54" width="5.42578125" style="4" customWidth="1"/>
    <col min="55" max="55" width="11.42578125" style="4"/>
    <col min="56" max="56" width="5.42578125" style="4" customWidth="1"/>
    <col min="57" max="57" width="11.42578125" style="4" customWidth="1" outlineLevel="1"/>
    <col min="58" max="58" width="5.42578125" style="4" customWidth="1" outlineLevel="1"/>
    <col min="59" max="59" width="11.42578125" style="4" customWidth="1" outlineLevel="1"/>
    <col min="60" max="60" width="5.42578125" style="4" customWidth="1" outlineLevel="1"/>
    <col min="61" max="65" width="11.42578125" style="4"/>
    <col min="66" max="66" width="23.28515625" style="4" bestFit="1" customWidth="1"/>
    <col min="67" max="67" width="14" style="4" bestFit="1" customWidth="1"/>
    <col min="68" max="16384" width="11.42578125" style="4"/>
  </cols>
  <sheetData>
    <row r="1" spans="2:68" ht="13.5" thickBot="1" x14ac:dyDescent="0.25"/>
    <row r="2" spans="2:68" ht="27.75" thickTop="1" thickBot="1" x14ac:dyDescent="0.45">
      <c r="F2" s="18"/>
      <c r="G2" s="19">
        <v>2019</v>
      </c>
      <c r="H2" s="18"/>
      <c r="I2" s="215" t="s">
        <v>46</v>
      </c>
      <c r="J2" s="216"/>
      <c r="K2" s="93">
        <f>SUM(M4,AG4,BA4,BA116,AG116,M116,M227,AG227,BA227,BA338,AG338,M338)</f>
        <v>0</v>
      </c>
      <c r="L2" s="126" t="s">
        <v>45</v>
      </c>
      <c r="M2" s="92">
        <f>K2/16</f>
        <v>0</v>
      </c>
    </row>
    <row r="3" spans="2:68" ht="13.5" thickTop="1" x14ac:dyDescent="0.2">
      <c r="F3" s="18"/>
      <c r="G3" s="18"/>
      <c r="H3" s="18"/>
      <c r="I3" s="18"/>
    </row>
    <row r="4" spans="2:68" ht="36.950000000000003" customHeight="1" x14ac:dyDescent="0.2">
      <c r="F4" s="217">
        <f>EDATE(DATE(An_ref,1,1),0)</f>
        <v>43466</v>
      </c>
      <c r="G4" s="217"/>
      <c r="H4" s="217"/>
      <c r="I4" s="217"/>
      <c r="J4" s="217"/>
      <c r="K4" s="83"/>
      <c r="L4" s="83"/>
      <c r="M4" s="90">
        <f>SUM(B8:B22)</f>
        <v>0</v>
      </c>
      <c r="N4" s="83"/>
      <c r="O4" s="83"/>
      <c r="P4" s="83"/>
      <c r="Q4" s="83"/>
      <c r="R4" s="83"/>
      <c r="S4" s="83"/>
      <c r="T4" s="83"/>
      <c r="Z4" s="217">
        <f>EDATE(DATE(An_ref,1,1),1)</f>
        <v>43497</v>
      </c>
      <c r="AA4" s="217"/>
      <c r="AB4" s="217"/>
      <c r="AC4" s="217"/>
      <c r="AD4" s="217"/>
      <c r="AE4" s="84"/>
      <c r="AF4" s="84"/>
      <c r="AG4" s="90">
        <f>SUM(V8:V22)</f>
        <v>0</v>
      </c>
      <c r="AH4" s="84"/>
      <c r="AI4" s="84"/>
      <c r="AJ4" s="84"/>
      <c r="AK4" s="83"/>
      <c r="AL4" s="83"/>
      <c r="AM4" s="83"/>
      <c r="AN4" s="83"/>
      <c r="AT4" s="217">
        <f>EDATE(DATE(An_ref,1,1),2)</f>
        <v>43525</v>
      </c>
      <c r="AU4" s="217"/>
      <c r="AV4" s="217"/>
      <c r="AW4" s="217"/>
      <c r="AX4" s="217"/>
      <c r="AY4" s="84"/>
      <c r="AZ4" s="84"/>
      <c r="BA4" s="90">
        <f>SUM(AP8:AP22)</f>
        <v>0</v>
      </c>
      <c r="BB4" s="84"/>
      <c r="BC4" s="84"/>
      <c r="BD4" s="84"/>
      <c r="BE4" s="83"/>
      <c r="BF4" s="83"/>
      <c r="BG4" s="83"/>
      <c r="BH4" s="83"/>
      <c r="BN4" s="5" t="s">
        <v>3</v>
      </c>
      <c r="BO4" s="6" t="s">
        <v>4</v>
      </c>
      <c r="BP4" s="4" t="b">
        <f>OR(H7=BO5,H7=BO6,H7=BO7,H7=BO24,H7=BO25,H7=BO26,H7=BO42,H7=BO43,H7=BO44,H7=BO60,H7=BO61,H7=BO62,H7=BO78)</f>
        <v>0</v>
      </c>
    </row>
    <row r="5" spans="2:68" s="8" customFormat="1" ht="22.5" customHeight="1" thickBot="1" x14ac:dyDescent="0.25">
      <c r="B5" s="218" t="s">
        <v>27</v>
      </c>
      <c r="C5" s="219"/>
      <c r="D5" s="219"/>
      <c r="F5" s="7"/>
      <c r="G5" s="220" t="str">
        <f>UPPER(TEXT(H25,"jjjj"))</f>
        <v>LUNDI</v>
      </c>
      <c r="H5" s="220"/>
      <c r="I5" s="220" t="str">
        <f>UPPER(TEXT(J25,"jjjj"))</f>
        <v>MARDI</v>
      </c>
      <c r="J5" s="220"/>
      <c r="K5" s="220" t="str">
        <f>UPPER(TEXT(L25,"jjjj"))</f>
        <v>MERCREDI</v>
      </c>
      <c r="L5" s="220"/>
      <c r="M5" s="220" t="str">
        <f>UPPER(TEXT(N25,"jjjj"))</f>
        <v>JEUDI</v>
      </c>
      <c r="N5" s="220"/>
      <c r="O5" s="220" t="str">
        <f>UPPER(TEXT(P25,"jjjj"))</f>
        <v>VENDREDI</v>
      </c>
      <c r="P5" s="220"/>
      <c r="Q5" s="221" t="str">
        <f>UPPER(TEXT(R25,"jjjj"))</f>
        <v>SAMEDI</v>
      </c>
      <c r="R5" s="221"/>
      <c r="S5" s="221" t="str">
        <f>UPPER(TEXT(T25,"jjjj"))</f>
        <v>DIMANCHE</v>
      </c>
      <c r="T5" s="221"/>
      <c r="V5" s="218" t="s">
        <v>27</v>
      </c>
      <c r="W5" s="219"/>
      <c r="X5" s="219"/>
      <c r="Z5" s="7"/>
      <c r="AA5" s="220" t="str">
        <f>UPPER(TEXT(AB25,"jjjj"))</f>
        <v>LUNDI</v>
      </c>
      <c r="AB5" s="220"/>
      <c r="AC5" s="220" t="str">
        <f>UPPER(TEXT(AD25,"jjjj"))</f>
        <v>MARDI</v>
      </c>
      <c r="AD5" s="220"/>
      <c r="AE5" s="220" t="str">
        <f>UPPER(TEXT(AF25,"jjjj"))</f>
        <v>MERCREDI</v>
      </c>
      <c r="AF5" s="220"/>
      <c r="AG5" s="220" t="str">
        <f>UPPER(TEXT(AH25,"jjjj"))</f>
        <v>JEUDI</v>
      </c>
      <c r="AH5" s="220"/>
      <c r="AI5" s="220" t="str">
        <f>UPPER(TEXT(AJ25,"jjjj"))</f>
        <v>VENDREDI</v>
      </c>
      <c r="AJ5" s="220"/>
      <c r="AK5" s="221" t="str">
        <f>UPPER(TEXT(AL25,"jjjj"))</f>
        <v>SAMEDI</v>
      </c>
      <c r="AL5" s="221"/>
      <c r="AM5" s="221" t="str">
        <f>UPPER(TEXT(AN25,"jjjj"))</f>
        <v>DIMANCHE</v>
      </c>
      <c r="AN5" s="221"/>
      <c r="AP5" s="218" t="s">
        <v>27</v>
      </c>
      <c r="AQ5" s="219"/>
      <c r="AR5" s="219"/>
      <c r="AT5" s="7"/>
      <c r="AU5" s="220" t="str">
        <f>UPPER(TEXT(AV25,"jjjj"))</f>
        <v>LUNDI</v>
      </c>
      <c r="AV5" s="220"/>
      <c r="AW5" s="220" t="str">
        <f>UPPER(TEXT(AX25,"jjjj"))</f>
        <v>MARDI</v>
      </c>
      <c r="AX5" s="220"/>
      <c r="AY5" s="220" t="str">
        <f>UPPER(TEXT(AZ25,"jjjj"))</f>
        <v>MERCREDI</v>
      </c>
      <c r="AZ5" s="220"/>
      <c r="BA5" s="220" t="str">
        <f>UPPER(TEXT(BB25,"jjjj"))</f>
        <v>JEUDI</v>
      </c>
      <c r="BB5" s="220"/>
      <c r="BC5" s="220" t="str">
        <f>UPPER(TEXT(BD25,"jjjj"))</f>
        <v>VENDREDI</v>
      </c>
      <c r="BD5" s="220"/>
      <c r="BE5" s="221" t="str">
        <f>UPPER(TEXT(BF25,"jjjj"))</f>
        <v>SAMEDI</v>
      </c>
      <c r="BF5" s="221"/>
      <c r="BG5" s="221" t="str">
        <f>UPPER(TEXT(BH25,"jjjj"))</f>
        <v>DIMANCHE</v>
      </c>
      <c r="BH5" s="221"/>
      <c r="BN5" s="9"/>
      <c r="BO5" s="10">
        <f>DATE(An_ref,1,1)</f>
        <v>43466</v>
      </c>
    </row>
    <row r="6" spans="2:68" ht="15" hidden="1" customHeight="1" x14ac:dyDescent="0.2">
      <c r="F6" s="48">
        <f>INT((N7-LOOKUP(N7,DATE(YEAR(N7)+{-1;0;1},1,3)-WEEKDAY(DATE(YEAR(N7)+{-1;0;1},1,3))+2))/7)+1</f>
        <v>1</v>
      </c>
      <c r="G6" s="50"/>
      <c r="H6" s="50"/>
      <c r="I6" s="50"/>
      <c r="J6" s="50"/>
      <c r="K6" s="50"/>
      <c r="L6" s="50"/>
      <c r="M6" s="50"/>
      <c r="N6" s="50"/>
      <c r="O6" s="50"/>
      <c r="P6" s="50"/>
      <c r="Q6" s="50"/>
      <c r="R6" s="50"/>
      <c r="S6" s="50"/>
      <c r="T6" s="50"/>
      <c r="Z6" s="48" t="e">
        <f>INT((AH7-LOOKUP(AH7,DATE(YEAR(AH7)+{-1;0;1},1,3)-WEEKDAY(DATE(YEAR(AH7)+{-1;0;1},1,3))+2))/7)+1</f>
        <v>#VALUE!</v>
      </c>
      <c r="AA6" s="50"/>
      <c r="AB6" s="50"/>
      <c r="AC6" s="50"/>
      <c r="AD6" s="50"/>
      <c r="AE6" s="50"/>
      <c r="AF6" s="50"/>
      <c r="AG6" s="50"/>
      <c r="AH6" s="50"/>
      <c r="AI6" s="50"/>
      <c r="AJ6" s="50"/>
      <c r="AK6" s="50"/>
      <c r="AL6" s="50"/>
      <c r="AM6" s="50"/>
      <c r="AN6" s="50"/>
      <c r="AT6" s="48" t="e">
        <f>INT((BB7-LOOKUP(BB7,DATE(YEAR(BB7)+{-1;0;1},1,3)-WEEKDAY(DATE(YEAR(BB7)+{-1;0;1},1,3))+2))/7)+1</f>
        <v>#VALUE!</v>
      </c>
      <c r="AU6" s="50"/>
      <c r="AV6" s="50"/>
      <c r="AW6" s="50"/>
      <c r="AX6" s="50"/>
      <c r="AY6" s="50"/>
      <c r="AZ6" s="50"/>
      <c r="BA6" s="50"/>
      <c r="BB6" s="50"/>
      <c r="BC6" s="50"/>
      <c r="BD6" s="50"/>
      <c r="BE6" s="50"/>
      <c r="BF6" s="50"/>
      <c r="BG6" s="50"/>
      <c r="BH6" s="50"/>
      <c r="BN6" s="11"/>
      <c r="BO6" s="12">
        <f>DATE(An_ref,1,2)</f>
        <v>43467</v>
      </c>
    </row>
    <row r="7" spans="2:68" ht="39.950000000000003" customHeight="1" thickBot="1" x14ac:dyDescent="0.25">
      <c r="B7" s="76" t="s">
        <v>29</v>
      </c>
      <c r="D7" s="77" t="s">
        <v>28</v>
      </c>
      <c r="F7" s="71">
        <f>F6</f>
        <v>1</v>
      </c>
      <c r="G7" s="51" t="str">
        <f>IF(ISNA(VLOOKUP(H7,Tab_feri,2,FALSE)),"",VLOOKUP(H7,Tab_feri,2,FALSE))</f>
        <v/>
      </c>
      <c r="H7" s="52" t="str">
        <f>IF(WEEKDAY(F4)=2,F4,"")</f>
        <v/>
      </c>
      <c r="I7" s="51" t="str">
        <f>IF(ISNA(VLOOKUP(J7,Tab_feri,2,FALSE)),"",VLOOKUP(J7,Tab_feri,2,FALSE))</f>
        <v/>
      </c>
      <c r="J7" s="52">
        <f>IF(H7&lt;&gt;"",H7+1,IF(WEEKDAY(F4)=3,F4,""))</f>
        <v>43466</v>
      </c>
      <c r="K7" s="51" t="str">
        <f>IF(ISNA(VLOOKUP(L7,Tab_feri,2,FALSE)),"",VLOOKUP(L7,Tab_feri,2,FALSE))</f>
        <v/>
      </c>
      <c r="L7" s="52">
        <f>IF(J7&lt;&gt;"",J7+1,IF(WEEKDAY(F4)=4,F4,""))</f>
        <v>43467</v>
      </c>
      <c r="M7" s="51" t="str">
        <f>IF(ISNA(VLOOKUP(N7,Tab_feri,2,FALSE)),"",VLOOKUP(N7,Tab_feri,2,FALSE))</f>
        <v/>
      </c>
      <c r="N7" s="52">
        <f>IF(L7&lt;&gt;"",L7+1,IF(WEEKDAY(F4)=5,F4,""))</f>
        <v>43468</v>
      </c>
      <c r="O7" s="51" t="str">
        <f>IF(ISNA(VLOOKUP(P7,Tab_feri,2,FALSE)),"",VLOOKUP(P7,Tab_feri,2,FALSE))</f>
        <v/>
      </c>
      <c r="P7" s="62">
        <f>IF(N7&lt;&gt;"",N7+1,IF(WEEKDAY(F4)=6,F4,""))</f>
        <v>43469</v>
      </c>
      <c r="Q7" s="53" t="str">
        <f>IF(ISNA(VLOOKUP(R7,Tab_feri,2,FALSE)),"",VLOOKUP(R7,Tab_feri,2,FALSE))</f>
        <v/>
      </c>
      <c r="R7" s="54">
        <f>IF(P7&lt;&gt;"",P7+1,IF(WEEKDAY(F4)=7,F4,""))</f>
        <v>43470</v>
      </c>
      <c r="S7" s="53" t="str">
        <f>IF(ISNA(VLOOKUP(T7,Tab_feri,2,FALSE)),"",VLOOKUP(T7,Tab_feri,2,FALSE))</f>
        <v/>
      </c>
      <c r="T7" s="55">
        <f>IF(R7&lt;&gt;"",R7+1,IF(WEEKDAY(F4)=1,F4,""))</f>
        <v>43471</v>
      </c>
      <c r="V7" s="76" t="s">
        <v>29</v>
      </c>
      <c r="X7" s="77" t="s">
        <v>28</v>
      </c>
      <c r="Z7" s="71" t="e">
        <f>Z6</f>
        <v>#VALUE!</v>
      </c>
      <c r="AA7" s="51" t="str">
        <f>IF(ISNA(VLOOKUP(AB7,Tab_feri,2,FALSE)),"",VLOOKUP(AB7,Tab_feri,2,FALSE))</f>
        <v/>
      </c>
      <c r="AB7" s="52" t="str">
        <f>IF(WEEKDAY(Z4)=2,Z4,"")</f>
        <v/>
      </c>
      <c r="AC7" s="51" t="str">
        <f>IF(ISNA(VLOOKUP(AD7,Tab_feri,2,FALSE)),"",VLOOKUP(AD7,Tab_feri,2,FALSE))</f>
        <v/>
      </c>
      <c r="AD7" s="52" t="str">
        <f>IF(AB7&lt;&gt;"",AB7+1,IF(WEEKDAY(Z4)=3,Z4,""))</f>
        <v/>
      </c>
      <c r="AE7" s="51" t="str">
        <f>IF(ISNA(VLOOKUP(AF7,Tab_feri,2,FALSE)),"",VLOOKUP(AF7,Tab_feri,2,FALSE))</f>
        <v/>
      </c>
      <c r="AF7" s="52" t="str">
        <f>IF(AD7&lt;&gt;"",AD7+1,IF(WEEKDAY(Z4)=4,Z4,""))</f>
        <v/>
      </c>
      <c r="AG7" s="51" t="str">
        <f>IF(ISNA(VLOOKUP(AH7,Tab_feri,2,FALSE)),"",VLOOKUP(AH7,Tab_feri,2,FALSE))</f>
        <v/>
      </c>
      <c r="AH7" s="52" t="str">
        <f>IF(AF7&lt;&gt;"",AF7+1,IF(WEEKDAY(Z4)=5,Z4,""))</f>
        <v/>
      </c>
      <c r="AI7" s="51" t="str">
        <f>IF(ISNA(VLOOKUP(AJ7,Tab_feri,2,FALSE)),"",VLOOKUP(AJ7,Tab_feri,2,FALSE))</f>
        <v/>
      </c>
      <c r="AJ7" s="52">
        <f>IF(AH7&lt;&gt;"",AH7+1,IF(WEEKDAY(Z4)=6,Z4,""))</f>
        <v>43497</v>
      </c>
      <c r="AK7" s="53" t="str">
        <f>IF(ISNA(VLOOKUP(AL7,Tab_feri,2,FALSE)),"",VLOOKUP(AL7,Tab_feri,2,FALSE))</f>
        <v/>
      </c>
      <c r="AL7" s="54">
        <f>IF(AJ7&lt;&gt;"",AJ7+1,IF(WEEKDAY(Z4)=7,Z4,""))</f>
        <v>43498</v>
      </c>
      <c r="AM7" s="53" t="str">
        <f>IF(ISNA(VLOOKUP(AN7,Tab_feri,2,FALSE)),"",VLOOKUP(AN7,Tab_feri,2,FALSE))</f>
        <v/>
      </c>
      <c r="AN7" s="55">
        <f>IF(AL7&lt;&gt;"",AL7+1,IF(WEEKDAY(Z4)=1,Z4,""))</f>
        <v>43499</v>
      </c>
      <c r="AP7" s="76" t="s">
        <v>29</v>
      </c>
      <c r="AR7" s="77" t="s">
        <v>28</v>
      </c>
      <c r="AT7" s="71" t="e">
        <f>AT6</f>
        <v>#VALUE!</v>
      </c>
      <c r="AU7" s="51" t="str">
        <f>IF(ISNA(VLOOKUP(AV7,Tab_feri,2,FALSE)),"",VLOOKUP(AV7,Tab_feri,2,FALSE))</f>
        <v/>
      </c>
      <c r="AV7" s="52" t="str">
        <f>IF(WEEKDAY(AT4)=2,AT4,"")</f>
        <v/>
      </c>
      <c r="AW7" s="51" t="str">
        <f>IF(ISNA(VLOOKUP(AX7,Tab_feri,2,FALSE)),"",VLOOKUP(AX7,Tab_feri,2,FALSE))</f>
        <v/>
      </c>
      <c r="AX7" s="52" t="str">
        <f>IF(AV7&lt;&gt;"",AV7+1,IF(WEEKDAY(AT4)=3,AT4,""))</f>
        <v/>
      </c>
      <c r="AY7" s="51" t="str">
        <f>IF(ISNA(VLOOKUP(AZ7,Tab_feri,2,FALSE)),"",VLOOKUP(AZ7,Tab_feri,2,FALSE))</f>
        <v/>
      </c>
      <c r="AZ7" s="52" t="str">
        <f>IF(AX7&lt;&gt;"",AX7+1,IF(WEEKDAY(AT4)=4,AT4,""))</f>
        <v/>
      </c>
      <c r="BA7" s="51" t="str">
        <f>IF(ISNA(VLOOKUP(BB7,Tab_feri,2,FALSE)),"",VLOOKUP(BB7,Tab_feri,2,FALSE))</f>
        <v/>
      </c>
      <c r="BB7" s="52" t="str">
        <f>IF(AZ7&lt;&gt;"",AZ7+1,IF(WEEKDAY(AT4)=5,AT4,""))</f>
        <v/>
      </c>
      <c r="BC7" s="51" t="str">
        <f>IF(ISNA(VLOOKUP(BD7,Tab_feri,2,FALSE)),"",VLOOKUP(BD7,Tab_feri,2,FALSE))</f>
        <v/>
      </c>
      <c r="BD7" s="52">
        <f>IF(BB7&lt;&gt;"",BB7+1,IF(WEEKDAY(AT4)=6,AT4,""))</f>
        <v>43525</v>
      </c>
      <c r="BE7" s="53" t="str">
        <f>IF(ISNA(VLOOKUP(BF7,Tab_feri,2,FALSE)),"",VLOOKUP(BF7,Tab_feri,2,FALSE))</f>
        <v/>
      </c>
      <c r="BF7" s="54">
        <f>IF(BD7&lt;&gt;"",BD7+1,IF(WEEKDAY(AT4)=7,AT4,""))</f>
        <v>43526</v>
      </c>
      <c r="BG7" s="53" t="str">
        <f>IF(ISNA(VLOOKUP(BH7,Tab_feri,2,FALSE)),"",VLOOKUP(BH7,Tab_feri,2,FALSE))</f>
        <v/>
      </c>
      <c r="BH7" s="55">
        <f>IF(BF7&lt;&gt;"",BF7+1,IF(WEEKDAY(AT4)=1,AT4,""))</f>
        <v>43527</v>
      </c>
      <c r="BN7" s="13"/>
      <c r="BO7" s="14">
        <f>BO8-2</f>
        <v>43574</v>
      </c>
    </row>
    <row r="8" spans="2:68" ht="15" customHeight="1" outlineLevel="1" thickTop="1" thickBot="1" x14ac:dyDescent="0.25">
      <c r="B8" s="73">
        <f>SUM(D8,D26,D44,D62,D80,D98)</f>
        <v>0</v>
      </c>
      <c r="D8" s="87">
        <f>SUM(H8,J8,L8,N8,P8,R8,T8)</f>
        <v>0</v>
      </c>
      <c r="F8" s="70">
        <v>1</v>
      </c>
      <c r="G8" s="80"/>
      <c r="H8" s="57"/>
      <c r="I8" s="80"/>
      <c r="J8" s="57"/>
      <c r="K8" s="80"/>
      <c r="L8" s="57"/>
      <c r="M8" s="80"/>
      <c r="N8" s="57"/>
      <c r="O8" s="80"/>
      <c r="P8" s="58"/>
      <c r="Q8" s="80"/>
      <c r="R8" s="57"/>
      <c r="S8" s="80"/>
      <c r="T8" s="58"/>
      <c r="V8" s="73">
        <f>SUM(X8,X26,X44,X62,X80,X98)</f>
        <v>0</v>
      </c>
      <c r="X8" s="87">
        <f>SUM(AB8,AD8,AF8,AH8,AJ8,AL8,AN8)</f>
        <v>0</v>
      </c>
      <c r="Z8" s="70">
        <v>1</v>
      </c>
      <c r="AA8" s="80"/>
      <c r="AB8" s="57"/>
      <c r="AC8" s="80"/>
      <c r="AD8" s="57"/>
      <c r="AE8" s="80"/>
      <c r="AF8" s="57"/>
      <c r="AG8" s="80"/>
      <c r="AH8" s="57"/>
      <c r="AI8" s="80"/>
      <c r="AJ8" s="58"/>
      <c r="AK8" s="80"/>
      <c r="AL8" s="57"/>
      <c r="AM8" s="80"/>
      <c r="AN8" s="58"/>
      <c r="AP8" s="73">
        <f>SUM(AR8,AR26,AR44,AR62,AR80,AR98)</f>
        <v>0</v>
      </c>
      <c r="AR8" s="87">
        <f>SUM(AV8,AX8,AZ8,BB8,BD8,BF8,BH8)</f>
        <v>0</v>
      </c>
      <c r="AT8" s="70">
        <v>1</v>
      </c>
      <c r="AU8" s="80"/>
      <c r="AV8" s="57"/>
      <c r="AW8" s="80"/>
      <c r="AX8" s="57"/>
      <c r="AY8" s="80"/>
      <c r="AZ8" s="57"/>
      <c r="BA8" s="80"/>
      <c r="BB8" s="57"/>
      <c r="BC8" s="80"/>
      <c r="BD8" s="58"/>
      <c r="BE8" s="80"/>
      <c r="BF8" s="57"/>
      <c r="BG8" s="80"/>
      <c r="BH8" s="58"/>
      <c r="BN8" s="13"/>
      <c r="BO8" s="12">
        <f>ROUND(DATE(An_ref,4,MOD(234-11*MOD(An_ref,19),30))/7,)*7-6</f>
        <v>43576</v>
      </c>
    </row>
    <row r="9" spans="2:68" ht="15" customHeight="1" outlineLevel="1" thickBot="1" x14ac:dyDescent="0.25">
      <c r="B9" s="74">
        <f t="shared" ref="B9:B22" si="0">SUM(D9,D27,D45,D63,D81,D99)</f>
        <v>0</v>
      </c>
      <c r="D9" s="88">
        <f t="shared" ref="D9:D22" si="1">SUM(H9,J9,L9,N9,P9,R9,T9)</f>
        <v>0</v>
      </c>
      <c r="F9" s="70">
        <v>2</v>
      </c>
      <c r="G9" s="81"/>
      <c r="H9" s="47"/>
      <c r="I9" s="81"/>
      <c r="J9" s="47"/>
      <c r="K9" s="81"/>
      <c r="L9" s="47"/>
      <c r="M9" s="81"/>
      <c r="N9" s="47"/>
      <c r="O9" s="81"/>
      <c r="P9" s="59"/>
      <c r="Q9" s="81"/>
      <c r="R9" s="47"/>
      <c r="S9" s="81"/>
      <c r="T9" s="59"/>
      <c r="V9" s="74">
        <f t="shared" ref="V9:V22" si="2">SUM(X9,X27,X45,X63,X81,X99)</f>
        <v>0</v>
      </c>
      <c r="X9" s="88">
        <f t="shared" ref="X9:X22" si="3">SUM(AB9,AD9,AF9,AH9,AJ9,AL9,AN9)</f>
        <v>0</v>
      </c>
      <c r="Z9" s="70">
        <v>2</v>
      </c>
      <c r="AA9" s="81"/>
      <c r="AB9" s="47"/>
      <c r="AC9" s="81"/>
      <c r="AD9" s="47"/>
      <c r="AE9" s="81"/>
      <c r="AF9" s="47"/>
      <c r="AG9" s="81"/>
      <c r="AH9" s="47"/>
      <c r="AI9" s="81"/>
      <c r="AJ9" s="59"/>
      <c r="AK9" s="81"/>
      <c r="AL9" s="47"/>
      <c r="AM9" s="81"/>
      <c r="AN9" s="59"/>
      <c r="AP9" s="74">
        <f t="shared" ref="AP9:AP22" si="4">SUM(AR9,AR27,AR45,AR63,AR81,AR99)</f>
        <v>0</v>
      </c>
      <c r="AR9" s="88">
        <f t="shared" ref="AR9:AR22" si="5">SUM(AV9,AX9,AZ9,BB9,BD9,BF9,BH9)</f>
        <v>0</v>
      </c>
      <c r="AT9" s="70">
        <v>2</v>
      </c>
      <c r="AU9" s="81"/>
      <c r="AV9" s="47"/>
      <c r="AW9" s="81"/>
      <c r="AX9" s="47"/>
      <c r="AY9" s="81"/>
      <c r="AZ9" s="47"/>
      <c r="BA9" s="81"/>
      <c r="BB9" s="47"/>
      <c r="BC9" s="81"/>
      <c r="BD9" s="59"/>
      <c r="BE9" s="81"/>
      <c r="BF9" s="47"/>
      <c r="BG9" s="81"/>
      <c r="BH9" s="59"/>
      <c r="BN9" s="13"/>
      <c r="BO9" s="12"/>
    </row>
    <row r="10" spans="2:68" ht="15" customHeight="1" outlineLevel="1" thickBot="1" x14ac:dyDescent="0.25">
      <c r="B10" s="74">
        <f t="shared" si="0"/>
        <v>0</v>
      </c>
      <c r="D10" s="88">
        <f t="shared" si="1"/>
        <v>0</v>
      </c>
      <c r="F10" s="70">
        <v>3</v>
      </c>
      <c r="G10" s="81"/>
      <c r="H10" s="47"/>
      <c r="I10" s="81"/>
      <c r="J10" s="47"/>
      <c r="K10" s="81"/>
      <c r="L10" s="47"/>
      <c r="M10" s="81"/>
      <c r="N10" s="47"/>
      <c r="O10" s="81"/>
      <c r="P10" s="59"/>
      <c r="Q10" s="81"/>
      <c r="R10" s="47"/>
      <c r="S10" s="81"/>
      <c r="T10" s="59"/>
      <c r="V10" s="74">
        <f t="shared" si="2"/>
        <v>0</v>
      </c>
      <c r="X10" s="88">
        <f t="shared" si="3"/>
        <v>0</v>
      </c>
      <c r="Z10" s="70">
        <v>3</v>
      </c>
      <c r="AA10" s="81"/>
      <c r="AB10" s="47"/>
      <c r="AC10" s="81"/>
      <c r="AD10" s="47"/>
      <c r="AE10" s="81"/>
      <c r="AF10" s="47"/>
      <c r="AG10" s="81"/>
      <c r="AH10" s="47"/>
      <c r="AI10" s="81"/>
      <c r="AJ10" s="59"/>
      <c r="AK10" s="81"/>
      <c r="AL10" s="47"/>
      <c r="AM10" s="81"/>
      <c r="AN10" s="59"/>
      <c r="AP10" s="74">
        <f t="shared" si="4"/>
        <v>0</v>
      </c>
      <c r="AR10" s="88">
        <f t="shared" si="5"/>
        <v>0</v>
      </c>
      <c r="AT10" s="70">
        <v>3</v>
      </c>
      <c r="AU10" s="81"/>
      <c r="AV10" s="47"/>
      <c r="AW10" s="81"/>
      <c r="AX10" s="47"/>
      <c r="AY10" s="81"/>
      <c r="AZ10" s="47"/>
      <c r="BA10" s="81"/>
      <c r="BB10" s="47"/>
      <c r="BC10" s="81"/>
      <c r="BD10" s="59"/>
      <c r="BE10" s="81"/>
      <c r="BF10" s="47"/>
      <c r="BG10" s="81"/>
      <c r="BH10" s="59"/>
      <c r="BN10" s="13"/>
      <c r="BO10" s="12"/>
    </row>
    <row r="11" spans="2:68" ht="15" customHeight="1" outlineLevel="1" thickBot="1" x14ac:dyDescent="0.25">
      <c r="B11" s="74">
        <f t="shared" si="0"/>
        <v>0</v>
      </c>
      <c r="D11" s="88">
        <f t="shared" si="1"/>
        <v>0</v>
      </c>
      <c r="F11" s="70">
        <v>4</v>
      </c>
      <c r="G11" s="81"/>
      <c r="H11" s="47"/>
      <c r="I11" s="81"/>
      <c r="J11" s="47"/>
      <c r="K11" s="81"/>
      <c r="L11" s="47"/>
      <c r="M11" s="81"/>
      <c r="N11" s="47"/>
      <c r="O11" s="81"/>
      <c r="P11" s="59"/>
      <c r="Q11" s="81"/>
      <c r="R11" s="47"/>
      <c r="S11" s="81"/>
      <c r="T11" s="59"/>
      <c r="V11" s="74">
        <f t="shared" si="2"/>
        <v>0</v>
      </c>
      <c r="X11" s="88">
        <f t="shared" si="3"/>
        <v>0</v>
      </c>
      <c r="Z11" s="70">
        <v>4</v>
      </c>
      <c r="AA11" s="81"/>
      <c r="AB11" s="47"/>
      <c r="AC11" s="81"/>
      <c r="AD11" s="47"/>
      <c r="AE11" s="81"/>
      <c r="AF11" s="47"/>
      <c r="AG11" s="81"/>
      <c r="AH11" s="47"/>
      <c r="AI11" s="81"/>
      <c r="AJ11" s="59"/>
      <c r="AK11" s="81"/>
      <c r="AL11" s="47"/>
      <c r="AM11" s="81"/>
      <c r="AN11" s="59"/>
      <c r="AP11" s="74">
        <f t="shared" si="4"/>
        <v>0</v>
      </c>
      <c r="AR11" s="88">
        <f t="shared" si="5"/>
        <v>0</v>
      </c>
      <c r="AT11" s="70">
        <v>4</v>
      </c>
      <c r="AU11" s="81"/>
      <c r="AV11" s="47"/>
      <c r="AW11" s="81"/>
      <c r="AX11" s="47"/>
      <c r="AY11" s="81"/>
      <c r="AZ11" s="47"/>
      <c r="BA11" s="81"/>
      <c r="BB11" s="47"/>
      <c r="BC11" s="81"/>
      <c r="BD11" s="59"/>
      <c r="BE11" s="81"/>
      <c r="BF11" s="47"/>
      <c r="BG11" s="81"/>
      <c r="BH11" s="59"/>
      <c r="BN11" s="13"/>
      <c r="BO11" s="12"/>
    </row>
    <row r="12" spans="2:68" ht="15" customHeight="1" outlineLevel="1" thickBot="1" x14ac:dyDescent="0.25">
      <c r="B12" s="74">
        <f t="shared" si="0"/>
        <v>0</v>
      </c>
      <c r="D12" s="88">
        <f t="shared" si="1"/>
        <v>0</v>
      </c>
      <c r="F12" s="70">
        <v>5</v>
      </c>
      <c r="G12" s="81"/>
      <c r="H12" s="47"/>
      <c r="I12" s="81"/>
      <c r="J12" s="47"/>
      <c r="K12" s="81"/>
      <c r="L12" s="47"/>
      <c r="M12" s="81"/>
      <c r="N12" s="47"/>
      <c r="O12" s="81"/>
      <c r="P12" s="59"/>
      <c r="Q12" s="81"/>
      <c r="R12" s="47"/>
      <c r="S12" s="81"/>
      <c r="T12" s="59"/>
      <c r="V12" s="74">
        <f t="shared" si="2"/>
        <v>0</v>
      </c>
      <c r="X12" s="88">
        <f t="shared" si="3"/>
        <v>0</v>
      </c>
      <c r="Z12" s="70">
        <v>5</v>
      </c>
      <c r="AA12" s="81"/>
      <c r="AB12" s="47"/>
      <c r="AC12" s="81"/>
      <c r="AD12" s="47"/>
      <c r="AE12" s="81"/>
      <c r="AF12" s="47"/>
      <c r="AG12" s="81"/>
      <c r="AH12" s="47"/>
      <c r="AI12" s="81"/>
      <c r="AJ12" s="59"/>
      <c r="AK12" s="81"/>
      <c r="AL12" s="47"/>
      <c r="AM12" s="81"/>
      <c r="AN12" s="59"/>
      <c r="AP12" s="74">
        <f t="shared" si="4"/>
        <v>0</v>
      </c>
      <c r="AR12" s="88">
        <f t="shared" si="5"/>
        <v>0</v>
      </c>
      <c r="AT12" s="70">
        <v>5</v>
      </c>
      <c r="AU12" s="81"/>
      <c r="AV12" s="47"/>
      <c r="AW12" s="81"/>
      <c r="AX12" s="47"/>
      <c r="AY12" s="81"/>
      <c r="AZ12" s="47"/>
      <c r="BA12" s="81"/>
      <c r="BB12" s="47"/>
      <c r="BC12" s="81"/>
      <c r="BD12" s="59"/>
      <c r="BE12" s="81"/>
      <c r="BF12" s="47"/>
      <c r="BG12" s="81"/>
      <c r="BH12" s="59"/>
      <c r="BN12" s="13"/>
      <c r="BO12" s="12"/>
    </row>
    <row r="13" spans="2:68" ht="15" customHeight="1" outlineLevel="1" thickBot="1" x14ac:dyDescent="0.25">
      <c r="B13" s="74">
        <f t="shared" si="0"/>
        <v>0</v>
      </c>
      <c r="D13" s="88">
        <f t="shared" si="1"/>
        <v>0</v>
      </c>
      <c r="F13" s="70">
        <v>6</v>
      </c>
      <c r="G13" s="81"/>
      <c r="H13" s="47"/>
      <c r="I13" s="81"/>
      <c r="J13" s="47"/>
      <c r="K13" s="81"/>
      <c r="L13" s="47"/>
      <c r="M13" s="81"/>
      <c r="N13" s="47"/>
      <c r="O13" s="81"/>
      <c r="P13" s="59"/>
      <c r="Q13" s="81"/>
      <c r="R13" s="47"/>
      <c r="S13" s="81"/>
      <c r="T13" s="59"/>
      <c r="V13" s="74">
        <f t="shared" si="2"/>
        <v>0</v>
      </c>
      <c r="X13" s="88">
        <f t="shared" si="3"/>
        <v>0</v>
      </c>
      <c r="Z13" s="70">
        <v>6</v>
      </c>
      <c r="AA13" s="81"/>
      <c r="AB13" s="47"/>
      <c r="AC13" s="81"/>
      <c r="AD13" s="47"/>
      <c r="AE13" s="81"/>
      <c r="AF13" s="47"/>
      <c r="AG13" s="81"/>
      <c r="AH13" s="47"/>
      <c r="AI13" s="81"/>
      <c r="AJ13" s="59"/>
      <c r="AK13" s="81"/>
      <c r="AL13" s="47"/>
      <c r="AM13" s="81"/>
      <c r="AN13" s="59"/>
      <c r="AP13" s="74">
        <f t="shared" si="4"/>
        <v>0</v>
      </c>
      <c r="AR13" s="88">
        <f t="shared" si="5"/>
        <v>0</v>
      </c>
      <c r="AT13" s="70">
        <v>6</v>
      </c>
      <c r="AU13" s="81"/>
      <c r="AV13" s="47"/>
      <c r="AW13" s="81"/>
      <c r="AX13" s="47"/>
      <c r="AY13" s="81"/>
      <c r="AZ13" s="47"/>
      <c r="BA13" s="81"/>
      <c r="BB13" s="47"/>
      <c r="BC13" s="81"/>
      <c r="BD13" s="59"/>
      <c r="BE13" s="81"/>
      <c r="BF13" s="47"/>
      <c r="BG13" s="81"/>
      <c r="BH13" s="59"/>
      <c r="BN13" s="13"/>
      <c r="BO13" s="12"/>
    </row>
    <row r="14" spans="2:68" ht="15" customHeight="1" outlineLevel="1" thickBot="1" x14ac:dyDescent="0.25">
      <c r="B14" s="74">
        <f t="shared" si="0"/>
        <v>0</v>
      </c>
      <c r="D14" s="88">
        <f t="shared" si="1"/>
        <v>0</v>
      </c>
      <c r="F14" s="70">
        <v>7</v>
      </c>
      <c r="G14" s="81"/>
      <c r="H14" s="47"/>
      <c r="I14" s="81"/>
      <c r="J14" s="47"/>
      <c r="K14" s="81"/>
      <c r="L14" s="47"/>
      <c r="M14" s="81"/>
      <c r="N14" s="47"/>
      <c r="O14" s="81"/>
      <c r="P14" s="59"/>
      <c r="Q14" s="81"/>
      <c r="R14" s="47"/>
      <c r="S14" s="81"/>
      <c r="T14" s="59"/>
      <c r="V14" s="74">
        <f t="shared" si="2"/>
        <v>0</v>
      </c>
      <c r="X14" s="88">
        <f t="shared" si="3"/>
        <v>0</v>
      </c>
      <c r="Z14" s="70">
        <v>7</v>
      </c>
      <c r="AA14" s="81"/>
      <c r="AB14" s="47"/>
      <c r="AC14" s="81"/>
      <c r="AD14" s="47"/>
      <c r="AE14" s="81"/>
      <c r="AF14" s="47"/>
      <c r="AG14" s="81"/>
      <c r="AH14" s="47"/>
      <c r="AI14" s="81"/>
      <c r="AJ14" s="59"/>
      <c r="AK14" s="81"/>
      <c r="AL14" s="47"/>
      <c r="AM14" s="81"/>
      <c r="AN14" s="59"/>
      <c r="AP14" s="74">
        <f t="shared" si="4"/>
        <v>0</v>
      </c>
      <c r="AR14" s="88">
        <f t="shared" si="5"/>
        <v>0</v>
      </c>
      <c r="AT14" s="70">
        <v>7</v>
      </c>
      <c r="AU14" s="81"/>
      <c r="AV14" s="47"/>
      <c r="AW14" s="81"/>
      <c r="AX14" s="47"/>
      <c r="AY14" s="81"/>
      <c r="AZ14" s="47"/>
      <c r="BA14" s="81"/>
      <c r="BB14" s="47"/>
      <c r="BC14" s="81"/>
      <c r="BD14" s="59"/>
      <c r="BE14" s="81"/>
      <c r="BF14" s="47"/>
      <c r="BG14" s="81"/>
      <c r="BH14" s="59"/>
      <c r="BN14" s="13"/>
      <c r="BO14" s="12"/>
    </row>
    <row r="15" spans="2:68" ht="15" customHeight="1" outlineLevel="1" thickBot="1" x14ac:dyDescent="0.25">
      <c r="B15" s="74">
        <f t="shared" si="0"/>
        <v>0</v>
      </c>
      <c r="D15" s="88">
        <f t="shared" si="1"/>
        <v>0</v>
      </c>
      <c r="F15" s="70">
        <v>8</v>
      </c>
      <c r="G15" s="81"/>
      <c r="H15" s="47"/>
      <c r="I15" s="81"/>
      <c r="J15" s="47"/>
      <c r="K15" s="81"/>
      <c r="L15" s="47"/>
      <c r="M15" s="81"/>
      <c r="N15" s="47"/>
      <c r="O15" s="81"/>
      <c r="P15" s="59"/>
      <c r="Q15" s="81"/>
      <c r="R15" s="47"/>
      <c r="S15" s="81"/>
      <c r="T15" s="59"/>
      <c r="V15" s="74">
        <f t="shared" si="2"/>
        <v>0</v>
      </c>
      <c r="X15" s="88">
        <f t="shared" si="3"/>
        <v>0</v>
      </c>
      <c r="Z15" s="70">
        <v>8</v>
      </c>
      <c r="AA15" s="81"/>
      <c r="AB15" s="47"/>
      <c r="AC15" s="81"/>
      <c r="AD15" s="47"/>
      <c r="AE15" s="81"/>
      <c r="AF15" s="47"/>
      <c r="AG15" s="81"/>
      <c r="AH15" s="47"/>
      <c r="AI15" s="81"/>
      <c r="AJ15" s="59"/>
      <c r="AK15" s="81"/>
      <c r="AL15" s="47"/>
      <c r="AM15" s="81"/>
      <c r="AN15" s="59"/>
      <c r="AP15" s="74">
        <f t="shared" si="4"/>
        <v>0</v>
      </c>
      <c r="AR15" s="88">
        <f t="shared" si="5"/>
        <v>0</v>
      </c>
      <c r="AT15" s="70">
        <v>8</v>
      </c>
      <c r="AU15" s="81"/>
      <c r="AV15" s="47"/>
      <c r="AW15" s="81"/>
      <c r="AX15" s="47"/>
      <c r="AY15" s="81"/>
      <c r="AZ15" s="47"/>
      <c r="BA15" s="81"/>
      <c r="BB15" s="47"/>
      <c r="BC15" s="81"/>
      <c r="BD15" s="59"/>
      <c r="BE15" s="81"/>
      <c r="BF15" s="47"/>
      <c r="BG15" s="81"/>
      <c r="BH15" s="59"/>
      <c r="BN15" s="13"/>
      <c r="BO15" s="12"/>
    </row>
    <row r="16" spans="2:68" ht="15" customHeight="1" outlineLevel="1" thickBot="1" x14ac:dyDescent="0.25">
      <c r="B16" s="74">
        <f t="shared" si="0"/>
        <v>0</v>
      </c>
      <c r="D16" s="88">
        <f t="shared" si="1"/>
        <v>0</v>
      </c>
      <c r="F16" s="70">
        <v>9</v>
      </c>
      <c r="G16" s="81"/>
      <c r="H16" s="47"/>
      <c r="I16" s="81"/>
      <c r="J16" s="47"/>
      <c r="K16" s="81"/>
      <c r="L16" s="47"/>
      <c r="M16" s="81"/>
      <c r="N16" s="47"/>
      <c r="O16" s="81"/>
      <c r="P16" s="59"/>
      <c r="Q16" s="81"/>
      <c r="R16" s="47"/>
      <c r="S16" s="81"/>
      <c r="T16" s="59"/>
      <c r="V16" s="74">
        <f t="shared" si="2"/>
        <v>0</v>
      </c>
      <c r="X16" s="88">
        <f t="shared" si="3"/>
        <v>0</v>
      </c>
      <c r="Z16" s="70">
        <v>9</v>
      </c>
      <c r="AA16" s="81"/>
      <c r="AB16" s="47"/>
      <c r="AC16" s="81"/>
      <c r="AD16" s="47"/>
      <c r="AE16" s="81"/>
      <c r="AF16" s="47"/>
      <c r="AG16" s="81"/>
      <c r="AH16" s="47"/>
      <c r="AI16" s="81"/>
      <c r="AJ16" s="59"/>
      <c r="AK16" s="81"/>
      <c r="AL16" s="47"/>
      <c r="AM16" s="81"/>
      <c r="AN16" s="59"/>
      <c r="AP16" s="74">
        <f t="shared" si="4"/>
        <v>0</v>
      </c>
      <c r="AR16" s="88">
        <f t="shared" si="5"/>
        <v>0</v>
      </c>
      <c r="AT16" s="70">
        <v>9</v>
      </c>
      <c r="AU16" s="81"/>
      <c r="AV16" s="47"/>
      <c r="AW16" s="81"/>
      <c r="AX16" s="47"/>
      <c r="AY16" s="81"/>
      <c r="AZ16" s="47"/>
      <c r="BA16" s="81"/>
      <c r="BB16" s="47"/>
      <c r="BC16" s="81"/>
      <c r="BD16" s="59"/>
      <c r="BE16" s="81"/>
      <c r="BF16" s="47"/>
      <c r="BG16" s="81"/>
      <c r="BH16" s="59"/>
      <c r="BN16" s="13"/>
      <c r="BO16" s="12"/>
    </row>
    <row r="17" spans="2:67" ht="15" customHeight="1" outlineLevel="1" thickBot="1" x14ac:dyDescent="0.25">
      <c r="B17" s="74">
        <f t="shared" si="0"/>
        <v>0</v>
      </c>
      <c r="D17" s="88">
        <f t="shared" si="1"/>
        <v>0</v>
      </c>
      <c r="F17" s="70">
        <v>10</v>
      </c>
      <c r="G17" s="81"/>
      <c r="H17" s="47"/>
      <c r="I17" s="81"/>
      <c r="J17" s="47"/>
      <c r="K17" s="81"/>
      <c r="L17" s="47"/>
      <c r="M17" s="81"/>
      <c r="N17" s="47"/>
      <c r="O17" s="81"/>
      <c r="P17" s="59"/>
      <c r="Q17" s="81"/>
      <c r="R17" s="47"/>
      <c r="S17" s="81"/>
      <c r="T17" s="59"/>
      <c r="V17" s="74">
        <f t="shared" si="2"/>
        <v>0</v>
      </c>
      <c r="X17" s="88">
        <f t="shared" si="3"/>
        <v>0</v>
      </c>
      <c r="Z17" s="70">
        <v>10</v>
      </c>
      <c r="AA17" s="81"/>
      <c r="AB17" s="47"/>
      <c r="AC17" s="81"/>
      <c r="AD17" s="47"/>
      <c r="AE17" s="81"/>
      <c r="AF17" s="47"/>
      <c r="AG17" s="81"/>
      <c r="AH17" s="47"/>
      <c r="AI17" s="81"/>
      <c r="AJ17" s="59"/>
      <c r="AK17" s="81"/>
      <c r="AL17" s="47"/>
      <c r="AM17" s="81"/>
      <c r="AN17" s="59"/>
      <c r="AP17" s="74">
        <f t="shared" si="4"/>
        <v>0</v>
      </c>
      <c r="AR17" s="88">
        <f t="shared" si="5"/>
        <v>0</v>
      </c>
      <c r="AT17" s="70">
        <v>10</v>
      </c>
      <c r="AU17" s="81"/>
      <c r="AV17" s="47"/>
      <c r="AW17" s="81"/>
      <c r="AX17" s="47"/>
      <c r="AY17" s="81"/>
      <c r="AZ17" s="47"/>
      <c r="BA17" s="81"/>
      <c r="BB17" s="47"/>
      <c r="BC17" s="81"/>
      <c r="BD17" s="59"/>
      <c r="BE17" s="81"/>
      <c r="BF17" s="47"/>
      <c r="BG17" s="81"/>
      <c r="BH17" s="59"/>
      <c r="BN17" s="13"/>
      <c r="BO17" s="12"/>
    </row>
    <row r="18" spans="2:67" ht="15" customHeight="1" outlineLevel="1" thickBot="1" x14ac:dyDescent="0.25">
      <c r="B18" s="74">
        <f t="shared" si="0"/>
        <v>0</v>
      </c>
      <c r="D18" s="88">
        <f t="shared" si="1"/>
        <v>0</v>
      </c>
      <c r="F18" s="70">
        <v>11</v>
      </c>
      <c r="G18" s="81"/>
      <c r="H18" s="47"/>
      <c r="I18" s="81"/>
      <c r="J18" s="47"/>
      <c r="K18" s="81"/>
      <c r="L18" s="47"/>
      <c r="M18" s="81"/>
      <c r="N18" s="47"/>
      <c r="O18" s="81"/>
      <c r="P18" s="59"/>
      <c r="Q18" s="81"/>
      <c r="R18" s="47"/>
      <c r="S18" s="81"/>
      <c r="T18" s="59"/>
      <c r="V18" s="74">
        <f t="shared" si="2"/>
        <v>0</v>
      </c>
      <c r="X18" s="88">
        <f t="shared" si="3"/>
        <v>0</v>
      </c>
      <c r="Z18" s="70">
        <v>11</v>
      </c>
      <c r="AA18" s="81"/>
      <c r="AB18" s="47"/>
      <c r="AC18" s="81"/>
      <c r="AD18" s="47"/>
      <c r="AE18" s="81"/>
      <c r="AF18" s="47"/>
      <c r="AG18" s="81"/>
      <c r="AH18" s="47"/>
      <c r="AI18" s="81"/>
      <c r="AJ18" s="59"/>
      <c r="AK18" s="81"/>
      <c r="AL18" s="47"/>
      <c r="AM18" s="81"/>
      <c r="AN18" s="59"/>
      <c r="AP18" s="74">
        <f t="shared" si="4"/>
        <v>0</v>
      </c>
      <c r="AR18" s="88">
        <f t="shared" si="5"/>
        <v>0</v>
      </c>
      <c r="AT18" s="70">
        <v>11</v>
      </c>
      <c r="AU18" s="81"/>
      <c r="AV18" s="47"/>
      <c r="AW18" s="81"/>
      <c r="AX18" s="47"/>
      <c r="AY18" s="81"/>
      <c r="AZ18" s="47"/>
      <c r="BA18" s="81"/>
      <c r="BB18" s="47"/>
      <c r="BC18" s="81"/>
      <c r="BD18" s="59"/>
      <c r="BE18" s="81"/>
      <c r="BF18" s="47"/>
      <c r="BG18" s="81"/>
      <c r="BH18" s="59"/>
      <c r="BN18" s="13"/>
      <c r="BO18" s="12"/>
    </row>
    <row r="19" spans="2:67" ht="15" customHeight="1" outlineLevel="1" thickBot="1" x14ac:dyDescent="0.25">
      <c r="B19" s="74">
        <f t="shared" si="0"/>
        <v>0</v>
      </c>
      <c r="D19" s="88">
        <f t="shared" si="1"/>
        <v>0</v>
      </c>
      <c r="F19" s="70">
        <v>12</v>
      </c>
      <c r="G19" s="81"/>
      <c r="H19" s="47"/>
      <c r="I19" s="81"/>
      <c r="J19" s="47"/>
      <c r="K19" s="81"/>
      <c r="L19" s="47"/>
      <c r="M19" s="81"/>
      <c r="N19" s="47"/>
      <c r="O19" s="81"/>
      <c r="P19" s="59"/>
      <c r="Q19" s="81"/>
      <c r="R19" s="47"/>
      <c r="S19" s="81"/>
      <c r="T19" s="59"/>
      <c r="V19" s="74">
        <f t="shared" si="2"/>
        <v>0</v>
      </c>
      <c r="X19" s="88">
        <f t="shared" si="3"/>
        <v>0</v>
      </c>
      <c r="Z19" s="70">
        <v>12</v>
      </c>
      <c r="AA19" s="81"/>
      <c r="AB19" s="47"/>
      <c r="AC19" s="81"/>
      <c r="AD19" s="47"/>
      <c r="AE19" s="81"/>
      <c r="AF19" s="47"/>
      <c r="AG19" s="81"/>
      <c r="AH19" s="47"/>
      <c r="AI19" s="81"/>
      <c r="AJ19" s="59"/>
      <c r="AK19" s="81"/>
      <c r="AL19" s="47"/>
      <c r="AM19" s="81"/>
      <c r="AN19" s="59"/>
      <c r="AP19" s="74">
        <f t="shared" si="4"/>
        <v>0</v>
      </c>
      <c r="AR19" s="88">
        <f t="shared" si="5"/>
        <v>0</v>
      </c>
      <c r="AT19" s="70">
        <v>12</v>
      </c>
      <c r="AU19" s="81"/>
      <c r="AV19" s="47"/>
      <c r="AW19" s="81"/>
      <c r="AX19" s="47"/>
      <c r="AY19" s="81"/>
      <c r="AZ19" s="47"/>
      <c r="BA19" s="81"/>
      <c r="BB19" s="47"/>
      <c r="BC19" s="81"/>
      <c r="BD19" s="59"/>
      <c r="BE19" s="81"/>
      <c r="BF19" s="47"/>
      <c r="BG19" s="81"/>
      <c r="BH19" s="59"/>
      <c r="BN19" s="13"/>
      <c r="BO19" s="12"/>
    </row>
    <row r="20" spans="2:67" ht="15" customHeight="1" outlineLevel="1" thickBot="1" x14ac:dyDescent="0.25">
      <c r="B20" s="74">
        <f t="shared" si="0"/>
        <v>0</v>
      </c>
      <c r="D20" s="88">
        <f t="shared" si="1"/>
        <v>0</v>
      </c>
      <c r="F20" s="70">
        <v>13</v>
      </c>
      <c r="G20" s="81"/>
      <c r="H20" s="47"/>
      <c r="I20" s="81"/>
      <c r="J20" s="47"/>
      <c r="K20" s="81"/>
      <c r="L20" s="47"/>
      <c r="M20" s="81"/>
      <c r="N20" s="47"/>
      <c r="O20" s="81"/>
      <c r="P20" s="59"/>
      <c r="Q20" s="81"/>
      <c r="R20" s="47"/>
      <c r="S20" s="81"/>
      <c r="T20" s="59"/>
      <c r="V20" s="74">
        <f t="shared" si="2"/>
        <v>0</v>
      </c>
      <c r="X20" s="88">
        <f t="shared" si="3"/>
        <v>0</v>
      </c>
      <c r="Z20" s="70">
        <v>13</v>
      </c>
      <c r="AA20" s="81"/>
      <c r="AB20" s="47"/>
      <c r="AC20" s="81"/>
      <c r="AD20" s="47"/>
      <c r="AE20" s="81"/>
      <c r="AF20" s="47"/>
      <c r="AG20" s="81"/>
      <c r="AH20" s="47"/>
      <c r="AI20" s="81"/>
      <c r="AJ20" s="59"/>
      <c r="AK20" s="81"/>
      <c r="AL20" s="47"/>
      <c r="AM20" s="81"/>
      <c r="AN20" s="59"/>
      <c r="AP20" s="74">
        <f t="shared" si="4"/>
        <v>0</v>
      </c>
      <c r="AR20" s="88">
        <f t="shared" si="5"/>
        <v>0</v>
      </c>
      <c r="AT20" s="70">
        <v>13</v>
      </c>
      <c r="AU20" s="81"/>
      <c r="AV20" s="47"/>
      <c r="AW20" s="81"/>
      <c r="AX20" s="47"/>
      <c r="AY20" s="81"/>
      <c r="AZ20" s="47"/>
      <c r="BA20" s="81"/>
      <c r="BB20" s="47"/>
      <c r="BC20" s="81"/>
      <c r="BD20" s="59"/>
      <c r="BE20" s="81"/>
      <c r="BF20" s="47"/>
      <c r="BG20" s="81"/>
      <c r="BH20" s="59"/>
      <c r="BN20" s="13"/>
      <c r="BO20" s="12"/>
    </row>
    <row r="21" spans="2:67" ht="15" customHeight="1" outlineLevel="1" thickBot="1" x14ac:dyDescent="0.25">
      <c r="B21" s="74">
        <f t="shared" si="0"/>
        <v>0</v>
      </c>
      <c r="D21" s="88">
        <f t="shared" si="1"/>
        <v>0</v>
      </c>
      <c r="F21" s="70">
        <v>14</v>
      </c>
      <c r="G21" s="81"/>
      <c r="H21" s="78"/>
      <c r="I21" s="81"/>
      <c r="J21" s="47"/>
      <c r="K21" s="81"/>
      <c r="L21" s="47"/>
      <c r="M21" s="81"/>
      <c r="N21" s="47"/>
      <c r="O21" s="81"/>
      <c r="P21" s="59"/>
      <c r="Q21" s="81"/>
      <c r="R21" s="47"/>
      <c r="S21" s="81"/>
      <c r="T21" s="59"/>
      <c r="V21" s="74">
        <f t="shared" si="2"/>
        <v>0</v>
      </c>
      <c r="X21" s="88">
        <f t="shared" si="3"/>
        <v>0</v>
      </c>
      <c r="Z21" s="70">
        <v>14</v>
      </c>
      <c r="AA21" s="81"/>
      <c r="AB21" s="78"/>
      <c r="AC21" s="81"/>
      <c r="AD21" s="47"/>
      <c r="AE21" s="81"/>
      <c r="AF21" s="47"/>
      <c r="AG21" s="81"/>
      <c r="AH21" s="47"/>
      <c r="AI21" s="81"/>
      <c r="AJ21" s="59"/>
      <c r="AK21" s="81"/>
      <c r="AL21" s="47"/>
      <c r="AM21" s="81"/>
      <c r="AN21" s="59"/>
      <c r="AP21" s="74">
        <f t="shared" si="4"/>
        <v>0</v>
      </c>
      <c r="AR21" s="88">
        <f t="shared" si="5"/>
        <v>0</v>
      </c>
      <c r="AT21" s="70">
        <v>14</v>
      </c>
      <c r="AU21" s="81"/>
      <c r="AV21" s="78"/>
      <c r="AW21" s="81"/>
      <c r="AX21" s="47"/>
      <c r="AY21" s="81"/>
      <c r="AZ21" s="47"/>
      <c r="BA21" s="81"/>
      <c r="BB21" s="47"/>
      <c r="BC21" s="81"/>
      <c r="BD21" s="59"/>
      <c r="BE21" s="81"/>
      <c r="BF21" s="47"/>
      <c r="BG21" s="81"/>
      <c r="BH21" s="59"/>
      <c r="BN21" s="13"/>
      <c r="BO21" s="12"/>
    </row>
    <row r="22" spans="2:67" ht="15" customHeight="1" outlineLevel="1" thickBot="1" x14ac:dyDescent="0.25">
      <c r="B22" s="75">
        <f t="shared" si="0"/>
        <v>0</v>
      </c>
      <c r="D22" s="89">
        <f t="shared" si="1"/>
        <v>0</v>
      </c>
      <c r="F22" s="70">
        <v>15</v>
      </c>
      <c r="G22" s="82"/>
      <c r="H22" s="60"/>
      <c r="I22" s="82"/>
      <c r="J22" s="60"/>
      <c r="K22" s="82"/>
      <c r="L22" s="60"/>
      <c r="M22" s="82"/>
      <c r="N22" s="60"/>
      <c r="O22" s="82"/>
      <c r="P22" s="61"/>
      <c r="Q22" s="82"/>
      <c r="R22" s="60"/>
      <c r="S22" s="82"/>
      <c r="T22" s="61"/>
      <c r="V22" s="75">
        <f t="shared" si="2"/>
        <v>0</v>
      </c>
      <c r="X22" s="89">
        <f t="shared" si="3"/>
        <v>0</v>
      </c>
      <c r="Z22" s="70">
        <v>15</v>
      </c>
      <c r="AA22" s="82"/>
      <c r="AB22" s="60"/>
      <c r="AC22" s="82"/>
      <c r="AD22" s="60"/>
      <c r="AE22" s="82"/>
      <c r="AF22" s="60"/>
      <c r="AG22" s="82"/>
      <c r="AH22" s="60"/>
      <c r="AI22" s="82"/>
      <c r="AJ22" s="61"/>
      <c r="AK22" s="82"/>
      <c r="AL22" s="60"/>
      <c r="AM22" s="82"/>
      <c r="AN22" s="61"/>
      <c r="AP22" s="75">
        <f t="shared" si="4"/>
        <v>0</v>
      </c>
      <c r="AR22" s="89">
        <f t="shared" si="5"/>
        <v>0</v>
      </c>
      <c r="AT22" s="70">
        <v>15</v>
      </c>
      <c r="AU22" s="82"/>
      <c r="AV22" s="60"/>
      <c r="AW22" s="82"/>
      <c r="AX22" s="60"/>
      <c r="AY22" s="82"/>
      <c r="AZ22" s="60"/>
      <c r="BA22" s="82"/>
      <c r="BB22" s="60"/>
      <c r="BC22" s="82"/>
      <c r="BD22" s="61"/>
      <c r="BE22" s="82"/>
      <c r="BF22" s="60"/>
      <c r="BG22" s="82"/>
      <c r="BH22" s="61"/>
      <c r="BN22" s="13"/>
      <c r="BO22" s="12"/>
    </row>
    <row r="23" spans="2:67" ht="15" customHeight="1" outlineLevel="1" thickTop="1" x14ac:dyDescent="0.2">
      <c r="F23" s="65"/>
      <c r="G23" s="49" t="s">
        <v>27</v>
      </c>
      <c r="H23" s="49">
        <f>SUM(H8:H22)</f>
        <v>0</v>
      </c>
      <c r="I23" s="49"/>
      <c r="J23" s="49">
        <f>SUM(J8:J22)</f>
        <v>0</v>
      </c>
      <c r="K23" s="49"/>
      <c r="L23" s="49">
        <f>SUM(L8:L22)</f>
        <v>0</v>
      </c>
      <c r="M23" s="49"/>
      <c r="N23" s="49">
        <f>SUM(N8:N22)</f>
        <v>0</v>
      </c>
      <c r="O23" s="49"/>
      <c r="P23" s="49">
        <f>SUM(P8:P22)</f>
        <v>0</v>
      </c>
      <c r="Q23" s="49"/>
      <c r="R23" s="49">
        <f>SUM(R8:R22)</f>
        <v>0</v>
      </c>
      <c r="S23" s="49"/>
      <c r="T23" s="49">
        <f>SUM(T8:T22)</f>
        <v>0</v>
      </c>
      <c r="U23" s="64"/>
      <c r="V23" s="64"/>
      <c r="W23" s="64"/>
      <c r="Z23" s="65"/>
      <c r="AA23" s="49" t="s">
        <v>27</v>
      </c>
      <c r="AB23" s="49">
        <f>SUM(AB8:AB22)</f>
        <v>0</v>
      </c>
      <c r="AC23" s="49"/>
      <c r="AD23" s="49">
        <f>SUM(AD8:AD22)</f>
        <v>0</v>
      </c>
      <c r="AE23" s="49"/>
      <c r="AF23" s="49">
        <f>SUM(AF8:AF22)</f>
        <v>0</v>
      </c>
      <c r="AG23" s="49"/>
      <c r="AH23" s="49">
        <f>SUM(AH8:AH22)</f>
        <v>0</v>
      </c>
      <c r="AI23" s="49"/>
      <c r="AJ23" s="49">
        <f>SUM(AJ8:AJ22)</f>
        <v>0</v>
      </c>
      <c r="AK23" s="49"/>
      <c r="AL23" s="49">
        <f>SUM(AL8:AL22)</f>
        <v>0</v>
      </c>
      <c r="AM23" s="49"/>
      <c r="AN23" s="49">
        <f>SUM(AN8:AN22)</f>
        <v>0</v>
      </c>
      <c r="AT23" s="65"/>
      <c r="AU23" s="49" t="s">
        <v>27</v>
      </c>
      <c r="AV23" s="49">
        <f>SUM(AV8:AV22)</f>
        <v>0</v>
      </c>
      <c r="AW23" s="49"/>
      <c r="AX23" s="49">
        <f>SUM(AX8:AX22)</f>
        <v>0</v>
      </c>
      <c r="AY23" s="49"/>
      <c r="AZ23" s="49">
        <f>SUM(AZ8:AZ22)</f>
        <v>0</v>
      </c>
      <c r="BA23" s="49"/>
      <c r="BB23" s="49">
        <f>SUM(BB8:BB22)</f>
        <v>0</v>
      </c>
      <c r="BC23" s="49"/>
      <c r="BD23" s="49">
        <f>SUM(BD8:BD22)</f>
        <v>0</v>
      </c>
      <c r="BE23" s="49"/>
      <c r="BF23" s="49">
        <f>SUM(BF8:BF22)</f>
        <v>0</v>
      </c>
      <c r="BG23" s="49"/>
      <c r="BH23" s="49">
        <f>SUM(BH8:BH22)</f>
        <v>0</v>
      </c>
      <c r="BN23" s="13"/>
      <c r="BO23" s="12"/>
    </row>
    <row r="24" spans="2:67" ht="0.75" customHeight="1" outlineLevel="1" thickBot="1" x14ac:dyDescent="0.25">
      <c r="F24" s="66">
        <f>INT((N25-LOOKUP(N25,DATE(YEAR(N25)+{-1;0;1},1,3)-WEEKDAY(DATE(YEAR(N25)+{-1;0;1},1,3))+2))/7)+1</f>
        <v>2</v>
      </c>
      <c r="G24" s="56"/>
      <c r="H24" s="56"/>
      <c r="I24" s="56"/>
      <c r="J24" s="56"/>
      <c r="K24" s="56"/>
      <c r="L24" s="56"/>
      <c r="M24" s="56"/>
      <c r="N24" s="56"/>
      <c r="O24" s="56"/>
      <c r="P24" s="56"/>
      <c r="Q24" s="56"/>
      <c r="R24" s="56"/>
      <c r="S24" s="56"/>
      <c r="T24" s="56"/>
      <c r="Z24" s="68">
        <f>INT((AH25-LOOKUP(AH25,DATE(YEAR(AH25)+{-1;0;1},1,3)-WEEKDAY(DATE(YEAR(AH25)+{-1;0;1},1,3))+2))/7)+1</f>
        <v>6</v>
      </c>
      <c r="AA24" s="50"/>
      <c r="AB24" s="50"/>
      <c r="AC24" s="50"/>
      <c r="AD24" s="50"/>
      <c r="AE24" s="50"/>
      <c r="AF24" s="50"/>
      <c r="AG24" s="50"/>
      <c r="AH24" s="50"/>
      <c r="AI24" s="50"/>
      <c r="AJ24" s="50"/>
      <c r="AK24" s="50"/>
      <c r="AL24" s="50"/>
      <c r="AM24" s="50"/>
      <c r="AN24" s="50"/>
      <c r="AT24" s="68">
        <f>INT((BB25-LOOKUP(BB25,DATE(YEAR(BB25)+{-1;0;1},1,3)-WEEKDAY(DATE(YEAR(BB25)+{-1;0;1},1,3))+2))/7)+1</f>
        <v>10</v>
      </c>
      <c r="AU24" s="50"/>
      <c r="AV24" s="50"/>
      <c r="AW24" s="50"/>
      <c r="AX24" s="50"/>
      <c r="AY24" s="50"/>
      <c r="AZ24" s="50"/>
      <c r="BA24" s="50"/>
      <c r="BB24" s="50"/>
      <c r="BC24" s="50"/>
      <c r="BD24" s="50"/>
      <c r="BE24" s="50"/>
      <c r="BF24" s="50"/>
      <c r="BG24" s="50"/>
      <c r="BH24" s="50"/>
      <c r="BN24" s="13"/>
      <c r="BO24" s="12">
        <f>BO8+1</f>
        <v>43577</v>
      </c>
    </row>
    <row r="25" spans="2:67" ht="39.950000000000003" customHeight="1" thickBot="1" x14ac:dyDescent="0.25">
      <c r="F25" s="71">
        <f>F24</f>
        <v>2</v>
      </c>
      <c r="G25" s="51" t="str">
        <f>IF(ISNA(VLOOKUP(H25,Tab_feri,2,FALSE)),"",VLOOKUP(H25,Tab_feri,2,FALSE))</f>
        <v/>
      </c>
      <c r="H25" s="52">
        <f>T7+1</f>
        <v>43472</v>
      </c>
      <c r="I25" s="51" t="str">
        <f>IF(ISNA(VLOOKUP(J25,Tab_feri,2,FALSE)),"",VLOOKUP(J25,Tab_feri,2,FALSE))</f>
        <v/>
      </c>
      <c r="J25" s="52">
        <f>H25+1</f>
        <v>43473</v>
      </c>
      <c r="K25" s="51" t="str">
        <f>IF(ISNA(VLOOKUP(L25,Tab_feri,2,FALSE)),"",VLOOKUP(L25,Tab_feri,2,FALSE))</f>
        <v/>
      </c>
      <c r="L25" s="52">
        <f>J25+1</f>
        <v>43474</v>
      </c>
      <c r="M25" s="51" t="str">
        <f>IF(ISNA(VLOOKUP(N25,Tab_feri,2,FALSE)),"",VLOOKUP(N25,Tab_feri,2,FALSE))</f>
        <v/>
      </c>
      <c r="N25" s="52">
        <f>L25+1</f>
        <v>43475</v>
      </c>
      <c r="O25" s="51" t="str">
        <f>IF(ISNA(VLOOKUP(P25,Tab_feri,2,FALSE)),"",VLOOKUP(P25,Tab_feri,2,FALSE))</f>
        <v/>
      </c>
      <c r="P25" s="62">
        <f>N25+1</f>
        <v>43476</v>
      </c>
      <c r="Q25" s="53" t="str">
        <f>IF(ISNA(VLOOKUP(R25,Tab_feri,2,FALSE)),"",VLOOKUP(R25,Tab_feri,2,FALSE))</f>
        <v/>
      </c>
      <c r="R25" s="54">
        <f>P25+1</f>
        <v>43477</v>
      </c>
      <c r="S25" s="53" t="str">
        <f>IF(ISNA(VLOOKUP(T25,Tab_feri,2,FALSE)),"",VLOOKUP(T25,Tab_feri,2,FALSE))</f>
        <v/>
      </c>
      <c r="T25" s="55">
        <f>R25+1</f>
        <v>43478</v>
      </c>
      <c r="Z25" s="71">
        <f>Z24</f>
        <v>6</v>
      </c>
      <c r="AA25" s="51" t="str">
        <f>IF(ISNA(VLOOKUP(AB25,Tab_feri,2,FALSE)),"",VLOOKUP(AB25,Tab_feri,2,FALSE))</f>
        <v/>
      </c>
      <c r="AB25" s="52">
        <f>AN7+1</f>
        <v>43500</v>
      </c>
      <c r="AC25" s="51" t="str">
        <f>IF(ISNA(VLOOKUP(AD25,Tab_feri,2,FALSE)),"",VLOOKUP(AD25,Tab_feri,2,FALSE))</f>
        <v/>
      </c>
      <c r="AD25" s="52">
        <f>AB25+1</f>
        <v>43501</v>
      </c>
      <c r="AE25" s="51" t="str">
        <f>IF(ISNA(VLOOKUP(AF25,Tab_feri,2,FALSE)),"",VLOOKUP(AF25,Tab_feri,2,FALSE))</f>
        <v/>
      </c>
      <c r="AF25" s="52">
        <f>AD25+1</f>
        <v>43502</v>
      </c>
      <c r="AG25" s="51" t="str">
        <f>IF(ISNA(VLOOKUP(AH25,Tab_feri,2,FALSE)),"",VLOOKUP(AH25,Tab_feri,2,FALSE))</f>
        <v/>
      </c>
      <c r="AH25" s="52">
        <f>AF25+1</f>
        <v>43503</v>
      </c>
      <c r="AI25" s="51" t="str">
        <f>IF(ISNA(VLOOKUP(AJ25,Tab_feri,2,FALSE)),"",VLOOKUP(AJ25,Tab_feri,2,FALSE))</f>
        <v/>
      </c>
      <c r="AJ25" s="62">
        <f>AH25+1</f>
        <v>43504</v>
      </c>
      <c r="AK25" s="53" t="str">
        <f>IF(ISNA(VLOOKUP(AL25,Tab_feri,2,FALSE)),"",VLOOKUP(AL25,Tab_feri,2,FALSE))</f>
        <v/>
      </c>
      <c r="AL25" s="54">
        <f>AJ25+1</f>
        <v>43505</v>
      </c>
      <c r="AM25" s="53" t="str">
        <f>IF(ISNA(VLOOKUP(AN25,Tab_feri,2,FALSE)),"",VLOOKUP(AN25,Tab_feri,2,FALSE))</f>
        <v/>
      </c>
      <c r="AN25" s="55">
        <f>AL25+1</f>
        <v>43506</v>
      </c>
      <c r="AT25" s="71">
        <f>AT24</f>
        <v>10</v>
      </c>
      <c r="AU25" s="51" t="str">
        <f>IF(ISNA(VLOOKUP(AV25,Tab_feri,2,FALSE)),"",VLOOKUP(AV25,Tab_feri,2,FALSE))</f>
        <v/>
      </c>
      <c r="AV25" s="52">
        <f>BH7+1</f>
        <v>43528</v>
      </c>
      <c r="AW25" s="51" t="str">
        <f>IF(ISNA(VLOOKUP(AX25,Tab_feri,2,FALSE)),"",VLOOKUP(AX25,Tab_feri,2,FALSE))</f>
        <v/>
      </c>
      <c r="AX25" s="52">
        <f>AV25+1</f>
        <v>43529</v>
      </c>
      <c r="AY25" s="51" t="str">
        <f>IF(ISNA(VLOOKUP(AZ25,Tab_feri,2,FALSE)),"",VLOOKUP(AZ25,Tab_feri,2,FALSE))</f>
        <v/>
      </c>
      <c r="AZ25" s="52">
        <f>AX25+1</f>
        <v>43530</v>
      </c>
      <c r="BA25" s="51" t="str">
        <f>IF(ISNA(VLOOKUP(BB25,Tab_feri,2,FALSE)),"",VLOOKUP(BB25,Tab_feri,2,FALSE))</f>
        <v/>
      </c>
      <c r="BB25" s="52">
        <f>AZ25+1</f>
        <v>43531</v>
      </c>
      <c r="BC25" s="51" t="str">
        <f>IF(ISNA(VLOOKUP(BD25,Tab_feri,2,FALSE)),"",VLOOKUP(BD25,Tab_feri,2,FALSE))</f>
        <v/>
      </c>
      <c r="BD25" s="62">
        <f>BB25+1</f>
        <v>43532</v>
      </c>
      <c r="BE25" s="53" t="str">
        <f>IF(ISNA(VLOOKUP(BF25,Tab_feri,2,FALSE)),"",VLOOKUP(BF25,Tab_feri,2,FALSE))</f>
        <v/>
      </c>
      <c r="BF25" s="54">
        <f>BD25+1</f>
        <v>43533</v>
      </c>
      <c r="BG25" s="53" t="str">
        <f>IF(ISNA(VLOOKUP(BH25,Tab_feri,2,FALSE)),"",VLOOKUP(BH25,Tab_feri,2,FALSE))</f>
        <v/>
      </c>
      <c r="BH25" s="55">
        <f>BF25+1</f>
        <v>43534</v>
      </c>
      <c r="BN25" s="13"/>
      <c r="BO25" s="12">
        <f>DATE(An_ref,5,21)</f>
        <v>43606</v>
      </c>
    </row>
    <row r="26" spans="2:67" ht="15" customHeight="1" outlineLevel="1" thickTop="1" thickBot="1" x14ac:dyDescent="0.25">
      <c r="D26" s="87">
        <f>SUM(H26,J26,L26,N26,P26,R26,T26)</f>
        <v>0</v>
      </c>
      <c r="F26" s="70">
        <v>1</v>
      </c>
      <c r="G26" s="80"/>
      <c r="H26" s="57"/>
      <c r="I26" s="80"/>
      <c r="J26" s="57"/>
      <c r="K26" s="80"/>
      <c r="L26" s="57"/>
      <c r="M26" s="80"/>
      <c r="N26" s="57"/>
      <c r="O26" s="80"/>
      <c r="P26" s="58"/>
      <c r="Q26" s="80"/>
      <c r="R26" s="57"/>
      <c r="S26" s="80"/>
      <c r="T26" s="58"/>
      <c r="X26" s="87">
        <f>SUM(AB26,AD26,AF26,AH26,AJ26,AL26,AN26)</f>
        <v>0</v>
      </c>
      <c r="Z26" s="70">
        <v>1</v>
      </c>
      <c r="AA26" s="80"/>
      <c r="AB26" s="57"/>
      <c r="AC26" s="80"/>
      <c r="AD26" s="57"/>
      <c r="AE26" s="80"/>
      <c r="AF26" s="57"/>
      <c r="AG26" s="80"/>
      <c r="AH26" s="57"/>
      <c r="AI26" s="80"/>
      <c r="AJ26" s="58"/>
      <c r="AK26" s="80"/>
      <c r="AL26" s="57"/>
      <c r="AM26" s="80"/>
      <c r="AN26" s="58"/>
      <c r="AR26" s="87">
        <f>SUM(AV26,AX26,AZ26,BB26,BD26,BF26,BH26)</f>
        <v>0</v>
      </c>
      <c r="AT26" s="70">
        <v>1</v>
      </c>
      <c r="AU26" s="80"/>
      <c r="AV26" s="57"/>
      <c r="AW26" s="80"/>
      <c r="AX26" s="57"/>
      <c r="AY26" s="80"/>
      <c r="AZ26" s="57"/>
      <c r="BA26" s="80"/>
      <c r="BB26" s="57"/>
      <c r="BC26" s="80"/>
      <c r="BD26" s="58"/>
      <c r="BE26" s="80"/>
      <c r="BF26" s="57"/>
      <c r="BG26" s="80"/>
      <c r="BH26" s="58"/>
      <c r="BN26" s="15"/>
      <c r="BO26" s="12">
        <f>DATE(An_ref,6,24)</f>
        <v>43640</v>
      </c>
    </row>
    <row r="27" spans="2:67" ht="15" customHeight="1" outlineLevel="1" thickBot="1" x14ac:dyDescent="0.25">
      <c r="D27" s="88">
        <f t="shared" ref="D27:D40" si="6">SUM(H27,J27,L27,N27,P27,R27,T27)</f>
        <v>0</v>
      </c>
      <c r="F27" s="70">
        <v>2</v>
      </c>
      <c r="G27" s="81"/>
      <c r="H27" s="47"/>
      <c r="I27" s="81"/>
      <c r="J27" s="47"/>
      <c r="K27" s="81"/>
      <c r="L27" s="47"/>
      <c r="M27" s="81"/>
      <c r="N27" s="47"/>
      <c r="O27" s="81"/>
      <c r="P27" s="59"/>
      <c r="Q27" s="81"/>
      <c r="R27" s="47"/>
      <c r="S27" s="81"/>
      <c r="T27" s="59"/>
      <c r="X27" s="88">
        <f t="shared" ref="X27:X40" si="7">SUM(AB27,AD27,AF27,AH27,AJ27,AL27,AN27)</f>
        <v>0</v>
      </c>
      <c r="Z27" s="70">
        <v>2</v>
      </c>
      <c r="AA27" s="81"/>
      <c r="AB27" s="47"/>
      <c r="AC27" s="81"/>
      <c r="AD27" s="47"/>
      <c r="AE27" s="81"/>
      <c r="AF27" s="47"/>
      <c r="AG27" s="81"/>
      <c r="AH27" s="47"/>
      <c r="AI27" s="81"/>
      <c r="AJ27" s="59"/>
      <c r="AK27" s="81"/>
      <c r="AL27" s="47"/>
      <c r="AM27" s="81"/>
      <c r="AN27" s="59"/>
      <c r="AR27" s="88">
        <f t="shared" ref="AR27:AR40" si="8">SUM(AV27,AX27,AZ27,BB27,BD27,BF27,BH27)</f>
        <v>0</v>
      </c>
      <c r="AT27" s="70">
        <v>2</v>
      </c>
      <c r="AU27" s="81"/>
      <c r="AV27" s="47"/>
      <c r="AW27" s="81"/>
      <c r="AX27" s="47"/>
      <c r="AY27" s="81"/>
      <c r="AZ27" s="47"/>
      <c r="BA27" s="81"/>
      <c r="BB27" s="47"/>
      <c r="BC27" s="81"/>
      <c r="BD27" s="59"/>
      <c r="BE27" s="81"/>
      <c r="BF27" s="47"/>
      <c r="BG27" s="81"/>
      <c r="BH27" s="59"/>
      <c r="BN27" s="15"/>
      <c r="BO27" s="12"/>
    </row>
    <row r="28" spans="2:67" ht="15" customHeight="1" outlineLevel="1" thickBot="1" x14ac:dyDescent="0.25">
      <c r="D28" s="88">
        <f t="shared" si="6"/>
        <v>0</v>
      </c>
      <c r="F28" s="70">
        <v>3</v>
      </c>
      <c r="G28" s="81"/>
      <c r="H28" s="47"/>
      <c r="I28" s="81"/>
      <c r="J28" s="47"/>
      <c r="K28" s="81"/>
      <c r="L28" s="47"/>
      <c r="M28" s="81"/>
      <c r="N28" s="47"/>
      <c r="O28" s="81"/>
      <c r="P28" s="59"/>
      <c r="Q28" s="81"/>
      <c r="R28" s="47"/>
      <c r="S28" s="81"/>
      <c r="T28" s="59"/>
      <c r="X28" s="88">
        <f t="shared" si="7"/>
        <v>0</v>
      </c>
      <c r="Z28" s="70">
        <v>3</v>
      </c>
      <c r="AA28" s="81"/>
      <c r="AB28" s="47"/>
      <c r="AC28" s="81"/>
      <c r="AD28" s="47"/>
      <c r="AE28" s="81"/>
      <c r="AF28" s="47"/>
      <c r="AG28" s="81"/>
      <c r="AH28" s="47"/>
      <c r="AI28" s="81"/>
      <c r="AJ28" s="59"/>
      <c r="AK28" s="81"/>
      <c r="AL28" s="47"/>
      <c r="AM28" s="81"/>
      <c r="AN28" s="59"/>
      <c r="AR28" s="88">
        <f t="shared" si="8"/>
        <v>0</v>
      </c>
      <c r="AT28" s="70">
        <v>3</v>
      </c>
      <c r="AU28" s="81"/>
      <c r="AV28" s="47"/>
      <c r="AW28" s="81"/>
      <c r="AX28" s="47"/>
      <c r="AY28" s="81"/>
      <c r="AZ28" s="47"/>
      <c r="BA28" s="81"/>
      <c r="BB28" s="47"/>
      <c r="BC28" s="81"/>
      <c r="BD28" s="59"/>
      <c r="BE28" s="81"/>
      <c r="BF28" s="47"/>
      <c r="BG28" s="81"/>
      <c r="BH28" s="59"/>
      <c r="BN28" s="15"/>
      <c r="BO28" s="12"/>
    </row>
    <row r="29" spans="2:67" ht="15" customHeight="1" outlineLevel="1" thickBot="1" x14ac:dyDescent="0.25">
      <c r="D29" s="88">
        <f t="shared" si="6"/>
        <v>0</v>
      </c>
      <c r="F29" s="70">
        <v>4</v>
      </c>
      <c r="G29" s="81"/>
      <c r="H29" s="47"/>
      <c r="I29" s="81"/>
      <c r="J29" s="47"/>
      <c r="K29" s="81"/>
      <c r="L29" s="47"/>
      <c r="M29" s="81"/>
      <c r="N29" s="47"/>
      <c r="O29" s="81"/>
      <c r="P29" s="59"/>
      <c r="Q29" s="81"/>
      <c r="R29" s="47"/>
      <c r="S29" s="81"/>
      <c r="T29" s="59"/>
      <c r="X29" s="88">
        <f t="shared" si="7"/>
        <v>0</v>
      </c>
      <c r="Z29" s="70">
        <v>4</v>
      </c>
      <c r="AA29" s="81"/>
      <c r="AB29" s="47"/>
      <c r="AC29" s="81"/>
      <c r="AD29" s="47"/>
      <c r="AE29" s="81"/>
      <c r="AF29" s="47"/>
      <c r="AG29" s="81"/>
      <c r="AH29" s="47"/>
      <c r="AI29" s="81"/>
      <c r="AJ29" s="59"/>
      <c r="AK29" s="81"/>
      <c r="AL29" s="47"/>
      <c r="AM29" s="81"/>
      <c r="AN29" s="59"/>
      <c r="AR29" s="88">
        <f t="shared" si="8"/>
        <v>0</v>
      </c>
      <c r="AT29" s="70">
        <v>4</v>
      </c>
      <c r="AU29" s="81"/>
      <c r="AV29" s="47"/>
      <c r="AW29" s="81"/>
      <c r="AX29" s="47"/>
      <c r="AY29" s="81"/>
      <c r="AZ29" s="47"/>
      <c r="BA29" s="81"/>
      <c r="BB29" s="47"/>
      <c r="BC29" s="81"/>
      <c r="BD29" s="59"/>
      <c r="BE29" s="81"/>
      <c r="BF29" s="47"/>
      <c r="BG29" s="81"/>
      <c r="BH29" s="59"/>
      <c r="BN29" s="15"/>
      <c r="BO29" s="12"/>
    </row>
    <row r="30" spans="2:67" ht="15" customHeight="1" outlineLevel="1" thickBot="1" x14ac:dyDescent="0.25">
      <c r="D30" s="88">
        <f t="shared" si="6"/>
        <v>0</v>
      </c>
      <c r="F30" s="70">
        <v>5</v>
      </c>
      <c r="G30" s="81"/>
      <c r="H30" s="47"/>
      <c r="I30" s="81"/>
      <c r="J30" s="47"/>
      <c r="K30" s="81"/>
      <c r="L30" s="47"/>
      <c r="M30" s="81"/>
      <c r="N30" s="47"/>
      <c r="O30" s="81"/>
      <c r="P30" s="59"/>
      <c r="Q30" s="81"/>
      <c r="R30" s="47"/>
      <c r="S30" s="81"/>
      <c r="T30" s="59"/>
      <c r="X30" s="88">
        <f t="shared" si="7"/>
        <v>0</v>
      </c>
      <c r="Z30" s="70">
        <v>5</v>
      </c>
      <c r="AA30" s="81"/>
      <c r="AB30" s="47"/>
      <c r="AC30" s="81"/>
      <c r="AD30" s="47"/>
      <c r="AE30" s="81"/>
      <c r="AF30" s="47"/>
      <c r="AG30" s="81"/>
      <c r="AH30" s="47"/>
      <c r="AI30" s="81"/>
      <c r="AJ30" s="59"/>
      <c r="AK30" s="81"/>
      <c r="AL30" s="47"/>
      <c r="AM30" s="81"/>
      <c r="AN30" s="59"/>
      <c r="AR30" s="88">
        <f t="shared" si="8"/>
        <v>0</v>
      </c>
      <c r="AT30" s="70">
        <v>5</v>
      </c>
      <c r="AU30" s="81"/>
      <c r="AV30" s="47"/>
      <c r="AW30" s="81"/>
      <c r="AX30" s="47"/>
      <c r="AY30" s="81"/>
      <c r="AZ30" s="47"/>
      <c r="BA30" s="81"/>
      <c r="BB30" s="47"/>
      <c r="BC30" s="81"/>
      <c r="BD30" s="59"/>
      <c r="BE30" s="81"/>
      <c r="BF30" s="47"/>
      <c r="BG30" s="81"/>
      <c r="BH30" s="59"/>
      <c r="BN30" s="15"/>
      <c r="BO30" s="12"/>
    </row>
    <row r="31" spans="2:67" ht="15" customHeight="1" outlineLevel="1" thickBot="1" x14ac:dyDescent="0.25">
      <c r="D31" s="88">
        <f t="shared" si="6"/>
        <v>0</v>
      </c>
      <c r="F31" s="70">
        <v>6</v>
      </c>
      <c r="G31" s="81"/>
      <c r="H31" s="47"/>
      <c r="I31" s="81"/>
      <c r="J31" s="47"/>
      <c r="K31" s="81"/>
      <c r="L31" s="47"/>
      <c r="M31" s="81"/>
      <c r="N31" s="47"/>
      <c r="O31" s="81"/>
      <c r="P31" s="59"/>
      <c r="Q31" s="81"/>
      <c r="R31" s="47"/>
      <c r="S31" s="81"/>
      <c r="T31" s="59"/>
      <c r="X31" s="88">
        <f t="shared" si="7"/>
        <v>0</v>
      </c>
      <c r="Z31" s="70">
        <v>6</v>
      </c>
      <c r="AA31" s="81"/>
      <c r="AB31" s="47"/>
      <c r="AC31" s="81"/>
      <c r="AD31" s="47"/>
      <c r="AE31" s="81"/>
      <c r="AF31" s="47"/>
      <c r="AG31" s="81"/>
      <c r="AH31" s="47"/>
      <c r="AI31" s="81"/>
      <c r="AJ31" s="59"/>
      <c r="AK31" s="81"/>
      <c r="AL31" s="47"/>
      <c r="AM31" s="81"/>
      <c r="AN31" s="59"/>
      <c r="AR31" s="88">
        <f t="shared" si="8"/>
        <v>0</v>
      </c>
      <c r="AT31" s="70">
        <v>6</v>
      </c>
      <c r="AU31" s="81"/>
      <c r="AV31" s="47"/>
      <c r="AW31" s="81"/>
      <c r="AX31" s="47"/>
      <c r="AY31" s="81"/>
      <c r="AZ31" s="47"/>
      <c r="BA31" s="81"/>
      <c r="BB31" s="47"/>
      <c r="BC31" s="81"/>
      <c r="BD31" s="59"/>
      <c r="BE31" s="81"/>
      <c r="BF31" s="47"/>
      <c r="BG31" s="81"/>
      <c r="BH31" s="59"/>
      <c r="BN31" s="15"/>
      <c r="BO31" s="12"/>
    </row>
    <row r="32" spans="2:67" ht="15" customHeight="1" outlineLevel="1" thickBot="1" x14ac:dyDescent="0.25">
      <c r="D32" s="88">
        <f t="shared" si="6"/>
        <v>0</v>
      </c>
      <c r="F32" s="70">
        <v>7</v>
      </c>
      <c r="G32" s="81"/>
      <c r="H32" s="47"/>
      <c r="I32" s="81"/>
      <c r="J32" s="47"/>
      <c r="K32" s="81"/>
      <c r="L32" s="47"/>
      <c r="M32" s="81"/>
      <c r="N32" s="47"/>
      <c r="O32" s="81"/>
      <c r="P32" s="59"/>
      <c r="Q32" s="81"/>
      <c r="R32" s="47"/>
      <c r="S32" s="81"/>
      <c r="T32" s="59"/>
      <c r="X32" s="88">
        <f t="shared" si="7"/>
        <v>0</v>
      </c>
      <c r="Z32" s="70">
        <v>7</v>
      </c>
      <c r="AA32" s="81"/>
      <c r="AB32" s="47"/>
      <c r="AC32" s="81"/>
      <c r="AD32" s="47"/>
      <c r="AE32" s="81"/>
      <c r="AF32" s="47"/>
      <c r="AG32" s="81"/>
      <c r="AH32" s="47"/>
      <c r="AI32" s="81"/>
      <c r="AJ32" s="59"/>
      <c r="AK32" s="81"/>
      <c r="AL32" s="47"/>
      <c r="AM32" s="81"/>
      <c r="AN32" s="59"/>
      <c r="AR32" s="88">
        <f t="shared" si="8"/>
        <v>0</v>
      </c>
      <c r="AT32" s="70">
        <v>7</v>
      </c>
      <c r="AU32" s="81"/>
      <c r="AV32" s="47"/>
      <c r="AW32" s="81"/>
      <c r="AX32" s="47"/>
      <c r="AY32" s="81"/>
      <c r="AZ32" s="47"/>
      <c r="BA32" s="81"/>
      <c r="BB32" s="47"/>
      <c r="BC32" s="81"/>
      <c r="BD32" s="59"/>
      <c r="BE32" s="81"/>
      <c r="BF32" s="47"/>
      <c r="BG32" s="81"/>
      <c r="BH32" s="59"/>
      <c r="BN32" s="15"/>
      <c r="BO32" s="12"/>
    </row>
    <row r="33" spans="4:67" ht="15" customHeight="1" outlineLevel="1" thickBot="1" x14ac:dyDescent="0.25">
      <c r="D33" s="88">
        <f t="shared" si="6"/>
        <v>0</v>
      </c>
      <c r="F33" s="70">
        <v>8</v>
      </c>
      <c r="G33" s="81"/>
      <c r="H33" s="47"/>
      <c r="I33" s="81"/>
      <c r="J33" s="47"/>
      <c r="K33" s="81"/>
      <c r="L33" s="47"/>
      <c r="M33" s="81"/>
      <c r="N33" s="47"/>
      <c r="O33" s="81"/>
      <c r="P33" s="59"/>
      <c r="Q33" s="81"/>
      <c r="R33" s="47"/>
      <c r="S33" s="81"/>
      <c r="T33" s="59"/>
      <c r="X33" s="88">
        <f t="shared" si="7"/>
        <v>0</v>
      </c>
      <c r="Z33" s="70">
        <v>8</v>
      </c>
      <c r="AA33" s="81"/>
      <c r="AB33" s="47"/>
      <c r="AC33" s="81"/>
      <c r="AD33" s="47"/>
      <c r="AE33" s="81"/>
      <c r="AF33" s="47"/>
      <c r="AG33" s="81"/>
      <c r="AH33" s="47"/>
      <c r="AI33" s="81"/>
      <c r="AJ33" s="59"/>
      <c r="AK33" s="81"/>
      <c r="AL33" s="47"/>
      <c r="AM33" s="81"/>
      <c r="AN33" s="59"/>
      <c r="AR33" s="88">
        <f t="shared" si="8"/>
        <v>0</v>
      </c>
      <c r="AT33" s="70">
        <v>8</v>
      </c>
      <c r="AU33" s="81"/>
      <c r="AV33" s="47"/>
      <c r="AW33" s="81"/>
      <c r="AX33" s="47"/>
      <c r="AY33" s="81"/>
      <c r="AZ33" s="47"/>
      <c r="BA33" s="81"/>
      <c r="BB33" s="47"/>
      <c r="BC33" s="81"/>
      <c r="BD33" s="59"/>
      <c r="BE33" s="81"/>
      <c r="BF33" s="47"/>
      <c r="BG33" s="81"/>
      <c r="BH33" s="59"/>
      <c r="BN33" s="15"/>
      <c r="BO33" s="12"/>
    </row>
    <row r="34" spans="4:67" ht="15" customHeight="1" outlineLevel="1" thickBot="1" x14ac:dyDescent="0.25">
      <c r="D34" s="88">
        <f t="shared" si="6"/>
        <v>0</v>
      </c>
      <c r="F34" s="70">
        <v>9</v>
      </c>
      <c r="G34" s="81"/>
      <c r="H34" s="47"/>
      <c r="I34" s="81"/>
      <c r="J34" s="47"/>
      <c r="K34" s="81"/>
      <c r="L34" s="47"/>
      <c r="M34" s="81"/>
      <c r="N34" s="47"/>
      <c r="O34" s="81"/>
      <c r="P34" s="59"/>
      <c r="Q34" s="81"/>
      <c r="R34" s="47"/>
      <c r="S34" s="81"/>
      <c r="T34" s="59"/>
      <c r="X34" s="88">
        <f t="shared" si="7"/>
        <v>0</v>
      </c>
      <c r="Z34" s="70">
        <v>9</v>
      </c>
      <c r="AA34" s="81"/>
      <c r="AB34" s="47"/>
      <c r="AC34" s="81"/>
      <c r="AD34" s="47"/>
      <c r="AE34" s="81"/>
      <c r="AF34" s="47"/>
      <c r="AG34" s="81"/>
      <c r="AH34" s="47"/>
      <c r="AI34" s="81"/>
      <c r="AJ34" s="59"/>
      <c r="AK34" s="81"/>
      <c r="AL34" s="47"/>
      <c r="AM34" s="81"/>
      <c r="AN34" s="59"/>
      <c r="AR34" s="88">
        <f t="shared" si="8"/>
        <v>0</v>
      </c>
      <c r="AT34" s="70">
        <v>9</v>
      </c>
      <c r="AU34" s="81"/>
      <c r="AV34" s="47"/>
      <c r="AW34" s="81"/>
      <c r="AX34" s="47"/>
      <c r="AY34" s="81"/>
      <c r="AZ34" s="47"/>
      <c r="BA34" s="81"/>
      <c r="BB34" s="47"/>
      <c r="BC34" s="81"/>
      <c r="BD34" s="59"/>
      <c r="BE34" s="81"/>
      <c r="BF34" s="47"/>
      <c r="BG34" s="81"/>
      <c r="BH34" s="59"/>
      <c r="BN34" s="15"/>
      <c r="BO34" s="12"/>
    </row>
    <row r="35" spans="4:67" ht="15" customHeight="1" outlineLevel="1" thickBot="1" x14ac:dyDescent="0.25">
      <c r="D35" s="88">
        <f t="shared" si="6"/>
        <v>0</v>
      </c>
      <c r="F35" s="70">
        <v>10</v>
      </c>
      <c r="G35" s="81"/>
      <c r="H35" s="47"/>
      <c r="I35" s="81"/>
      <c r="J35" s="47"/>
      <c r="K35" s="81"/>
      <c r="L35" s="47"/>
      <c r="M35" s="81"/>
      <c r="N35" s="47"/>
      <c r="O35" s="81"/>
      <c r="P35" s="59"/>
      <c r="Q35" s="81"/>
      <c r="R35" s="47"/>
      <c r="S35" s="81"/>
      <c r="T35" s="59"/>
      <c r="X35" s="88">
        <f t="shared" si="7"/>
        <v>0</v>
      </c>
      <c r="Z35" s="70">
        <v>10</v>
      </c>
      <c r="AA35" s="81"/>
      <c r="AB35" s="47"/>
      <c r="AC35" s="81"/>
      <c r="AD35" s="47"/>
      <c r="AE35" s="81"/>
      <c r="AF35" s="47"/>
      <c r="AG35" s="81"/>
      <c r="AH35" s="47"/>
      <c r="AI35" s="81"/>
      <c r="AJ35" s="59"/>
      <c r="AK35" s="81"/>
      <c r="AL35" s="47"/>
      <c r="AM35" s="81"/>
      <c r="AN35" s="59"/>
      <c r="AR35" s="88">
        <f t="shared" si="8"/>
        <v>0</v>
      </c>
      <c r="AT35" s="70">
        <v>10</v>
      </c>
      <c r="AU35" s="81"/>
      <c r="AV35" s="47"/>
      <c r="AW35" s="81"/>
      <c r="AX35" s="47"/>
      <c r="AY35" s="81"/>
      <c r="AZ35" s="47"/>
      <c r="BA35" s="81"/>
      <c r="BB35" s="47"/>
      <c r="BC35" s="81"/>
      <c r="BD35" s="59"/>
      <c r="BE35" s="81"/>
      <c r="BF35" s="47"/>
      <c r="BG35" s="81"/>
      <c r="BH35" s="59"/>
      <c r="BN35" s="15"/>
      <c r="BO35" s="12"/>
    </row>
    <row r="36" spans="4:67" ht="15" customHeight="1" outlineLevel="1" thickBot="1" x14ac:dyDescent="0.25">
      <c r="D36" s="88">
        <f t="shared" si="6"/>
        <v>0</v>
      </c>
      <c r="F36" s="70">
        <v>11</v>
      </c>
      <c r="G36" s="81"/>
      <c r="H36" s="47"/>
      <c r="I36" s="81"/>
      <c r="J36" s="47"/>
      <c r="K36" s="81"/>
      <c r="L36" s="47"/>
      <c r="M36" s="81"/>
      <c r="N36" s="47"/>
      <c r="O36" s="81"/>
      <c r="P36" s="59"/>
      <c r="Q36" s="81"/>
      <c r="R36" s="47"/>
      <c r="S36" s="81"/>
      <c r="T36" s="59"/>
      <c r="X36" s="88">
        <f t="shared" si="7"/>
        <v>0</v>
      </c>
      <c r="Z36" s="70">
        <v>11</v>
      </c>
      <c r="AA36" s="81"/>
      <c r="AB36" s="47"/>
      <c r="AC36" s="81"/>
      <c r="AD36" s="47"/>
      <c r="AE36" s="81"/>
      <c r="AF36" s="47"/>
      <c r="AG36" s="81"/>
      <c r="AH36" s="47"/>
      <c r="AI36" s="81"/>
      <c r="AJ36" s="59"/>
      <c r="AK36" s="81"/>
      <c r="AL36" s="47"/>
      <c r="AM36" s="81"/>
      <c r="AN36" s="59"/>
      <c r="AR36" s="88">
        <f t="shared" si="8"/>
        <v>0</v>
      </c>
      <c r="AT36" s="70">
        <v>11</v>
      </c>
      <c r="AU36" s="81"/>
      <c r="AV36" s="47"/>
      <c r="AW36" s="81"/>
      <c r="AX36" s="47"/>
      <c r="AY36" s="81"/>
      <c r="AZ36" s="47"/>
      <c r="BA36" s="81"/>
      <c r="BB36" s="47"/>
      <c r="BC36" s="81"/>
      <c r="BD36" s="59"/>
      <c r="BE36" s="81"/>
      <c r="BF36" s="47"/>
      <c r="BG36" s="81"/>
      <c r="BH36" s="59"/>
      <c r="BN36" s="15"/>
      <c r="BO36" s="12"/>
    </row>
    <row r="37" spans="4:67" ht="15" customHeight="1" outlineLevel="1" thickBot="1" x14ac:dyDescent="0.25">
      <c r="D37" s="88">
        <f t="shared" si="6"/>
        <v>0</v>
      </c>
      <c r="F37" s="70">
        <v>12</v>
      </c>
      <c r="G37" s="81"/>
      <c r="H37" s="47"/>
      <c r="I37" s="81"/>
      <c r="J37" s="47"/>
      <c r="K37" s="81"/>
      <c r="L37" s="47"/>
      <c r="M37" s="81"/>
      <c r="N37" s="47"/>
      <c r="O37" s="81"/>
      <c r="P37" s="59"/>
      <c r="Q37" s="81"/>
      <c r="R37" s="47"/>
      <c r="S37" s="81"/>
      <c r="T37" s="59"/>
      <c r="X37" s="88">
        <f t="shared" si="7"/>
        <v>0</v>
      </c>
      <c r="Z37" s="70">
        <v>12</v>
      </c>
      <c r="AA37" s="81"/>
      <c r="AB37" s="47"/>
      <c r="AC37" s="81"/>
      <c r="AD37" s="47"/>
      <c r="AE37" s="81"/>
      <c r="AF37" s="47"/>
      <c r="AG37" s="81"/>
      <c r="AH37" s="47"/>
      <c r="AI37" s="81"/>
      <c r="AJ37" s="59"/>
      <c r="AK37" s="81"/>
      <c r="AL37" s="47"/>
      <c r="AM37" s="81"/>
      <c r="AN37" s="59"/>
      <c r="AR37" s="88">
        <f t="shared" si="8"/>
        <v>0</v>
      </c>
      <c r="AT37" s="70">
        <v>12</v>
      </c>
      <c r="AU37" s="81"/>
      <c r="AV37" s="47"/>
      <c r="AW37" s="81"/>
      <c r="AX37" s="47"/>
      <c r="AY37" s="81"/>
      <c r="AZ37" s="47"/>
      <c r="BA37" s="81"/>
      <c r="BB37" s="47"/>
      <c r="BC37" s="81"/>
      <c r="BD37" s="59"/>
      <c r="BE37" s="81"/>
      <c r="BF37" s="47"/>
      <c r="BG37" s="81"/>
      <c r="BH37" s="59"/>
      <c r="BN37" s="15"/>
      <c r="BO37" s="12"/>
    </row>
    <row r="38" spans="4:67" ht="15" customHeight="1" outlineLevel="1" thickBot="1" x14ac:dyDescent="0.25">
      <c r="D38" s="88">
        <f t="shared" si="6"/>
        <v>0</v>
      </c>
      <c r="F38" s="70">
        <v>13</v>
      </c>
      <c r="G38" s="81"/>
      <c r="H38" s="47"/>
      <c r="I38" s="81"/>
      <c r="J38" s="47"/>
      <c r="K38" s="81"/>
      <c r="L38" s="47"/>
      <c r="M38" s="81"/>
      <c r="N38" s="47"/>
      <c r="O38" s="81"/>
      <c r="P38" s="59"/>
      <c r="Q38" s="81"/>
      <c r="R38" s="47"/>
      <c r="S38" s="81"/>
      <c r="T38" s="59"/>
      <c r="X38" s="88">
        <f t="shared" si="7"/>
        <v>0</v>
      </c>
      <c r="Z38" s="70">
        <v>13</v>
      </c>
      <c r="AA38" s="81"/>
      <c r="AB38" s="47"/>
      <c r="AC38" s="81"/>
      <c r="AD38" s="47"/>
      <c r="AE38" s="81"/>
      <c r="AF38" s="47"/>
      <c r="AG38" s="81"/>
      <c r="AH38" s="47"/>
      <c r="AI38" s="81"/>
      <c r="AJ38" s="59"/>
      <c r="AK38" s="81"/>
      <c r="AL38" s="47"/>
      <c r="AM38" s="81"/>
      <c r="AN38" s="59"/>
      <c r="AR38" s="88">
        <f t="shared" si="8"/>
        <v>0</v>
      </c>
      <c r="AT38" s="70">
        <v>13</v>
      </c>
      <c r="AU38" s="81"/>
      <c r="AV38" s="47"/>
      <c r="AW38" s="81"/>
      <c r="AX38" s="47"/>
      <c r="AY38" s="81"/>
      <c r="AZ38" s="47"/>
      <c r="BA38" s="81"/>
      <c r="BB38" s="47"/>
      <c r="BC38" s="81"/>
      <c r="BD38" s="59"/>
      <c r="BE38" s="81"/>
      <c r="BF38" s="47"/>
      <c r="BG38" s="81"/>
      <c r="BH38" s="59"/>
      <c r="BN38" s="15"/>
      <c r="BO38" s="12"/>
    </row>
    <row r="39" spans="4:67" ht="15" customHeight="1" outlineLevel="1" thickBot="1" x14ac:dyDescent="0.25">
      <c r="D39" s="88">
        <f t="shared" si="6"/>
        <v>0</v>
      </c>
      <c r="F39" s="70">
        <v>14</v>
      </c>
      <c r="G39" s="81"/>
      <c r="H39" s="78"/>
      <c r="I39" s="81"/>
      <c r="J39" s="47"/>
      <c r="K39" s="81"/>
      <c r="L39" s="47"/>
      <c r="M39" s="81"/>
      <c r="N39" s="47"/>
      <c r="O39" s="81"/>
      <c r="P39" s="59"/>
      <c r="Q39" s="81"/>
      <c r="R39" s="47"/>
      <c r="S39" s="81"/>
      <c r="T39" s="59"/>
      <c r="X39" s="88">
        <f t="shared" si="7"/>
        <v>0</v>
      </c>
      <c r="Z39" s="70">
        <v>14</v>
      </c>
      <c r="AA39" s="81"/>
      <c r="AB39" s="78"/>
      <c r="AC39" s="81"/>
      <c r="AD39" s="47"/>
      <c r="AE39" s="81"/>
      <c r="AF39" s="47"/>
      <c r="AG39" s="81"/>
      <c r="AH39" s="47"/>
      <c r="AI39" s="81"/>
      <c r="AJ39" s="59"/>
      <c r="AK39" s="81"/>
      <c r="AL39" s="47"/>
      <c r="AM39" s="81"/>
      <c r="AN39" s="59"/>
      <c r="AR39" s="88">
        <f t="shared" si="8"/>
        <v>0</v>
      </c>
      <c r="AT39" s="70">
        <v>14</v>
      </c>
      <c r="AU39" s="81"/>
      <c r="AV39" s="78"/>
      <c r="AW39" s="81"/>
      <c r="AX39" s="47"/>
      <c r="AY39" s="81"/>
      <c r="AZ39" s="47"/>
      <c r="BA39" s="81"/>
      <c r="BB39" s="47"/>
      <c r="BC39" s="81"/>
      <c r="BD39" s="59"/>
      <c r="BE39" s="81"/>
      <c r="BF39" s="47"/>
      <c r="BG39" s="81"/>
      <c r="BH39" s="59"/>
      <c r="BN39" s="15"/>
      <c r="BO39" s="12"/>
    </row>
    <row r="40" spans="4:67" ht="15" customHeight="1" outlineLevel="1" thickBot="1" x14ac:dyDescent="0.25">
      <c r="D40" s="89">
        <f t="shared" si="6"/>
        <v>0</v>
      </c>
      <c r="F40" s="70">
        <v>15</v>
      </c>
      <c r="G40" s="82"/>
      <c r="H40" s="60"/>
      <c r="I40" s="82"/>
      <c r="J40" s="60"/>
      <c r="K40" s="82"/>
      <c r="L40" s="60"/>
      <c r="M40" s="82"/>
      <c r="N40" s="60"/>
      <c r="O40" s="82"/>
      <c r="P40" s="61"/>
      <c r="Q40" s="82"/>
      <c r="R40" s="60"/>
      <c r="S40" s="82"/>
      <c r="T40" s="61"/>
      <c r="X40" s="89">
        <f t="shared" si="7"/>
        <v>0</v>
      </c>
      <c r="Z40" s="70">
        <v>15</v>
      </c>
      <c r="AA40" s="82"/>
      <c r="AB40" s="60"/>
      <c r="AC40" s="82"/>
      <c r="AD40" s="60"/>
      <c r="AE40" s="82"/>
      <c r="AF40" s="60"/>
      <c r="AG40" s="82"/>
      <c r="AH40" s="60"/>
      <c r="AI40" s="82"/>
      <c r="AJ40" s="61"/>
      <c r="AK40" s="82"/>
      <c r="AL40" s="60"/>
      <c r="AM40" s="82"/>
      <c r="AN40" s="61"/>
      <c r="AR40" s="89">
        <f t="shared" si="8"/>
        <v>0</v>
      </c>
      <c r="AT40" s="70">
        <v>15</v>
      </c>
      <c r="AU40" s="82"/>
      <c r="AV40" s="60"/>
      <c r="AW40" s="82"/>
      <c r="AX40" s="60"/>
      <c r="AY40" s="82"/>
      <c r="AZ40" s="60"/>
      <c r="BA40" s="82"/>
      <c r="BB40" s="60"/>
      <c r="BC40" s="82"/>
      <c r="BD40" s="61"/>
      <c r="BE40" s="82"/>
      <c r="BF40" s="60"/>
      <c r="BG40" s="82"/>
      <c r="BH40" s="61"/>
      <c r="BN40" s="15"/>
      <c r="BO40" s="12"/>
    </row>
    <row r="41" spans="4:67" ht="15" customHeight="1" outlineLevel="1" thickTop="1" x14ac:dyDescent="0.2">
      <c r="F41" s="65"/>
      <c r="G41" s="49" t="s">
        <v>27</v>
      </c>
      <c r="H41" s="49">
        <f>SUM(H26:H40)</f>
        <v>0</v>
      </c>
      <c r="I41" s="49"/>
      <c r="J41" s="49">
        <f>SUM(J26:J40)</f>
        <v>0</v>
      </c>
      <c r="K41" s="49"/>
      <c r="L41" s="49">
        <f>SUM(L26:L40)</f>
        <v>0</v>
      </c>
      <c r="M41" s="49"/>
      <c r="N41" s="49">
        <f>SUM(N26:N40)</f>
        <v>0</v>
      </c>
      <c r="O41" s="49"/>
      <c r="P41" s="49">
        <f>SUM(P26:P40)</f>
        <v>0</v>
      </c>
      <c r="Q41" s="49"/>
      <c r="R41" s="49">
        <f>SUM(R26:R40)</f>
        <v>0</v>
      </c>
      <c r="S41" s="49"/>
      <c r="T41" s="49">
        <f>SUM(T26:T40)</f>
        <v>0</v>
      </c>
      <c r="Z41" s="65"/>
      <c r="AA41" s="49" t="s">
        <v>27</v>
      </c>
      <c r="AB41" s="49">
        <f>SUM(AB26:AB40)</f>
        <v>0</v>
      </c>
      <c r="AC41" s="49"/>
      <c r="AD41" s="49">
        <f>SUM(AD26:AD40)</f>
        <v>0</v>
      </c>
      <c r="AE41" s="49"/>
      <c r="AF41" s="49">
        <f>SUM(AF26:AF40)</f>
        <v>0</v>
      </c>
      <c r="AG41" s="49"/>
      <c r="AH41" s="49">
        <f>SUM(AH26:AH40)</f>
        <v>0</v>
      </c>
      <c r="AI41" s="49"/>
      <c r="AJ41" s="49">
        <f>SUM(AJ26:AJ40)</f>
        <v>0</v>
      </c>
      <c r="AK41" s="49"/>
      <c r="AL41" s="49">
        <f>SUM(AL26:AL40)</f>
        <v>0</v>
      </c>
      <c r="AM41" s="49"/>
      <c r="AN41" s="49">
        <f>SUM(AN26:AN40)</f>
        <v>0</v>
      </c>
      <c r="AT41" s="65"/>
      <c r="AU41" s="49" t="s">
        <v>27</v>
      </c>
      <c r="AV41" s="49">
        <f>SUM(AV26:AV40)</f>
        <v>0</v>
      </c>
      <c r="AW41" s="49"/>
      <c r="AX41" s="49">
        <f>SUM(AX26:AX40)</f>
        <v>0</v>
      </c>
      <c r="AY41" s="49"/>
      <c r="AZ41" s="49">
        <f>SUM(AZ26:AZ40)</f>
        <v>0</v>
      </c>
      <c r="BA41" s="49"/>
      <c r="BB41" s="49">
        <f>SUM(BB26:BB40)</f>
        <v>0</v>
      </c>
      <c r="BC41" s="49"/>
      <c r="BD41" s="49">
        <f>SUM(BD26:BD40)</f>
        <v>0</v>
      </c>
      <c r="BE41" s="49"/>
      <c r="BF41" s="49">
        <f>SUM(BF26:BF40)</f>
        <v>0</v>
      </c>
      <c r="BG41" s="49"/>
      <c r="BH41" s="49">
        <f>SUM(BH26:BH40)</f>
        <v>0</v>
      </c>
      <c r="BN41" s="15"/>
      <c r="BO41" s="12"/>
    </row>
    <row r="42" spans="4:67" ht="0.75" customHeight="1" outlineLevel="1" thickBot="1" x14ac:dyDescent="0.25">
      <c r="F42" s="68">
        <f>INT((N43-LOOKUP(N43,DATE(YEAR(N43)+{-1;0;1},1,3)-WEEKDAY(DATE(YEAR(N43)+{-1;0;1},1,3))+2))/7)+1</f>
        <v>3</v>
      </c>
      <c r="G42" s="50"/>
      <c r="H42" s="50"/>
      <c r="I42" s="50"/>
      <c r="J42" s="50"/>
      <c r="K42" s="50"/>
      <c r="L42" s="50"/>
      <c r="M42" s="50"/>
      <c r="N42" s="50"/>
      <c r="O42" s="50"/>
      <c r="P42" s="50"/>
      <c r="Q42" s="50"/>
      <c r="R42" s="50"/>
      <c r="S42" s="50"/>
      <c r="T42" s="50"/>
      <c r="Z42" s="68">
        <f>INT((AH43-LOOKUP(AH43,DATE(YEAR(AH43)+{-1;0;1},1,3)-WEEKDAY(DATE(YEAR(AH43)+{-1;0;1},1,3))+2))/7)+1</f>
        <v>7</v>
      </c>
      <c r="AA42" s="50"/>
      <c r="AB42" s="50"/>
      <c r="AC42" s="50"/>
      <c r="AD42" s="50"/>
      <c r="AE42" s="50"/>
      <c r="AF42" s="50"/>
      <c r="AG42" s="50"/>
      <c r="AH42" s="50"/>
      <c r="AI42" s="50"/>
      <c r="AJ42" s="50"/>
      <c r="AK42" s="47"/>
      <c r="AL42" s="47"/>
      <c r="AM42" s="47"/>
      <c r="AN42" s="47"/>
      <c r="AT42" s="68">
        <f>INT((BB43-LOOKUP(BB43,DATE(YEAR(BB43)+{-1;0;1},1,3)-WEEKDAY(DATE(YEAR(BB43)+{-1;0;1},1,3))+2))/7)+1</f>
        <v>11</v>
      </c>
      <c r="AU42" s="50"/>
      <c r="AV42" s="50"/>
      <c r="AW42" s="50"/>
      <c r="AX42" s="50"/>
      <c r="AY42" s="50"/>
      <c r="AZ42" s="50"/>
      <c r="BA42" s="50"/>
      <c r="BB42" s="50"/>
      <c r="BC42" s="50"/>
      <c r="BD42" s="50"/>
      <c r="BE42" s="50"/>
      <c r="BF42" s="50"/>
      <c r="BG42" s="50"/>
      <c r="BH42" s="50"/>
      <c r="BN42" s="15"/>
      <c r="BO42" s="12">
        <f>DATE(An_ref,7,1)</f>
        <v>43647</v>
      </c>
    </row>
    <row r="43" spans="4:67" ht="39.950000000000003" customHeight="1" thickBot="1" x14ac:dyDescent="0.25">
      <c r="F43" s="71">
        <f>F42</f>
        <v>3</v>
      </c>
      <c r="G43" s="51" t="str">
        <f>IF(ISNA(VLOOKUP(H43,Tab_feri,2,FALSE)),"",VLOOKUP(H43,Tab_feri,2,FALSE))</f>
        <v/>
      </c>
      <c r="H43" s="52">
        <f>T25+1</f>
        <v>43479</v>
      </c>
      <c r="I43" s="51" t="str">
        <f>IF(ISNA(VLOOKUP(J43,Tab_feri,2,FALSE)),"",VLOOKUP(J43,Tab_feri,2,FALSE))</f>
        <v/>
      </c>
      <c r="J43" s="52">
        <f>H43+1</f>
        <v>43480</v>
      </c>
      <c r="K43" s="51" t="str">
        <f>IF(ISNA(VLOOKUP(L43,Tab_feri,2,FALSE)),"",VLOOKUP(L43,Tab_feri,2,FALSE))</f>
        <v/>
      </c>
      <c r="L43" s="52">
        <f>J43+1</f>
        <v>43481</v>
      </c>
      <c r="M43" s="51" t="str">
        <f>IF(ISNA(VLOOKUP(N43,Tab_feri,2,FALSE)),"",VLOOKUP(N43,Tab_feri,2,FALSE))</f>
        <v/>
      </c>
      <c r="N43" s="52">
        <f>L43+1</f>
        <v>43482</v>
      </c>
      <c r="O43" s="51" t="str">
        <f>IF(ISNA(VLOOKUP(P43,Tab_feri,2,FALSE)),"",VLOOKUP(P43,Tab_feri,2,FALSE))</f>
        <v/>
      </c>
      <c r="P43" s="62">
        <f>N43+1</f>
        <v>43483</v>
      </c>
      <c r="Q43" s="53" t="str">
        <f>IF(ISNA(VLOOKUP(R43,Tab_feri,2,FALSE)),"",VLOOKUP(R43,Tab_feri,2,FALSE))</f>
        <v/>
      </c>
      <c r="R43" s="54">
        <f>P43+1</f>
        <v>43484</v>
      </c>
      <c r="S43" s="53" t="str">
        <f>IF(ISNA(VLOOKUP(T43,Tab_feri,2,FALSE)),"",VLOOKUP(T43,Tab_feri,2,FALSE))</f>
        <v/>
      </c>
      <c r="T43" s="55">
        <f>R43+1</f>
        <v>43485</v>
      </c>
      <c r="Z43" s="71">
        <f>Z42</f>
        <v>7</v>
      </c>
      <c r="AA43" s="51" t="str">
        <f>IF(ISNA(VLOOKUP(AB43,Tab_feri,2,FALSE)),"",VLOOKUP(AB43,Tab_feri,2,FALSE))</f>
        <v/>
      </c>
      <c r="AB43" s="52">
        <f>AN25+1</f>
        <v>43507</v>
      </c>
      <c r="AC43" s="51" t="str">
        <f>IF(ISNA(VLOOKUP(AD43,Tab_feri,2,FALSE)),"",VLOOKUP(AD43,Tab_feri,2,FALSE))</f>
        <v/>
      </c>
      <c r="AD43" s="52">
        <f>AB43+1</f>
        <v>43508</v>
      </c>
      <c r="AE43" s="51" t="str">
        <f>IF(ISNA(VLOOKUP(AF43,Tab_feri,2,FALSE)),"",VLOOKUP(AF43,Tab_feri,2,FALSE))</f>
        <v/>
      </c>
      <c r="AF43" s="52">
        <f>AD43+1</f>
        <v>43509</v>
      </c>
      <c r="AG43" s="51" t="str">
        <f>IF(ISNA(VLOOKUP(AH43,Tab_feri,2,FALSE)),"",VLOOKUP(AH43,Tab_feri,2,FALSE))</f>
        <v/>
      </c>
      <c r="AH43" s="52">
        <f>AF43+1</f>
        <v>43510</v>
      </c>
      <c r="AI43" s="51" t="str">
        <f>IF(ISNA(VLOOKUP(AJ43,Tab_feri,2,FALSE)),"",VLOOKUP(AJ43,Tab_feri,2,FALSE))</f>
        <v/>
      </c>
      <c r="AJ43" s="62">
        <f>AH43+1</f>
        <v>43511</v>
      </c>
      <c r="AK43" s="45" t="str">
        <f>IF(ISNA(VLOOKUP(AL43,Tab_feri,2,FALSE)),"",VLOOKUP(AL43,Tab_feri,2,FALSE))</f>
        <v/>
      </c>
      <c r="AL43" s="46">
        <f>AJ43+1</f>
        <v>43512</v>
      </c>
      <c r="AM43" s="45" t="str">
        <f>IF(ISNA(VLOOKUP(AN43,Tab_feri,2,FALSE)),"",VLOOKUP(AN43,Tab_feri,2,FALSE))</f>
        <v/>
      </c>
      <c r="AN43" s="46">
        <f>AL43+1</f>
        <v>43513</v>
      </c>
      <c r="AT43" s="71">
        <f>AT42</f>
        <v>11</v>
      </c>
      <c r="AU43" s="51" t="str">
        <f>IF(ISNA(VLOOKUP(AV43,Tab_feri,2,FALSE)),"",VLOOKUP(AV43,Tab_feri,2,FALSE))</f>
        <v/>
      </c>
      <c r="AV43" s="52">
        <f>BH25+1</f>
        <v>43535</v>
      </c>
      <c r="AW43" s="51" t="str">
        <f>IF(ISNA(VLOOKUP(AX43,Tab_feri,2,FALSE)),"",VLOOKUP(AX43,Tab_feri,2,FALSE))</f>
        <v/>
      </c>
      <c r="AX43" s="52">
        <f>AV43+1</f>
        <v>43536</v>
      </c>
      <c r="AY43" s="51" t="str">
        <f>IF(ISNA(VLOOKUP(AZ43,Tab_feri,2,FALSE)),"",VLOOKUP(AZ43,Tab_feri,2,FALSE))</f>
        <v/>
      </c>
      <c r="AZ43" s="52">
        <f>AX43+1</f>
        <v>43537</v>
      </c>
      <c r="BA43" s="51" t="str">
        <f>IF(ISNA(VLOOKUP(BB43,Tab_feri,2,FALSE)),"",VLOOKUP(BB43,Tab_feri,2,FALSE))</f>
        <v/>
      </c>
      <c r="BB43" s="52">
        <f>AZ43+1</f>
        <v>43538</v>
      </c>
      <c r="BC43" s="51" t="str">
        <f>IF(ISNA(VLOOKUP(BD43,Tab_feri,2,FALSE)),"",VLOOKUP(BD43,Tab_feri,2,FALSE))</f>
        <v/>
      </c>
      <c r="BD43" s="62">
        <f>BB43+1</f>
        <v>43539</v>
      </c>
      <c r="BE43" s="53" t="str">
        <f>IF(ISNA(VLOOKUP(BF43,Tab_feri,2,FALSE)),"",VLOOKUP(BF43,Tab_feri,2,FALSE))</f>
        <v/>
      </c>
      <c r="BF43" s="54">
        <f>BD43+1</f>
        <v>43540</v>
      </c>
      <c r="BG43" s="53" t="str">
        <f>IF(ISNA(VLOOKUP(BH43,Tab_feri,2,FALSE)),"",VLOOKUP(BH43,Tab_feri,2,FALSE))</f>
        <v/>
      </c>
      <c r="BH43" s="55">
        <f>BF43+1</f>
        <v>43541</v>
      </c>
      <c r="BN43" s="16"/>
      <c r="BO43" s="12">
        <f>DATE(An_ref,9,3)</f>
        <v>43711</v>
      </c>
    </row>
    <row r="44" spans="4:67" ht="15" customHeight="1" outlineLevel="1" thickTop="1" thickBot="1" x14ac:dyDescent="0.25">
      <c r="D44" s="87">
        <f>SUM(H44,J44,L44,N44,P44,R44,T44)</f>
        <v>0</v>
      </c>
      <c r="F44" s="70">
        <v>1</v>
      </c>
      <c r="G44" s="80"/>
      <c r="H44" s="57"/>
      <c r="I44" s="80"/>
      <c r="J44" s="57"/>
      <c r="K44" s="80"/>
      <c r="L44" s="57"/>
      <c r="M44" s="80"/>
      <c r="N44" s="57"/>
      <c r="O44" s="80"/>
      <c r="P44" s="58"/>
      <c r="Q44" s="80"/>
      <c r="R44" s="57"/>
      <c r="S44" s="80"/>
      <c r="T44" s="58"/>
      <c r="X44" s="87">
        <f>SUM(AB44,AD44,AF44,AH44,AJ44,AL44,AN44)</f>
        <v>0</v>
      </c>
      <c r="Z44" s="70">
        <v>1</v>
      </c>
      <c r="AA44" s="80"/>
      <c r="AB44" s="57"/>
      <c r="AC44" s="80"/>
      <c r="AD44" s="57"/>
      <c r="AE44" s="80"/>
      <c r="AF44" s="57"/>
      <c r="AG44" s="80"/>
      <c r="AH44" s="57"/>
      <c r="AI44" s="80"/>
      <c r="AJ44" s="58"/>
      <c r="AK44" s="80"/>
      <c r="AL44" s="57"/>
      <c r="AM44" s="80"/>
      <c r="AN44" s="58"/>
      <c r="AR44" s="87">
        <f>SUM(AV44,AX44,AZ44,BB44,BD44,BF44,BH44)</f>
        <v>0</v>
      </c>
      <c r="AT44" s="70">
        <v>1</v>
      </c>
      <c r="AU44" s="80"/>
      <c r="AV44" s="57"/>
      <c r="AW44" s="80"/>
      <c r="AX44" s="57"/>
      <c r="AY44" s="80"/>
      <c r="AZ44" s="57"/>
      <c r="BA44" s="80"/>
      <c r="BB44" s="57"/>
      <c r="BC44" s="80"/>
      <c r="BD44" s="58"/>
      <c r="BE44" s="80"/>
      <c r="BF44" s="57"/>
      <c r="BG44" s="80"/>
      <c r="BH44" s="58"/>
      <c r="BN44" s="11"/>
      <c r="BO44" s="12">
        <f>DATE(An_ref,10,8)</f>
        <v>43746</v>
      </c>
    </row>
    <row r="45" spans="4:67" ht="15" customHeight="1" outlineLevel="1" thickBot="1" x14ac:dyDescent="0.25">
      <c r="D45" s="88">
        <f t="shared" ref="D45:D58" si="9">SUM(H45,J45,L45,N45,P45,R45,T45)</f>
        <v>0</v>
      </c>
      <c r="F45" s="70">
        <v>2</v>
      </c>
      <c r="G45" s="81"/>
      <c r="H45" s="47"/>
      <c r="I45" s="81"/>
      <c r="J45" s="47"/>
      <c r="K45" s="81"/>
      <c r="L45" s="47"/>
      <c r="M45" s="81"/>
      <c r="N45" s="47"/>
      <c r="O45" s="81"/>
      <c r="P45" s="59"/>
      <c r="Q45" s="81"/>
      <c r="R45" s="47"/>
      <c r="S45" s="81"/>
      <c r="T45" s="59"/>
      <c r="X45" s="88">
        <f t="shared" ref="X45:X58" si="10">SUM(AB45,AD45,AF45,AH45,AJ45,AL45,AN45)</f>
        <v>0</v>
      </c>
      <c r="Z45" s="70">
        <v>2</v>
      </c>
      <c r="AA45" s="81"/>
      <c r="AB45" s="47"/>
      <c r="AC45" s="81"/>
      <c r="AD45" s="47"/>
      <c r="AE45" s="81"/>
      <c r="AF45" s="47"/>
      <c r="AG45" s="81"/>
      <c r="AH45" s="47"/>
      <c r="AI45" s="81"/>
      <c r="AJ45" s="59"/>
      <c r="AK45" s="81"/>
      <c r="AL45" s="47"/>
      <c r="AM45" s="81"/>
      <c r="AN45" s="59"/>
      <c r="AR45" s="88">
        <f t="shared" ref="AR45:AR58" si="11">SUM(AV45,AX45,AZ45,BB45,BD45,BF45,BH45)</f>
        <v>0</v>
      </c>
      <c r="AT45" s="70">
        <v>2</v>
      </c>
      <c r="AU45" s="81"/>
      <c r="AV45" s="47"/>
      <c r="AW45" s="81"/>
      <c r="AX45" s="47"/>
      <c r="AY45" s="81"/>
      <c r="AZ45" s="47"/>
      <c r="BA45" s="81"/>
      <c r="BB45" s="47"/>
      <c r="BC45" s="81"/>
      <c r="BD45" s="59"/>
      <c r="BE45" s="81"/>
      <c r="BF45" s="47"/>
      <c r="BG45" s="81"/>
      <c r="BH45" s="59"/>
      <c r="BN45" s="11"/>
      <c r="BO45" s="12"/>
    </row>
    <row r="46" spans="4:67" ht="15" customHeight="1" outlineLevel="1" thickBot="1" x14ac:dyDescent="0.25">
      <c r="D46" s="88">
        <f t="shared" si="9"/>
        <v>0</v>
      </c>
      <c r="F46" s="70">
        <v>3</v>
      </c>
      <c r="G46" s="81"/>
      <c r="H46" s="47"/>
      <c r="I46" s="81"/>
      <c r="J46" s="47"/>
      <c r="K46" s="81"/>
      <c r="L46" s="47"/>
      <c r="M46" s="81"/>
      <c r="N46" s="47"/>
      <c r="O46" s="81"/>
      <c r="P46" s="59"/>
      <c r="Q46" s="81"/>
      <c r="R46" s="47"/>
      <c r="S46" s="81"/>
      <c r="T46" s="59"/>
      <c r="X46" s="88">
        <f t="shared" si="10"/>
        <v>0</v>
      </c>
      <c r="Z46" s="70">
        <v>3</v>
      </c>
      <c r="AA46" s="81"/>
      <c r="AB46" s="47"/>
      <c r="AC46" s="81"/>
      <c r="AD46" s="47"/>
      <c r="AE46" s="81"/>
      <c r="AF46" s="47"/>
      <c r="AG46" s="81"/>
      <c r="AH46" s="47"/>
      <c r="AI46" s="81"/>
      <c r="AJ46" s="59"/>
      <c r="AK46" s="81"/>
      <c r="AL46" s="47"/>
      <c r="AM46" s="81"/>
      <c r="AN46" s="59"/>
      <c r="AR46" s="88">
        <f t="shared" si="11"/>
        <v>0</v>
      </c>
      <c r="AT46" s="70">
        <v>3</v>
      </c>
      <c r="AU46" s="81"/>
      <c r="AV46" s="47"/>
      <c r="AW46" s="81"/>
      <c r="AX46" s="47"/>
      <c r="AY46" s="81"/>
      <c r="AZ46" s="47"/>
      <c r="BA46" s="81"/>
      <c r="BB46" s="47"/>
      <c r="BC46" s="81"/>
      <c r="BD46" s="59"/>
      <c r="BE46" s="81"/>
      <c r="BF46" s="47"/>
      <c r="BG46" s="81"/>
      <c r="BH46" s="59"/>
      <c r="BN46" s="11"/>
      <c r="BO46" s="12"/>
    </row>
    <row r="47" spans="4:67" ht="15" customHeight="1" outlineLevel="1" thickBot="1" x14ac:dyDescent="0.25">
      <c r="D47" s="88">
        <f t="shared" si="9"/>
        <v>0</v>
      </c>
      <c r="F47" s="70">
        <v>4</v>
      </c>
      <c r="G47" s="81"/>
      <c r="H47" s="47"/>
      <c r="I47" s="81"/>
      <c r="J47" s="47"/>
      <c r="K47" s="81"/>
      <c r="L47" s="47"/>
      <c r="M47" s="81"/>
      <c r="N47" s="47"/>
      <c r="O47" s="81"/>
      <c r="P47" s="59"/>
      <c r="Q47" s="81"/>
      <c r="R47" s="47"/>
      <c r="S47" s="81"/>
      <c r="T47" s="59"/>
      <c r="X47" s="88">
        <f t="shared" si="10"/>
        <v>0</v>
      </c>
      <c r="Z47" s="70">
        <v>4</v>
      </c>
      <c r="AA47" s="81"/>
      <c r="AB47" s="47"/>
      <c r="AC47" s="81"/>
      <c r="AD47" s="47"/>
      <c r="AE47" s="81"/>
      <c r="AF47" s="47"/>
      <c r="AG47" s="81"/>
      <c r="AH47" s="47"/>
      <c r="AI47" s="81"/>
      <c r="AJ47" s="59"/>
      <c r="AK47" s="81"/>
      <c r="AL47" s="47"/>
      <c r="AM47" s="81"/>
      <c r="AN47" s="59"/>
      <c r="AR47" s="88">
        <f t="shared" si="11"/>
        <v>0</v>
      </c>
      <c r="AT47" s="70">
        <v>4</v>
      </c>
      <c r="AU47" s="81"/>
      <c r="AV47" s="47"/>
      <c r="AW47" s="81"/>
      <c r="AX47" s="47"/>
      <c r="AY47" s="81"/>
      <c r="AZ47" s="47"/>
      <c r="BA47" s="81"/>
      <c r="BB47" s="47"/>
      <c r="BC47" s="81"/>
      <c r="BD47" s="59"/>
      <c r="BE47" s="81"/>
      <c r="BF47" s="47"/>
      <c r="BG47" s="81"/>
      <c r="BH47" s="59"/>
      <c r="BN47" s="11"/>
      <c r="BO47" s="12"/>
    </row>
    <row r="48" spans="4:67" ht="15" customHeight="1" outlineLevel="1" thickBot="1" x14ac:dyDescent="0.25">
      <c r="D48" s="88">
        <f t="shared" si="9"/>
        <v>0</v>
      </c>
      <c r="F48" s="70">
        <v>5</v>
      </c>
      <c r="G48" s="81"/>
      <c r="H48" s="47"/>
      <c r="I48" s="81"/>
      <c r="J48" s="47"/>
      <c r="K48" s="81"/>
      <c r="L48" s="47"/>
      <c r="M48" s="81"/>
      <c r="N48" s="47"/>
      <c r="O48" s="81"/>
      <c r="P48" s="59"/>
      <c r="Q48" s="81"/>
      <c r="R48" s="47"/>
      <c r="S48" s="81"/>
      <c r="T48" s="59"/>
      <c r="X48" s="88">
        <f t="shared" si="10"/>
        <v>0</v>
      </c>
      <c r="Z48" s="70">
        <v>5</v>
      </c>
      <c r="AA48" s="81"/>
      <c r="AB48" s="47"/>
      <c r="AC48" s="81"/>
      <c r="AD48" s="47"/>
      <c r="AE48" s="81"/>
      <c r="AF48" s="47"/>
      <c r="AG48" s="81"/>
      <c r="AH48" s="47"/>
      <c r="AI48" s="81"/>
      <c r="AJ48" s="59"/>
      <c r="AK48" s="81"/>
      <c r="AL48" s="47"/>
      <c r="AM48" s="81"/>
      <c r="AN48" s="59"/>
      <c r="AR48" s="88">
        <f t="shared" si="11"/>
        <v>0</v>
      </c>
      <c r="AT48" s="70">
        <v>5</v>
      </c>
      <c r="AU48" s="81"/>
      <c r="AV48" s="47"/>
      <c r="AW48" s="81"/>
      <c r="AX48" s="47"/>
      <c r="AY48" s="81"/>
      <c r="AZ48" s="47"/>
      <c r="BA48" s="81"/>
      <c r="BB48" s="47"/>
      <c r="BC48" s="81"/>
      <c r="BD48" s="59"/>
      <c r="BE48" s="81"/>
      <c r="BF48" s="47"/>
      <c r="BG48" s="81"/>
      <c r="BH48" s="59"/>
      <c r="BN48" s="11"/>
      <c r="BO48" s="12"/>
    </row>
    <row r="49" spans="4:67" ht="15" customHeight="1" outlineLevel="1" thickBot="1" x14ac:dyDescent="0.25">
      <c r="D49" s="88">
        <f t="shared" si="9"/>
        <v>0</v>
      </c>
      <c r="F49" s="70">
        <v>6</v>
      </c>
      <c r="G49" s="81"/>
      <c r="H49" s="47"/>
      <c r="I49" s="81"/>
      <c r="J49" s="47"/>
      <c r="K49" s="81"/>
      <c r="L49" s="47"/>
      <c r="M49" s="81"/>
      <c r="N49" s="47"/>
      <c r="O49" s="81"/>
      <c r="P49" s="59"/>
      <c r="Q49" s="81"/>
      <c r="R49" s="47"/>
      <c r="S49" s="81"/>
      <c r="T49" s="59"/>
      <c r="X49" s="88">
        <f t="shared" si="10"/>
        <v>0</v>
      </c>
      <c r="Z49" s="70">
        <v>6</v>
      </c>
      <c r="AA49" s="81"/>
      <c r="AB49" s="47"/>
      <c r="AC49" s="81"/>
      <c r="AD49" s="47"/>
      <c r="AE49" s="81"/>
      <c r="AF49" s="47"/>
      <c r="AG49" s="81"/>
      <c r="AH49" s="47"/>
      <c r="AI49" s="81"/>
      <c r="AJ49" s="59"/>
      <c r="AK49" s="81"/>
      <c r="AL49" s="47"/>
      <c r="AM49" s="81"/>
      <c r="AN49" s="59"/>
      <c r="AR49" s="88">
        <f t="shared" si="11"/>
        <v>0</v>
      </c>
      <c r="AT49" s="70">
        <v>6</v>
      </c>
      <c r="AU49" s="81"/>
      <c r="AV49" s="47"/>
      <c r="AW49" s="81"/>
      <c r="AX49" s="47"/>
      <c r="AY49" s="81"/>
      <c r="AZ49" s="47"/>
      <c r="BA49" s="81"/>
      <c r="BB49" s="47"/>
      <c r="BC49" s="81"/>
      <c r="BD49" s="59"/>
      <c r="BE49" s="81"/>
      <c r="BF49" s="47"/>
      <c r="BG49" s="81"/>
      <c r="BH49" s="59"/>
      <c r="BN49" s="11"/>
      <c r="BO49" s="12"/>
    </row>
    <row r="50" spans="4:67" ht="15" customHeight="1" outlineLevel="1" thickBot="1" x14ac:dyDescent="0.25">
      <c r="D50" s="88">
        <f t="shared" si="9"/>
        <v>0</v>
      </c>
      <c r="F50" s="70">
        <v>7</v>
      </c>
      <c r="G50" s="81"/>
      <c r="H50" s="47"/>
      <c r="I50" s="81"/>
      <c r="J50" s="47"/>
      <c r="K50" s="81"/>
      <c r="L50" s="47"/>
      <c r="M50" s="81"/>
      <c r="N50" s="47"/>
      <c r="O50" s="81"/>
      <c r="P50" s="59"/>
      <c r="Q50" s="81"/>
      <c r="R50" s="47"/>
      <c r="S50" s="81"/>
      <c r="T50" s="59"/>
      <c r="X50" s="88">
        <f t="shared" si="10"/>
        <v>0</v>
      </c>
      <c r="Z50" s="70">
        <v>7</v>
      </c>
      <c r="AA50" s="81"/>
      <c r="AB50" s="47"/>
      <c r="AC50" s="81"/>
      <c r="AD50" s="47"/>
      <c r="AE50" s="81"/>
      <c r="AF50" s="47"/>
      <c r="AG50" s="81"/>
      <c r="AH50" s="47"/>
      <c r="AI50" s="81"/>
      <c r="AJ50" s="59"/>
      <c r="AK50" s="81"/>
      <c r="AL50" s="47"/>
      <c r="AM50" s="81"/>
      <c r="AN50" s="59"/>
      <c r="AR50" s="88">
        <f t="shared" si="11"/>
        <v>0</v>
      </c>
      <c r="AT50" s="70">
        <v>7</v>
      </c>
      <c r="AU50" s="81"/>
      <c r="AV50" s="47"/>
      <c r="AW50" s="81"/>
      <c r="AX50" s="47"/>
      <c r="AY50" s="81"/>
      <c r="AZ50" s="47"/>
      <c r="BA50" s="81"/>
      <c r="BB50" s="47"/>
      <c r="BC50" s="81"/>
      <c r="BD50" s="59"/>
      <c r="BE50" s="81"/>
      <c r="BF50" s="47"/>
      <c r="BG50" s="81"/>
      <c r="BH50" s="59"/>
      <c r="BN50" s="11"/>
      <c r="BO50" s="12"/>
    </row>
    <row r="51" spans="4:67" ht="15" customHeight="1" outlineLevel="1" thickBot="1" x14ac:dyDescent="0.25">
      <c r="D51" s="88">
        <f t="shared" si="9"/>
        <v>0</v>
      </c>
      <c r="F51" s="70">
        <v>8</v>
      </c>
      <c r="G51" s="81"/>
      <c r="H51" s="47"/>
      <c r="I51" s="81"/>
      <c r="J51" s="47"/>
      <c r="K51" s="81"/>
      <c r="L51" s="47"/>
      <c r="M51" s="81"/>
      <c r="N51" s="47"/>
      <c r="O51" s="81"/>
      <c r="P51" s="59"/>
      <c r="Q51" s="81"/>
      <c r="R51" s="47"/>
      <c r="S51" s="81"/>
      <c r="T51" s="59"/>
      <c r="X51" s="88">
        <f t="shared" si="10"/>
        <v>0</v>
      </c>
      <c r="Z51" s="70">
        <v>8</v>
      </c>
      <c r="AA51" s="81"/>
      <c r="AB51" s="47"/>
      <c r="AC51" s="81"/>
      <c r="AD51" s="47"/>
      <c r="AE51" s="81"/>
      <c r="AF51" s="47"/>
      <c r="AG51" s="81"/>
      <c r="AH51" s="47"/>
      <c r="AI51" s="81"/>
      <c r="AJ51" s="59"/>
      <c r="AK51" s="81"/>
      <c r="AL51" s="47"/>
      <c r="AM51" s="81"/>
      <c r="AN51" s="59"/>
      <c r="AR51" s="88">
        <f t="shared" si="11"/>
        <v>0</v>
      </c>
      <c r="AT51" s="70">
        <v>8</v>
      </c>
      <c r="AU51" s="81"/>
      <c r="AV51" s="47"/>
      <c r="AW51" s="81"/>
      <c r="AX51" s="47"/>
      <c r="AY51" s="81"/>
      <c r="AZ51" s="47"/>
      <c r="BA51" s="81"/>
      <c r="BB51" s="47"/>
      <c r="BC51" s="81"/>
      <c r="BD51" s="59"/>
      <c r="BE51" s="81"/>
      <c r="BF51" s="47"/>
      <c r="BG51" s="81"/>
      <c r="BH51" s="59"/>
      <c r="BN51" s="11"/>
      <c r="BO51" s="12"/>
    </row>
    <row r="52" spans="4:67" ht="15" customHeight="1" outlineLevel="1" thickBot="1" x14ac:dyDescent="0.25">
      <c r="D52" s="88">
        <f t="shared" si="9"/>
        <v>0</v>
      </c>
      <c r="F52" s="70">
        <v>9</v>
      </c>
      <c r="G52" s="81"/>
      <c r="H52" s="47"/>
      <c r="I52" s="81"/>
      <c r="J52" s="47"/>
      <c r="K52" s="81"/>
      <c r="L52" s="47"/>
      <c r="M52" s="81"/>
      <c r="N52" s="47"/>
      <c r="O52" s="81"/>
      <c r="P52" s="59"/>
      <c r="Q52" s="81"/>
      <c r="R52" s="47"/>
      <c r="S52" s="81"/>
      <c r="T52" s="59"/>
      <c r="X52" s="88">
        <f t="shared" si="10"/>
        <v>0</v>
      </c>
      <c r="Z52" s="70">
        <v>9</v>
      </c>
      <c r="AA52" s="81"/>
      <c r="AB52" s="47"/>
      <c r="AC52" s="81"/>
      <c r="AD52" s="47"/>
      <c r="AE52" s="81"/>
      <c r="AF52" s="47"/>
      <c r="AG52" s="81"/>
      <c r="AH52" s="47"/>
      <c r="AI52" s="81"/>
      <c r="AJ52" s="59"/>
      <c r="AK52" s="81"/>
      <c r="AL52" s="47"/>
      <c r="AM52" s="81"/>
      <c r="AN52" s="59"/>
      <c r="AR52" s="88">
        <f t="shared" si="11"/>
        <v>0</v>
      </c>
      <c r="AT52" s="70">
        <v>9</v>
      </c>
      <c r="AU52" s="81"/>
      <c r="AV52" s="47"/>
      <c r="AW52" s="81"/>
      <c r="AX52" s="47"/>
      <c r="AY52" s="81"/>
      <c r="AZ52" s="47"/>
      <c r="BA52" s="81"/>
      <c r="BB52" s="47"/>
      <c r="BC52" s="81"/>
      <c r="BD52" s="59"/>
      <c r="BE52" s="81"/>
      <c r="BF52" s="47"/>
      <c r="BG52" s="81"/>
      <c r="BH52" s="59"/>
      <c r="BN52" s="11"/>
      <c r="BO52" s="12"/>
    </row>
    <row r="53" spans="4:67" ht="15" customHeight="1" outlineLevel="1" thickBot="1" x14ac:dyDescent="0.25">
      <c r="D53" s="88">
        <f t="shared" si="9"/>
        <v>0</v>
      </c>
      <c r="F53" s="70">
        <v>10</v>
      </c>
      <c r="G53" s="81"/>
      <c r="H53" s="47"/>
      <c r="I53" s="81"/>
      <c r="J53" s="47"/>
      <c r="K53" s="81"/>
      <c r="L53" s="47"/>
      <c r="M53" s="81"/>
      <c r="N53" s="47"/>
      <c r="O53" s="81"/>
      <c r="P53" s="59"/>
      <c r="Q53" s="81"/>
      <c r="R53" s="47"/>
      <c r="S53" s="81"/>
      <c r="T53" s="59"/>
      <c r="X53" s="88">
        <f t="shared" si="10"/>
        <v>0</v>
      </c>
      <c r="Z53" s="70">
        <v>10</v>
      </c>
      <c r="AA53" s="81"/>
      <c r="AB53" s="47"/>
      <c r="AC53" s="81"/>
      <c r="AD53" s="47"/>
      <c r="AE53" s="81"/>
      <c r="AF53" s="47"/>
      <c r="AG53" s="81"/>
      <c r="AH53" s="47"/>
      <c r="AI53" s="81"/>
      <c r="AJ53" s="59"/>
      <c r="AK53" s="81"/>
      <c r="AL53" s="47"/>
      <c r="AM53" s="81"/>
      <c r="AN53" s="59"/>
      <c r="AR53" s="88">
        <f t="shared" si="11"/>
        <v>0</v>
      </c>
      <c r="AT53" s="70">
        <v>10</v>
      </c>
      <c r="AU53" s="81"/>
      <c r="AV53" s="47"/>
      <c r="AW53" s="81"/>
      <c r="AX53" s="47"/>
      <c r="AY53" s="81"/>
      <c r="AZ53" s="47"/>
      <c r="BA53" s="81"/>
      <c r="BB53" s="47"/>
      <c r="BC53" s="81"/>
      <c r="BD53" s="59"/>
      <c r="BE53" s="81"/>
      <c r="BF53" s="47"/>
      <c r="BG53" s="81"/>
      <c r="BH53" s="59"/>
      <c r="BN53" s="11"/>
      <c r="BO53" s="12"/>
    </row>
    <row r="54" spans="4:67" ht="15" customHeight="1" outlineLevel="1" thickBot="1" x14ac:dyDescent="0.25">
      <c r="D54" s="88">
        <f t="shared" si="9"/>
        <v>0</v>
      </c>
      <c r="F54" s="70">
        <v>11</v>
      </c>
      <c r="G54" s="81"/>
      <c r="H54" s="47"/>
      <c r="I54" s="81"/>
      <c r="J54" s="47"/>
      <c r="K54" s="81"/>
      <c r="L54" s="47"/>
      <c r="M54" s="81"/>
      <c r="N54" s="47"/>
      <c r="O54" s="81"/>
      <c r="P54" s="59"/>
      <c r="Q54" s="81"/>
      <c r="R54" s="47"/>
      <c r="S54" s="81"/>
      <c r="T54" s="59"/>
      <c r="X54" s="88">
        <f t="shared" si="10"/>
        <v>0</v>
      </c>
      <c r="Z54" s="70">
        <v>11</v>
      </c>
      <c r="AA54" s="81"/>
      <c r="AB54" s="47"/>
      <c r="AC54" s="81"/>
      <c r="AD54" s="47"/>
      <c r="AE54" s="81"/>
      <c r="AF54" s="47"/>
      <c r="AG54" s="81"/>
      <c r="AH54" s="47"/>
      <c r="AI54" s="81"/>
      <c r="AJ54" s="59"/>
      <c r="AK54" s="81"/>
      <c r="AL54" s="47"/>
      <c r="AM54" s="81"/>
      <c r="AN54" s="59"/>
      <c r="AR54" s="88">
        <f t="shared" si="11"/>
        <v>0</v>
      </c>
      <c r="AT54" s="70">
        <v>11</v>
      </c>
      <c r="AU54" s="81"/>
      <c r="AV54" s="47"/>
      <c r="AW54" s="81"/>
      <c r="AX54" s="47"/>
      <c r="AY54" s="81"/>
      <c r="AZ54" s="47"/>
      <c r="BA54" s="81"/>
      <c r="BB54" s="47"/>
      <c r="BC54" s="81"/>
      <c r="BD54" s="59"/>
      <c r="BE54" s="81"/>
      <c r="BF54" s="47"/>
      <c r="BG54" s="81"/>
      <c r="BH54" s="59"/>
      <c r="BN54" s="11"/>
      <c r="BO54" s="12"/>
    </row>
    <row r="55" spans="4:67" ht="15" customHeight="1" outlineLevel="1" thickBot="1" x14ac:dyDescent="0.25">
      <c r="D55" s="88">
        <f t="shared" si="9"/>
        <v>0</v>
      </c>
      <c r="F55" s="70">
        <v>12</v>
      </c>
      <c r="G55" s="81"/>
      <c r="H55" s="47"/>
      <c r="I55" s="81"/>
      <c r="J55" s="47"/>
      <c r="K55" s="81"/>
      <c r="L55" s="47"/>
      <c r="M55" s="81"/>
      <c r="N55" s="47"/>
      <c r="O55" s="81"/>
      <c r="P55" s="59"/>
      <c r="Q55" s="81"/>
      <c r="R55" s="47"/>
      <c r="S55" s="81"/>
      <c r="T55" s="59"/>
      <c r="X55" s="88">
        <f t="shared" si="10"/>
        <v>0</v>
      </c>
      <c r="Z55" s="70">
        <v>12</v>
      </c>
      <c r="AA55" s="81"/>
      <c r="AB55" s="47"/>
      <c r="AC55" s="81"/>
      <c r="AD55" s="47"/>
      <c r="AE55" s="81"/>
      <c r="AF55" s="47"/>
      <c r="AG55" s="81"/>
      <c r="AH55" s="47"/>
      <c r="AI55" s="81"/>
      <c r="AJ55" s="59"/>
      <c r="AK55" s="81"/>
      <c r="AL55" s="47"/>
      <c r="AM55" s="81"/>
      <c r="AN55" s="59"/>
      <c r="AR55" s="88">
        <f t="shared" si="11"/>
        <v>0</v>
      </c>
      <c r="AT55" s="70">
        <v>12</v>
      </c>
      <c r="AU55" s="81"/>
      <c r="AV55" s="47"/>
      <c r="AW55" s="81"/>
      <c r="AX55" s="47"/>
      <c r="AY55" s="81"/>
      <c r="AZ55" s="47"/>
      <c r="BA55" s="81"/>
      <c r="BB55" s="47"/>
      <c r="BC55" s="81"/>
      <c r="BD55" s="59"/>
      <c r="BE55" s="81"/>
      <c r="BF55" s="47"/>
      <c r="BG55" s="81"/>
      <c r="BH55" s="59"/>
      <c r="BN55" s="11"/>
      <c r="BO55" s="12"/>
    </row>
    <row r="56" spans="4:67" ht="15" customHeight="1" outlineLevel="1" thickBot="1" x14ac:dyDescent="0.25">
      <c r="D56" s="88">
        <f t="shared" si="9"/>
        <v>0</v>
      </c>
      <c r="F56" s="70">
        <v>13</v>
      </c>
      <c r="G56" s="81"/>
      <c r="H56" s="47"/>
      <c r="I56" s="81"/>
      <c r="J56" s="47"/>
      <c r="K56" s="81"/>
      <c r="L56" s="47"/>
      <c r="M56" s="81"/>
      <c r="N56" s="47"/>
      <c r="O56" s="81"/>
      <c r="P56" s="59"/>
      <c r="Q56" s="81"/>
      <c r="R56" s="47"/>
      <c r="S56" s="81"/>
      <c r="T56" s="59"/>
      <c r="X56" s="88">
        <f t="shared" si="10"/>
        <v>0</v>
      </c>
      <c r="Z56" s="70">
        <v>13</v>
      </c>
      <c r="AA56" s="81"/>
      <c r="AB56" s="47"/>
      <c r="AC56" s="81"/>
      <c r="AD56" s="47"/>
      <c r="AE56" s="81"/>
      <c r="AF56" s="47"/>
      <c r="AG56" s="81"/>
      <c r="AH56" s="47"/>
      <c r="AI56" s="81"/>
      <c r="AJ56" s="59"/>
      <c r="AK56" s="81"/>
      <c r="AL56" s="47"/>
      <c r="AM56" s="81"/>
      <c r="AN56" s="59"/>
      <c r="AR56" s="88">
        <f t="shared" si="11"/>
        <v>0</v>
      </c>
      <c r="AT56" s="70">
        <v>13</v>
      </c>
      <c r="AU56" s="81"/>
      <c r="AV56" s="47"/>
      <c r="AW56" s="81"/>
      <c r="AX56" s="47"/>
      <c r="AY56" s="81"/>
      <c r="AZ56" s="47"/>
      <c r="BA56" s="81"/>
      <c r="BB56" s="47"/>
      <c r="BC56" s="81"/>
      <c r="BD56" s="59"/>
      <c r="BE56" s="81"/>
      <c r="BF56" s="47"/>
      <c r="BG56" s="81"/>
      <c r="BH56" s="59"/>
      <c r="BN56" s="11"/>
      <c r="BO56" s="12"/>
    </row>
    <row r="57" spans="4:67" ht="15" customHeight="1" outlineLevel="1" thickBot="1" x14ac:dyDescent="0.25">
      <c r="D57" s="88">
        <f t="shared" si="9"/>
        <v>0</v>
      </c>
      <c r="F57" s="70">
        <v>14</v>
      </c>
      <c r="G57" s="81"/>
      <c r="H57" s="78"/>
      <c r="I57" s="81"/>
      <c r="J57" s="47"/>
      <c r="K57" s="81"/>
      <c r="L57" s="47"/>
      <c r="M57" s="81"/>
      <c r="N57" s="47"/>
      <c r="O57" s="81"/>
      <c r="P57" s="59"/>
      <c r="Q57" s="81"/>
      <c r="R57" s="47"/>
      <c r="S57" s="81"/>
      <c r="T57" s="59"/>
      <c r="X57" s="88">
        <f t="shared" si="10"/>
        <v>0</v>
      </c>
      <c r="Z57" s="70">
        <v>14</v>
      </c>
      <c r="AA57" s="81"/>
      <c r="AB57" s="78"/>
      <c r="AC57" s="81"/>
      <c r="AD57" s="47"/>
      <c r="AE57" s="81"/>
      <c r="AF57" s="47"/>
      <c r="AG57" s="81"/>
      <c r="AH57" s="47"/>
      <c r="AI57" s="81"/>
      <c r="AJ57" s="59"/>
      <c r="AK57" s="81"/>
      <c r="AL57" s="47"/>
      <c r="AM57" s="81"/>
      <c r="AN57" s="59"/>
      <c r="AR57" s="88">
        <f t="shared" si="11"/>
        <v>0</v>
      </c>
      <c r="AT57" s="70">
        <v>14</v>
      </c>
      <c r="AU57" s="81"/>
      <c r="AV57" s="78"/>
      <c r="AW57" s="81"/>
      <c r="AX57" s="47"/>
      <c r="AY57" s="81"/>
      <c r="AZ57" s="47"/>
      <c r="BA57" s="81"/>
      <c r="BB57" s="47"/>
      <c r="BC57" s="81"/>
      <c r="BD57" s="59"/>
      <c r="BE57" s="81"/>
      <c r="BF57" s="47"/>
      <c r="BG57" s="81"/>
      <c r="BH57" s="59"/>
      <c r="BN57" s="11"/>
      <c r="BO57" s="12"/>
    </row>
    <row r="58" spans="4:67" ht="15" customHeight="1" outlineLevel="1" thickBot="1" x14ac:dyDescent="0.25">
      <c r="D58" s="89">
        <f t="shared" si="9"/>
        <v>0</v>
      </c>
      <c r="F58" s="70">
        <v>15</v>
      </c>
      <c r="G58" s="82"/>
      <c r="H58" s="60"/>
      <c r="I58" s="82"/>
      <c r="J58" s="60"/>
      <c r="K58" s="82"/>
      <c r="L58" s="60"/>
      <c r="M58" s="82"/>
      <c r="N58" s="60"/>
      <c r="O58" s="82"/>
      <c r="P58" s="61"/>
      <c r="Q58" s="82"/>
      <c r="R58" s="60"/>
      <c r="S58" s="82"/>
      <c r="T58" s="61"/>
      <c r="X58" s="89">
        <f t="shared" si="10"/>
        <v>0</v>
      </c>
      <c r="Z58" s="70">
        <v>15</v>
      </c>
      <c r="AA58" s="82"/>
      <c r="AB58" s="60"/>
      <c r="AC58" s="82"/>
      <c r="AD58" s="60"/>
      <c r="AE58" s="82"/>
      <c r="AF58" s="60"/>
      <c r="AG58" s="82"/>
      <c r="AH58" s="60"/>
      <c r="AI58" s="82"/>
      <c r="AJ58" s="61"/>
      <c r="AK58" s="82"/>
      <c r="AL58" s="60"/>
      <c r="AM58" s="82"/>
      <c r="AN58" s="61"/>
      <c r="AR58" s="89">
        <f t="shared" si="11"/>
        <v>0</v>
      </c>
      <c r="AT58" s="70">
        <v>15</v>
      </c>
      <c r="AU58" s="82"/>
      <c r="AV58" s="60"/>
      <c r="AW58" s="82"/>
      <c r="AX58" s="60"/>
      <c r="AY58" s="82"/>
      <c r="AZ58" s="60"/>
      <c r="BA58" s="82"/>
      <c r="BB58" s="60"/>
      <c r="BC58" s="82"/>
      <c r="BD58" s="61"/>
      <c r="BE58" s="82"/>
      <c r="BF58" s="60"/>
      <c r="BG58" s="82"/>
      <c r="BH58" s="61"/>
      <c r="BN58" s="11"/>
      <c r="BO58" s="12"/>
    </row>
    <row r="59" spans="4:67" ht="15" customHeight="1" outlineLevel="1" thickTop="1" x14ac:dyDescent="0.2">
      <c r="F59" s="65"/>
      <c r="G59" s="49" t="s">
        <v>27</v>
      </c>
      <c r="H59" s="49">
        <f>SUM(H44:H58)</f>
        <v>0</v>
      </c>
      <c r="I59" s="49"/>
      <c r="J59" s="49">
        <f>SUM(J44:J58)</f>
        <v>0</v>
      </c>
      <c r="K59" s="49"/>
      <c r="L59" s="49">
        <f>SUM(L44:L58)</f>
        <v>0</v>
      </c>
      <c r="M59" s="49"/>
      <c r="N59" s="49">
        <f>SUM(N44:N58)</f>
        <v>0</v>
      </c>
      <c r="O59" s="49"/>
      <c r="P59" s="49">
        <f>SUM(P44:P58)</f>
        <v>0</v>
      </c>
      <c r="Q59" s="49"/>
      <c r="R59" s="49">
        <f>SUM(R44:R58)</f>
        <v>0</v>
      </c>
      <c r="S59" s="49"/>
      <c r="T59" s="49">
        <f>SUM(T44:T58)</f>
        <v>0</v>
      </c>
      <c r="Z59" s="65"/>
      <c r="AA59" s="49" t="s">
        <v>27</v>
      </c>
      <c r="AB59" s="49">
        <f>SUM(AB44:AB58)</f>
        <v>0</v>
      </c>
      <c r="AC59" s="49"/>
      <c r="AD59" s="49">
        <f>SUM(AD44:AD58)</f>
        <v>0</v>
      </c>
      <c r="AE59" s="49"/>
      <c r="AF59" s="49">
        <f>SUM(AF44:AF58)</f>
        <v>0</v>
      </c>
      <c r="AG59" s="49"/>
      <c r="AH59" s="49">
        <f>SUM(AH44:AH58)</f>
        <v>0</v>
      </c>
      <c r="AI59" s="49"/>
      <c r="AJ59" s="49">
        <f>SUM(AJ44:AJ58)</f>
        <v>0</v>
      </c>
      <c r="AK59" s="49"/>
      <c r="AL59" s="49">
        <f>SUM(AL44:AL58)</f>
        <v>0</v>
      </c>
      <c r="AM59" s="49"/>
      <c r="AN59" s="49">
        <f>SUM(AN44:AN58)</f>
        <v>0</v>
      </c>
      <c r="AT59" s="65"/>
      <c r="AU59" s="49" t="s">
        <v>27</v>
      </c>
      <c r="AV59" s="49">
        <f>SUM(AV44:AV58)</f>
        <v>0</v>
      </c>
      <c r="AW59" s="49"/>
      <c r="AX59" s="49">
        <f>SUM(AX44:AX58)</f>
        <v>0</v>
      </c>
      <c r="AY59" s="49"/>
      <c r="AZ59" s="49">
        <f>SUM(AZ44:AZ58)</f>
        <v>0</v>
      </c>
      <c r="BA59" s="49"/>
      <c r="BB59" s="49">
        <f>SUM(BB44:BB58)</f>
        <v>0</v>
      </c>
      <c r="BC59" s="49"/>
      <c r="BD59" s="49">
        <f>SUM(BD44:BD58)</f>
        <v>0</v>
      </c>
      <c r="BE59" s="49"/>
      <c r="BF59" s="49">
        <f>SUM(BF44:BF58)</f>
        <v>0</v>
      </c>
      <c r="BG59" s="49"/>
      <c r="BH59" s="49">
        <f>SUM(BH44:BH58)</f>
        <v>0</v>
      </c>
      <c r="BN59" s="11"/>
      <c r="BO59" s="12"/>
    </row>
    <row r="60" spans="4:67" ht="0.75" customHeight="1" outlineLevel="1" thickBot="1" x14ac:dyDescent="0.25">
      <c r="F60" s="68">
        <f>INT((N61-LOOKUP(N61,DATE(YEAR(N61)+{-1;0;1},1,3)-WEEKDAY(DATE(YEAR(N61)+{-1;0;1},1,3))+2))/7)+1</f>
        <v>4</v>
      </c>
      <c r="G60" s="50"/>
      <c r="H60" s="50"/>
      <c r="I60" s="50"/>
      <c r="J60" s="50"/>
      <c r="K60" s="50"/>
      <c r="L60" s="50"/>
      <c r="M60" s="50"/>
      <c r="N60" s="50"/>
      <c r="O60" s="50"/>
      <c r="P60" s="50"/>
      <c r="Q60" s="50"/>
      <c r="R60" s="50"/>
      <c r="S60" s="50"/>
      <c r="T60" s="50"/>
      <c r="Z60" s="68">
        <f>INT((AH61-LOOKUP(AH61,DATE(YEAR(AH61)+{-1;0;1},1,3)-WEEKDAY(DATE(YEAR(AH61)+{-1;0;1},1,3))+2))/7)+1</f>
        <v>8</v>
      </c>
      <c r="AA60" s="50"/>
      <c r="AB60" s="50"/>
      <c r="AC60" s="50"/>
      <c r="AD60" s="50"/>
      <c r="AE60" s="50"/>
      <c r="AF60" s="50"/>
      <c r="AG60" s="50"/>
      <c r="AH60" s="50"/>
      <c r="AI60" s="50"/>
      <c r="AJ60" s="50"/>
      <c r="AK60" s="50"/>
      <c r="AL60" s="50"/>
      <c r="AM60" s="50"/>
      <c r="AN60" s="50"/>
      <c r="AT60" s="68">
        <f>INT((BB61-LOOKUP(BB61,DATE(YEAR(BB61)+{-1;0;1},1,3)-WEEKDAY(DATE(YEAR(BB61)+{-1;0;1},1,3))+2))/7)+1</f>
        <v>12</v>
      </c>
      <c r="AU60" s="50"/>
      <c r="AV60" s="50"/>
      <c r="AW60" s="50"/>
      <c r="AX60" s="50"/>
      <c r="AY60" s="50"/>
      <c r="AZ60" s="50"/>
      <c r="BA60" s="50"/>
      <c r="BB60" s="50"/>
      <c r="BC60" s="50"/>
      <c r="BD60" s="50"/>
      <c r="BE60" s="50"/>
      <c r="BF60" s="50"/>
      <c r="BG60" s="50"/>
      <c r="BH60" s="50"/>
      <c r="BN60" s="16"/>
      <c r="BO60" s="12">
        <f>DATE(An_ref,12,23)</f>
        <v>43822</v>
      </c>
    </row>
    <row r="61" spans="4:67" ht="39.950000000000003" customHeight="1" thickBot="1" x14ac:dyDescent="0.25">
      <c r="F61" s="71">
        <f>F60</f>
        <v>4</v>
      </c>
      <c r="G61" s="51" t="str">
        <f>IF(ISNA(VLOOKUP(H61,Tab_feri,2,FALSE)),"",VLOOKUP(H61,Tab_feri,2,FALSE))</f>
        <v/>
      </c>
      <c r="H61" s="52">
        <f>T43+1</f>
        <v>43486</v>
      </c>
      <c r="I61" s="51" t="str">
        <f>IF(ISNA(VLOOKUP(J61,Tab_feri,2,FALSE)),"",VLOOKUP(J61,Tab_feri,2,FALSE))</f>
        <v/>
      </c>
      <c r="J61" s="52">
        <f>H61+1</f>
        <v>43487</v>
      </c>
      <c r="K61" s="51" t="str">
        <f>IF(ISNA(VLOOKUP(L61,Tab_feri,2,FALSE)),"",VLOOKUP(L61,Tab_feri,2,FALSE))</f>
        <v/>
      </c>
      <c r="L61" s="52">
        <f>J61+1</f>
        <v>43488</v>
      </c>
      <c r="M61" s="51" t="str">
        <f>IF(ISNA(VLOOKUP(N61,Tab_feri,2,FALSE)),"",VLOOKUP(N61,Tab_feri,2,FALSE))</f>
        <v/>
      </c>
      <c r="N61" s="52">
        <f>L61+1</f>
        <v>43489</v>
      </c>
      <c r="O61" s="51" t="str">
        <f>IF(ISNA(VLOOKUP(P61,Tab_feri,2,FALSE)),"",VLOOKUP(P61,Tab_feri,2,FALSE))</f>
        <v/>
      </c>
      <c r="P61" s="62">
        <f>N61+1</f>
        <v>43490</v>
      </c>
      <c r="Q61" s="53" t="str">
        <f>IF(ISNA(VLOOKUP(R61,Tab_feri,2,FALSE)),"",VLOOKUP(R61,Tab_feri,2,FALSE))</f>
        <v/>
      </c>
      <c r="R61" s="54">
        <f>P61+1</f>
        <v>43491</v>
      </c>
      <c r="S61" s="53" t="str">
        <f>IF(ISNA(VLOOKUP(T61,Tab_feri,2,FALSE)),"",VLOOKUP(T61,Tab_feri,2,FALSE))</f>
        <v/>
      </c>
      <c r="T61" s="55">
        <f>R61+1</f>
        <v>43492</v>
      </c>
      <c r="Z61" s="71">
        <f>Z60</f>
        <v>8</v>
      </c>
      <c r="AA61" s="51" t="str">
        <f>IF(ISNA(VLOOKUP(AB61,Tab_feri,2,FALSE)),"",VLOOKUP(AB61,Tab_feri,2,FALSE))</f>
        <v/>
      </c>
      <c r="AB61" s="52">
        <f>AN43+1</f>
        <v>43514</v>
      </c>
      <c r="AC61" s="51" t="str">
        <f>IF(ISNA(VLOOKUP(AD61,Tab_feri,2,FALSE)),"",VLOOKUP(AD61,Tab_feri,2,FALSE))</f>
        <v/>
      </c>
      <c r="AD61" s="52">
        <f>AB61+1</f>
        <v>43515</v>
      </c>
      <c r="AE61" s="51" t="str">
        <f>IF(ISNA(VLOOKUP(AF61,Tab_feri,2,FALSE)),"",VLOOKUP(AF61,Tab_feri,2,FALSE))</f>
        <v/>
      </c>
      <c r="AF61" s="52">
        <f>AD61+1</f>
        <v>43516</v>
      </c>
      <c r="AG61" s="51" t="str">
        <f>IF(ISNA(VLOOKUP(AH61,Tab_feri,2,FALSE)),"",VLOOKUP(AH61,Tab_feri,2,FALSE))</f>
        <v/>
      </c>
      <c r="AH61" s="52">
        <f>AF61+1</f>
        <v>43517</v>
      </c>
      <c r="AI61" s="51" t="str">
        <f>IF(ISNA(VLOOKUP(AJ61,Tab_feri,2,FALSE)),"",VLOOKUP(AJ61,Tab_feri,2,FALSE))</f>
        <v/>
      </c>
      <c r="AJ61" s="62">
        <f>AH61+1</f>
        <v>43518</v>
      </c>
      <c r="AK61" s="53" t="str">
        <f>IF(ISNA(VLOOKUP(AL61,Tab_feri,2,FALSE)),"",VLOOKUP(AL61,Tab_feri,2,FALSE))</f>
        <v/>
      </c>
      <c r="AL61" s="54">
        <f>AJ61+1</f>
        <v>43519</v>
      </c>
      <c r="AM61" s="53" t="str">
        <f>IF(ISNA(VLOOKUP(AN61,Tab_feri,2,FALSE)),"",VLOOKUP(AN61,Tab_feri,2,FALSE))</f>
        <v/>
      </c>
      <c r="AN61" s="55">
        <f>AL61+1</f>
        <v>43520</v>
      </c>
      <c r="AT61" s="71">
        <f>AT60</f>
        <v>12</v>
      </c>
      <c r="AU61" s="51" t="str">
        <f>IF(ISNA(VLOOKUP(AV61,Tab_feri,2,FALSE)),"",VLOOKUP(AV61,Tab_feri,2,FALSE))</f>
        <v/>
      </c>
      <c r="AV61" s="52">
        <f>BH43+1</f>
        <v>43542</v>
      </c>
      <c r="AW61" s="51" t="str">
        <f>IF(ISNA(VLOOKUP(AX61,Tab_feri,2,FALSE)),"",VLOOKUP(AX61,Tab_feri,2,FALSE))</f>
        <v/>
      </c>
      <c r="AX61" s="52">
        <f>AV61+1</f>
        <v>43543</v>
      </c>
      <c r="AY61" s="51" t="str">
        <f>IF(ISNA(VLOOKUP(AZ61,Tab_feri,2,FALSE)),"",VLOOKUP(AZ61,Tab_feri,2,FALSE))</f>
        <v/>
      </c>
      <c r="AZ61" s="52">
        <f>AX61+1</f>
        <v>43544</v>
      </c>
      <c r="BA61" s="51" t="str">
        <f>IF(ISNA(VLOOKUP(BB61,Tab_feri,2,FALSE)),"",VLOOKUP(BB61,Tab_feri,2,FALSE))</f>
        <v/>
      </c>
      <c r="BB61" s="52">
        <f>AZ61+1</f>
        <v>43545</v>
      </c>
      <c r="BC61" s="51" t="str">
        <f>IF(ISNA(VLOOKUP(BD61,Tab_feri,2,FALSE)),"",VLOOKUP(BD61,Tab_feri,2,FALSE))</f>
        <v/>
      </c>
      <c r="BD61" s="62">
        <f>BB61+1</f>
        <v>43546</v>
      </c>
      <c r="BE61" s="53" t="str">
        <f>IF(ISNA(VLOOKUP(BF61,Tab_feri,2,FALSE)),"",VLOOKUP(BF61,Tab_feri,2,FALSE))</f>
        <v/>
      </c>
      <c r="BF61" s="54">
        <f>BD61+1</f>
        <v>43547</v>
      </c>
      <c r="BG61" s="53" t="str">
        <f>IF(ISNA(VLOOKUP(BH61,Tab_feri,2,FALSE)),"",VLOOKUP(BH61,Tab_feri,2,FALSE))</f>
        <v/>
      </c>
      <c r="BH61" s="55">
        <f>BF61+1</f>
        <v>43548</v>
      </c>
      <c r="BN61" s="16"/>
      <c r="BO61" s="12">
        <f>DATE(An_ref,12,24)</f>
        <v>43823</v>
      </c>
    </row>
    <row r="62" spans="4:67" ht="15" customHeight="1" outlineLevel="1" thickTop="1" thickBot="1" x14ac:dyDescent="0.25">
      <c r="D62" s="87">
        <f>SUM(H62,J62,L62,N62,P62,R62,T62)</f>
        <v>0</v>
      </c>
      <c r="F62" s="70">
        <v>1</v>
      </c>
      <c r="G62" s="80"/>
      <c r="H62" s="57"/>
      <c r="I62" s="80"/>
      <c r="J62" s="57"/>
      <c r="K62" s="80"/>
      <c r="L62" s="57"/>
      <c r="M62" s="80"/>
      <c r="N62" s="57"/>
      <c r="O62" s="80"/>
      <c r="P62" s="58"/>
      <c r="Q62" s="80"/>
      <c r="R62" s="57"/>
      <c r="S62" s="80"/>
      <c r="T62" s="58"/>
      <c r="X62" s="87">
        <f>SUM(AB62,AD62,AF62,AH62,AJ62,AL62,AN62)</f>
        <v>0</v>
      </c>
      <c r="Z62" s="70">
        <v>1</v>
      </c>
      <c r="AA62" s="80"/>
      <c r="AB62" s="57"/>
      <c r="AC62" s="80"/>
      <c r="AD62" s="57"/>
      <c r="AE62" s="80"/>
      <c r="AF62" s="57"/>
      <c r="AG62" s="80"/>
      <c r="AH62" s="57"/>
      <c r="AI62" s="80"/>
      <c r="AJ62" s="58"/>
      <c r="AK62" s="80"/>
      <c r="AL62" s="57"/>
      <c r="AM62" s="80"/>
      <c r="AN62" s="58"/>
      <c r="AR62" s="87">
        <f>SUM(AV62,AX62,AZ62,BB62,BD62,BF62,BH62)</f>
        <v>0</v>
      </c>
      <c r="AT62" s="70">
        <v>1</v>
      </c>
      <c r="AU62" s="80"/>
      <c r="AV62" s="57"/>
      <c r="AW62" s="80"/>
      <c r="AX62" s="57"/>
      <c r="AY62" s="80"/>
      <c r="AZ62" s="57"/>
      <c r="BA62" s="80"/>
      <c r="BB62" s="57"/>
      <c r="BC62" s="80"/>
      <c r="BD62" s="58"/>
      <c r="BE62" s="80"/>
      <c r="BF62" s="57"/>
      <c r="BG62" s="80"/>
      <c r="BH62" s="58"/>
      <c r="BN62" s="16"/>
      <c r="BO62" s="12">
        <f>DATE(An_ref,12,25)</f>
        <v>43824</v>
      </c>
    </row>
    <row r="63" spans="4:67" ht="15" customHeight="1" outlineLevel="1" thickBot="1" x14ac:dyDescent="0.25">
      <c r="D63" s="88">
        <f t="shared" ref="D63:D76" si="12">SUM(H63,J63,L63,N63,P63,R63,T63)</f>
        <v>0</v>
      </c>
      <c r="F63" s="70">
        <v>2</v>
      </c>
      <c r="G63" s="81"/>
      <c r="H63" s="47"/>
      <c r="I63" s="81"/>
      <c r="J63" s="47"/>
      <c r="K63" s="81"/>
      <c r="L63" s="47"/>
      <c r="M63" s="81"/>
      <c r="N63" s="47"/>
      <c r="O63" s="81"/>
      <c r="P63" s="59"/>
      <c r="Q63" s="81"/>
      <c r="R63" s="47"/>
      <c r="S63" s="81"/>
      <c r="T63" s="59"/>
      <c r="X63" s="88">
        <f t="shared" ref="X63:X76" si="13">SUM(AB63,AD63,AF63,AH63,AJ63,AL63,AN63)</f>
        <v>0</v>
      </c>
      <c r="Z63" s="70">
        <v>2</v>
      </c>
      <c r="AA63" s="81"/>
      <c r="AB63" s="47"/>
      <c r="AC63" s="81"/>
      <c r="AD63" s="47"/>
      <c r="AE63" s="81"/>
      <c r="AF63" s="47"/>
      <c r="AG63" s="81"/>
      <c r="AH63" s="47"/>
      <c r="AI63" s="81"/>
      <c r="AJ63" s="59"/>
      <c r="AK63" s="81"/>
      <c r="AL63" s="47"/>
      <c r="AM63" s="81"/>
      <c r="AN63" s="59"/>
      <c r="AR63" s="88">
        <f t="shared" ref="AR63:AR76" si="14">SUM(AV63,AX63,AZ63,BB63,BD63,BF63,BH63)</f>
        <v>0</v>
      </c>
      <c r="AT63" s="70">
        <v>2</v>
      </c>
      <c r="AU63" s="81"/>
      <c r="AV63" s="47"/>
      <c r="AW63" s="81"/>
      <c r="AX63" s="47"/>
      <c r="AY63" s="81"/>
      <c r="AZ63" s="47"/>
      <c r="BA63" s="81"/>
      <c r="BB63" s="47"/>
      <c r="BC63" s="81"/>
      <c r="BD63" s="59"/>
      <c r="BE63" s="81"/>
      <c r="BF63" s="47"/>
      <c r="BG63" s="81"/>
      <c r="BH63" s="59"/>
      <c r="BN63" s="16"/>
      <c r="BO63" s="12"/>
    </row>
    <row r="64" spans="4:67" ht="15" customHeight="1" outlineLevel="1" thickBot="1" x14ac:dyDescent="0.25">
      <c r="D64" s="88">
        <f t="shared" si="12"/>
        <v>0</v>
      </c>
      <c r="F64" s="70">
        <v>3</v>
      </c>
      <c r="G64" s="81"/>
      <c r="H64" s="47"/>
      <c r="I64" s="81"/>
      <c r="J64" s="47"/>
      <c r="K64" s="81"/>
      <c r="L64" s="47"/>
      <c r="M64" s="81"/>
      <c r="N64" s="47"/>
      <c r="O64" s="81"/>
      <c r="P64" s="59"/>
      <c r="Q64" s="81"/>
      <c r="R64" s="47"/>
      <c r="S64" s="81"/>
      <c r="T64" s="59"/>
      <c r="X64" s="88">
        <f t="shared" si="13"/>
        <v>0</v>
      </c>
      <c r="Z64" s="70">
        <v>3</v>
      </c>
      <c r="AA64" s="81"/>
      <c r="AB64" s="47"/>
      <c r="AC64" s="81"/>
      <c r="AD64" s="47"/>
      <c r="AE64" s="81"/>
      <c r="AF64" s="47"/>
      <c r="AG64" s="81"/>
      <c r="AH64" s="47"/>
      <c r="AI64" s="81"/>
      <c r="AJ64" s="59"/>
      <c r="AK64" s="81"/>
      <c r="AL64" s="47"/>
      <c r="AM64" s="81"/>
      <c r="AN64" s="59"/>
      <c r="AR64" s="88">
        <f t="shared" si="14"/>
        <v>0</v>
      </c>
      <c r="AT64" s="70">
        <v>3</v>
      </c>
      <c r="AU64" s="81"/>
      <c r="AV64" s="47"/>
      <c r="AW64" s="81"/>
      <c r="AX64" s="47"/>
      <c r="AY64" s="81"/>
      <c r="AZ64" s="47"/>
      <c r="BA64" s="81"/>
      <c r="BB64" s="47"/>
      <c r="BC64" s="81"/>
      <c r="BD64" s="59"/>
      <c r="BE64" s="81"/>
      <c r="BF64" s="47"/>
      <c r="BG64" s="81"/>
      <c r="BH64" s="59"/>
      <c r="BN64" s="16"/>
      <c r="BO64" s="12"/>
    </row>
    <row r="65" spans="4:67" ht="15" customHeight="1" outlineLevel="1" thickBot="1" x14ac:dyDescent="0.25">
      <c r="D65" s="88">
        <f t="shared" si="12"/>
        <v>0</v>
      </c>
      <c r="F65" s="70">
        <v>4</v>
      </c>
      <c r="G65" s="81"/>
      <c r="H65" s="47"/>
      <c r="I65" s="81"/>
      <c r="J65" s="47"/>
      <c r="K65" s="81"/>
      <c r="L65" s="47"/>
      <c r="M65" s="81"/>
      <c r="N65" s="47"/>
      <c r="O65" s="81"/>
      <c r="P65" s="59"/>
      <c r="Q65" s="81"/>
      <c r="R65" s="47"/>
      <c r="S65" s="81"/>
      <c r="T65" s="59"/>
      <c r="X65" s="88">
        <f t="shared" si="13"/>
        <v>0</v>
      </c>
      <c r="Z65" s="70">
        <v>4</v>
      </c>
      <c r="AA65" s="81"/>
      <c r="AB65" s="47"/>
      <c r="AC65" s="81"/>
      <c r="AD65" s="47"/>
      <c r="AE65" s="81"/>
      <c r="AF65" s="47"/>
      <c r="AG65" s="81"/>
      <c r="AH65" s="47"/>
      <c r="AI65" s="81"/>
      <c r="AJ65" s="59"/>
      <c r="AK65" s="81"/>
      <c r="AL65" s="47"/>
      <c r="AM65" s="81"/>
      <c r="AN65" s="59"/>
      <c r="AR65" s="88">
        <f t="shared" si="14"/>
        <v>0</v>
      </c>
      <c r="AT65" s="70">
        <v>4</v>
      </c>
      <c r="AU65" s="81"/>
      <c r="AV65" s="47"/>
      <c r="AW65" s="81"/>
      <c r="AX65" s="47"/>
      <c r="AY65" s="81"/>
      <c r="AZ65" s="47"/>
      <c r="BA65" s="81"/>
      <c r="BB65" s="47"/>
      <c r="BC65" s="81"/>
      <c r="BD65" s="59"/>
      <c r="BE65" s="81"/>
      <c r="BF65" s="47"/>
      <c r="BG65" s="81"/>
      <c r="BH65" s="59"/>
      <c r="BN65" s="16"/>
      <c r="BO65" s="12"/>
    </row>
    <row r="66" spans="4:67" ht="15" customHeight="1" outlineLevel="1" thickBot="1" x14ac:dyDescent="0.25">
      <c r="D66" s="88">
        <f t="shared" si="12"/>
        <v>0</v>
      </c>
      <c r="F66" s="70">
        <v>5</v>
      </c>
      <c r="G66" s="81"/>
      <c r="H66" s="47"/>
      <c r="I66" s="81"/>
      <c r="J66" s="47"/>
      <c r="K66" s="81"/>
      <c r="L66" s="47"/>
      <c r="M66" s="81"/>
      <c r="N66" s="47"/>
      <c r="O66" s="81"/>
      <c r="P66" s="59"/>
      <c r="Q66" s="81"/>
      <c r="R66" s="47"/>
      <c r="S66" s="81"/>
      <c r="T66" s="59"/>
      <c r="X66" s="88">
        <f t="shared" si="13"/>
        <v>0</v>
      </c>
      <c r="Z66" s="70">
        <v>5</v>
      </c>
      <c r="AA66" s="81"/>
      <c r="AB66" s="47"/>
      <c r="AC66" s="81"/>
      <c r="AD66" s="47"/>
      <c r="AE66" s="81"/>
      <c r="AF66" s="47"/>
      <c r="AG66" s="81"/>
      <c r="AH66" s="47"/>
      <c r="AI66" s="81"/>
      <c r="AJ66" s="59"/>
      <c r="AK66" s="81"/>
      <c r="AL66" s="47"/>
      <c r="AM66" s="81"/>
      <c r="AN66" s="59"/>
      <c r="AR66" s="88">
        <f t="shared" si="14"/>
        <v>0</v>
      </c>
      <c r="AT66" s="70">
        <v>5</v>
      </c>
      <c r="AU66" s="81"/>
      <c r="AV66" s="47"/>
      <c r="AW66" s="81"/>
      <c r="AX66" s="47"/>
      <c r="AY66" s="81"/>
      <c r="AZ66" s="47"/>
      <c r="BA66" s="81"/>
      <c r="BB66" s="47"/>
      <c r="BC66" s="81"/>
      <c r="BD66" s="59"/>
      <c r="BE66" s="81"/>
      <c r="BF66" s="47"/>
      <c r="BG66" s="81"/>
      <c r="BH66" s="59"/>
      <c r="BN66" s="16"/>
      <c r="BO66" s="12"/>
    </row>
    <row r="67" spans="4:67" ht="15" customHeight="1" outlineLevel="1" thickBot="1" x14ac:dyDescent="0.25">
      <c r="D67" s="88">
        <f t="shared" si="12"/>
        <v>0</v>
      </c>
      <c r="F67" s="70">
        <v>6</v>
      </c>
      <c r="G67" s="81"/>
      <c r="H67" s="47"/>
      <c r="I67" s="81"/>
      <c r="J67" s="47"/>
      <c r="K67" s="81"/>
      <c r="L67" s="47"/>
      <c r="M67" s="81"/>
      <c r="N67" s="47"/>
      <c r="O67" s="81"/>
      <c r="P67" s="59"/>
      <c r="Q67" s="81"/>
      <c r="R67" s="47"/>
      <c r="S67" s="81"/>
      <c r="T67" s="59"/>
      <c r="X67" s="88">
        <f t="shared" si="13"/>
        <v>0</v>
      </c>
      <c r="Z67" s="70">
        <v>6</v>
      </c>
      <c r="AA67" s="81"/>
      <c r="AB67" s="47"/>
      <c r="AC67" s="81"/>
      <c r="AD67" s="47"/>
      <c r="AE67" s="81"/>
      <c r="AF67" s="47"/>
      <c r="AG67" s="81"/>
      <c r="AH67" s="47"/>
      <c r="AI67" s="81"/>
      <c r="AJ67" s="59"/>
      <c r="AK67" s="81"/>
      <c r="AL67" s="47"/>
      <c r="AM67" s="81"/>
      <c r="AN67" s="59"/>
      <c r="AR67" s="88">
        <f t="shared" si="14"/>
        <v>0</v>
      </c>
      <c r="AT67" s="70">
        <v>6</v>
      </c>
      <c r="AU67" s="81"/>
      <c r="AV67" s="47"/>
      <c r="AW67" s="81"/>
      <c r="AX67" s="47"/>
      <c r="AY67" s="81"/>
      <c r="AZ67" s="47"/>
      <c r="BA67" s="81"/>
      <c r="BB67" s="47"/>
      <c r="BC67" s="81"/>
      <c r="BD67" s="59"/>
      <c r="BE67" s="81"/>
      <c r="BF67" s="47"/>
      <c r="BG67" s="81"/>
      <c r="BH67" s="59"/>
      <c r="BN67" s="16"/>
      <c r="BO67" s="12"/>
    </row>
    <row r="68" spans="4:67" ht="15" customHeight="1" outlineLevel="1" thickBot="1" x14ac:dyDescent="0.25">
      <c r="D68" s="88">
        <f t="shared" si="12"/>
        <v>0</v>
      </c>
      <c r="F68" s="70">
        <v>7</v>
      </c>
      <c r="G68" s="81"/>
      <c r="H68" s="47"/>
      <c r="I68" s="81"/>
      <c r="J68" s="47"/>
      <c r="K68" s="81"/>
      <c r="L68" s="47"/>
      <c r="M68" s="81"/>
      <c r="N68" s="47"/>
      <c r="O68" s="81"/>
      <c r="P68" s="59"/>
      <c r="Q68" s="81"/>
      <c r="R68" s="47"/>
      <c r="S68" s="81"/>
      <c r="T68" s="59"/>
      <c r="X68" s="88">
        <f t="shared" si="13"/>
        <v>0</v>
      </c>
      <c r="Z68" s="70">
        <v>7</v>
      </c>
      <c r="AA68" s="81"/>
      <c r="AB68" s="47"/>
      <c r="AC68" s="81"/>
      <c r="AD68" s="47"/>
      <c r="AE68" s="81"/>
      <c r="AF68" s="47"/>
      <c r="AG68" s="81"/>
      <c r="AH68" s="47"/>
      <c r="AI68" s="81"/>
      <c r="AJ68" s="59"/>
      <c r="AK68" s="81"/>
      <c r="AL68" s="47"/>
      <c r="AM68" s="81"/>
      <c r="AN68" s="59"/>
      <c r="AR68" s="88">
        <f t="shared" si="14"/>
        <v>0</v>
      </c>
      <c r="AT68" s="70">
        <v>7</v>
      </c>
      <c r="AU68" s="81"/>
      <c r="AV68" s="47"/>
      <c r="AW68" s="81"/>
      <c r="AX68" s="47"/>
      <c r="AY68" s="81"/>
      <c r="AZ68" s="47"/>
      <c r="BA68" s="81"/>
      <c r="BB68" s="47"/>
      <c r="BC68" s="81"/>
      <c r="BD68" s="59"/>
      <c r="BE68" s="81"/>
      <c r="BF68" s="47"/>
      <c r="BG68" s="81"/>
      <c r="BH68" s="59"/>
      <c r="BN68" s="16"/>
      <c r="BO68" s="12"/>
    </row>
    <row r="69" spans="4:67" ht="15" customHeight="1" outlineLevel="1" thickBot="1" x14ac:dyDescent="0.25">
      <c r="D69" s="88">
        <f t="shared" si="12"/>
        <v>0</v>
      </c>
      <c r="F69" s="70">
        <v>8</v>
      </c>
      <c r="G69" s="81"/>
      <c r="H69" s="47"/>
      <c r="I69" s="81"/>
      <c r="J69" s="47"/>
      <c r="K69" s="81"/>
      <c r="L69" s="47"/>
      <c r="M69" s="81"/>
      <c r="N69" s="47"/>
      <c r="O69" s="81"/>
      <c r="P69" s="59"/>
      <c r="Q69" s="81"/>
      <c r="R69" s="47"/>
      <c r="S69" s="81"/>
      <c r="T69" s="59"/>
      <c r="X69" s="88">
        <f t="shared" si="13"/>
        <v>0</v>
      </c>
      <c r="Z69" s="70">
        <v>8</v>
      </c>
      <c r="AA69" s="81"/>
      <c r="AB69" s="47"/>
      <c r="AC69" s="81"/>
      <c r="AD69" s="47"/>
      <c r="AE69" s="81"/>
      <c r="AF69" s="47"/>
      <c r="AG69" s="81"/>
      <c r="AH69" s="47"/>
      <c r="AI69" s="81"/>
      <c r="AJ69" s="59"/>
      <c r="AK69" s="81"/>
      <c r="AL69" s="47"/>
      <c r="AM69" s="81"/>
      <c r="AN69" s="59"/>
      <c r="AR69" s="88">
        <f t="shared" si="14"/>
        <v>0</v>
      </c>
      <c r="AT69" s="70">
        <v>8</v>
      </c>
      <c r="AU69" s="81"/>
      <c r="AV69" s="47"/>
      <c r="AW69" s="81"/>
      <c r="AX69" s="47"/>
      <c r="AY69" s="81"/>
      <c r="AZ69" s="47"/>
      <c r="BA69" s="81"/>
      <c r="BB69" s="47"/>
      <c r="BC69" s="81"/>
      <c r="BD69" s="59"/>
      <c r="BE69" s="81"/>
      <c r="BF69" s="47"/>
      <c r="BG69" s="81"/>
      <c r="BH69" s="59"/>
      <c r="BN69" s="16"/>
      <c r="BO69" s="12"/>
    </row>
    <row r="70" spans="4:67" ht="15" customHeight="1" outlineLevel="1" thickBot="1" x14ac:dyDescent="0.25">
      <c r="D70" s="88">
        <f t="shared" si="12"/>
        <v>0</v>
      </c>
      <c r="F70" s="70">
        <v>9</v>
      </c>
      <c r="G70" s="81"/>
      <c r="H70" s="47"/>
      <c r="I70" s="81"/>
      <c r="J70" s="47"/>
      <c r="K70" s="81"/>
      <c r="L70" s="47"/>
      <c r="M70" s="81"/>
      <c r="N70" s="47"/>
      <c r="O70" s="81"/>
      <c r="P70" s="59"/>
      <c r="Q70" s="81"/>
      <c r="R70" s="47"/>
      <c r="S70" s="81"/>
      <c r="T70" s="59"/>
      <c r="X70" s="88">
        <f t="shared" si="13"/>
        <v>0</v>
      </c>
      <c r="Z70" s="70">
        <v>9</v>
      </c>
      <c r="AA70" s="81"/>
      <c r="AB70" s="47"/>
      <c r="AC70" s="81"/>
      <c r="AD70" s="47"/>
      <c r="AE70" s="81"/>
      <c r="AF70" s="47"/>
      <c r="AG70" s="81"/>
      <c r="AH70" s="47"/>
      <c r="AI70" s="81"/>
      <c r="AJ70" s="59"/>
      <c r="AK70" s="81"/>
      <c r="AL70" s="47"/>
      <c r="AM70" s="81"/>
      <c r="AN70" s="59"/>
      <c r="AR70" s="88">
        <f t="shared" si="14"/>
        <v>0</v>
      </c>
      <c r="AT70" s="70">
        <v>9</v>
      </c>
      <c r="AU70" s="81"/>
      <c r="AV70" s="47"/>
      <c r="AW70" s="81"/>
      <c r="AX70" s="47"/>
      <c r="AY70" s="81"/>
      <c r="AZ70" s="47"/>
      <c r="BA70" s="81"/>
      <c r="BB70" s="47"/>
      <c r="BC70" s="81"/>
      <c r="BD70" s="59"/>
      <c r="BE70" s="81"/>
      <c r="BF70" s="47"/>
      <c r="BG70" s="81"/>
      <c r="BH70" s="59"/>
      <c r="BN70" s="16"/>
      <c r="BO70" s="12"/>
    </row>
    <row r="71" spans="4:67" ht="15" customHeight="1" outlineLevel="1" thickBot="1" x14ac:dyDescent="0.25">
      <c r="D71" s="88">
        <f t="shared" si="12"/>
        <v>0</v>
      </c>
      <c r="F71" s="70">
        <v>10</v>
      </c>
      <c r="G71" s="81"/>
      <c r="H71" s="47"/>
      <c r="I71" s="81"/>
      <c r="J71" s="47"/>
      <c r="K71" s="81"/>
      <c r="L71" s="47"/>
      <c r="M71" s="81"/>
      <c r="N71" s="47"/>
      <c r="O71" s="81"/>
      <c r="P71" s="59"/>
      <c r="Q71" s="81"/>
      <c r="R71" s="47"/>
      <c r="S71" s="81"/>
      <c r="T71" s="59"/>
      <c r="X71" s="88">
        <f t="shared" si="13"/>
        <v>0</v>
      </c>
      <c r="Z71" s="70">
        <v>10</v>
      </c>
      <c r="AA71" s="81"/>
      <c r="AB71" s="47"/>
      <c r="AC71" s="81"/>
      <c r="AD71" s="47"/>
      <c r="AE71" s="81"/>
      <c r="AF71" s="47"/>
      <c r="AG71" s="81"/>
      <c r="AH71" s="47"/>
      <c r="AI71" s="81"/>
      <c r="AJ71" s="59"/>
      <c r="AK71" s="81"/>
      <c r="AL71" s="47"/>
      <c r="AM71" s="81"/>
      <c r="AN71" s="59"/>
      <c r="AR71" s="88">
        <f t="shared" si="14"/>
        <v>0</v>
      </c>
      <c r="AT71" s="70">
        <v>10</v>
      </c>
      <c r="AU71" s="81"/>
      <c r="AV71" s="47"/>
      <c r="AW71" s="81"/>
      <c r="AX71" s="47"/>
      <c r="AY71" s="81"/>
      <c r="AZ71" s="47"/>
      <c r="BA71" s="81"/>
      <c r="BB71" s="47"/>
      <c r="BC71" s="81"/>
      <c r="BD71" s="59"/>
      <c r="BE71" s="81"/>
      <c r="BF71" s="47"/>
      <c r="BG71" s="81"/>
      <c r="BH71" s="59"/>
      <c r="BN71" s="16"/>
      <c r="BO71" s="12"/>
    </row>
    <row r="72" spans="4:67" ht="15" customHeight="1" outlineLevel="1" thickBot="1" x14ac:dyDescent="0.25">
      <c r="D72" s="88">
        <f t="shared" si="12"/>
        <v>0</v>
      </c>
      <c r="F72" s="70">
        <v>11</v>
      </c>
      <c r="G72" s="81"/>
      <c r="H72" s="47"/>
      <c r="I72" s="81"/>
      <c r="J72" s="47"/>
      <c r="K72" s="81"/>
      <c r="L72" s="47"/>
      <c r="M72" s="81"/>
      <c r="N72" s="47"/>
      <c r="O72" s="81"/>
      <c r="P72" s="59"/>
      <c r="Q72" s="81"/>
      <c r="R72" s="47"/>
      <c r="S72" s="81"/>
      <c r="T72" s="59"/>
      <c r="X72" s="88">
        <f t="shared" si="13"/>
        <v>0</v>
      </c>
      <c r="Z72" s="70">
        <v>11</v>
      </c>
      <c r="AA72" s="81"/>
      <c r="AB72" s="47"/>
      <c r="AC72" s="81"/>
      <c r="AD72" s="47"/>
      <c r="AE72" s="81"/>
      <c r="AF72" s="47"/>
      <c r="AG72" s="81"/>
      <c r="AH72" s="47"/>
      <c r="AI72" s="81"/>
      <c r="AJ72" s="59"/>
      <c r="AK72" s="81"/>
      <c r="AL72" s="47"/>
      <c r="AM72" s="81"/>
      <c r="AN72" s="59"/>
      <c r="AR72" s="88">
        <f t="shared" si="14"/>
        <v>0</v>
      </c>
      <c r="AT72" s="70">
        <v>11</v>
      </c>
      <c r="AU72" s="81"/>
      <c r="AV72" s="47"/>
      <c r="AW72" s="81"/>
      <c r="AX72" s="47"/>
      <c r="AY72" s="81"/>
      <c r="AZ72" s="47"/>
      <c r="BA72" s="81"/>
      <c r="BB72" s="47"/>
      <c r="BC72" s="81"/>
      <c r="BD72" s="59"/>
      <c r="BE72" s="81"/>
      <c r="BF72" s="47"/>
      <c r="BG72" s="81"/>
      <c r="BH72" s="59"/>
      <c r="BN72" s="16"/>
      <c r="BO72" s="12"/>
    </row>
    <row r="73" spans="4:67" ht="15" customHeight="1" outlineLevel="1" thickBot="1" x14ac:dyDescent="0.25">
      <c r="D73" s="88">
        <f t="shared" si="12"/>
        <v>0</v>
      </c>
      <c r="F73" s="70">
        <v>12</v>
      </c>
      <c r="G73" s="81"/>
      <c r="H73" s="47"/>
      <c r="I73" s="81"/>
      <c r="J73" s="47"/>
      <c r="K73" s="81"/>
      <c r="L73" s="47"/>
      <c r="M73" s="81"/>
      <c r="N73" s="47"/>
      <c r="O73" s="81"/>
      <c r="P73" s="59"/>
      <c r="Q73" s="81"/>
      <c r="R73" s="47"/>
      <c r="S73" s="81"/>
      <c r="T73" s="59"/>
      <c r="X73" s="88">
        <f t="shared" si="13"/>
        <v>0</v>
      </c>
      <c r="Z73" s="70">
        <v>12</v>
      </c>
      <c r="AA73" s="81"/>
      <c r="AB73" s="47"/>
      <c r="AC73" s="81"/>
      <c r="AD73" s="47"/>
      <c r="AE73" s="81"/>
      <c r="AF73" s="47"/>
      <c r="AG73" s="81"/>
      <c r="AH73" s="47"/>
      <c r="AI73" s="81"/>
      <c r="AJ73" s="59"/>
      <c r="AK73" s="81"/>
      <c r="AL73" s="47"/>
      <c r="AM73" s="81"/>
      <c r="AN73" s="59"/>
      <c r="AR73" s="88">
        <f t="shared" si="14"/>
        <v>0</v>
      </c>
      <c r="AT73" s="70">
        <v>12</v>
      </c>
      <c r="AU73" s="81"/>
      <c r="AV73" s="47"/>
      <c r="AW73" s="81"/>
      <c r="AX73" s="47"/>
      <c r="AY73" s="81"/>
      <c r="AZ73" s="47"/>
      <c r="BA73" s="81"/>
      <c r="BB73" s="47"/>
      <c r="BC73" s="81"/>
      <c r="BD73" s="59"/>
      <c r="BE73" s="81"/>
      <c r="BF73" s="47"/>
      <c r="BG73" s="81"/>
      <c r="BH73" s="59"/>
      <c r="BN73" s="16"/>
      <c r="BO73" s="12"/>
    </row>
    <row r="74" spans="4:67" ht="15" customHeight="1" outlineLevel="1" thickBot="1" x14ac:dyDescent="0.25">
      <c r="D74" s="88">
        <f t="shared" si="12"/>
        <v>0</v>
      </c>
      <c r="F74" s="70">
        <v>13</v>
      </c>
      <c r="G74" s="81"/>
      <c r="H74" s="47"/>
      <c r="I74" s="81"/>
      <c r="J74" s="47"/>
      <c r="K74" s="81"/>
      <c r="L74" s="47"/>
      <c r="M74" s="81"/>
      <c r="N74" s="47"/>
      <c r="O74" s="81"/>
      <c r="P74" s="59"/>
      <c r="Q74" s="81"/>
      <c r="R74" s="47"/>
      <c r="S74" s="81"/>
      <c r="T74" s="59"/>
      <c r="X74" s="88">
        <f t="shared" si="13"/>
        <v>0</v>
      </c>
      <c r="Z74" s="70">
        <v>13</v>
      </c>
      <c r="AA74" s="81"/>
      <c r="AB74" s="47"/>
      <c r="AC74" s="81"/>
      <c r="AD74" s="47"/>
      <c r="AE74" s="81"/>
      <c r="AF74" s="47"/>
      <c r="AG74" s="81"/>
      <c r="AH74" s="47"/>
      <c r="AI74" s="81"/>
      <c r="AJ74" s="59"/>
      <c r="AK74" s="81"/>
      <c r="AL74" s="47"/>
      <c r="AM74" s="81"/>
      <c r="AN74" s="59"/>
      <c r="AR74" s="88">
        <f t="shared" si="14"/>
        <v>0</v>
      </c>
      <c r="AT74" s="70">
        <v>13</v>
      </c>
      <c r="AU74" s="81"/>
      <c r="AV74" s="47"/>
      <c r="AW74" s="81"/>
      <c r="AX74" s="47"/>
      <c r="AY74" s="81"/>
      <c r="AZ74" s="47"/>
      <c r="BA74" s="81"/>
      <c r="BB74" s="47"/>
      <c r="BC74" s="81"/>
      <c r="BD74" s="59"/>
      <c r="BE74" s="81"/>
      <c r="BF74" s="47"/>
      <c r="BG74" s="81"/>
      <c r="BH74" s="59"/>
      <c r="BN74" s="16"/>
      <c r="BO74" s="12"/>
    </row>
    <row r="75" spans="4:67" ht="15" customHeight="1" outlineLevel="1" thickBot="1" x14ac:dyDescent="0.25">
      <c r="D75" s="88">
        <f t="shared" si="12"/>
        <v>0</v>
      </c>
      <c r="F75" s="70">
        <v>14</v>
      </c>
      <c r="G75" s="81"/>
      <c r="H75" s="78"/>
      <c r="I75" s="81"/>
      <c r="J75" s="47"/>
      <c r="K75" s="81"/>
      <c r="L75" s="47"/>
      <c r="M75" s="81"/>
      <c r="N75" s="47"/>
      <c r="O75" s="81"/>
      <c r="P75" s="59"/>
      <c r="Q75" s="81"/>
      <c r="R75" s="47"/>
      <c r="S75" s="81"/>
      <c r="T75" s="59"/>
      <c r="X75" s="88">
        <f t="shared" si="13"/>
        <v>0</v>
      </c>
      <c r="Z75" s="70">
        <v>14</v>
      </c>
      <c r="AA75" s="81"/>
      <c r="AB75" s="78"/>
      <c r="AC75" s="81"/>
      <c r="AD75" s="47"/>
      <c r="AE75" s="81"/>
      <c r="AF75" s="47"/>
      <c r="AG75" s="81"/>
      <c r="AH75" s="47"/>
      <c r="AI75" s="81"/>
      <c r="AJ75" s="59"/>
      <c r="AK75" s="81"/>
      <c r="AL75" s="47"/>
      <c r="AM75" s="81"/>
      <c r="AN75" s="59"/>
      <c r="AR75" s="88">
        <f t="shared" si="14"/>
        <v>0</v>
      </c>
      <c r="AT75" s="70">
        <v>14</v>
      </c>
      <c r="AU75" s="81"/>
      <c r="AV75" s="78"/>
      <c r="AW75" s="81"/>
      <c r="AX75" s="47"/>
      <c r="AY75" s="81"/>
      <c r="AZ75" s="47"/>
      <c r="BA75" s="81"/>
      <c r="BB75" s="47"/>
      <c r="BC75" s="81"/>
      <c r="BD75" s="59"/>
      <c r="BE75" s="81"/>
      <c r="BF75" s="47"/>
      <c r="BG75" s="81"/>
      <c r="BH75" s="59"/>
      <c r="BN75" s="16"/>
      <c r="BO75" s="12"/>
    </row>
    <row r="76" spans="4:67" ht="15" customHeight="1" outlineLevel="1" thickBot="1" x14ac:dyDescent="0.25">
      <c r="D76" s="89">
        <f t="shared" si="12"/>
        <v>0</v>
      </c>
      <c r="F76" s="70">
        <v>15</v>
      </c>
      <c r="G76" s="82"/>
      <c r="H76" s="60"/>
      <c r="I76" s="82"/>
      <c r="J76" s="60"/>
      <c r="K76" s="82"/>
      <c r="L76" s="60"/>
      <c r="M76" s="82"/>
      <c r="N76" s="60"/>
      <c r="O76" s="82"/>
      <c r="P76" s="61"/>
      <c r="Q76" s="82"/>
      <c r="R76" s="60"/>
      <c r="S76" s="82"/>
      <c r="T76" s="61"/>
      <c r="X76" s="89">
        <f t="shared" si="13"/>
        <v>0</v>
      </c>
      <c r="Z76" s="70">
        <v>15</v>
      </c>
      <c r="AA76" s="82"/>
      <c r="AB76" s="60"/>
      <c r="AC76" s="82"/>
      <c r="AD76" s="60"/>
      <c r="AE76" s="82"/>
      <c r="AF76" s="60"/>
      <c r="AG76" s="82"/>
      <c r="AH76" s="60"/>
      <c r="AI76" s="82"/>
      <c r="AJ76" s="61"/>
      <c r="AK76" s="82"/>
      <c r="AL76" s="60"/>
      <c r="AM76" s="82"/>
      <c r="AN76" s="61"/>
      <c r="AR76" s="89">
        <f t="shared" si="14"/>
        <v>0</v>
      </c>
      <c r="AT76" s="70">
        <v>15</v>
      </c>
      <c r="AU76" s="82"/>
      <c r="AV76" s="60"/>
      <c r="AW76" s="82"/>
      <c r="AX76" s="60"/>
      <c r="AY76" s="82"/>
      <c r="AZ76" s="60"/>
      <c r="BA76" s="82"/>
      <c r="BB76" s="60"/>
      <c r="BC76" s="82"/>
      <c r="BD76" s="61"/>
      <c r="BE76" s="82"/>
      <c r="BF76" s="60"/>
      <c r="BG76" s="82"/>
      <c r="BH76" s="61"/>
      <c r="BN76" s="16"/>
      <c r="BO76" s="12"/>
    </row>
    <row r="77" spans="4:67" ht="15" customHeight="1" outlineLevel="1" thickTop="1" x14ac:dyDescent="0.2">
      <c r="F77" s="65"/>
      <c r="G77" s="49" t="s">
        <v>27</v>
      </c>
      <c r="H77" s="49">
        <f>SUM(H62:H76)</f>
        <v>0</v>
      </c>
      <c r="I77" s="49"/>
      <c r="J77" s="49">
        <f>SUM(J62:J76)</f>
        <v>0</v>
      </c>
      <c r="K77" s="49"/>
      <c r="L77" s="49">
        <f>SUM(L62:L76)</f>
        <v>0</v>
      </c>
      <c r="M77" s="49"/>
      <c r="N77" s="49">
        <f>SUM(N62:N76)</f>
        <v>0</v>
      </c>
      <c r="O77" s="49"/>
      <c r="P77" s="49">
        <f>SUM(P62:P76)</f>
        <v>0</v>
      </c>
      <c r="Q77" s="49"/>
      <c r="R77" s="49">
        <f>SUM(R62:R76)</f>
        <v>0</v>
      </c>
      <c r="S77" s="49"/>
      <c r="T77" s="49">
        <f>SUM(T62:T76)</f>
        <v>0</v>
      </c>
      <c r="Z77" s="65"/>
      <c r="AA77" s="49" t="s">
        <v>27</v>
      </c>
      <c r="AB77" s="49">
        <f>SUM(AB62:AB76)</f>
        <v>0</v>
      </c>
      <c r="AC77" s="49"/>
      <c r="AD77" s="49">
        <f>SUM(AD62:AD76)</f>
        <v>0</v>
      </c>
      <c r="AE77" s="49"/>
      <c r="AF77" s="49">
        <f>SUM(AF62:AF76)</f>
        <v>0</v>
      </c>
      <c r="AG77" s="49"/>
      <c r="AH77" s="49">
        <f>SUM(AH62:AH76)</f>
        <v>0</v>
      </c>
      <c r="AI77" s="49"/>
      <c r="AJ77" s="49">
        <f>SUM(AJ62:AJ76)</f>
        <v>0</v>
      </c>
      <c r="AK77" s="49"/>
      <c r="AL77" s="49">
        <f>SUM(AL62:AL76)</f>
        <v>0</v>
      </c>
      <c r="AM77" s="49"/>
      <c r="AN77" s="49">
        <f>SUM(AN62:AN76)</f>
        <v>0</v>
      </c>
      <c r="AT77" s="65"/>
      <c r="AU77" s="49" t="s">
        <v>27</v>
      </c>
      <c r="AV77" s="49">
        <f>SUM(AV62:AV76)</f>
        <v>0</v>
      </c>
      <c r="AW77" s="49"/>
      <c r="AX77" s="49">
        <f>SUM(AX62:AX76)</f>
        <v>0</v>
      </c>
      <c r="AY77" s="49"/>
      <c r="AZ77" s="49">
        <f>SUM(AZ62:AZ76)</f>
        <v>0</v>
      </c>
      <c r="BA77" s="49"/>
      <c r="BB77" s="49">
        <f>SUM(BB62:BB76)</f>
        <v>0</v>
      </c>
      <c r="BC77" s="49"/>
      <c r="BD77" s="49">
        <f>SUM(BD62:BD76)</f>
        <v>0</v>
      </c>
      <c r="BE77" s="49"/>
      <c r="BF77" s="49">
        <f>SUM(BF62:BF76)</f>
        <v>0</v>
      </c>
      <c r="BG77" s="49"/>
      <c r="BH77" s="49">
        <f>SUM(BH62:BH76)</f>
        <v>0</v>
      </c>
      <c r="BN77" s="16"/>
      <c r="BO77" s="12"/>
    </row>
    <row r="78" spans="4:67" ht="1.5" customHeight="1" outlineLevel="1" thickBot="1" x14ac:dyDescent="0.25">
      <c r="F78" s="68">
        <f>IF(H79&lt;=EOMONTH(H43,0),INT((N79-LOOKUP(N79,DATE(YEAR(N79)+{-1;0;1},1,3)-WEEKDAY(DATE(YEAR(N79)+{-1;0;1},1,3))+2))/7)+1,"")</f>
        <v>5</v>
      </c>
      <c r="G78" s="50"/>
      <c r="H78" s="50"/>
      <c r="I78" s="50"/>
      <c r="J78" s="50"/>
      <c r="K78" s="50"/>
      <c r="L78" s="50"/>
      <c r="M78" s="50"/>
      <c r="N78" s="50"/>
      <c r="O78" s="50"/>
      <c r="P78" s="50"/>
      <c r="Q78" s="50"/>
      <c r="R78" s="50"/>
      <c r="S78" s="50"/>
      <c r="T78" s="50"/>
      <c r="Z78" s="68">
        <f>IF(AB79&lt;=EOMONTH(AB43,0),INT((AH79-LOOKUP(AH79,DATE(YEAR(AH79)+{-1;0;1},1,3)-WEEKDAY(DATE(YEAR(AH79)+{-1;0;1},1,3))+2))/7)+1,"")</f>
        <v>9</v>
      </c>
      <c r="AA78" s="50"/>
      <c r="AB78" s="50"/>
      <c r="AC78" s="50"/>
      <c r="AD78" s="50"/>
      <c r="AE78" s="50"/>
      <c r="AF78" s="50"/>
      <c r="AG78" s="50"/>
      <c r="AH78" s="50"/>
      <c r="AI78" s="50"/>
      <c r="AJ78" s="50"/>
      <c r="AK78" s="50"/>
      <c r="AL78" s="50"/>
      <c r="AM78" s="50"/>
      <c r="AN78" s="50"/>
      <c r="AT78" s="68">
        <f>IF(AV79&lt;=EOMONTH(AV43,0),INT((BB79-LOOKUP(BB79,DATE(YEAR(BB79)+{-1;0;1},1,3)-WEEKDAY(DATE(YEAR(BB79)+{-1;0;1},1,3))+2))/7)+1,"")</f>
        <v>13</v>
      </c>
      <c r="AU78" s="50"/>
      <c r="AV78" s="50"/>
      <c r="AW78" s="50"/>
      <c r="AX78" s="50"/>
      <c r="AY78" s="50"/>
      <c r="AZ78" s="50"/>
      <c r="BA78" s="50"/>
      <c r="BB78" s="50"/>
      <c r="BC78" s="50"/>
      <c r="BD78" s="50"/>
      <c r="BE78" s="50"/>
      <c r="BF78" s="50"/>
      <c r="BG78" s="50"/>
      <c r="BH78" s="50"/>
      <c r="BN78" s="13"/>
      <c r="BO78" s="12">
        <f>DATE(An_ref,12,31)</f>
        <v>43830</v>
      </c>
    </row>
    <row r="79" spans="4:67" ht="39.950000000000003" customHeight="1" thickBot="1" x14ac:dyDescent="0.25">
      <c r="F79" s="67">
        <f>F78</f>
        <v>5</v>
      </c>
      <c r="G79" s="51" t="str">
        <f>IF(ISNA(VLOOKUP(H79,Tab_feri,2,FALSE)),"",VLOOKUP(H79,Tab_feri,2,FALSE))</f>
        <v/>
      </c>
      <c r="H79" s="52">
        <f>IF(T61&lt;EOMONTH(F4,0),T61+1,"")</f>
        <v>43493</v>
      </c>
      <c r="I79" s="51" t="str">
        <f>IF(ISNA(VLOOKUP(J79,Tab_feri,2,FALSE)),"",VLOOKUP(J79,Tab_feri,2,FALSE))</f>
        <v/>
      </c>
      <c r="J79" s="52">
        <f>IF(H79&lt;EOMONTH(F4,0),H79+1,"")</f>
        <v>43494</v>
      </c>
      <c r="K79" s="51" t="str">
        <f>IF(ISNA(VLOOKUP(L79,Tab_feri,2,FALSE)),"",VLOOKUP(L79,Tab_feri,2,FALSE))</f>
        <v/>
      </c>
      <c r="L79" s="52">
        <f>IF(J79&lt;EOMONTH(F4,0),J79+1,"")</f>
        <v>43495</v>
      </c>
      <c r="M79" s="51" t="str">
        <f>IF(ISNA(VLOOKUP(N79,Tab_feri,2,FALSE)),"",VLOOKUP(N79,Tab_feri,2,FALSE))</f>
        <v/>
      </c>
      <c r="N79" s="52">
        <f>IF(L79&lt;EOMONTH(F4,0),L79+1,"")</f>
        <v>43496</v>
      </c>
      <c r="O79" s="51" t="str">
        <f>IF(ISNA(VLOOKUP(P79,Tab_feri,2,FALSE)),"",VLOOKUP(P79,Tab_feri,2,FALSE))</f>
        <v/>
      </c>
      <c r="P79" s="62" t="str">
        <f>IF(N79&lt;EOMONTH(F4,0),N79+1,"")</f>
        <v/>
      </c>
      <c r="Q79" s="53" t="str">
        <f>IF(ISNA(VLOOKUP(R79,Tab_feri,2,FALSE)),"",VLOOKUP(R79,Tab_feri,2,FALSE))</f>
        <v/>
      </c>
      <c r="R79" s="54" t="str">
        <f>IF(P79&lt;EOMONTH(F4,0),P79+1,"")</f>
        <v/>
      </c>
      <c r="S79" s="53" t="str">
        <f>IF(ISNA(VLOOKUP(T79,Tab_feri,2,FALSE)),"",VLOOKUP(T79,Tab_feri,2,FALSE))</f>
        <v/>
      </c>
      <c r="T79" s="55" t="str">
        <f>IF(R79&lt;EOMONTH(F4,0),R79+1,"")</f>
        <v/>
      </c>
      <c r="Z79" s="67">
        <f>Z78</f>
        <v>9</v>
      </c>
      <c r="AA79" s="51" t="str">
        <f>IF(ISNA(VLOOKUP(AB79,Tab_feri,2,FALSE)),"",VLOOKUP(AB79,Tab_feri,2,FALSE))</f>
        <v/>
      </c>
      <c r="AB79" s="69">
        <f>IF(AN61&lt;EOMONTH(Z4,0),AN61+1,"")</f>
        <v>43521</v>
      </c>
      <c r="AC79" s="51" t="str">
        <f>IF(ISNA(VLOOKUP(AD79,Tab_feri,2,FALSE)),"",VLOOKUP(AD79,Tab_feri,2,FALSE))</f>
        <v/>
      </c>
      <c r="AD79" s="52">
        <f>IF(AB79&lt;EOMONTH(Z4,0),AB79+1,"")</f>
        <v>43522</v>
      </c>
      <c r="AE79" s="51" t="str">
        <f>IF(ISNA(VLOOKUP(AF79,Tab_feri,2,FALSE)),"",VLOOKUP(AF79,Tab_feri,2,FALSE))</f>
        <v/>
      </c>
      <c r="AF79" s="52">
        <f>IF(AD79&lt;EOMONTH(Z4,0),AD79+1,"")</f>
        <v>43523</v>
      </c>
      <c r="AG79" s="51" t="str">
        <f>IF(ISNA(VLOOKUP(AH79,Tab_feri,2,FALSE)),"",VLOOKUP(AH79,Tab_feri,2,FALSE))</f>
        <v/>
      </c>
      <c r="AH79" s="52">
        <f>IF(AF79&lt;EOMONTH(Z4,0),AF79+1,"")</f>
        <v>43524</v>
      </c>
      <c r="AI79" s="51" t="str">
        <f>IF(ISNA(VLOOKUP(AJ79,Tab_feri,2,FALSE)),"",VLOOKUP(AJ79,Tab_feri,2,FALSE))</f>
        <v/>
      </c>
      <c r="AJ79" s="62" t="str">
        <f>IF(AH79&lt;EOMONTH(Z4,0),AH79+1,"")</f>
        <v/>
      </c>
      <c r="AK79" s="53" t="str">
        <f>IF(ISNA(VLOOKUP(AL79,Tab_feri,2,FALSE)),"",VLOOKUP(AL79,Tab_feri,2,FALSE))</f>
        <v/>
      </c>
      <c r="AL79" s="54" t="str">
        <f>IF(AJ79&lt;EOMONTH(Z4,0),AJ79+1,"")</f>
        <v/>
      </c>
      <c r="AM79" s="53" t="str">
        <f>IF(ISNA(VLOOKUP(AN79,Tab_feri,2,FALSE)),"",VLOOKUP(AN79,Tab_feri,2,FALSE))</f>
        <v/>
      </c>
      <c r="AN79" s="55" t="str">
        <f>IF(AL79&lt;EOMONTH(Z4,0),AL79+1,"")</f>
        <v/>
      </c>
      <c r="AT79" s="67">
        <f>AT78</f>
        <v>13</v>
      </c>
      <c r="AU79" s="51" t="str">
        <f>IF(ISNA(VLOOKUP(AV79,Tab_feri,2,FALSE)),"",VLOOKUP(AV79,Tab_feri,2,FALSE))</f>
        <v/>
      </c>
      <c r="AV79" s="52">
        <f>IF(BH61&lt;EOMONTH(AT4,0),BH61+1,"")</f>
        <v>43549</v>
      </c>
      <c r="AW79" s="51" t="str">
        <f>IF(ISNA(VLOOKUP(AX79,Tab_feri,2,FALSE)),"",VLOOKUP(AX79,Tab_feri,2,FALSE))</f>
        <v/>
      </c>
      <c r="AX79" s="52">
        <f>IF(AV79&lt;EOMONTH(AT4,0),AV79+1,"")</f>
        <v>43550</v>
      </c>
      <c r="AY79" s="51" t="str">
        <f>IF(ISNA(VLOOKUP(AZ79,Tab_feri,2,FALSE)),"",VLOOKUP(AZ79,Tab_feri,2,FALSE))</f>
        <v/>
      </c>
      <c r="AZ79" s="52">
        <f>IF(AX79&lt;EOMONTH(AT4,0),AX79+1,"")</f>
        <v>43551</v>
      </c>
      <c r="BA79" s="51" t="str">
        <f>IF(ISNA(VLOOKUP(BB79,Tab_feri,2,FALSE)),"",VLOOKUP(BB79,Tab_feri,2,FALSE))</f>
        <v/>
      </c>
      <c r="BB79" s="52">
        <f>IF(AZ79&lt;EOMONTH(AT4,0),AZ79+1,"")</f>
        <v>43552</v>
      </c>
      <c r="BC79" s="51" t="str">
        <f>IF(ISNA(VLOOKUP(BD79,Tab_feri,2,FALSE)),"",VLOOKUP(BD79,Tab_feri,2,FALSE))</f>
        <v/>
      </c>
      <c r="BD79" s="62">
        <f>IF(BB79&lt;EOMONTH(AT4,0),BB79+1,"")</f>
        <v>43553</v>
      </c>
      <c r="BE79" s="53" t="str">
        <f>IF(ISNA(VLOOKUP(BF79,Tab_feri,2,FALSE)),"",VLOOKUP(BF79,Tab_feri,2,FALSE))</f>
        <v/>
      </c>
      <c r="BF79" s="54">
        <f>IF(BD79&lt;EOMONTH(AT4,0),BD79+1,"")</f>
        <v>43554</v>
      </c>
      <c r="BG79" s="53" t="str">
        <f>IF(ISNA(VLOOKUP(BH79,Tab_feri,2,FALSE)),"",VLOOKUP(BH79,Tab_feri,2,FALSE))</f>
        <v/>
      </c>
      <c r="BH79" s="55">
        <f>IF(BF79&lt;EOMONTH(AT4,0),BF79+1,"")</f>
        <v>43555</v>
      </c>
    </row>
    <row r="80" spans="4:67" ht="15" customHeight="1" outlineLevel="1" thickTop="1" thickBot="1" x14ac:dyDescent="0.25">
      <c r="D80" s="87">
        <f>SUM(H80,J80,L80,N80,P80,R80,T80)</f>
        <v>0</v>
      </c>
      <c r="F80" s="70">
        <v>1</v>
      </c>
      <c r="G80" s="80"/>
      <c r="H80" s="57"/>
      <c r="I80" s="80"/>
      <c r="J80" s="57"/>
      <c r="K80" s="80"/>
      <c r="L80" s="57"/>
      <c r="M80" s="80"/>
      <c r="N80" s="57"/>
      <c r="O80" s="80"/>
      <c r="P80" s="58"/>
      <c r="Q80" s="80"/>
      <c r="R80" s="57"/>
      <c r="S80" s="80"/>
      <c r="T80" s="58"/>
      <c r="X80" s="87">
        <f>SUM(AB80,AD80,AF80,AH80,AJ80,AL80,AN80)</f>
        <v>0</v>
      </c>
      <c r="Z80" s="70">
        <v>1</v>
      </c>
      <c r="AA80" s="80"/>
      <c r="AB80" s="57"/>
      <c r="AC80" s="80"/>
      <c r="AD80" s="57"/>
      <c r="AE80" s="80"/>
      <c r="AF80" s="57"/>
      <c r="AG80" s="80"/>
      <c r="AH80" s="57"/>
      <c r="AI80" s="80"/>
      <c r="AJ80" s="58"/>
      <c r="AK80" s="80"/>
      <c r="AL80" s="57"/>
      <c r="AM80" s="80"/>
      <c r="AN80" s="58"/>
      <c r="AR80" s="87">
        <f>SUM(AV80,AX80,AZ80,BB80,BD80,BF80,BH80)</f>
        <v>0</v>
      </c>
      <c r="AT80" s="70">
        <v>1</v>
      </c>
      <c r="AU80" s="80"/>
      <c r="AV80" s="57"/>
      <c r="AW80" s="80"/>
      <c r="AX80" s="57"/>
      <c r="AY80" s="80"/>
      <c r="AZ80" s="57"/>
      <c r="BA80" s="80"/>
      <c r="BB80" s="57"/>
      <c r="BC80" s="80"/>
      <c r="BD80" s="58"/>
      <c r="BE80" s="80"/>
      <c r="BF80" s="57"/>
      <c r="BG80" s="80"/>
      <c r="BH80" s="58"/>
    </row>
    <row r="81" spans="4:60" ht="15" customHeight="1" outlineLevel="1" thickBot="1" x14ac:dyDescent="0.25">
      <c r="D81" s="88">
        <f t="shared" ref="D81:D94" si="15">SUM(H81,J81,L81,N81,P81,R81,T81)</f>
        <v>0</v>
      </c>
      <c r="F81" s="70">
        <v>2</v>
      </c>
      <c r="G81" s="81"/>
      <c r="H81" s="47"/>
      <c r="I81" s="81"/>
      <c r="J81" s="47"/>
      <c r="K81" s="81"/>
      <c r="L81" s="47"/>
      <c r="M81" s="81"/>
      <c r="N81" s="47"/>
      <c r="O81" s="81"/>
      <c r="P81" s="59"/>
      <c r="Q81" s="81"/>
      <c r="R81" s="47"/>
      <c r="S81" s="81"/>
      <c r="T81" s="59"/>
      <c r="X81" s="88">
        <f t="shared" ref="X81:X94" si="16">SUM(AB81,AD81,AF81,AH81,AJ81,AL81,AN81)</f>
        <v>0</v>
      </c>
      <c r="Z81" s="70">
        <v>2</v>
      </c>
      <c r="AA81" s="81"/>
      <c r="AB81" s="47"/>
      <c r="AC81" s="81"/>
      <c r="AD81" s="47"/>
      <c r="AE81" s="81"/>
      <c r="AF81" s="47"/>
      <c r="AG81" s="81"/>
      <c r="AH81" s="47"/>
      <c r="AI81" s="81"/>
      <c r="AJ81" s="59"/>
      <c r="AK81" s="81"/>
      <c r="AL81" s="47"/>
      <c r="AM81" s="81"/>
      <c r="AN81" s="59"/>
      <c r="AR81" s="88">
        <f t="shared" ref="AR81:AR94" si="17">SUM(AV81,AX81,AZ81,BB81,BD81,BF81,BH81)</f>
        <v>0</v>
      </c>
      <c r="AT81" s="70">
        <v>2</v>
      </c>
      <c r="AU81" s="81"/>
      <c r="AV81" s="47"/>
      <c r="AW81" s="81"/>
      <c r="AX81" s="47"/>
      <c r="AY81" s="81"/>
      <c r="AZ81" s="47"/>
      <c r="BA81" s="81"/>
      <c r="BB81" s="47"/>
      <c r="BC81" s="81"/>
      <c r="BD81" s="59"/>
      <c r="BE81" s="81"/>
      <c r="BF81" s="47"/>
      <c r="BG81" s="81"/>
      <c r="BH81" s="59"/>
    </row>
    <row r="82" spans="4:60" ht="15" customHeight="1" outlineLevel="1" thickBot="1" x14ac:dyDescent="0.25">
      <c r="D82" s="88">
        <f t="shared" si="15"/>
        <v>0</v>
      </c>
      <c r="F82" s="70">
        <v>3</v>
      </c>
      <c r="G82" s="81"/>
      <c r="H82" s="47"/>
      <c r="I82" s="81"/>
      <c r="J82" s="47"/>
      <c r="K82" s="81"/>
      <c r="L82" s="47"/>
      <c r="M82" s="81"/>
      <c r="N82" s="47"/>
      <c r="O82" s="81"/>
      <c r="P82" s="59"/>
      <c r="Q82" s="81"/>
      <c r="R82" s="47"/>
      <c r="S82" s="81"/>
      <c r="T82" s="59"/>
      <c r="X82" s="88">
        <f t="shared" si="16"/>
        <v>0</v>
      </c>
      <c r="Z82" s="70">
        <v>3</v>
      </c>
      <c r="AA82" s="81"/>
      <c r="AB82" s="47"/>
      <c r="AC82" s="81"/>
      <c r="AD82" s="47"/>
      <c r="AE82" s="81"/>
      <c r="AF82" s="47"/>
      <c r="AG82" s="81"/>
      <c r="AH82" s="47"/>
      <c r="AI82" s="81"/>
      <c r="AJ82" s="59"/>
      <c r="AK82" s="81"/>
      <c r="AL82" s="47"/>
      <c r="AM82" s="81"/>
      <c r="AN82" s="59"/>
      <c r="AR82" s="88">
        <f t="shared" si="17"/>
        <v>0</v>
      </c>
      <c r="AT82" s="70">
        <v>3</v>
      </c>
      <c r="AU82" s="81"/>
      <c r="AV82" s="47"/>
      <c r="AW82" s="81"/>
      <c r="AX82" s="47"/>
      <c r="AY82" s="81"/>
      <c r="AZ82" s="47"/>
      <c r="BA82" s="81"/>
      <c r="BB82" s="47"/>
      <c r="BC82" s="81"/>
      <c r="BD82" s="59"/>
      <c r="BE82" s="81"/>
      <c r="BF82" s="47"/>
      <c r="BG82" s="81"/>
      <c r="BH82" s="59"/>
    </row>
    <row r="83" spans="4:60" ht="15" customHeight="1" outlineLevel="1" thickBot="1" x14ac:dyDescent="0.25">
      <c r="D83" s="88">
        <f t="shared" si="15"/>
        <v>0</v>
      </c>
      <c r="F83" s="70">
        <v>4</v>
      </c>
      <c r="G83" s="81"/>
      <c r="H83" s="47"/>
      <c r="I83" s="81"/>
      <c r="J83" s="47"/>
      <c r="K83" s="81"/>
      <c r="L83" s="47"/>
      <c r="M83" s="81"/>
      <c r="N83" s="47"/>
      <c r="O83" s="81"/>
      <c r="P83" s="59"/>
      <c r="Q83" s="81"/>
      <c r="R83" s="47"/>
      <c r="S83" s="81"/>
      <c r="T83" s="59"/>
      <c r="X83" s="88">
        <f t="shared" si="16"/>
        <v>0</v>
      </c>
      <c r="Z83" s="70">
        <v>4</v>
      </c>
      <c r="AA83" s="81"/>
      <c r="AB83" s="47"/>
      <c r="AC83" s="81"/>
      <c r="AD83" s="47"/>
      <c r="AE83" s="81"/>
      <c r="AF83" s="47"/>
      <c r="AG83" s="81"/>
      <c r="AH83" s="47"/>
      <c r="AI83" s="81"/>
      <c r="AJ83" s="59"/>
      <c r="AK83" s="81"/>
      <c r="AL83" s="47"/>
      <c r="AM83" s="81"/>
      <c r="AN83" s="59"/>
      <c r="AR83" s="88">
        <f t="shared" si="17"/>
        <v>0</v>
      </c>
      <c r="AT83" s="70">
        <v>4</v>
      </c>
      <c r="AU83" s="81"/>
      <c r="AV83" s="47"/>
      <c r="AW83" s="81"/>
      <c r="AX83" s="47"/>
      <c r="AY83" s="81"/>
      <c r="AZ83" s="47"/>
      <c r="BA83" s="81"/>
      <c r="BB83" s="47"/>
      <c r="BC83" s="81"/>
      <c r="BD83" s="59"/>
      <c r="BE83" s="81"/>
      <c r="BF83" s="47"/>
      <c r="BG83" s="81"/>
      <c r="BH83" s="59"/>
    </row>
    <row r="84" spans="4:60" ht="15" customHeight="1" outlineLevel="1" thickBot="1" x14ac:dyDescent="0.25">
      <c r="D84" s="88">
        <f t="shared" si="15"/>
        <v>0</v>
      </c>
      <c r="F84" s="70">
        <v>5</v>
      </c>
      <c r="G84" s="81"/>
      <c r="H84" s="47"/>
      <c r="I84" s="81"/>
      <c r="J84" s="47"/>
      <c r="K84" s="81"/>
      <c r="L84" s="47"/>
      <c r="M84" s="81"/>
      <c r="N84" s="47"/>
      <c r="O84" s="81"/>
      <c r="P84" s="59"/>
      <c r="Q84" s="81"/>
      <c r="R84" s="47"/>
      <c r="S84" s="81"/>
      <c r="T84" s="59"/>
      <c r="X84" s="88">
        <f t="shared" si="16"/>
        <v>0</v>
      </c>
      <c r="Z84" s="70">
        <v>5</v>
      </c>
      <c r="AA84" s="81"/>
      <c r="AB84" s="47"/>
      <c r="AC84" s="81"/>
      <c r="AD84" s="47"/>
      <c r="AE84" s="81"/>
      <c r="AF84" s="47"/>
      <c r="AG84" s="81"/>
      <c r="AH84" s="47"/>
      <c r="AI84" s="81"/>
      <c r="AJ84" s="59"/>
      <c r="AK84" s="81"/>
      <c r="AL84" s="47"/>
      <c r="AM84" s="81"/>
      <c r="AN84" s="59"/>
      <c r="AR84" s="88">
        <f t="shared" si="17"/>
        <v>0</v>
      </c>
      <c r="AT84" s="70">
        <v>5</v>
      </c>
      <c r="AU84" s="81"/>
      <c r="AV84" s="47"/>
      <c r="AW84" s="81"/>
      <c r="AX84" s="47"/>
      <c r="AY84" s="81"/>
      <c r="AZ84" s="47"/>
      <c r="BA84" s="81"/>
      <c r="BB84" s="47"/>
      <c r="BC84" s="81"/>
      <c r="BD84" s="59"/>
      <c r="BE84" s="81"/>
      <c r="BF84" s="47"/>
      <c r="BG84" s="81"/>
      <c r="BH84" s="59"/>
    </row>
    <row r="85" spans="4:60" ht="15" customHeight="1" outlineLevel="1" thickBot="1" x14ac:dyDescent="0.25">
      <c r="D85" s="88">
        <f t="shared" si="15"/>
        <v>0</v>
      </c>
      <c r="F85" s="70">
        <v>6</v>
      </c>
      <c r="G85" s="81"/>
      <c r="H85" s="47"/>
      <c r="I85" s="81"/>
      <c r="J85" s="47"/>
      <c r="K85" s="81"/>
      <c r="L85" s="47"/>
      <c r="M85" s="81"/>
      <c r="N85" s="47"/>
      <c r="O85" s="81"/>
      <c r="P85" s="59"/>
      <c r="Q85" s="81"/>
      <c r="R85" s="47"/>
      <c r="S85" s="81"/>
      <c r="T85" s="59"/>
      <c r="X85" s="88">
        <f t="shared" si="16"/>
        <v>0</v>
      </c>
      <c r="Z85" s="70">
        <v>6</v>
      </c>
      <c r="AA85" s="81"/>
      <c r="AB85" s="47"/>
      <c r="AC85" s="81"/>
      <c r="AD85" s="47"/>
      <c r="AE85" s="81"/>
      <c r="AF85" s="47"/>
      <c r="AG85" s="81"/>
      <c r="AH85" s="47"/>
      <c r="AI85" s="81"/>
      <c r="AJ85" s="59"/>
      <c r="AK85" s="81"/>
      <c r="AL85" s="47"/>
      <c r="AM85" s="81"/>
      <c r="AN85" s="59"/>
      <c r="AR85" s="88">
        <f t="shared" si="17"/>
        <v>0</v>
      </c>
      <c r="AT85" s="70">
        <v>6</v>
      </c>
      <c r="AU85" s="81"/>
      <c r="AV85" s="47"/>
      <c r="AW85" s="81"/>
      <c r="AX85" s="47"/>
      <c r="AY85" s="81"/>
      <c r="AZ85" s="47"/>
      <c r="BA85" s="81"/>
      <c r="BB85" s="47"/>
      <c r="BC85" s="81"/>
      <c r="BD85" s="59"/>
      <c r="BE85" s="81"/>
      <c r="BF85" s="47"/>
      <c r="BG85" s="81"/>
      <c r="BH85" s="59"/>
    </row>
    <row r="86" spans="4:60" ht="15" customHeight="1" outlineLevel="1" thickBot="1" x14ac:dyDescent="0.25">
      <c r="D86" s="88">
        <f t="shared" si="15"/>
        <v>0</v>
      </c>
      <c r="F86" s="70">
        <v>7</v>
      </c>
      <c r="G86" s="81"/>
      <c r="H86" s="47"/>
      <c r="I86" s="81"/>
      <c r="J86" s="47"/>
      <c r="K86" s="81"/>
      <c r="L86" s="47"/>
      <c r="M86" s="81"/>
      <c r="N86" s="47"/>
      <c r="O86" s="81"/>
      <c r="P86" s="59"/>
      <c r="Q86" s="81"/>
      <c r="R86" s="47"/>
      <c r="S86" s="81"/>
      <c r="T86" s="59"/>
      <c r="X86" s="88">
        <f t="shared" si="16"/>
        <v>0</v>
      </c>
      <c r="Z86" s="70">
        <v>7</v>
      </c>
      <c r="AA86" s="81"/>
      <c r="AB86" s="47"/>
      <c r="AC86" s="81"/>
      <c r="AD86" s="47"/>
      <c r="AE86" s="81"/>
      <c r="AF86" s="47"/>
      <c r="AG86" s="81"/>
      <c r="AH86" s="47"/>
      <c r="AI86" s="81"/>
      <c r="AJ86" s="59"/>
      <c r="AK86" s="81"/>
      <c r="AL86" s="47"/>
      <c r="AM86" s="81"/>
      <c r="AN86" s="59"/>
      <c r="AR86" s="88">
        <f t="shared" si="17"/>
        <v>0</v>
      </c>
      <c r="AT86" s="70">
        <v>7</v>
      </c>
      <c r="AU86" s="81"/>
      <c r="AV86" s="47"/>
      <c r="AW86" s="81"/>
      <c r="AX86" s="47"/>
      <c r="AY86" s="81"/>
      <c r="AZ86" s="47"/>
      <c r="BA86" s="81"/>
      <c r="BB86" s="47"/>
      <c r="BC86" s="81"/>
      <c r="BD86" s="59"/>
      <c r="BE86" s="81"/>
      <c r="BF86" s="47"/>
      <c r="BG86" s="81"/>
      <c r="BH86" s="59"/>
    </row>
    <row r="87" spans="4:60" ht="15" customHeight="1" outlineLevel="1" thickBot="1" x14ac:dyDescent="0.25">
      <c r="D87" s="88">
        <f t="shared" si="15"/>
        <v>0</v>
      </c>
      <c r="F87" s="70">
        <v>8</v>
      </c>
      <c r="G87" s="81"/>
      <c r="H87" s="47"/>
      <c r="I87" s="81"/>
      <c r="J87" s="47"/>
      <c r="K87" s="81"/>
      <c r="L87" s="47"/>
      <c r="M87" s="81"/>
      <c r="N87" s="47"/>
      <c r="O87" s="81"/>
      <c r="P87" s="59"/>
      <c r="Q87" s="81"/>
      <c r="R87" s="47"/>
      <c r="S87" s="81"/>
      <c r="T87" s="59"/>
      <c r="X87" s="88">
        <f t="shared" si="16"/>
        <v>0</v>
      </c>
      <c r="Z87" s="70">
        <v>8</v>
      </c>
      <c r="AA87" s="81"/>
      <c r="AB87" s="47"/>
      <c r="AC87" s="81"/>
      <c r="AD87" s="47"/>
      <c r="AE87" s="81"/>
      <c r="AF87" s="47"/>
      <c r="AG87" s="81"/>
      <c r="AH87" s="47"/>
      <c r="AI87" s="81"/>
      <c r="AJ87" s="59"/>
      <c r="AK87" s="81"/>
      <c r="AL87" s="47"/>
      <c r="AM87" s="81"/>
      <c r="AN87" s="59"/>
      <c r="AR87" s="88">
        <f t="shared" si="17"/>
        <v>0</v>
      </c>
      <c r="AT87" s="70">
        <v>8</v>
      </c>
      <c r="AU87" s="81"/>
      <c r="AV87" s="47"/>
      <c r="AW87" s="81"/>
      <c r="AX87" s="47"/>
      <c r="AY87" s="81"/>
      <c r="AZ87" s="47"/>
      <c r="BA87" s="81"/>
      <c r="BB87" s="47"/>
      <c r="BC87" s="81"/>
      <c r="BD87" s="59"/>
      <c r="BE87" s="81"/>
      <c r="BF87" s="47"/>
      <c r="BG87" s="81"/>
      <c r="BH87" s="59"/>
    </row>
    <row r="88" spans="4:60" ht="15" customHeight="1" outlineLevel="1" thickBot="1" x14ac:dyDescent="0.25">
      <c r="D88" s="88">
        <f t="shared" si="15"/>
        <v>0</v>
      </c>
      <c r="F88" s="70">
        <v>9</v>
      </c>
      <c r="G88" s="81"/>
      <c r="H88" s="47"/>
      <c r="I88" s="81"/>
      <c r="J88" s="47"/>
      <c r="K88" s="81"/>
      <c r="L88" s="47"/>
      <c r="M88" s="81"/>
      <c r="N88" s="47"/>
      <c r="O88" s="81"/>
      <c r="P88" s="59"/>
      <c r="Q88" s="81"/>
      <c r="R88" s="47"/>
      <c r="S88" s="81"/>
      <c r="T88" s="59"/>
      <c r="X88" s="88">
        <f t="shared" si="16"/>
        <v>0</v>
      </c>
      <c r="Z88" s="70">
        <v>9</v>
      </c>
      <c r="AA88" s="81"/>
      <c r="AB88" s="47"/>
      <c r="AC88" s="81"/>
      <c r="AD88" s="47"/>
      <c r="AE88" s="81"/>
      <c r="AF88" s="47"/>
      <c r="AG88" s="81"/>
      <c r="AH88" s="47"/>
      <c r="AI88" s="81"/>
      <c r="AJ88" s="59"/>
      <c r="AK88" s="81"/>
      <c r="AL88" s="47"/>
      <c r="AM88" s="81"/>
      <c r="AN88" s="59"/>
      <c r="AR88" s="88">
        <f t="shared" si="17"/>
        <v>0</v>
      </c>
      <c r="AT88" s="70">
        <v>9</v>
      </c>
      <c r="AU88" s="81"/>
      <c r="AV88" s="47"/>
      <c r="AW88" s="81"/>
      <c r="AX88" s="47"/>
      <c r="AY88" s="81"/>
      <c r="AZ88" s="47"/>
      <c r="BA88" s="81"/>
      <c r="BB88" s="47"/>
      <c r="BC88" s="81"/>
      <c r="BD88" s="59"/>
      <c r="BE88" s="81"/>
      <c r="BF88" s="47"/>
      <c r="BG88" s="81"/>
      <c r="BH88" s="59"/>
    </row>
    <row r="89" spans="4:60" ht="15" customHeight="1" outlineLevel="1" thickBot="1" x14ac:dyDescent="0.25">
      <c r="D89" s="88">
        <f t="shared" si="15"/>
        <v>0</v>
      </c>
      <c r="F89" s="70">
        <v>10</v>
      </c>
      <c r="G89" s="81"/>
      <c r="H89" s="47"/>
      <c r="I89" s="81"/>
      <c r="J89" s="47"/>
      <c r="K89" s="81"/>
      <c r="L89" s="47"/>
      <c r="M89" s="81"/>
      <c r="N89" s="47"/>
      <c r="O89" s="81"/>
      <c r="P89" s="59"/>
      <c r="Q89" s="81"/>
      <c r="R89" s="47"/>
      <c r="S89" s="81"/>
      <c r="T89" s="59"/>
      <c r="X89" s="88">
        <f t="shared" si="16"/>
        <v>0</v>
      </c>
      <c r="Z89" s="70">
        <v>10</v>
      </c>
      <c r="AA89" s="81"/>
      <c r="AB89" s="47"/>
      <c r="AC89" s="81"/>
      <c r="AD89" s="47"/>
      <c r="AE89" s="81"/>
      <c r="AF89" s="47"/>
      <c r="AG89" s="81"/>
      <c r="AH89" s="47"/>
      <c r="AI89" s="81"/>
      <c r="AJ89" s="59"/>
      <c r="AK89" s="81"/>
      <c r="AL89" s="47"/>
      <c r="AM89" s="81"/>
      <c r="AN89" s="59"/>
      <c r="AR89" s="88">
        <f t="shared" si="17"/>
        <v>0</v>
      </c>
      <c r="AT89" s="70">
        <v>10</v>
      </c>
      <c r="AU89" s="81"/>
      <c r="AV89" s="47"/>
      <c r="AW89" s="81"/>
      <c r="AX89" s="47"/>
      <c r="AY89" s="81"/>
      <c r="AZ89" s="47"/>
      <c r="BA89" s="81"/>
      <c r="BB89" s="47"/>
      <c r="BC89" s="81"/>
      <c r="BD89" s="59"/>
      <c r="BE89" s="81"/>
      <c r="BF89" s="47"/>
      <c r="BG89" s="81"/>
      <c r="BH89" s="59"/>
    </row>
    <row r="90" spans="4:60" ht="15" customHeight="1" outlineLevel="1" thickBot="1" x14ac:dyDescent="0.25">
      <c r="D90" s="88">
        <f t="shared" si="15"/>
        <v>0</v>
      </c>
      <c r="F90" s="70">
        <v>11</v>
      </c>
      <c r="G90" s="81"/>
      <c r="H90" s="47"/>
      <c r="I90" s="81"/>
      <c r="J90" s="47"/>
      <c r="K90" s="81"/>
      <c r="L90" s="47"/>
      <c r="M90" s="81"/>
      <c r="N90" s="47"/>
      <c r="O90" s="81"/>
      <c r="P90" s="59"/>
      <c r="Q90" s="81"/>
      <c r="R90" s="47"/>
      <c r="S90" s="81"/>
      <c r="T90" s="59"/>
      <c r="X90" s="88">
        <f t="shared" si="16"/>
        <v>0</v>
      </c>
      <c r="Z90" s="70">
        <v>11</v>
      </c>
      <c r="AA90" s="81"/>
      <c r="AB90" s="47"/>
      <c r="AC90" s="81"/>
      <c r="AD90" s="47"/>
      <c r="AE90" s="81"/>
      <c r="AF90" s="47"/>
      <c r="AG90" s="81"/>
      <c r="AH90" s="47"/>
      <c r="AI90" s="81"/>
      <c r="AJ90" s="59"/>
      <c r="AK90" s="81"/>
      <c r="AL90" s="47"/>
      <c r="AM90" s="81"/>
      <c r="AN90" s="59"/>
      <c r="AR90" s="88">
        <f t="shared" si="17"/>
        <v>0</v>
      </c>
      <c r="AT90" s="70">
        <v>11</v>
      </c>
      <c r="AU90" s="81"/>
      <c r="AV90" s="47"/>
      <c r="AW90" s="81"/>
      <c r="AX90" s="47"/>
      <c r="AY90" s="81"/>
      <c r="AZ90" s="47"/>
      <c r="BA90" s="81"/>
      <c r="BB90" s="47"/>
      <c r="BC90" s="81"/>
      <c r="BD90" s="59"/>
      <c r="BE90" s="81"/>
      <c r="BF90" s="47"/>
      <c r="BG90" s="81"/>
      <c r="BH90" s="59"/>
    </row>
    <row r="91" spans="4:60" ht="15" customHeight="1" outlineLevel="1" thickBot="1" x14ac:dyDescent="0.25">
      <c r="D91" s="88">
        <f t="shared" si="15"/>
        <v>0</v>
      </c>
      <c r="F91" s="70">
        <v>12</v>
      </c>
      <c r="G91" s="81"/>
      <c r="H91" s="47"/>
      <c r="I91" s="81"/>
      <c r="J91" s="47"/>
      <c r="K91" s="81"/>
      <c r="L91" s="47"/>
      <c r="M91" s="81"/>
      <c r="N91" s="47"/>
      <c r="O91" s="81"/>
      <c r="P91" s="59"/>
      <c r="Q91" s="81"/>
      <c r="R91" s="47"/>
      <c r="S91" s="81"/>
      <c r="T91" s="59"/>
      <c r="X91" s="88">
        <f t="shared" si="16"/>
        <v>0</v>
      </c>
      <c r="Z91" s="70">
        <v>12</v>
      </c>
      <c r="AA91" s="81"/>
      <c r="AB91" s="47"/>
      <c r="AC91" s="81"/>
      <c r="AD91" s="47"/>
      <c r="AE91" s="81"/>
      <c r="AF91" s="47"/>
      <c r="AG91" s="81"/>
      <c r="AH91" s="47"/>
      <c r="AI91" s="81"/>
      <c r="AJ91" s="59"/>
      <c r="AK91" s="81"/>
      <c r="AL91" s="47"/>
      <c r="AM91" s="81"/>
      <c r="AN91" s="59"/>
      <c r="AR91" s="88">
        <f t="shared" si="17"/>
        <v>0</v>
      </c>
      <c r="AT91" s="70">
        <v>12</v>
      </c>
      <c r="AU91" s="81"/>
      <c r="AV91" s="47"/>
      <c r="AW91" s="81"/>
      <c r="AX91" s="47"/>
      <c r="AY91" s="81"/>
      <c r="AZ91" s="47"/>
      <c r="BA91" s="81"/>
      <c r="BB91" s="47"/>
      <c r="BC91" s="81"/>
      <c r="BD91" s="59"/>
      <c r="BE91" s="81"/>
      <c r="BF91" s="47"/>
      <c r="BG91" s="81"/>
      <c r="BH91" s="59"/>
    </row>
    <row r="92" spans="4:60" ht="15" customHeight="1" outlineLevel="1" thickBot="1" x14ac:dyDescent="0.25">
      <c r="D92" s="88">
        <f t="shared" si="15"/>
        <v>0</v>
      </c>
      <c r="F92" s="70">
        <v>13</v>
      </c>
      <c r="G92" s="81"/>
      <c r="H92" s="47"/>
      <c r="I92" s="81"/>
      <c r="J92" s="47"/>
      <c r="K92" s="81"/>
      <c r="L92" s="47"/>
      <c r="M92" s="81"/>
      <c r="N92" s="47"/>
      <c r="O92" s="81"/>
      <c r="P92" s="59"/>
      <c r="Q92" s="81"/>
      <c r="R92" s="47"/>
      <c r="S92" s="81"/>
      <c r="T92" s="59"/>
      <c r="X92" s="88">
        <f t="shared" si="16"/>
        <v>0</v>
      </c>
      <c r="Z92" s="70">
        <v>13</v>
      </c>
      <c r="AA92" s="81"/>
      <c r="AB92" s="47"/>
      <c r="AC92" s="81"/>
      <c r="AD92" s="47"/>
      <c r="AE92" s="81"/>
      <c r="AF92" s="47"/>
      <c r="AG92" s="81"/>
      <c r="AH92" s="47"/>
      <c r="AI92" s="81"/>
      <c r="AJ92" s="59"/>
      <c r="AK92" s="81"/>
      <c r="AL92" s="47"/>
      <c r="AM92" s="81"/>
      <c r="AN92" s="59"/>
      <c r="AR92" s="88">
        <f t="shared" si="17"/>
        <v>0</v>
      </c>
      <c r="AT92" s="70">
        <v>13</v>
      </c>
      <c r="AU92" s="81"/>
      <c r="AV92" s="47"/>
      <c r="AW92" s="81"/>
      <c r="AX92" s="47"/>
      <c r="AY92" s="81"/>
      <c r="AZ92" s="47"/>
      <c r="BA92" s="81"/>
      <c r="BB92" s="47"/>
      <c r="BC92" s="81"/>
      <c r="BD92" s="59"/>
      <c r="BE92" s="81"/>
      <c r="BF92" s="47"/>
      <c r="BG92" s="81"/>
      <c r="BH92" s="59"/>
    </row>
    <row r="93" spans="4:60" ht="15" customHeight="1" outlineLevel="1" thickBot="1" x14ac:dyDescent="0.25">
      <c r="D93" s="88">
        <f t="shared" si="15"/>
        <v>0</v>
      </c>
      <c r="F93" s="70">
        <v>14</v>
      </c>
      <c r="G93" s="81"/>
      <c r="H93" s="78"/>
      <c r="I93" s="81"/>
      <c r="J93" s="47"/>
      <c r="K93" s="81"/>
      <c r="L93" s="47"/>
      <c r="M93" s="81"/>
      <c r="N93" s="47"/>
      <c r="O93" s="81"/>
      <c r="P93" s="59"/>
      <c r="Q93" s="81"/>
      <c r="R93" s="47"/>
      <c r="S93" s="81"/>
      <c r="T93" s="59"/>
      <c r="X93" s="88">
        <f t="shared" si="16"/>
        <v>0</v>
      </c>
      <c r="Z93" s="70">
        <v>14</v>
      </c>
      <c r="AA93" s="81"/>
      <c r="AB93" s="78"/>
      <c r="AC93" s="81"/>
      <c r="AD93" s="47"/>
      <c r="AE93" s="81"/>
      <c r="AF93" s="47"/>
      <c r="AG93" s="81"/>
      <c r="AH93" s="47"/>
      <c r="AI93" s="81"/>
      <c r="AJ93" s="59"/>
      <c r="AK93" s="81"/>
      <c r="AL93" s="47"/>
      <c r="AM93" s="81"/>
      <c r="AN93" s="59"/>
      <c r="AR93" s="88">
        <f t="shared" si="17"/>
        <v>0</v>
      </c>
      <c r="AT93" s="70">
        <v>14</v>
      </c>
      <c r="AU93" s="81"/>
      <c r="AV93" s="78"/>
      <c r="AW93" s="81"/>
      <c r="AX93" s="47"/>
      <c r="AY93" s="81"/>
      <c r="AZ93" s="47"/>
      <c r="BA93" s="81"/>
      <c r="BB93" s="47"/>
      <c r="BC93" s="81"/>
      <c r="BD93" s="59"/>
      <c r="BE93" s="81"/>
      <c r="BF93" s="47"/>
      <c r="BG93" s="81"/>
      <c r="BH93" s="59"/>
    </row>
    <row r="94" spans="4:60" ht="15" customHeight="1" outlineLevel="1" thickBot="1" x14ac:dyDescent="0.25">
      <c r="D94" s="89">
        <f t="shared" si="15"/>
        <v>0</v>
      </c>
      <c r="F94" s="70">
        <v>15</v>
      </c>
      <c r="G94" s="82"/>
      <c r="H94" s="60"/>
      <c r="I94" s="82"/>
      <c r="J94" s="60"/>
      <c r="K94" s="82"/>
      <c r="L94" s="60"/>
      <c r="M94" s="82"/>
      <c r="N94" s="60"/>
      <c r="O94" s="82"/>
      <c r="P94" s="61"/>
      <c r="Q94" s="82"/>
      <c r="R94" s="60"/>
      <c r="S94" s="82"/>
      <c r="T94" s="61"/>
      <c r="X94" s="89">
        <f t="shared" si="16"/>
        <v>0</v>
      </c>
      <c r="Z94" s="70">
        <v>15</v>
      </c>
      <c r="AA94" s="82"/>
      <c r="AB94" s="60"/>
      <c r="AC94" s="82"/>
      <c r="AD94" s="60"/>
      <c r="AE94" s="82"/>
      <c r="AF94" s="60"/>
      <c r="AG94" s="82"/>
      <c r="AH94" s="60"/>
      <c r="AI94" s="82"/>
      <c r="AJ94" s="61"/>
      <c r="AK94" s="82"/>
      <c r="AL94" s="60"/>
      <c r="AM94" s="82"/>
      <c r="AN94" s="61"/>
      <c r="AR94" s="89">
        <f t="shared" si="17"/>
        <v>0</v>
      </c>
      <c r="AT94" s="70">
        <v>15</v>
      </c>
      <c r="AU94" s="82"/>
      <c r="AV94" s="60"/>
      <c r="AW94" s="82"/>
      <c r="AX94" s="60"/>
      <c r="AY94" s="82"/>
      <c r="AZ94" s="60"/>
      <c r="BA94" s="82"/>
      <c r="BB94" s="60"/>
      <c r="BC94" s="82"/>
      <c r="BD94" s="61"/>
      <c r="BE94" s="82"/>
      <c r="BF94" s="60"/>
      <c r="BG94" s="82"/>
      <c r="BH94" s="61"/>
    </row>
    <row r="95" spans="4:60" ht="13.5" customHeight="1" outlineLevel="1" thickTop="1" thickBot="1" x14ac:dyDescent="0.25">
      <c r="F95" s="65"/>
      <c r="G95" s="49" t="s">
        <v>27</v>
      </c>
      <c r="H95" s="49">
        <f>SUM(H80:H94)</f>
        <v>0</v>
      </c>
      <c r="I95" s="49"/>
      <c r="J95" s="49">
        <f>SUM(J80:J94)</f>
        <v>0</v>
      </c>
      <c r="K95" s="49"/>
      <c r="L95" s="49">
        <f>SUM(L80:L94)</f>
        <v>0</v>
      </c>
      <c r="M95" s="49"/>
      <c r="N95" s="49">
        <f>SUM(N80:N94)</f>
        <v>0</v>
      </c>
      <c r="O95" s="49"/>
      <c r="P95" s="49">
        <f>SUM(P80:P94)</f>
        <v>0</v>
      </c>
      <c r="Q95" s="49"/>
      <c r="R95" s="49">
        <f>SUM(R80:R94)</f>
        <v>0</v>
      </c>
      <c r="S95" s="49"/>
      <c r="T95" s="49">
        <f>SUM(T80:T94)</f>
        <v>0</v>
      </c>
      <c r="Z95" s="65"/>
      <c r="AA95" s="49" t="s">
        <v>27</v>
      </c>
      <c r="AB95" s="49">
        <f>SUM(AB80:AB94)</f>
        <v>0</v>
      </c>
      <c r="AC95" s="49"/>
      <c r="AD95" s="49">
        <f>SUM(AD80:AD94)</f>
        <v>0</v>
      </c>
      <c r="AE95" s="49"/>
      <c r="AF95" s="49">
        <f>SUM(AF80:AF94)</f>
        <v>0</v>
      </c>
      <c r="AG95" s="49"/>
      <c r="AH95" s="49">
        <f>SUM(AH80:AH94)</f>
        <v>0</v>
      </c>
      <c r="AI95" s="49"/>
      <c r="AJ95" s="49">
        <f>SUM(AJ80:AJ94)</f>
        <v>0</v>
      </c>
      <c r="AK95" s="49"/>
      <c r="AL95" s="49">
        <f>SUM(AL80:AL94)</f>
        <v>0</v>
      </c>
      <c r="AM95" s="49"/>
      <c r="AN95" s="49">
        <f>SUM(AN80:AN94)</f>
        <v>0</v>
      </c>
      <c r="AT95" s="65"/>
      <c r="AU95" s="49" t="s">
        <v>27</v>
      </c>
      <c r="AV95" s="49">
        <f>SUM(AV80:AV94)</f>
        <v>0</v>
      </c>
      <c r="AW95" s="49"/>
      <c r="AX95" s="49">
        <f>SUM(AX80:AX94)</f>
        <v>0</v>
      </c>
      <c r="AY95" s="49"/>
      <c r="AZ95" s="49">
        <f>SUM(AZ80:AZ94)</f>
        <v>0</v>
      </c>
      <c r="BA95" s="49"/>
      <c r="BB95" s="49">
        <f>SUM(BB80:BB94)</f>
        <v>0</v>
      </c>
      <c r="BC95" s="49"/>
      <c r="BD95" s="49">
        <f>SUM(BD80:BD94)</f>
        <v>0</v>
      </c>
      <c r="BE95" s="49"/>
      <c r="BF95" s="49">
        <f>SUM(BF80:BF94)</f>
        <v>0</v>
      </c>
      <c r="BG95" s="49"/>
      <c r="BH95" s="49">
        <f>SUM(BH80:BH94)</f>
        <v>0</v>
      </c>
    </row>
    <row r="96" spans="4:60" ht="3" hidden="1" customHeight="1" outlineLevel="1" thickBot="1" x14ac:dyDescent="0.25">
      <c r="F96" s="68" t="str">
        <f>IF(H97&lt;=EOMONTH(H61,0),INT((N97-LOOKUP(N97,DATE(YEAR(N97)+{-1;0;1},1,3)-WEEKDAY(DATE(YEAR(N97)+{-1;0;1},1,3))+2))/7)+1,"")</f>
        <v/>
      </c>
      <c r="G96" s="50"/>
      <c r="H96" s="50"/>
      <c r="I96" s="50"/>
      <c r="J96" s="50"/>
      <c r="K96" s="50"/>
      <c r="L96" s="50"/>
      <c r="M96" s="50"/>
      <c r="N96" s="50"/>
      <c r="O96" s="50"/>
      <c r="P96" s="50"/>
      <c r="Q96" s="50"/>
      <c r="R96" s="50"/>
      <c r="S96" s="50"/>
      <c r="T96" s="50"/>
      <c r="Z96" s="68" t="str">
        <f>IF(AB97&lt;=EOMONTH(AB61,0),INT((AH97-LOOKUP(AH97,DATE(YEAR(AH97)+{-1;0;1},1,3)-WEEKDAY(DATE(YEAR(AH97)+{-1;0;1},1,3))+2))/7)+1,"")</f>
        <v/>
      </c>
      <c r="AA96" s="50"/>
      <c r="AB96" s="50"/>
      <c r="AC96" s="50"/>
      <c r="AD96" s="50"/>
      <c r="AE96" s="50"/>
      <c r="AF96" s="50"/>
      <c r="AG96" s="50"/>
      <c r="AH96" s="50"/>
      <c r="AI96" s="50"/>
      <c r="AJ96" s="50"/>
      <c r="AK96" s="50"/>
      <c r="AL96" s="50"/>
      <c r="AM96" s="50"/>
      <c r="AN96" s="50"/>
      <c r="AT96" s="68" t="str">
        <f>IF(AV97&lt;=EOMONTH(AV61,0),INT((BB97-LOOKUP(BB97,DATE(YEAR(BB97)+{-1;0;1},1,3)-WEEKDAY(DATE(YEAR(BB97)+{-1;0;1},1,3))+2))/7)+1,"")</f>
        <v/>
      </c>
      <c r="AU96" s="50"/>
      <c r="AV96" s="50"/>
      <c r="AW96" s="50"/>
      <c r="AX96" s="50"/>
      <c r="AY96" s="50"/>
      <c r="AZ96" s="50"/>
      <c r="BA96" s="50"/>
      <c r="BB96" s="50"/>
      <c r="BC96" s="50"/>
      <c r="BD96" s="50"/>
      <c r="BE96" s="50"/>
      <c r="BF96" s="50"/>
      <c r="BG96" s="50"/>
      <c r="BH96" s="50"/>
    </row>
    <row r="97" spans="4:60" ht="39.950000000000003" customHeight="1" thickBot="1" x14ac:dyDescent="0.25">
      <c r="F97" s="72" t="str">
        <f>F96</f>
        <v/>
      </c>
      <c r="G97" s="51" t="str">
        <f>IF(ISNA(VLOOKUP(H97,Tab_feri,2,FALSE)),"",VLOOKUP(H97,Tab_feri,2,FALSE))</f>
        <v/>
      </c>
      <c r="H97" s="52" t="str">
        <f>IF(T79&lt;EOMONTH(F4,0),T79+1,"")</f>
        <v/>
      </c>
      <c r="I97" s="51" t="str">
        <f>IF(ISNA(VLOOKUP(J97,Tab_feri,2,FALSE)),"",VLOOKUP(J97,Tab_feri,2,FALSE))</f>
        <v/>
      </c>
      <c r="J97" s="52" t="str">
        <f>IF(H97&lt;EOMONTH(F4,0),H97+1,"")</f>
        <v/>
      </c>
      <c r="K97" s="51" t="str">
        <f>IF(ISNA(VLOOKUP(L97,Tab_feri,2,FALSE)),"",VLOOKUP(L97,Tab_feri,2,FALSE))</f>
        <v/>
      </c>
      <c r="L97" s="52" t="str">
        <f>IF(J97&lt;EOMONTH(F4,0),J97+1,"")</f>
        <v/>
      </c>
      <c r="M97" s="51" t="str">
        <f>IF(ISNA(VLOOKUP(N97,Tab_feri,2,FALSE)),"",VLOOKUP(N97,Tab_feri,2,FALSE))</f>
        <v/>
      </c>
      <c r="N97" s="52" t="str">
        <f>IF(L97&lt;EOMONTH(F4,0),L97+1,"")</f>
        <v/>
      </c>
      <c r="O97" s="51" t="str">
        <f>IF(ISNA(VLOOKUP(P97,Tab_feri,2,FALSE)),"",VLOOKUP(P97,Tab_feri,2,FALSE))</f>
        <v/>
      </c>
      <c r="P97" s="62" t="str">
        <f>IF(N97&lt;EOMONTH(F4,0),N97+1,"")</f>
        <v/>
      </c>
      <c r="Q97" s="53" t="str">
        <f>IF(ISNA(VLOOKUP(R97,Tab_feri,2,FALSE)),"",VLOOKUP(R97,Tab_feri,2,FALSE))</f>
        <v/>
      </c>
      <c r="R97" s="54" t="str">
        <f>IF(P97&lt;EOMONTH(F4,0),P97+1,"")</f>
        <v/>
      </c>
      <c r="S97" s="53" t="str">
        <f>IF(ISNA(VLOOKUP(T97,Tab_feri,2,FALSE)),"",VLOOKUP(T97,Tab_feri,2,FALSE))</f>
        <v/>
      </c>
      <c r="T97" s="55" t="str">
        <f>IF(R97&lt;EOMONTH(F4,0),R97+1,"")</f>
        <v/>
      </c>
      <c r="Z97" s="67" t="str">
        <f>Z96</f>
        <v/>
      </c>
      <c r="AA97" s="51" t="str">
        <f>IF(ISNA(VLOOKUP(AB97,Tab_feri,2,FALSE)),"",VLOOKUP(AB97,Tab_feri,2,FALSE))</f>
        <v/>
      </c>
      <c r="AB97" s="52" t="str">
        <f>IF(AN79&lt;EOMONTH(Z4,0),AN79+1,"")</f>
        <v/>
      </c>
      <c r="AC97" s="51" t="str">
        <f>IF(ISNA(VLOOKUP(AD97,Tab_feri,2,FALSE)),"",VLOOKUP(AD97,Tab_feri,2,FALSE))</f>
        <v/>
      </c>
      <c r="AD97" s="52" t="str">
        <f>IF(AB97&lt;EOMONTH(Z4,0),AB97+1,"")</f>
        <v/>
      </c>
      <c r="AE97" s="51" t="str">
        <f>IF(ISNA(VLOOKUP(AF97,Tab_feri,2,FALSE)),"",VLOOKUP(AF97,Tab_feri,2,FALSE))</f>
        <v/>
      </c>
      <c r="AF97" s="52" t="str">
        <f>IF(AD97&lt;EOMONTH(Z4,0),AD97+1,"")</f>
        <v/>
      </c>
      <c r="AG97" s="51" t="str">
        <f>IF(ISNA(VLOOKUP(AH97,Tab_feri,2,FALSE)),"",VLOOKUP(AH97,Tab_feri,2,FALSE))</f>
        <v/>
      </c>
      <c r="AH97" s="52" t="str">
        <f>IF(AF97&lt;EOMONTH(Z4,0),AF97+1,"")</f>
        <v/>
      </c>
      <c r="AI97" s="51" t="str">
        <f>IF(ISNA(VLOOKUP(AJ97,Tab_feri,2,FALSE)),"",VLOOKUP(AJ97,Tab_feri,2,FALSE))</f>
        <v/>
      </c>
      <c r="AJ97" s="62" t="str">
        <f>IF(AH97&lt;EOMONTH(Z4,0),AH97+1,"")</f>
        <v/>
      </c>
      <c r="AK97" s="53" t="str">
        <f>IF(ISNA(VLOOKUP(AL97,Tab_feri,2,FALSE)),"",VLOOKUP(AL97,Tab_feri,2,FALSE))</f>
        <v/>
      </c>
      <c r="AL97" s="54" t="str">
        <f>IF(AJ97&lt;EOMONTH(Z4,0),AJ97+1,"")</f>
        <v/>
      </c>
      <c r="AM97" s="53" t="str">
        <f>IF(ISNA(VLOOKUP(AN97,Tab_feri,2,FALSE)),"",VLOOKUP(AN97,Tab_feri,2,FALSE))</f>
        <v/>
      </c>
      <c r="AN97" s="55" t="str">
        <f>IF(AL97&lt;EOMONTH(Z4,0),AL97+1,"")</f>
        <v/>
      </c>
      <c r="AT97" s="67" t="str">
        <f>AT96</f>
        <v/>
      </c>
      <c r="AU97" s="51" t="str">
        <f>IF(ISNA(VLOOKUP(AV97,Tab_feri,2,FALSE)),"",VLOOKUP(AV97,Tab_feri,2,FALSE))</f>
        <v/>
      </c>
      <c r="AV97" s="52" t="str">
        <f>IF(BH79&lt;EOMONTH(AT4,0),BH79+1,"")</f>
        <v/>
      </c>
      <c r="AW97" s="51" t="str">
        <f>IF(ISNA(VLOOKUP(AX97,Tab_feri,2,FALSE)),"",VLOOKUP(AX97,Tab_feri,2,FALSE))</f>
        <v/>
      </c>
      <c r="AX97" s="52" t="str">
        <f>IF(AV97&lt;EOMONTH(AT4,0),AV97+1,"")</f>
        <v/>
      </c>
      <c r="AY97" s="51" t="str">
        <f>IF(ISNA(VLOOKUP(AZ97,Tab_feri,2,FALSE)),"",VLOOKUP(AZ97,Tab_feri,2,FALSE))</f>
        <v/>
      </c>
      <c r="AZ97" s="52" t="str">
        <f>IF(AX97&lt;EOMONTH(AT4,0),AX97+1,"")</f>
        <v/>
      </c>
      <c r="BA97" s="51" t="str">
        <f>IF(ISNA(VLOOKUP(BB97,Tab_feri,2,FALSE)),"",VLOOKUP(BB97,Tab_feri,2,FALSE))</f>
        <v/>
      </c>
      <c r="BB97" s="52" t="str">
        <f>IF(AZ97&lt;EOMONTH(AT4,0),AZ97+1,"")</f>
        <v/>
      </c>
      <c r="BC97" s="51" t="str">
        <f>IF(ISNA(VLOOKUP(BD97,Tab_feri,2,FALSE)),"",VLOOKUP(BD97,Tab_feri,2,FALSE))</f>
        <v/>
      </c>
      <c r="BD97" s="62" t="str">
        <f>IF(BB97&lt;EOMONTH(AT4,0),BB97+1,"")</f>
        <v/>
      </c>
      <c r="BE97" s="53" t="str">
        <f>IF(ISNA(VLOOKUP(BF97,Tab_feri,2,FALSE)),"",VLOOKUP(BF97,Tab_feri,2,FALSE))</f>
        <v/>
      </c>
      <c r="BF97" s="54" t="str">
        <f>IF(BD97&lt;EOMONTH(AT4,0),BD97+1,"")</f>
        <v/>
      </c>
      <c r="BG97" s="53" t="str">
        <f>IF(ISNA(VLOOKUP(BH97,Tab_feri,2,FALSE)),"",VLOOKUP(BH97,Tab_feri,2,FALSE))</f>
        <v/>
      </c>
      <c r="BH97" s="55" t="str">
        <f>IF(BF97&lt;EOMONTH(AT4,0),BF97+1,"")</f>
        <v/>
      </c>
    </row>
    <row r="98" spans="4:60" ht="15" customHeight="1" outlineLevel="1" thickTop="1" thickBot="1" x14ac:dyDescent="0.25">
      <c r="D98" s="87">
        <f>SUM(H98,J98,L98,N98,P98,R98,T98)</f>
        <v>0</v>
      </c>
      <c r="F98" s="70">
        <v>1</v>
      </c>
      <c r="G98" s="80"/>
      <c r="H98" s="57"/>
      <c r="I98" s="80"/>
      <c r="J98" s="57"/>
      <c r="K98" s="80"/>
      <c r="L98" s="57"/>
      <c r="M98" s="80"/>
      <c r="N98" s="57"/>
      <c r="O98" s="80"/>
      <c r="P98" s="58"/>
      <c r="Q98" s="80"/>
      <c r="R98" s="57"/>
      <c r="S98" s="80"/>
      <c r="T98" s="58"/>
      <c r="X98" s="87">
        <f>SUM(AB98,AD98,AF98,AH98,AJ98,AL98,AN98)</f>
        <v>0</v>
      </c>
      <c r="Z98" s="70">
        <v>1</v>
      </c>
      <c r="AA98" s="80"/>
      <c r="AB98" s="57"/>
      <c r="AC98" s="80"/>
      <c r="AD98" s="57"/>
      <c r="AE98" s="80"/>
      <c r="AF98" s="57"/>
      <c r="AG98" s="80"/>
      <c r="AH98" s="57"/>
      <c r="AI98" s="80"/>
      <c r="AJ98" s="58"/>
      <c r="AK98" s="80"/>
      <c r="AL98" s="57"/>
      <c r="AM98" s="80"/>
      <c r="AN98" s="58"/>
      <c r="AR98" s="87">
        <f>SUM(AV98,AX98,AZ98,BB98,BD98,BF98,BH98)</f>
        <v>0</v>
      </c>
      <c r="AT98" s="70">
        <v>1</v>
      </c>
      <c r="AU98" s="80"/>
      <c r="AV98" s="57"/>
      <c r="AW98" s="80"/>
      <c r="AX98" s="57"/>
      <c r="AY98" s="80"/>
      <c r="AZ98" s="57"/>
      <c r="BA98" s="80"/>
      <c r="BB98" s="57"/>
      <c r="BC98" s="80"/>
      <c r="BD98" s="58"/>
      <c r="BE98" s="80"/>
      <c r="BF98" s="57"/>
      <c r="BG98" s="80"/>
      <c r="BH98" s="58"/>
    </row>
    <row r="99" spans="4:60" ht="15" customHeight="1" outlineLevel="1" thickBot="1" x14ac:dyDescent="0.25">
      <c r="D99" s="88">
        <f t="shared" ref="D99:D112" si="18">SUM(H99,J99,L99,N99,P99,R99,T99)</f>
        <v>0</v>
      </c>
      <c r="F99" s="70">
        <v>2</v>
      </c>
      <c r="G99" s="81"/>
      <c r="H99" s="47"/>
      <c r="I99" s="81"/>
      <c r="J99" s="47"/>
      <c r="K99" s="81"/>
      <c r="L99" s="47"/>
      <c r="M99" s="81"/>
      <c r="N99" s="47"/>
      <c r="O99" s="81"/>
      <c r="P99" s="59"/>
      <c r="Q99" s="81"/>
      <c r="R99" s="47"/>
      <c r="S99" s="81"/>
      <c r="T99" s="59"/>
      <c r="X99" s="88">
        <f t="shared" ref="X99:X112" si="19">SUM(AB99,AD99,AF99,AH99,AJ99,AL99,AN99)</f>
        <v>0</v>
      </c>
      <c r="Z99" s="70">
        <v>2</v>
      </c>
      <c r="AA99" s="81"/>
      <c r="AB99" s="47"/>
      <c r="AC99" s="81"/>
      <c r="AD99" s="47"/>
      <c r="AE99" s="81"/>
      <c r="AF99" s="47"/>
      <c r="AG99" s="81"/>
      <c r="AH99" s="47"/>
      <c r="AI99" s="81"/>
      <c r="AJ99" s="59"/>
      <c r="AK99" s="81"/>
      <c r="AL99" s="47"/>
      <c r="AM99" s="81"/>
      <c r="AN99" s="59"/>
      <c r="AR99" s="88">
        <f t="shared" ref="AR99:AR112" si="20">SUM(AV99,AX99,AZ99,BB99,BD99,BF99,BH99)</f>
        <v>0</v>
      </c>
      <c r="AT99" s="70">
        <v>2</v>
      </c>
      <c r="AU99" s="81"/>
      <c r="AV99" s="47"/>
      <c r="AW99" s="81"/>
      <c r="AX99" s="47"/>
      <c r="AY99" s="81"/>
      <c r="AZ99" s="47"/>
      <c r="BA99" s="81"/>
      <c r="BB99" s="47"/>
      <c r="BC99" s="81"/>
      <c r="BD99" s="59"/>
      <c r="BE99" s="81"/>
      <c r="BF99" s="47"/>
      <c r="BG99" s="81"/>
      <c r="BH99" s="59"/>
    </row>
    <row r="100" spans="4:60" ht="15" customHeight="1" outlineLevel="1" thickBot="1" x14ac:dyDescent="0.25">
      <c r="D100" s="88">
        <f t="shared" si="18"/>
        <v>0</v>
      </c>
      <c r="F100" s="70">
        <v>3</v>
      </c>
      <c r="G100" s="81"/>
      <c r="H100" s="47"/>
      <c r="I100" s="81"/>
      <c r="J100" s="47"/>
      <c r="K100" s="81"/>
      <c r="L100" s="47"/>
      <c r="M100" s="81"/>
      <c r="N100" s="47"/>
      <c r="O100" s="81"/>
      <c r="P100" s="59"/>
      <c r="Q100" s="81"/>
      <c r="R100" s="47"/>
      <c r="S100" s="81"/>
      <c r="T100" s="59"/>
      <c r="X100" s="88">
        <f t="shared" si="19"/>
        <v>0</v>
      </c>
      <c r="Z100" s="70">
        <v>3</v>
      </c>
      <c r="AA100" s="81"/>
      <c r="AB100" s="47"/>
      <c r="AC100" s="81"/>
      <c r="AD100" s="47"/>
      <c r="AE100" s="81"/>
      <c r="AF100" s="47"/>
      <c r="AG100" s="81"/>
      <c r="AH100" s="47"/>
      <c r="AI100" s="81"/>
      <c r="AJ100" s="59"/>
      <c r="AK100" s="81"/>
      <c r="AL100" s="47"/>
      <c r="AM100" s="81"/>
      <c r="AN100" s="59"/>
      <c r="AR100" s="88">
        <f t="shared" si="20"/>
        <v>0</v>
      </c>
      <c r="AT100" s="70">
        <v>3</v>
      </c>
      <c r="AU100" s="81"/>
      <c r="AV100" s="47"/>
      <c r="AW100" s="81"/>
      <c r="AX100" s="47"/>
      <c r="AY100" s="81"/>
      <c r="AZ100" s="47"/>
      <c r="BA100" s="81"/>
      <c r="BB100" s="47"/>
      <c r="BC100" s="81"/>
      <c r="BD100" s="59"/>
      <c r="BE100" s="81"/>
      <c r="BF100" s="47"/>
      <c r="BG100" s="81"/>
      <c r="BH100" s="59"/>
    </row>
    <row r="101" spans="4:60" ht="15" customHeight="1" outlineLevel="1" thickBot="1" x14ac:dyDescent="0.25">
      <c r="D101" s="88">
        <f t="shared" si="18"/>
        <v>0</v>
      </c>
      <c r="F101" s="70">
        <v>4</v>
      </c>
      <c r="G101" s="81"/>
      <c r="H101" s="47"/>
      <c r="I101" s="81"/>
      <c r="J101" s="47"/>
      <c r="K101" s="81"/>
      <c r="L101" s="47"/>
      <c r="M101" s="81"/>
      <c r="N101" s="47"/>
      <c r="O101" s="81"/>
      <c r="P101" s="59"/>
      <c r="Q101" s="81"/>
      <c r="R101" s="47"/>
      <c r="S101" s="81"/>
      <c r="T101" s="59"/>
      <c r="X101" s="88">
        <f t="shared" si="19"/>
        <v>0</v>
      </c>
      <c r="Z101" s="70">
        <v>4</v>
      </c>
      <c r="AA101" s="81"/>
      <c r="AB101" s="47"/>
      <c r="AC101" s="81"/>
      <c r="AD101" s="47"/>
      <c r="AE101" s="81"/>
      <c r="AF101" s="47"/>
      <c r="AG101" s="81"/>
      <c r="AH101" s="47"/>
      <c r="AI101" s="81"/>
      <c r="AJ101" s="59"/>
      <c r="AK101" s="81"/>
      <c r="AL101" s="47"/>
      <c r="AM101" s="81"/>
      <c r="AN101" s="59"/>
      <c r="AR101" s="88">
        <f t="shared" si="20"/>
        <v>0</v>
      </c>
      <c r="AT101" s="70">
        <v>4</v>
      </c>
      <c r="AU101" s="81"/>
      <c r="AV101" s="47"/>
      <c r="AW101" s="81"/>
      <c r="AX101" s="47"/>
      <c r="AY101" s="81"/>
      <c r="AZ101" s="47"/>
      <c r="BA101" s="81"/>
      <c r="BB101" s="47"/>
      <c r="BC101" s="81"/>
      <c r="BD101" s="59"/>
      <c r="BE101" s="81"/>
      <c r="BF101" s="47"/>
      <c r="BG101" s="81"/>
      <c r="BH101" s="59"/>
    </row>
    <row r="102" spans="4:60" ht="15" customHeight="1" outlineLevel="1" thickBot="1" x14ac:dyDescent="0.25">
      <c r="D102" s="88">
        <f t="shared" si="18"/>
        <v>0</v>
      </c>
      <c r="F102" s="70">
        <v>5</v>
      </c>
      <c r="G102" s="81"/>
      <c r="H102" s="47"/>
      <c r="I102" s="81"/>
      <c r="J102" s="47"/>
      <c r="K102" s="81"/>
      <c r="L102" s="47"/>
      <c r="M102" s="81"/>
      <c r="N102" s="47"/>
      <c r="O102" s="81"/>
      <c r="P102" s="59"/>
      <c r="Q102" s="81"/>
      <c r="R102" s="47"/>
      <c r="S102" s="81"/>
      <c r="T102" s="59"/>
      <c r="X102" s="88">
        <f t="shared" si="19"/>
        <v>0</v>
      </c>
      <c r="Z102" s="70">
        <v>5</v>
      </c>
      <c r="AA102" s="81"/>
      <c r="AB102" s="47"/>
      <c r="AC102" s="81"/>
      <c r="AD102" s="47"/>
      <c r="AE102" s="81"/>
      <c r="AF102" s="47"/>
      <c r="AG102" s="81"/>
      <c r="AH102" s="47"/>
      <c r="AI102" s="81"/>
      <c r="AJ102" s="59"/>
      <c r="AK102" s="81"/>
      <c r="AL102" s="47"/>
      <c r="AM102" s="81"/>
      <c r="AN102" s="59"/>
      <c r="AR102" s="88">
        <f t="shared" si="20"/>
        <v>0</v>
      </c>
      <c r="AT102" s="70">
        <v>5</v>
      </c>
      <c r="AU102" s="81"/>
      <c r="AV102" s="47"/>
      <c r="AW102" s="81"/>
      <c r="AX102" s="47"/>
      <c r="AY102" s="81"/>
      <c r="AZ102" s="47"/>
      <c r="BA102" s="81"/>
      <c r="BB102" s="47"/>
      <c r="BC102" s="81"/>
      <c r="BD102" s="59"/>
      <c r="BE102" s="81"/>
      <c r="BF102" s="47"/>
      <c r="BG102" s="81"/>
      <c r="BH102" s="59"/>
    </row>
    <row r="103" spans="4:60" ht="15" customHeight="1" outlineLevel="1" thickBot="1" x14ac:dyDescent="0.25">
      <c r="D103" s="88">
        <f t="shared" si="18"/>
        <v>0</v>
      </c>
      <c r="F103" s="70">
        <v>6</v>
      </c>
      <c r="G103" s="81"/>
      <c r="H103" s="47"/>
      <c r="I103" s="81"/>
      <c r="J103" s="47"/>
      <c r="K103" s="81"/>
      <c r="L103" s="47"/>
      <c r="M103" s="81"/>
      <c r="N103" s="47"/>
      <c r="O103" s="81"/>
      <c r="P103" s="59"/>
      <c r="Q103" s="81"/>
      <c r="R103" s="47"/>
      <c r="S103" s="81"/>
      <c r="T103" s="59"/>
      <c r="X103" s="88">
        <f t="shared" si="19"/>
        <v>0</v>
      </c>
      <c r="Z103" s="70">
        <v>6</v>
      </c>
      <c r="AA103" s="81"/>
      <c r="AB103" s="47"/>
      <c r="AC103" s="81"/>
      <c r="AD103" s="47"/>
      <c r="AE103" s="81"/>
      <c r="AF103" s="47"/>
      <c r="AG103" s="81"/>
      <c r="AH103" s="47"/>
      <c r="AI103" s="81"/>
      <c r="AJ103" s="59"/>
      <c r="AK103" s="81"/>
      <c r="AL103" s="47"/>
      <c r="AM103" s="81"/>
      <c r="AN103" s="59"/>
      <c r="AR103" s="88">
        <f t="shared" si="20"/>
        <v>0</v>
      </c>
      <c r="AT103" s="70">
        <v>6</v>
      </c>
      <c r="AU103" s="81"/>
      <c r="AV103" s="47"/>
      <c r="AW103" s="81"/>
      <c r="AX103" s="47"/>
      <c r="AY103" s="81"/>
      <c r="AZ103" s="47"/>
      <c r="BA103" s="81"/>
      <c r="BB103" s="47"/>
      <c r="BC103" s="81"/>
      <c r="BD103" s="59"/>
      <c r="BE103" s="81"/>
      <c r="BF103" s="47"/>
      <c r="BG103" s="81"/>
      <c r="BH103" s="59"/>
    </row>
    <row r="104" spans="4:60" ht="15" customHeight="1" outlineLevel="1" thickBot="1" x14ac:dyDescent="0.25">
      <c r="D104" s="88">
        <f t="shared" si="18"/>
        <v>0</v>
      </c>
      <c r="F104" s="70">
        <v>7</v>
      </c>
      <c r="G104" s="81"/>
      <c r="H104" s="47"/>
      <c r="I104" s="81"/>
      <c r="J104" s="47"/>
      <c r="K104" s="81"/>
      <c r="L104" s="47"/>
      <c r="M104" s="81"/>
      <c r="N104" s="47"/>
      <c r="O104" s="81"/>
      <c r="P104" s="59"/>
      <c r="Q104" s="81"/>
      <c r="R104" s="47"/>
      <c r="S104" s="81"/>
      <c r="T104" s="59"/>
      <c r="X104" s="88">
        <f t="shared" si="19"/>
        <v>0</v>
      </c>
      <c r="Z104" s="70">
        <v>7</v>
      </c>
      <c r="AA104" s="81"/>
      <c r="AB104" s="47"/>
      <c r="AC104" s="81"/>
      <c r="AD104" s="47"/>
      <c r="AE104" s="81"/>
      <c r="AF104" s="47"/>
      <c r="AG104" s="81"/>
      <c r="AH104" s="47"/>
      <c r="AI104" s="81"/>
      <c r="AJ104" s="59"/>
      <c r="AK104" s="81"/>
      <c r="AL104" s="47"/>
      <c r="AM104" s="81"/>
      <c r="AN104" s="59"/>
      <c r="AR104" s="88">
        <f t="shared" si="20"/>
        <v>0</v>
      </c>
      <c r="AT104" s="70">
        <v>7</v>
      </c>
      <c r="AU104" s="81"/>
      <c r="AV104" s="47"/>
      <c r="AW104" s="81"/>
      <c r="AX104" s="47"/>
      <c r="AY104" s="81"/>
      <c r="AZ104" s="47"/>
      <c r="BA104" s="81"/>
      <c r="BB104" s="47"/>
      <c r="BC104" s="81"/>
      <c r="BD104" s="59"/>
      <c r="BE104" s="81"/>
      <c r="BF104" s="47"/>
      <c r="BG104" s="81"/>
      <c r="BH104" s="59"/>
    </row>
    <row r="105" spans="4:60" ht="15" customHeight="1" outlineLevel="1" thickBot="1" x14ac:dyDescent="0.25">
      <c r="D105" s="88">
        <f t="shared" si="18"/>
        <v>0</v>
      </c>
      <c r="F105" s="70">
        <v>8</v>
      </c>
      <c r="G105" s="81"/>
      <c r="H105" s="47"/>
      <c r="I105" s="81"/>
      <c r="J105" s="47"/>
      <c r="K105" s="81"/>
      <c r="L105" s="47"/>
      <c r="M105" s="81"/>
      <c r="N105" s="47"/>
      <c r="O105" s="81"/>
      <c r="P105" s="59"/>
      <c r="Q105" s="81"/>
      <c r="R105" s="47"/>
      <c r="S105" s="81"/>
      <c r="T105" s="59"/>
      <c r="X105" s="88">
        <f t="shared" si="19"/>
        <v>0</v>
      </c>
      <c r="Z105" s="70">
        <v>8</v>
      </c>
      <c r="AA105" s="81"/>
      <c r="AB105" s="47"/>
      <c r="AC105" s="81"/>
      <c r="AD105" s="47"/>
      <c r="AE105" s="81"/>
      <c r="AF105" s="47"/>
      <c r="AG105" s="81"/>
      <c r="AH105" s="47"/>
      <c r="AI105" s="81"/>
      <c r="AJ105" s="59"/>
      <c r="AK105" s="81"/>
      <c r="AL105" s="47"/>
      <c r="AM105" s="81"/>
      <c r="AN105" s="59"/>
      <c r="AR105" s="88">
        <f t="shared" si="20"/>
        <v>0</v>
      </c>
      <c r="AT105" s="70">
        <v>8</v>
      </c>
      <c r="AU105" s="81"/>
      <c r="AV105" s="47"/>
      <c r="AW105" s="81"/>
      <c r="AX105" s="47"/>
      <c r="AY105" s="81"/>
      <c r="AZ105" s="47"/>
      <c r="BA105" s="81"/>
      <c r="BB105" s="47"/>
      <c r="BC105" s="81"/>
      <c r="BD105" s="59"/>
      <c r="BE105" s="81"/>
      <c r="BF105" s="47"/>
      <c r="BG105" s="81"/>
      <c r="BH105" s="59"/>
    </row>
    <row r="106" spans="4:60" ht="15" customHeight="1" outlineLevel="1" thickBot="1" x14ac:dyDescent="0.25">
      <c r="D106" s="88">
        <f t="shared" si="18"/>
        <v>0</v>
      </c>
      <c r="F106" s="70">
        <v>9</v>
      </c>
      <c r="G106" s="81"/>
      <c r="H106" s="47"/>
      <c r="I106" s="81"/>
      <c r="J106" s="47"/>
      <c r="K106" s="81"/>
      <c r="L106" s="47"/>
      <c r="M106" s="81"/>
      <c r="N106" s="47"/>
      <c r="O106" s="81"/>
      <c r="P106" s="59"/>
      <c r="Q106" s="81"/>
      <c r="R106" s="47"/>
      <c r="S106" s="81"/>
      <c r="T106" s="59"/>
      <c r="X106" s="88">
        <f t="shared" si="19"/>
        <v>0</v>
      </c>
      <c r="Z106" s="70">
        <v>9</v>
      </c>
      <c r="AA106" s="81"/>
      <c r="AB106" s="47"/>
      <c r="AC106" s="81"/>
      <c r="AD106" s="47"/>
      <c r="AE106" s="81"/>
      <c r="AF106" s="47"/>
      <c r="AG106" s="81"/>
      <c r="AH106" s="47"/>
      <c r="AI106" s="81"/>
      <c r="AJ106" s="59"/>
      <c r="AK106" s="81"/>
      <c r="AL106" s="47"/>
      <c r="AM106" s="81"/>
      <c r="AN106" s="59"/>
      <c r="AR106" s="88">
        <f t="shared" si="20"/>
        <v>0</v>
      </c>
      <c r="AT106" s="70">
        <v>9</v>
      </c>
      <c r="AU106" s="81"/>
      <c r="AV106" s="47"/>
      <c r="AW106" s="81"/>
      <c r="AX106" s="47"/>
      <c r="AY106" s="81"/>
      <c r="AZ106" s="47"/>
      <c r="BA106" s="81"/>
      <c r="BB106" s="47"/>
      <c r="BC106" s="81"/>
      <c r="BD106" s="59"/>
      <c r="BE106" s="81"/>
      <c r="BF106" s="47"/>
      <c r="BG106" s="81"/>
      <c r="BH106" s="59"/>
    </row>
    <row r="107" spans="4:60" ht="15" customHeight="1" outlineLevel="1" thickBot="1" x14ac:dyDescent="0.25">
      <c r="D107" s="88">
        <f t="shared" si="18"/>
        <v>0</v>
      </c>
      <c r="F107" s="70">
        <v>10</v>
      </c>
      <c r="G107" s="81"/>
      <c r="H107" s="47"/>
      <c r="I107" s="81"/>
      <c r="J107" s="47"/>
      <c r="K107" s="81"/>
      <c r="L107" s="47"/>
      <c r="M107" s="81"/>
      <c r="N107" s="47"/>
      <c r="O107" s="81"/>
      <c r="P107" s="59"/>
      <c r="Q107" s="81"/>
      <c r="R107" s="47"/>
      <c r="S107" s="81"/>
      <c r="T107" s="59"/>
      <c r="X107" s="88">
        <f t="shared" si="19"/>
        <v>0</v>
      </c>
      <c r="Z107" s="70">
        <v>10</v>
      </c>
      <c r="AA107" s="81"/>
      <c r="AB107" s="47"/>
      <c r="AC107" s="81"/>
      <c r="AD107" s="47"/>
      <c r="AE107" s="81"/>
      <c r="AF107" s="47"/>
      <c r="AG107" s="81"/>
      <c r="AH107" s="47"/>
      <c r="AI107" s="81"/>
      <c r="AJ107" s="59"/>
      <c r="AK107" s="81"/>
      <c r="AL107" s="47"/>
      <c r="AM107" s="81"/>
      <c r="AN107" s="59"/>
      <c r="AR107" s="88">
        <f t="shared" si="20"/>
        <v>0</v>
      </c>
      <c r="AT107" s="70">
        <v>10</v>
      </c>
      <c r="AU107" s="81"/>
      <c r="AV107" s="47"/>
      <c r="AW107" s="81"/>
      <c r="AX107" s="47"/>
      <c r="AY107" s="81"/>
      <c r="AZ107" s="47"/>
      <c r="BA107" s="81"/>
      <c r="BB107" s="47"/>
      <c r="BC107" s="81"/>
      <c r="BD107" s="59"/>
      <c r="BE107" s="81"/>
      <c r="BF107" s="47"/>
      <c r="BG107" s="81"/>
      <c r="BH107" s="59"/>
    </row>
    <row r="108" spans="4:60" ht="15" customHeight="1" outlineLevel="1" thickBot="1" x14ac:dyDescent="0.25">
      <c r="D108" s="88">
        <f t="shared" si="18"/>
        <v>0</v>
      </c>
      <c r="F108" s="70">
        <v>11</v>
      </c>
      <c r="G108" s="81"/>
      <c r="H108" s="47"/>
      <c r="I108" s="81"/>
      <c r="J108" s="47"/>
      <c r="K108" s="81"/>
      <c r="L108" s="47"/>
      <c r="M108" s="81"/>
      <c r="N108" s="47"/>
      <c r="O108" s="81"/>
      <c r="P108" s="59"/>
      <c r="Q108" s="81"/>
      <c r="R108" s="47"/>
      <c r="S108" s="81"/>
      <c r="T108" s="59"/>
      <c r="X108" s="88">
        <f t="shared" si="19"/>
        <v>0</v>
      </c>
      <c r="Z108" s="70">
        <v>11</v>
      </c>
      <c r="AA108" s="81"/>
      <c r="AB108" s="47"/>
      <c r="AC108" s="81"/>
      <c r="AD108" s="47"/>
      <c r="AE108" s="81"/>
      <c r="AF108" s="47"/>
      <c r="AG108" s="81"/>
      <c r="AH108" s="47"/>
      <c r="AI108" s="81"/>
      <c r="AJ108" s="59"/>
      <c r="AK108" s="81"/>
      <c r="AL108" s="47"/>
      <c r="AM108" s="81"/>
      <c r="AN108" s="59"/>
      <c r="AR108" s="88">
        <f t="shared" si="20"/>
        <v>0</v>
      </c>
      <c r="AT108" s="70">
        <v>11</v>
      </c>
      <c r="AU108" s="81"/>
      <c r="AV108" s="47"/>
      <c r="AW108" s="81"/>
      <c r="AX108" s="47"/>
      <c r="AY108" s="81"/>
      <c r="AZ108" s="47"/>
      <c r="BA108" s="81"/>
      <c r="BB108" s="47"/>
      <c r="BC108" s="81"/>
      <c r="BD108" s="59"/>
      <c r="BE108" s="81"/>
      <c r="BF108" s="47"/>
      <c r="BG108" s="81"/>
      <c r="BH108" s="59"/>
    </row>
    <row r="109" spans="4:60" ht="15" customHeight="1" outlineLevel="1" thickBot="1" x14ac:dyDescent="0.25">
      <c r="D109" s="88">
        <f t="shared" si="18"/>
        <v>0</v>
      </c>
      <c r="F109" s="70">
        <v>12</v>
      </c>
      <c r="G109" s="81"/>
      <c r="H109" s="47"/>
      <c r="I109" s="81"/>
      <c r="J109" s="47"/>
      <c r="K109" s="81"/>
      <c r="L109" s="47"/>
      <c r="M109" s="81"/>
      <c r="N109" s="47"/>
      <c r="O109" s="81"/>
      <c r="P109" s="59"/>
      <c r="Q109" s="81"/>
      <c r="R109" s="47"/>
      <c r="S109" s="81"/>
      <c r="T109" s="59"/>
      <c r="X109" s="88">
        <f t="shared" si="19"/>
        <v>0</v>
      </c>
      <c r="Z109" s="70">
        <v>12</v>
      </c>
      <c r="AA109" s="81"/>
      <c r="AB109" s="47"/>
      <c r="AC109" s="81"/>
      <c r="AD109" s="47"/>
      <c r="AE109" s="81"/>
      <c r="AF109" s="47"/>
      <c r="AG109" s="81"/>
      <c r="AH109" s="47"/>
      <c r="AI109" s="81"/>
      <c r="AJ109" s="59"/>
      <c r="AK109" s="81"/>
      <c r="AL109" s="47"/>
      <c r="AM109" s="81"/>
      <c r="AN109" s="59"/>
      <c r="AR109" s="88">
        <f t="shared" si="20"/>
        <v>0</v>
      </c>
      <c r="AT109" s="70">
        <v>12</v>
      </c>
      <c r="AU109" s="81"/>
      <c r="AV109" s="47"/>
      <c r="AW109" s="81"/>
      <c r="AX109" s="47"/>
      <c r="AY109" s="81"/>
      <c r="AZ109" s="47"/>
      <c r="BA109" s="81"/>
      <c r="BB109" s="47"/>
      <c r="BC109" s="81"/>
      <c r="BD109" s="59"/>
      <c r="BE109" s="81"/>
      <c r="BF109" s="47"/>
      <c r="BG109" s="81"/>
      <c r="BH109" s="59"/>
    </row>
    <row r="110" spans="4:60" ht="15" customHeight="1" outlineLevel="1" thickBot="1" x14ac:dyDescent="0.25">
      <c r="D110" s="88">
        <f t="shared" si="18"/>
        <v>0</v>
      </c>
      <c r="F110" s="70">
        <v>13</v>
      </c>
      <c r="G110" s="81"/>
      <c r="H110" s="47"/>
      <c r="I110" s="81"/>
      <c r="J110" s="47"/>
      <c r="K110" s="81"/>
      <c r="L110" s="47"/>
      <c r="M110" s="81"/>
      <c r="N110" s="47"/>
      <c r="O110" s="81"/>
      <c r="P110" s="59"/>
      <c r="Q110" s="81"/>
      <c r="R110" s="47"/>
      <c r="S110" s="81"/>
      <c r="T110" s="59"/>
      <c r="X110" s="88">
        <f t="shared" si="19"/>
        <v>0</v>
      </c>
      <c r="Z110" s="70">
        <v>13</v>
      </c>
      <c r="AA110" s="81"/>
      <c r="AB110" s="47"/>
      <c r="AC110" s="81"/>
      <c r="AD110" s="47"/>
      <c r="AE110" s="81"/>
      <c r="AF110" s="47"/>
      <c r="AG110" s="81"/>
      <c r="AH110" s="47"/>
      <c r="AI110" s="81"/>
      <c r="AJ110" s="59"/>
      <c r="AK110" s="81"/>
      <c r="AL110" s="47"/>
      <c r="AM110" s="81"/>
      <c r="AN110" s="59"/>
      <c r="AR110" s="88">
        <f t="shared" si="20"/>
        <v>0</v>
      </c>
      <c r="AT110" s="70">
        <v>13</v>
      </c>
      <c r="AU110" s="81"/>
      <c r="AV110" s="47"/>
      <c r="AW110" s="81"/>
      <c r="AX110" s="47"/>
      <c r="AY110" s="81"/>
      <c r="AZ110" s="47"/>
      <c r="BA110" s="81"/>
      <c r="BB110" s="47"/>
      <c r="BC110" s="81"/>
      <c r="BD110" s="59"/>
      <c r="BE110" s="81"/>
      <c r="BF110" s="47"/>
      <c r="BG110" s="81"/>
      <c r="BH110" s="59"/>
    </row>
    <row r="111" spans="4:60" ht="15" customHeight="1" outlineLevel="1" thickBot="1" x14ac:dyDescent="0.25">
      <c r="D111" s="88">
        <f t="shared" si="18"/>
        <v>0</v>
      </c>
      <c r="F111" s="70">
        <v>14</v>
      </c>
      <c r="G111" s="81"/>
      <c r="H111" s="78"/>
      <c r="I111" s="81"/>
      <c r="J111" s="47"/>
      <c r="K111" s="81"/>
      <c r="L111" s="47"/>
      <c r="M111" s="81"/>
      <c r="N111" s="47"/>
      <c r="O111" s="81"/>
      <c r="P111" s="59"/>
      <c r="Q111" s="81"/>
      <c r="R111" s="47"/>
      <c r="S111" s="81"/>
      <c r="T111" s="59"/>
      <c r="X111" s="88">
        <f t="shared" si="19"/>
        <v>0</v>
      </c>
      <c r="Z111" s="70">
        <v>14</v>
      </c>
      <c r="AA111" s="81"/>
      <c r="AB111" s="78"/>
      <c r="AC111" s="81"/>
      <c r="AD111" s="47"/>
      <c r="AE111" s="81"/>
      <c r="AF111" s="47"/>
      <c r="AG111" s="81"/>
      <c r="AH111" s="47"/>
      <c r="AI111" s="81"/>
      <c r="AJ111" s="59"/>
      <c r="AK111" s="81"/>
      <c r="AL111" s="47"/>
      <c r="AM111" s="81"/>
      <c r="AN111" s="59"/>
      <c r="AR111" s="88">
        <f t="shared" si="20"/>
        <v>0</v>
      </c>
      <c r="AT111" s="70">
        <v>14</v>
      </c>
      <c r="AU111" s="81"/>
      <c r="AV111" s="78"/>
      <c r="AW111" s="81"/>
      <c r="AX111" s="47"/>
      <c r="AY111" s="81"/>
      <c r="AZ111" s="47"/>
      <c r="BA111" s="81"/>
      <c r="BB111" s="47"/>
      <c r="BC111" s="81"/>
      <c r="BD111" s="59"/>
      <c r="BE111" s="81"/>
      <c r="BF111" s="47"/>
      <c r="BG111" s="81"/>
      <c r="BH111" s="59"/>
    </row>
    <row r="112" spans="4:60" ht="15" customHeight="1" outlineLevel="1" thickBot="1" x14ac:dyDescent="0.25">
      <c r="D112" s="89">
        <f t="shared" si="18"/>
        <v>0</v>
      </c>
      <c r="F112" s="70">
        <v>15</v>
      </c>
      <c r="G112" s="82"/>
      <c r="H112" s="60"/>
      <c r="I112" s="82"/>
      <c r="J112" s="60"/>
      <c r="K112" s="82"/>
      <c r="L112" s="60"/>
      <c r="M112" s="82"/>
      <c r="N112" s="60"/>
      <c r="O112" s="82"/>
      <c r="P112" s="61"/>
      <c r="Q112" s="82"/>
      <c r="R112" s="60"/>
      <c r="S112" s="82"/>
      <c r="T112" s="61"/>
      <c r="X112" s="89">
        <f t="shared" si="19"/>
        <v>0</v>
      </c>
      <c r="Z112" s="70">
        <v>15</v>
      </c>
      <c r="AA112" s="82"/>
      <c r="AB112" s="60"/>
      <c r="AC112" s="82"/>
      <c r="AD112" s="60"/>
      <c r="AE112" s="82"/>
      <c r="AF112" s="60"/>
      <c r="AG112" s="82"/>
      <c r="AH112" s="60"/>
      <c r="AI112" s="82"/>
      <c r="AJ112" s="61"/>
      <c r="AK112" s="82"/>
      <c r="AL112" s="60"/>
      <c r="AM112" s="82"/>
      <c r="AN112" s="61"/>
      <c r="AR112" s="89">
        <f t="shared" si="20"/>
        <v>0</v>
      </c>
      <c r="AT112" s="70">
        <v>15</v>
      </c>
      <c r="AU112" s="82"/>
      <c r="AV112" s="60"/>
      <c r="AW112" s="82"/>
      <c r="AX112" s="60"/>
      <c r="AY112" s="82"/>
      <c r="AZ112" s="60"/>
      <c r="BA112" s="82"/>
      <c r="BB112" s="60"/>
      <c r="BC112" s="82"/>
      <c r="BD112" s="61"/>
      <c r="BE112" s="82"/>
      <c r="BF112" s="60"/>
      <c r="BG112" s="82"/>
      <c r="BH112" s="61"/>
    </row>
    <row r="113" spans="2:60" ht="15" customHeight="1" outlineLevel="1" thickTop="1" x14ac:dyDescent="0.2">
      <c r="F113" s="65"/>
      <c r="G113" s="49" t="s">
        <v>27</v>
      </c>
      <c r="H113" s="49">
        <f>SUM(H98:H112)</f>
        <v>0</v>
      </c>
      <c r="I113" s="49"/>
      <c r="J113" s="49">
        <f>SUM(J98:J112)</f>
        <v>0</v>
      </c>
      <c r="K113" s="49"/>
      <c r="L113" s="49">
        <f>SUM(L98:L112)</f>
        <v>0</v>
      </c>
      <c r="M113" s="49"/>
      <c r="N113" s="49">
        <f>SUM(N98:N112)</f>
        <v>0</v>
      </c>
      <c r="O113" s="49"/>
      <c r="P113" s="49">
        <f>SUM(P98:P112)</f>
        <v>0</v>
      </c>
      <c r="Q113" s="49"/>
      <c r="R113" s="49">
        <f>SUM(R98:R112)</f>
        <v>0</v>
      </c>
      <c r="S113" s="49"/>
      <c r="T113" s="49">
        <f>SUM(T98:T112)</f>
        <v>0</v>
      </c>
      <c r="Z113" s="65"/>
      <c r="AA113" s="49" t="s">
        <v>27</v>
      </c>
      <c r="AB113" s="49">
        <f>SUM(AB98:AB112)</f>
        <v>0</v>
      </c>
      <c r="AC113" s="49"/>
      <c r="AD113" s="49">
        <f>SUM(AD98:AD112)</f>
        <v>0</v>
      </c>
      <c r="AE113" s="49"/>
      <c r="AF113" s="49">
        <f>SUM(AF98:AF112)</f>
        <v>0</v>
      </c>
      <c r="AG113" s="49"/>
      <c r="AH113" s="49">
        <f>SUM(AH98:AH112)</f>
        <v>0</v>
      </c>
      <c r="AI113" s="49"/>
      <c r="AJ113" s="49">
        <f>SUM(AJ98:AJ112)</f>
        <v>0</v>
      </c>
      <c r="AK113" s="49"/>
      <c r="AL113" s="49">
        <f>SUM(AL98:AL112)</f>
        <v>0</v>
      </c>
      <c r="AM113" s="49"/>
      <c r="AN113" s="49">
        <f>SUM(AN98:AN112)</f>
        <v>0</v>
      </c>
      <c r="AT113" s="65"/>
      <c r="AU113" s="49" t="s">
        <v>27</v>
      </c>
      <c r="AV113" s="49">
        <f>SUM(AV98:AV112)</f>
        <v>0</v>
      </c>
      <c r="AW113" s="49"/>
      <c r="AX113" s="49">
        <f>SUM(AX98:AX112)</f>
        <v>0</v>
      </c>
      <c r="AY113" s="49"/>
      <c r="AZ113" s="49">
        <f>SUM(AZ98:AZ112)</f>
        <v>0</v>
      </c>
      <c r="BA113" s="49"/>
      <c r="BB113" s="49">
        <f>SUM(BB98:BB112)</f>
        <v>0</v>
      </c>
      <c r="BC113" s="49"/>
      <c r="BD113" s="49">
        <f>SUM(BD98:BD112)</f>
        <v>0</v>
      </c>
      <c r="BE113" s="49"/>
      <c r="BF113" s="49">
        <f>SUM(BF98:BF112)</f>
        <v>0</v>
      </c>
      <c r="BG113" s="49"/>
      <c r="BH113" s="49">
        <f>SUM(BH98:BH112)</f>
        <v>0</v>
      </c>
    </row>
    <row r="114" spans="2:60" ht="15" customHeight="1" x14ac:dyDescent="0.2">
      <c r="F114" s="63"/>
      <c r="G114" s="49"/>
      <c r="H114" s="49"/>
      <c r="I114" s="49"/>
      <c r="J114" s="49"/>
      <c r="K114" s="49"/>
      <c r="L114" s="49"/>
      <c r="M114" s="49"/>
      <c r="N114" s="49"/>
      <c r="O114" s="49"/>
      <c r="P114" s="49"/>
      <c r="Q114" s="49"/>
      <c r="R114" s="49"/>
      <c r="S114" s="49"/>
      <c r="T114" s="49"/>
      <c r="Z114" s="63"/>
      <c r="AA114" s="49"/>
      <c r="AB114" s="49"/>
      <c r="AC114" s="49"/>
      <c r="AD114" s="49"/>
      <c r="AE114" s="49"/>
      <c r="AF114" s="49"/>
      <c r="AG114" s="49"/>
      <c r="AH114" s="49"/>
      <c r="AI114" s="49"/>
      <c r="AJ114" s="49"/>
      <c r="AK114" s="49"/>
      <c r="AL114" s="49"/>
      <c r="AM114" s="49"/>
      <c r="AN114" s="49"/>
      <c r="AT114" s="63"/>
      <c r="AU114" s="49"/>
      <c r="AV114" s="49"/>
      <c r="AW114" s="49"/>
      <c r="AX114" s="49"/>
      <c r="AY114" s="49"/>
      <c r="AZ114" s="49"/>
      <c r="BA114" s="49"/>
      <c r="BB114" s="49"/>
      <c r="BC114" s="49"/>
      <c r="BD114" s="49"/>
      <c r="BE114" s="49"/>
      <c r="BF114" s="49"/>
      <c r="BG114" s="49"/>
      <c r="BH114" s="49"/>
    </row>
    <row r="115" spans="2:60" ht="12" customHeight="1" x14ac:dyDescent="0.2"/>
    <row r="116" spans="2:60" ht="36.950000000000003" customHeight="1" x14ac:dyDescent="0.2">
      <c r="F116" s="217">
        <f>EDATE(DATE(An_ref,1,1),3)</f>
        <v>43556</v>
      </c>
      <c r="G116" s="217"/>
      <c r="H116" s="217"/>
      <c r="I116" s="217"/>
      <c r="J116" s="217"/>
      <c r="K116" s="86"/>
      <c r="L116" s="86"/>
      <c r="M116" s="90">
        <f>SUM(B120:B134)</f>
        <v>0</v>
      </c>
      <c r="N116" s="86"/>
      <c r="O116" s="86"/>
      <c r="P116" s="86"/>
      <c r="Q116" s="85"/>
      <c r="R116" s="85"/>
      <c r="S116" s="85"/>
      <c r="T116" s="85"/>
      <c r="Z116" s="217">
        <f>EDATE(DATE(An_ref,1,1),4)</f>
        <v>43586</v>
      </c>
      <c r="AA116" s="217"/>
      <c r="AB116" s="217"/>
      <c r="AC116" s="217"/>
      <c r="AD116" s="217"/>
      <c r="AE116" s="84"/>
      <c r="AF116" s="84"/>
      <c r="AG116" s="90">
        <f>SUM(V120:V134)</f>
        <v>0</v>
      </c>
      <c r="AH116" s="84"/>
      <c r="AI116" s="84"/>
      <c r="AJ116" s="84"/>
      <c r="AK116" s="83"/>
      <c r="AL116" s="83"/>
      <c r="AM116" s="83"/>
      <c r="AN116" s="83"/>
      <c r="AT116" s="217">
        <f>EDATE(DATE(An_ref,1,1),5)</f>
        <v>43617</v>
      </c>
      <c r="AU116" s="217"/>
      <c r="AV116" s="217"/>
      <c r="AW116" s="86"/>
      <c r="AX116" s="86"/>
      <c r="AY116" s="86"/>
      <c r="AZ116" s="86"/>
      <c r="BA116" s="90">
        <f>SUM(AP120:AP134)</f>
        <v>0</v>
      </c>
      <c r="BB116" s="86"/>
      <c r="BC116" s="86"/>
      <c r="BD116" s="86"/>
      <c r="BE116" s="85"/>
      <c r="BF116" s="85"/>
      <c r="BG116" s="85"/>
      <c r="BH116" s="85"/>
    </row>
    <row r="117" spans="2:60" s="17" customFormat="1" ht="22.5" customHeight="1" thickBot="1" x14ac:dyDescent="0.25">
      <c r="F117" s="7"/>
      <c r="G117" s="220" t="str">
        <f>UPPER(TEXT(H137,"jjjj"))</f>
        <v>LUNDI</v>
      </c>
      <c r="H117" s="220"/>
      <c r="I117" s="220" t="str">
        <f>UPPER(TEXT(J137,"jjjj"))</f>
        <v>MARDI</v>
      </c>
      <c r="J117" s="220"/>
      <c r="K117" s="220" t="str">
        <f>UPPER(TEXT(L137,"jjjj"))</f>
        <v>MERCREDI</v>
      </c>
      <c r="L117" s="220"/>
      <c r="M117" s="220" t="str">
        <f>UPPER(TEXT(N137,"jjjj"))</f>
        <v>JEUDI</v>
      </c>
      <c r="N117" s="220"/>
      <c r="O117" s="220" t="str">
        <f>UPPER(TEXT(P137,"jjjj"))</f>
        <v>VENDREDI</v>
      </c>
      <c r="P117" s="220"/>
      <c r="Q117" s="221" t="str">
        <f>UPPER(TEXT(R137,"jjjj"))</f>
        <v>SAMEDI</v>
      </c>
      <c r="R117" s="221"/>
      <c r="S117" s="221" t="str">
        <f>UPPER(TEXT(T137,"jjjj"))</f>
        <v>DIMANCHE</v>
      </c>
      <c r="T117" s="221"/>
      <c r="Z117" s="7"/>
      <c r="AA117" s="220" t="str">
        <f>UPPER(TEXT(AB137,"jjjj"))</f>
        <v>LUNDI</v>
      </c>
      <c r="AB117" s="220"/>
      <c r="AC117" s="220" t="str">
        <f>UPPER(TEXT(AD137,"jjjj"))</f>
        <v>MARDI</v>
      </c>
      <c r="AD117" s="220"/>
      <c r="AE117" s="220" t="str">
        <f>UPPER(TEXT(AF137,"jjjj"))</f>
        <v>MERCREDI</v>
      </c>
      <c r="AF117" s="220"/>
      <c r="AG117" s="220" t="str">
        <f>UPPER(TEXT(AH137,"jjjj"))</f>
        <v>JEUDI</v>
      </c>
      <c r="AH117" s="220"/>
      <c r="AI117" s="220" t="str">
        <f>UPPER(TEXT(AJ137,"jjjj"))</f>
        <v>VENDREDI</v>
      </c>
      <c r="AJ117" s="220"/>
      <c r="AK117" s="221" t="str">
        <f>UPPER(TEXT(AL137,"jjjj"))</f>
        <v>SAMEDI</v>
      </c>
      <c r="AL117" s="221"/>
      <c r="AM117" s="221" t="str">
        <f>UPPER(TEXT(AN137,"jjjj"))</f>
        <v>DIMANCHE</v>
      </c>
      <c r="AN117" s="221"/>
      <c r="AT117" s="7"/>
      <c r="AU117" s="220" t="str">
        <f>UPPER(TEXT(AV137,"jjjj"))</f>
        <v>LUNDI</v>
      </c>
      <c r="AV117" s="220"/>
      <c r="AW117" s="220" t="str">
        <f>UPPER(TEXT(AX137,"jjjj"))</f>
        <v>MARDI</v>
      </c>
      <c r="AX117" s="220"/>
      <c r="AY117" s="220" t="str">
        <f>UPPER(TEXT(AZ137,"jjjj"))</f>
        <v>MERCREDI</v>
      </c>
      <c r="AZ117" s="220"/>
      <c r="BA117" s="220" t="str">
        <f>UPPER(TEXT(BB137,"jjjj"))</f>
        <v>JEUDI</v>
      </c>
      <c r="BB117" s="220"/>
      <c r="BC117" s="220" t="str">
        <f>UPPER(TEXT(BD137,"jjjj"))</f>
        <v>VENDREDI</v>
      </c>
      <c r="BD117" s="220"/>
      <c r="BE117" s="221" t="str">
        <f>UPPER(TEXT(BF137,"jjjj"))</f>
        <v>SAMEDI</v>
      </c>
      <c r="BF117" s="221"/>
      <c r="BG117" s="221" t="str">
        <f>UPPER(TEXT(BH137,"jjjj"))</f>
        <v>DIMANCHE</v>
      </c>
      <c r="BH117" s="221"/>
    </row>
    <row r="118" spans="2:60" ht="15" hidden="1" customHeight="1" x14ac:dyDescent="0.2">
      <c r="F118" s="48">
        <f>INT((N119-LOOKUP(N119,DATE(YEAR(N119)+{-1;0;1},1,3)-WEEKDAY(DATE(YEAR(N119)+{-1;0;1},1,3))+2))/7)+1</f>
        <v>14</v>
      </c>
      <c r="G118" s="50"/>
      <c r="H118" s="50"/>
      <c r="I118" s="50"/>
      <c r="J118" s="50"/>
      <c r="K118" s="50"/>
      <c r="L118" s="50"/>
      <c r="M118" s="50"/>
      <c r="N118" s="50"/>
      <c r="O118" s="50"/>
      <c r="P118" s="50"/>
      <c r="Q118" s="50"/>
      <c r="R118" s="50"/>
      <c r="S118" s="50"/>
      <c r="T118" s="50"/>
      <c r="Z118" s="48">
        <f>INT((AH119-LOOKUP(AH119,DATE(YEAR(AH119)+{-1;0;1},1,3)-WEEKDAY(DATE(YEAR(AH119)+{-1;0;1},1,3))+2))/7)+1</f>
        <v>18</v>
      </c>
      <c r="AA118" s="50"/>
      <c r="AB118" s="50"/>
      <c r="AC118" s="50"/>
      <c r="AD118" s="50"/>
      <c r="AE118" s="50"/>
      <c r="AF118" s="50"/>
      <c r="AG118" s="50"/>
      <c r="AH118" s="50"/>
      <c r="AI118" s="50"/>
      <c r="AJ118" s="50"/>
      <c r="AK118" s="50"/>
      <c r="AL118" s="50"/>
      <c r="AM118" s="50"/>
      <c r="AN118" s="50"/>
      <c r="AT118" s="48" t="e">
        <f>INT((BB119-LOOKUP(BB119,DATE(YEAR(BB119)+{-1;0;1},1,3)-WEEKDAY(DATE(YEAR(BB119)+{-1;0;1},1,3))+2))/7)+1</f>
        <v>#VALUE!</v>
      </c>
      <c r="AU118" s="50"/>
      <c r="AV118" s="50"/>
      <c r="AW118" s="50"/>
      <c r="AX118" s="50"/>
      <c r="AY118" s="50"/>
      <c r="AZ118" s="50"/>
      <c r="BA118" s="50"/>
      <c r="BB118" s="50"/>
      <c r="BC118" s="50"/>
      <c r="BD118" s="50"/>
      <c r="BE118" s="50"/>
      <c r="BF118" s="50"/>
      <c r="BG118" s="50"/>
      <c r="BH118" s="50"/>
    </row>
    <row r="119" spans="2:60" ht="39.950000000000003" customHeight="1" thickBot="1" x14ac:dyDescent="0.25">
      <c r="B119" s="76" t="s">
        <v>29</v>
      </c>
      <c r="D119" s="77" t="s">
        <v>28</v>
      </c>
      <c r="F119" s="71">
        <f>F118</f>
        <v>14</v>
      </c>
      <c r="G119" s="51" t="str">
        <f>IF(ISNA(VLOOKUP(H119,Tab_feri,2,FALSE)),"",VLOOKUP(H119,Tab_feri,2,FALSE))</f>
        <v/>
      </c>
      <c r="H119" s="52">
        <f>IF(WEEKDAY(F116)=2,F116,"")</f>
        <v>43556</v>
      </c>
      <c r="I119" s="51" t="str">
        <f>IF(ISNA(VLOOKUP(J119,Tab_feri,2,FALSE)),"",VLOOKUP(J119,Tab_feri,2,FALSE))</f>
        <v/>
      </c>
      <c r="J119" s="52">
        <f>IF(H119&lt;&gt;"",H119+1,IF(WEEKDAY(F116)=3,F116,""))</f>
        <v>43557</v>
      </c>
      <c r="K119" s="51" t="str">
        <f>IF(ISNA(VLOOKUP(L119,Tab_feri,2,FALSE)),"",VLOOKUP(L119,Tab_feri,2,FALSE))</f>
        <v/>
      </c>
      <c r="L119" s="52">
        <f>IF(J119&lt;&gt;"",J119+1,IF(WEEKDAY(F116)=4,F116,""))</f>
        <v>43558</v>
      </c>
      <c r="M119" s="51" t="str">
        <f>IF(ISNA(VLOOKUP(N119,Tab_feri,2,FALSE)),"",VLOOKUP(N119,Tab_feri,2,FALSE))</f>
        <v/>
      </c>
      <c r="N119" s="52">
        <f>IF(L119&lt;&gt;"",L119+1,IF(WEEKDAY(F116)=5,F116,""))</f>
        <v>43559</v>
      </c>
      <c r="O119" s="51" t="str">
        <f>IF(ISNA(VLOOKUP(P119,Tab_feri,2,FALSE)),"",VLOOKUP(P119,Tab_feri,2,FALSE))</f>
        <v/>
      </c>
      <c r="P119" s="62">
        <f>IF(N119&lt;&gt;"",N119+1,IF(WEEKDAY(F116)=6,F116,""))</f>
        <v>43560</v>
      </c>
      <c r="Q119" s="53" t="str">
        <f>IF(ISNA(VLOOKUP(R119,Tab_feri,2,FALSE)),"",VLOOKUP(R119,Tab_feri,2,FALSE))</f>
        <v/>
      </c>
      <c r="R119" s="54">
        <f>IF(P119&lt;&gt;"",P119+1,IF(WEEKDAY(F116)=7,F116,""))</f>
        <v>43561</v>
      </c>
      <c r="S119" s="53" t="str">
        <f>IF(ISNA(VLOOKUP(T119,Tab_feri,2,FALSE)),"",VLOOKUP(T119,Tab_feri,2,FALSE))</f>
        <v/>
      </c>
      <c r="T119" s="55">
        <f>IF(R119&lt;&gt;"",R119+1,IF(WEEKDAY(F116)=1,F116,""))</f>
        <v>43562</v>
      </c>
      <c r="V119" s="76" t="s">
        <v>29</v>
      </c>
      <c r="X119" s="77" t="s">
        <v>28</v>
      </c>
      <c r="Z119" s="71">
        <f>Z118</f>
        <v>18</v>
      </c>
      <c r="AA119" s="51" t="str">
        <f>IF(ISNA(VLOOKUP(AB119,Tab_feri,2,FALSE)),"",VLOOKUP(AB119,Tab_feri,2,FALSE))</f>
        <v/>
      </c>
      <c r="AB119" s="52" t="str">
        <f>IF(WEEKDAY(Z116)=2,Z116,"")</f>
        <v/>
      </c>
      <c r="AC119" s="51" t="str">
        <f>IF(ISNA(VLOOKUP(AD119,Tab_feri,2,FALSE)),"",VLOOKUP(AD119,Tab_feri,2,FALSE))</f>
        <v/>
      </c>
      <c r="AD119" s="52" t="str">
        <f>IF(AB119&lt;&gt;"",AB119+1,IF(WEEKDAY(Z116)=3,Z116,""))</f>
        <v/>
      </c>
      <c r="AE119" s="101" t="str">
        <f>IF(ISNA(VLOOKUP(AF119,Tab_feri,2,FALSE)),"",VLOOKUP(AF119,Tab_feri,2,FALSE))</f>
        <v/>
      </c>
      <c r="AF119" s="52">
        <f>IF(AD119&lt;&gt;"",AD119+1,IF(WEEKDAY(Z116)=4,Z116,""))</f>
        <v>43586</v>
      </c>
      <c r="AG119" s="51" t="str">
        <f>IF(ISNA(VLOOKUP(AH119,Tab_feri,2,FALSE)),"",VLOOKUP(AH119,Tab_feri,2,FALSE))</f>
        <v/>
      </c>
      <c r="AH119" s="52">
        <f>IF(AF119&lt;&gt;"",AF119+1,IF(WEEKDAY(Z116)=5,Z116,""))</f>
        <v>43587</v>
      </c>
      <c r="AI119" s="51" t="str">
        <f>IF(ISNA(VLOOKUP(AJ119,Tab_feri,2,FALSE)),"",VLOOKUP(AJ119,Tab_feri,2,FALSE))</f>
        <v/>
      </c>
      <c r="AJ119" s="62">
        <f>IF(AH119&lt;&gt;"",AH119+1,IF(WEEKDAY(Z116)=6,Z116,""))</f>
        <v>43588</v>
      </c>
      <c r="AK119" s="53" t="str">
        <f>IF(ISNA(VLOOKUP(AL119,Tab_feri,2,FALSE)),"",VLOOKUP(AL119,Tab_feri,2,FALSE))</f>
        <v/>
      </c>
      <c r="AL119" s="54">
        <f>IF(AJ119&lt;&gt;"",AJ119+1,IF(WEEKDAY(Z116)=7,Z116,""))</f>
        <v>43589</v>
      </c>
      <c r="AM119" s="53" t="str">
        <f>IF(ISNA(VLOOKUP(AN119,Tab_feri,2,FALSE)),"",VLOOKUP(AN119,Tab_feri,2,FALSE))</f>
        <v/>
      </c>
      <c r="AN119" s="55">
        <f>IF(AL119&lt;&gt;"",AL119+1,IF(WEEKDAY(Z116)=1,Z116,""))</f>
        <v>43590</v>
      </c>
      <c r="AP119" s="76" t="s">
        <v>29</v>
      </c>
      <c r="AR119" s="77" t="s">
        <v>28</v>
      </c>
      <c r="AT119" s="71" t="e">
        <f>AT118</f>
        <v>#VALUE!</v>
      </c>
      <c r="AU119" s="51" t="str">
        <f>IF(ISNA(VLOOKUP(AV119,Tab_feri,2,FALSE)),"",VLOOKUP(AV119,Tab_feri,2,FALSE))</f>
        <v/>
      </c>
      <c r="AV119" s="52" t="str">
        <f>IF(WEEKDAY(AT116)=2,AT116,"")</f>
        <v/>
      </c>
      <c r="AW119" s="51" t="str">
        <f>IF(ISNA(VLOOKUP(AX119,Tab_feri,2,FALSE)),"",VLOOKUP(AX119,Tab_feri,2,FALSE))</f>
        <v/>
      </c>
      <c r="AX119" s="52" t="str">
        <f>IF(AV119&lt;&gt;"",AV119+1,IF(WEEKDAY(AT116)=3,AT116,""))</f>
        <v/>
      </c>
      <c r="AY119" s="51" t="str">
        <f>IF(ISNA(VLOOKUP(AZ119,Tab_feri,2,FALSE)),"",VLOOKUP(AZ119,Tab_feri,2,FALSE))</f>
        <v/>
      </c>
      <c r="AZ119" s="52" t="str">
        <f>IF(AX119&lt;&gt;"",AX119+1,IF(WEEKDAY(AT116)=4,AT116,""))</f>
        <v/>
      </c>
      <c r="BA119" s="51" t="str">
        <f>IF(ISNA(VLOOKUP(BB119,Tab_feri,2,FALSE)),"",VLOOKUP(BB119,Tab_feri,2,FALSE))</f>
        <v/>
      </c>
      <c r="BB119" s="52" t="str">
        <f>IF(AZ119&lt;&gt;"",AZ119+1,IF(WEEKDAY(AT116)=5,AT116,""))</f>
        <v/>
      </c>
      <c r="BC119" s="51" t="str">
        <f>IF(ISNA(VLOOKUP(BD119,Tab_feri,2,FALSE)),"",VLOOKUP(BD119,Tab_feri,2,FALSE))</f>
        <v/>
      </c>
      <c r="BD119" s="62" t="str">
        <f>IF(BB119&lt;&gt;"",BB119+1,IF(WEEKDAY(AT116)=6,AT116,""))</f>
        <v/>
      </c>
      <c r="BE119" s="53" t="str">
        <f>IF(ISNA(VLOOKUP(BF119,Tab_feri,2,FALSE)),"",VLOOKUP(BF119,Tab_feri,2,FALSE))</f>
        <v/>
      </c>
      <c r="BF119" s="54">
        <f>IF(BD119&lt;&gt;"",BD119+1,IF(WEEKDAY(AT116)=7,AT116,""))</f>
        <v>43617</v>
      </c>
      <c r="BG119" s="53" t="str">
        <f>IF(ISNA(VLOOKUP(BH119,Tab_feri,2,FALSE)),"",VLOOKUP(BH119,Tab_feri,2,FALSE))</f>
        <v/>
      </c>
      <c r="BH119" s="55">
        <f>IF(BF119&lt;&gt;"",BF119+1,IF(WEEKDAY(AT116)=1,AT116,""))</f>
        <v>43618</v>
      </c>
    </row>
    <row r="120" spans="2:60" ht="15" customHeight="1" outlineLevel="1" thickTop="1" thickBot="1" x14ac:dyDescent="0.25">
      <c r="B120" s="73">
        <f>SUM(D120,D138,D156,D174,D192,D210)</f>
        <v>0</v>
      </c>
      <c r="D120" s="87">
        <f>SUM(H120,J120,L120,N120,P120,R120,T120)</f>
        <v>0</v>
      </c>
      <c r="F120" s="105">
        <v>1</v>
      </c>
      <c r="G120" s="80"/>
      <c r="H120" s="57"/>
      <c r="I120" s="80"/>
      <c r="J120" s="57"/>
      <c r="K120" s="80"/>
      <c r="L120" s="57"/>
      <c r="M120" s="80"/>
      <c r="N120" s="57"/>
      <c r="O120" s="80"/>
      <c r="P120" s="58"/>
      <c r="Q120" s="80"/>
      <c r="R120" s="57"/>
      <c r="S120" s="80"/>
      <c r="T120" s="58"/>
      <c r="V120" s="73">
        <f>SUM(X120,X138,X156,X174,X192,X210)</f>
        <v>0</v>
      </c>
      <c r="X120" s="87">
        <f>SUM(AB120,AD120,AF120,AH120,AJ120,AL120,AN120)</f>
        <v>0</v>
      </c>
      <c r="Z120" s="105">
        <v>1</v>
      </c>
      <c r="AA120" s="80"/>
      <c r="AB120" s="57"/>
      <c r="AC120" s="80"/>
      <c r="AD120" s="57"/>
      <c r="AE120" s="80"/>
      <c r="AF120" s="57"/>
      <c r="AG120" s="80"/>
      <c r="AH120" s="57"/>
      <c r="AI120" s="80"/>
      <c r="AJ120" s="58"/>
      <c r="AK120" s="80"/>
      <c r="AL120" s="57"/>
      <c r="AM120" s="80"/>
      <c r="AN120" s="58"/>
      <c r="AP120" s="73">
        <f>SUM(AR120,AR138,AR156,AR174,AR192,AR210)</f>
        <v>0</v>
      </c>
      <c r="AR120" s="87">
        <f>SUM(AV120,AX120,AZ120,BB120,BD120,BF120,BH120)</f>
        <v>0</v>
      </c>
      <c r="AT120" s="105">
        <v>1</v>
      </c>
      <c r="AU120" s="80"/>
      <c r="AV120" s="57"/>
      <c r="AW120" s="80"/>
      <c r="AX120" s="57"/>
      <c r="AY120" s="80"/>
      <c r="AZ120" s="57"/>
      <c r="BA120" s="80"/>
      <c r="BB120" s="57"/>
      <c r="BC120" s="80"/>
      <c r="BD120" s="58"/>
      <c r="BE120" s="80"/>
      <c r="BF120" s="57"/>
      <c r="BG120" s="80"/>
      <c r="BH120" s="58"/>
    </row>
    <row r="121" spans="2:60" ht="15" customHeight="1" outlineLevel="1" thickBot="1" x14ac:dyDescent="0.25">
      <c r="B121" s="74">
        <f t="shared" ref="B121:B134" si="21">SUM(D121,D139,D157,D175,D193,D211)</f>
        <v>0</v>
      </c>
      <c r="D121" s="88">
        <f t="shared" ref="D121:D134" si="22">SUM(H121,J121,L121,N121,P121,R121,T121)</f>
        <v>0</v>
      </c>
      <c r="F121" s="105">
        <v>2</v>
      </c>
      <c r="G121" s="81"/>
      <c r="H121" s="47"/>
      <c r="I121" s="81"/>
      <c r="J121" s="47"/>
      <c r="K121" s="81"/>
      <c r="L121" s="47"/>
      <c r="M121" s="81"/>
      <c r="N121" s="47"/>
      <c r="O121" s="81"/>
      <c r="P121" s="59"/>
      <c r="Q121" s="81"/>
      <c r="R121" s="47"/>
      <c r="S121" s="81"/>
      <c r="T121" s="59"/>
      <c r="V121" s="74">
        <f t="shared" ref="V121:V134" si="23">SUM(X121,X139,X157,X175,X193,X211)</f>
        <v>0</v>
      </c>
      <c r="X121" s="88">
        <f t="shared" ref="X121:X134" si="24">SUM(AB121,AD121,AF121,AH121,AJ121,AL121,AN121)</f>
        <v>0</v>
      </c>
      <c r="Z121" s="105">
        <v>2</v>
      </c>
      <c r="AA121" s="81"/>
      <c r="AB121" s="47"/>
      <c r="AC121" s="81"/>
      <c r="AD121" s="47"/>
      <c r="AE121" s="81"/>
      <c r="AF121" s="47"/>
      <c r="AG121" s="81"/>
      <c r="AH121" s="47"/>
      <c r="AI121" s="81"/>
      <c r="AJ121" s="59"/>
      <c r="AK121" s="81"/>
      <c r="AL121" s="47"/>
      <c r="AM121" s="81"/>
      <c r="AN121" s="59"/>
      <c r="AP121" s="74">
        <f t="shared" ref="AP121:AP134" si="25">SUM(AR121,AR139,AR157,AR175,AR193,AR211)</f>
        <v>0</v>
      </c>
      <c r="AR121" s="88">
        <f t="shared" ref="AR121:AR134" si="26">SUM(AV121,AX121,AZ121,BB121,BD121,BF121,BH121)</f>
        <v>0</v>
      </c>
      <c r="AT121" s="105">
        <v>2</v>
      </c>
      <c r="AU121" s="81"/>
      <c r="AV121" s="47"/>
      <c r="AW121" s="81"/>
      <c r="AX121" s="47"/>
      <c r="AY121" s="81"/>
      <c r="AZ121" s="47"/>
      <c r="BA121" s="81"/>
      <c r="BB121" s="47"/>
      <c r="BC121" s="81"/>
      <c r="BD121" s="59"/>
      <c r="BE121" s="81"/>
      <c r="BF121" s="47"/>
      <c r="BG121" s="81"/>
      <c r="BH121" s="59"/>
    </row>
    <row r="122" spans="2:60" ht="15" customHeight="1" outlineLevel="1" thickBot="1" x14ac:dyDescent="0.25">
      <c r="B122" s="74">
        <f t="shared" si="21"/>
        <v>0</v>
      </c>
      <c r="D122" s="88">
        <f t="shared" si="22"/>
        <v>0</v>
      </c>
      <c r="F122" s="105">
        <v>3</v>
      </c>
      <c r="G122" s="81"/>
      <c r="H122" s="47"/>
      <c r="I122" s="81"/>
      <c r="J122" s="47"/>
      <c r="K122" s="81"/>
      <c r="L122" s="47"/>
      <c r="M122" s="81"/>
      <c r="N122" s="47"/>
      <c r="O122" s="81"/>
      <c r="P122" s="59"/>
      <c r="Q122" s="81"/>
      <c r="R122" s="47"/>
      <c r="S122" s="81"/>
      <c r="T122" s="59"/>
      <c r="V122" s="74">
        <f t="shared" si="23"/>
        <v>0</v>
      </c>
      <c r="X122" s="88">
        <f t="shared" si="24"/>
        <v>0</v>
      </c>
      <c r="Z122" s="105">
        <v>3</v>
      </c>
      <c r="AA122" s="81"/>
      <c r="AB122" s="47"/>
      <c r="AC122" s="81"/>
      <c r="AD122" s="47"/>
      <c r="AE122" s="81"/>
      <c r="AF122" s="47"/>
      <c r="AG122" s="81"/>
      <c r="AH122" s="47"/>
      <c r="AI122" s="81"/>
      <c r="AJ122" s="59"/>
      <c r="AK122" s="81"/>
      <c r="AL122" s="47"/>
      <c r="AM122" s="81"/>
      <c r="AN122" s="59"/>
      <c r="AP122" s="74">
        <f t="shared" si="25"/>
        <v>0</v>
      </c>
      <c r="AR122" s="88">
        <f t="shared" si="26"/>
        <v>0</v>
      </c>
      <c r="AT122" s="105">
        <v>3</v>
      </c>
      <c r="AU122" s="81"/>
      <c r="AV122" s="47"/>
      <c r="AW122" s="81"/>
      <c r="AX122" s="47"/>
      <c r="AY122" s="81"/>
      <c r="AZ122" s="47"/>
      <c r="BA122" s="81"/>
      <c r="BB122" s="47"/>
      <c r="BC122" s="81"/>
      <c r="BD122" s="59"/>
      <c r="BE122" s="81"/>
      <c r="BF122" s="47"/>
      <c r="BG122" s="81"/>
      <c r="BH122" s="59"/>
    </row>
    <row r="123" spans="2:60" ht="15" customHeight="1" outlineLevel="1" thickBot="1" x14ac:dyDescent="0.25">
      <c r="B123" s="74">
        <f t="shared" si="21"/>
        <v>0</v>
      </c>
      <c r="D123" s="88">
        <f t="shared" si="22"/>
        <v>0</v>
      </c>
      <c r="F123" s="105">
        <v>4</v>
      </c>
      <c r="G123" s="81"/>
      <c r="H123" s="47"/>
      <c r="I123" s="81"/>
      <c r="J123" s="47"/>
      <c r="K123" s="81"/>
      <c r="L123" s="47"/>
      <c r="M123" s="81"/>
      <c r="N123" s="47"/>
      <c r="O123" s="81"/>
      <c r="P123" s="59"/>
      <c r="Q123" s="81"/>
      <c r="R123" s="47"/>
      <c r="S123" s="81"/>
      <c r="T123" s="59"/>
      <c r="V123" s="74">
        <f t="shared" si="23"/>
        <v>0</v>
      </c>
      <c r="X123" s="88">
        <f t="shared" si="24"/>
        <v>0</v>
      </c>
      <c r="Z123" s="105">
        <v>4</v>
      </c>
      <c r="AA123" s="81"/>
      <c r="AB123" s="47"/>
      <c r="AC123" s="81"/>
      <c r="AD123" s="47"/>
      <c r="AE123" s="81"/>
      <c r="AF123" s="47"/>
      <c r="AG123" s="81"/>
      <c r="AH123" s="47"/>
      <c r="AI123" s="81"/>
      <c r="AJ123" s="59"/>
      <c r="AK123" s="81"/>
      <c r="AL123" s="47"/>
      <c r="AM123" s="81"/>
      <c r="AN123" s="59"/>
      <c r="AP123" s="74">
        <f t="shared" si="25"/>
        <v>0</v>
      </c>
      <c r="AR123" s="88">
        <f t="shared" si="26"/>
        <v>0</v>
      </c>
      <c r="AT123" s="105">
        <v>4</v>
      </c>
      <c r="AU123" s="81"/>
      <c r="AV123" s="47"/>
      <c r="AW123" s="81"/>
      <c r="AX123" s="47"/>
      <c r="AY123" s="81"/>
      <c r="AZ123" s="47"/>
      <c r="BA123" s="81"/>
      <c r="BB123" s="47"/>
      <c r="BC123" s="81"/>
      <c r="BD123" s="59"/>
      <c r="BE123" s="81"/>
      <c r="BF123" s="47"/>
      <c r="BG123" s="81"/>
      <c r="BH123" s="59"/>
    </row>
    <row r="124" spans="2:60" ht="15" customHeight="1" outlineLevel="1" thickBot="1" x14ac:dyDescent="0.25">
      <c r="B124" s="74">
        <f t="shared" si="21"/>
        <v>0</v>
      </c>
      <c r="D124" s="88">
        <f t="shared" si="22"/>
        <v>0</v>
      </c>
      <c r="F124" s="105">
        <v>5</v>
      </c>
      <c r="G124" s="81"/>
      <c r="H124" s="47"/>
      <c r="I124" s="81"/>
      <c r="J124" s="47"/>
      <c r="K124" s="81"/>
      <c r="L124" s="47"/>
      <c r="M124" s="81"/>
      <c r="N124" s="47"/>
      <c r="O124" s="81"/>
      <c r="P124" s="59"/>
      <c r="Q124" s="81"/>
      <c r="R124" s="47"/>
      <c r="S124" s="81"/>
      <c r="T124" s="59"/>
      <c r="V124" s="74">
        <f t="shared" si="23"/>
        <v>0</v>
      </c>
      <c r="X124" s="88">
        <f t="shared" si="24"/>
        <v>0</v>
      </c>
      <c r="Z124" s="105">
        <v>5</v>
      </c>
      <c r="AA124" s="81"/>
      <c r="AB124" s="47"/>
      <c r="AC124" s="81"/>
      <c r="AD124" s="47"/>
      <c r="AE124" s="81"/>
      <c r="AF124" s="47"/>
      <c r="AG124" s="81"/>
      <c r="AH124" s="47"/>
      <c r="AI124" s="81"/>
      <c r="AJ124" s="59"/>
      <c r="AK124" s="81"/>
      <c r="AL124" s="47"/>
      <c r="AM124" s="81"/>
      <c r="AN124" s="59"/>
      <c r="AP124" s="74">
        <f t="shared" si="25"/>
        <v>0</v>
      </c>
      <c r="AR124" s="88">
        <f t="shared" si="26"/>
        <v>0</v>
      </c>
      <c r="AT124" s="105">
        <v>5</v>
      </c>
      <c r="AU124" s="81"/>
      <c r="AV124" s="47"/>
      <c r="AW124" s="81"/>
      <c r="AX124" s="47"/>
      <c r="AY124" s="81"/>
      <c r="AZ124" s="47"/>
      <c r="BA124" s="81"/>
      <c r="BB124" s="47"/>
      <c r="BC124" s="81"/>
      <c r="BD124" s="59"/>
      <c r="BE124" s="81"/>
      <c r="BF124" s="47"/>
      <c r="BG124" s="81"/>
      <c r="BH124" s="59"/>
    </row>
    <row r="125" spans="2:60" ht="15" customHeight="1" outlineLevel="1" thickBot="1" x14ac:dyDescent="0.25">
      <c r="B125" s="74">
        <f t="shared" si="21"/>
        <v>0</v>
      </c>
      <c r="D125" s="88">
        <f t="shared" si="22"/>
        <v>0</v>
      </c>
      <c r="F125" s="105">
        <v>6</v>
      </c>
      <c r="G125" s="81"/>
      <c r="H125" s="47"/>
      <c r="I125" s="81"/>
      <c r="J125" s="47"/>
      <c r="K125" s="81"/>
      <c r="L125" s="47"/>
      <c r="M125" s="81"/>
      <c r="N125" s="47"/>
      <c r="O125" s="81"/>
      <c r="P125" s="59"/>
      <c r="Q125" s="81"/>
      <c r="R125" s="47"/>
      <c r="S125" s="81"/>
      <c r="T125" s="59"/>
      <c r="V125" s="74">
        <f t="shared" si="23"/>
        <v>0</v>
      </c>
      <c r="X125" s="88">
        <f t="shared" si="24"/>
        <v>0</v>
      </c>
      <c r="Z125" s="105">
        <v>6</v>
      </c>
      <c r="AA125" s="81"/>
      <c r="AB125" s="47"/>
      <c r="AC125" s="81"/>
      <c r="AD125" s="47"/>
      <c r="AE125" s="81"/>
      <c r="AF125" s="47"/>
      <c r="AG125" s="81"/>
      <c r="AH125" s="47"/>
      <c r="AI125" s="81"/>
      <c r="AJ125" s="59"/>
      <c r="AK125" s="81"/>
      <c r="AL125" s="47"/>
      <c r="AM125" s="81"/>
      <c r="AN125" s="59"/>
      <c r="AP125" s="74">
        <f t="shared" si="25"/>
        <v>0</v>
      </c>
      <c r="AR125" s="88">
        <f t="shared" si="26"/>
        <v>0</v>
      </c>
      <c r="AT125" s="105">
        <v>6</v>
      </c>
      <c r="AU125" s="81"/>
      <c r="AV125" s="47"/>
      <c r="AW125" s="81"/>
      <c r="AX125" s="47"/>
      <c r="AY125" s="81"/>
      <c r="AZ125" s="47"/>
      <c r="BA125" s="81"/>
      <c r="BB125" s="47"/>
      <c r="BC125" s="81"/>
      <c r="BD125" s="59"/>
      <c r="BE125" s="81"/>
      <c r="BF125" s="47"/>
      <c r="BG125" s="81"/>
      <c r="BH125" s="59"/>
    </row>
    <row r="126" spans="2:60" ht="15" customHeight="1" outlineLevel="1" thickBot="1" x14ac:dyDescent="0.25">
      <c r="B126" s="74">
        <f t="shared" si="21"/>
        <v>0</v>
      </c>
      <c r="D126" s="88">
        <f t="shared" si="22"/>
        <v>0</v>
      </c>
      <c r="F126" s="105">
        <v>7</v>
      </c>
      <c r="G126" s="81"/>
      <c r="H126" s="47"/>
      <c r="I126" s="81"/>
      <c r="J126" s="47"/>
      <c r="K126" s="81"/>
      <c r="L126" s="47"/>
      <c r="M126" s="81"/>
      <c r="N126" s="47"/>
      <c r="O126" s="81"/>
      <c r="P126" s="59"/>
      <c r="Q126" s="81"/>
      <c r="R126" s="47"/>
      <c r="S126" s="81"/>
      <c r="T126" s="59"/>
      <c r="V126" s="74">
        <f t="shared" si="23"/>
        <v>0</v>
      </c>
      <c r="X126" s="88">
        <f t="shared" si="24"/>
        <v>0</v>
      </c>
      <c r="Z126" s="105">
        <v>7</v>
      </c>
      <c r="AA126" s="81"/>
      <c r="AB126" s="47"/>
      <c r="AC126" s="81"/>
      <c r="AD126" s="47"/>
      <c r="AE126" s="81"/>
      <c r="AF126" s="47"/>
      <c r="AG126" s="81"/>
      <c r="AH126" s="47"/>
      <c r="AI126" s="81"/>
      <c r="AJ126" s="59"/>
      <c r="AK126" s="81"/>
      <c r="AL126" s="47"/>
      <c r="AM126" s="81"/>
      <c r="AN126" s="59"/>
      <c r="AP126" s="74">
        <f t="shared" si="25"/>
        <v>0</v>
      </c>
      <c r="AR126" s="88">
        <f t="shared" si="26"/>
        <v>0</v>
      </c>
      <c r="AT126" s="105">
        <v>7</v>
      </c>
      <c r="AU126" s="81"/>
      <c r="AV126" s="47"/>
      <c r="AW126" s="81"/>
      <c r="AX126" s="47"/>
      <c r="AY126" s="81"/>
      <c r="AZ126" s="47"/>
      <c r="BA126" s="81"/>
      <c r="BB126" s="47"/>
      <c r="BC126" s="81"/>
      <c r="BD126" s="59"/>
      <c r="BE126" s="81"/>
      <c r="BF126" s="47"/>
      <c r="BG126" s="81"/>
      <c r="BH126" s="59"/>
    </row>
    <row r="127" spans="2:60" ht="15" customHeight="1" outlineLevel="1" thickBot="1" x14ac:dyDescent="0.25">
      <c r="B127" s="74">
        <f t="shared" si="21"/>
        <v>0</v>
      </c>
      <c r="D127" s="88">
        <f t="shared" si="22"/>
        <v>0</v>
      </c>
      <c r="F127" s="105">
        <v>8</v>
      </c>
      <c r="G127" s="81"/>
      <c r="H127" s="47"/>
      <c r="I127" s="81"/>
      <c r="J127" s="47"/>
      <c r="K127" s="81"/>
      <c r="L127" s="47"/>
      <c r="M127" s="81"/>
      <c r="N127" s="47"/>
      <c r="O127" s="81"/>
      <c r="P127" s="59"/>
      <c r="Q127" s="81"/>
      <c r="R127" s="47"/>
      <c r="S127" s="81"/>
      <c r="T127" s="59"/>
      <c r="V127" s="74">
        <f t="shared" si="23"/>
        <v>0</v>
      </c>
      <c r="X127" s="88">
        <f t="shared" si="24"/>
        <v>0</v>
      </c>
      <c r="Z127" s="105">
        <v>8</v>
      </c>
      <c r="AA127" s="81"/>
      <c r="AB127" s="47"/>
      <c r="AC127" s="81"/>
      <c r="AD127" s="47"/>
      <c r="AE127" s="81"/>
      <c r="AF127" s="47"/>
      <c r="AG127" s="81"/>
      <c r="AH127" s="47"/>
      <c r="AI127" s="81"/>
      <c r="AJ127" s="59"/>
      <c r="AK127" s="81"/>
      <c r="AL127" s="47"/>
      <c r="AM127" s="81"/>
      <c r="AN127" s="59"/>
      <c r="AP127" s="74">
        <f t="shared" si="25"/>
        <v>0</v>
      </c>
      <c r="AR127" s="88">
        <f t="shared" si="26"/>
        <v>0</v>
      </c>
      <c r="AT127" s="105">
        <v>8</v>
      </c>
      <c r="AU127" s="81"/>
      <c r="AV127" s="47"/>
      <c r="AW127" s="81"/>
      <c r="AX127" s="47"/>
      <c r="AY127" s="81"/>
      <c r="AZ127" s="47"/>
      <c r="BA127" s="81"/>
      <c r="BB127" s="47"/>
      <c r="BC127" s="81"/>
      <c r="BD127" s="59"/>
      <c r="BE127" s="81"/>
      <c r="BF127" s="47"/>
      <c r="BG127" s="81"/>
      <c r="BH127" s="59"/>
    </row>
    <row r="128" spans="2:60" ht="15" customHeight="1" outlineLevel="1" thickBot="1" x14ac:dyDescent="0.25">
      <c r="B128" s="74">
        <f t="shared" si="21"/>
        <v>0</v>
      </c>
      <c r="D128" s="88">
        <f t="shared" si="22"/>
        <v>0</v>
      </c>
      <c r="F128" s="105">
        <v>9</v>
      </c>
      <c r="G128" s="81"/>
      <c r="H128" s="47"/>
      <c r="I128" s="81"/>
      <c r="J128" s="47"/>
      <c r="K128" s="81"/>
      <c r="L128" s="47"/>
      <c r="M128" s="81"/>
      <c r="N128" s="47"/>
      <c r="O128" s="81"/>
      <c r="P128" s="59"/>
      <c r="Q128" s="81"/>
      <c r="R128" s="47"/>
      <c r="S128" s="81"/>
      <c r="T128" s="59"/>
      <c r="V128" s="74">
        <f t="shared" si="23"/>
        <v>0</v>
      </c>
      <c r="X128" s="88">
        <f t="shared" si="24"/>
        <v>0</v>
      </c>
      <c r="Z128" s="105">
        <v>9</v>
      </c>
      <c r="AA128" s="81"/>
      <c r="AB128" s="47"/>
      <c r="AC128" s="81"/>
      <c r="AD128" s="47"/>
      <c r="AE128" s="81"/>
      <c r="AF128" s="47"/>
      <c r="AG128" s="81"/>
      <c r="AH128" s="47"/>
      <c r="AI128" s="81"/>
      <c r="AJ128" s="59"/>
      <c r="AK128" s="81"/>
      <c r="AL128" s="47"/>
      <c r="AM128" s="81"/>
      <c r="AN128" s="59"/>
      <c r="AP128" s="74">
        <f t="shared" si="25"/>
        <v>0</v>
      </c>
      <c r="AR128" s="88">
        <f t="shared" si="26"/>
        <v>0</v>
      </c>
      <c r="AT128" s="105">
        <v>9</v>
      </c>
      <c r="AU128" s="81"/>
      <c r="AV128" s="47"/>
      <c r="AW128" s="81"/>
      <c r="AX128" s="47"/>
      <c r="AY128" s="81"/>
      <c r="AZ128" s="47"/>
      <c r="BA128" s="81"/>
      <c r="BB128" s="47"/>
      <c r="BC128" s="81"/>
      <c r="BD128" s="59"/>
      <c r="BE128" s="81"/>
      <c r="BF128" s="47"/>
      <c r="BG128" s="81"/>
      <c r="BH128" s="59"/>
    </row>
    <row r="129" spans="2:60" ht="15" customHeight="1" outlineLevel="1" thickBot="1" x14ac:dyDescent="0.25">
      <c r="B129" s="74">
        <f t="shared" si="21"/>
        <v>0</v>
      </c>
      <c r="D129" s="88">
        <f t="shared" si="22"/>
        <v>0</v>
      </c>
      <c r="F129" s="105">
        <v>10</v>
      </c>
      <c r="G129" s="81"/>
      <c r="H129" s="47"/>
      <c r="I129" s="81"/>
      <c r="J129" s="47"/>
      <c r="K129" s="81"/>
      <c r="L129" s="47"/>
      <c r="M129" s="81"/>
      <c r="N129" s="47"/>
      <c r="O129" s="81"/>
      <c r="P129" s="59"/>
      <c r="Q129" s="81"/>
      <c r="R129" s="47"/>
      <c r="S129" s="81"/>
      <c r="T129" s="59"/>
      <c r="V129" s="74">
        <f t="shared" si="23"/>
        <v>0</v>
      </c>
      <c r="X129" s="88">
        <f t="shared" si="24"/>
        <v>0</v>
      </c>
      <c r="Z129" s="105">
        <v>10</v>
      </c>
      <c r="AA129" s="81"/>
      <c r="AB129" s="47"/>
      <c r="AC129" s="81"/>
      <c r="AD129" s="47"/>
      <c r="AE129" s="81"/>
      <c r="AF129" s="47"/>
      <c r="AG129" s="81"/>
      <c r="AH129" s="47"/>
      <c r="AI129" s="81"/>
      <c r="AJ129" s="59"/>
      <c r="AK129" s="81"/>
      <c r="AL129" s="47"/>
      <c r="AM129" s="81"/>
      <c r="AN129" s="59"/>
      <c r="AP129" s="74">
        <f t="shared" si="25"/>
        <v>0</v>
      </c>
      <c r="AR129" s="88">
        <f t="shared" si="26"/>
        <v>0</v>
      </c>
      <c r="AT129" s="105">
        <v>10</v>
      </c>
      <c r="AU129" s="81"/>
      <c r="AV129" s="47"/>
      <c r="AW129" s="81"/>
      <c r="AX129" s="47"/>
      <c r="AY129" s="81"/>
      <c r="AZ129" s="47"/>
      <c r="BA129" s="81"/>
      <c r="BB129" s="47"/>
      <c r="BC129" s="81"/>
      <c r="BD129" s="59"/>
      <c r="BE129" s="81"/>
      <c r="BF129" s="47"/>
      <c r="BG129" s="81"/>
      <c r="BH129" s="59"/>
    </row>
    <row r="130" spans="2:60" ht="15" customHeight="1" outlineLevel="1" thickBot="1" x14ac:dyDescent="0.25">
      <c r="B130" s="74">
        <f t="shared" si="21"/>
        <v>0</v>
      </c>
      <c r="D130" s="88">
        <f t="shared" si="22"/>
        <v>0</v>
      </c>
      <c r="F130" s="105">
        <v>11</v>
      </c>
      <c r="G130" s="81"/>
      <c r="H130" s="47"/>
      <c r="I130" s="81"/>
      <c r="J130" s="47"/>
      <c r="K130" s="81"/>
      <c r="L130" s="47"/>
      <c r="M130" s="81"/>
      <c r="N130" s="47"/>
      <c r="O130" s="81"/>
      <c r="P130" s="59"/>
      <c r="Q130" s="81"/>
      <c r="R130" s="47"/>
      <c r="S130" s="81"/>
      <c r="T130" s="59"/>
      <c r="V130" s="74">
        <f t="shared" si="23"/>
        <v>0</v>
      </c>
      <c r="X130" s="88">
        <f t="shared" si="24"/>
        <v>0</v>
      </c>
      <c r="Z130" s="105">
        <v>11</v>
      </c>
      <c r="AA130" s="81"/>
      <c r="AB130" s="47"/>
      <c r="AC130" s="81"/>
      <c r="AD130" s="47"/>
      <c r="AE130" s="81"/>
      <c r="AF130" s="47"/>
      <c r="AG130" s="81"/>
      <c r="AH130" s="47"/>
      <c r="AI130" s="81"/>
      <c r="AJ130" s="59"/>
      <c r="AK130" s="81"/>
      <c r="AL130" s="47"/>
      <c r="AM130" s="81"/>
      <c r="AN130" s="59"/>
      <c r="AP130" s="74">
        <f t="shared" si="25"/>
        <v>0</v>
      </c>
      <c r="AR130" s="88">
        <f t="shared" si="26"/>
        <v>0</v>
      </c>
      <c r="AT130" s="105">
        <v>11</v>
      </c>
      <c r="AU130" s="81"/>
      <c r="AV130" s="47"/>
      <c r="AW130" s="81"/>
      <c r="AX130" s="47"/>
      <c r="AY130" s="81"/>
      <c r="AZ130" s="47"/>
      <c r="BA130" s="81"/>
      <c r="BB130" s="47"/>
      <c r="BC130" s="81"/>
      <c r="BD130" s="59"/>
      <c r="BE130" s="81"/>
      <c r="BF130" s="47"/>
      <c r="BG130" s="81"/>
      <c r="BH130" s="59"/>
    </row>
    <row r="131" spans="2:60" ht="15" customHeight="1" outlineLevel="1" thickBot="1" x14ac:dyDescent="0.25">
      <c r="B131" s="74">
        <f t="shared" si="21"/>
        <v>0</v>
      </c>
      <c r="D131" s="88">
        <f t="shared" si="22"/>
        <v>0</v>
      </c>
      <c r="F131" s="105">
        <v>12</v>
      </c>
      <c r="G131" s="81"/>
      <c r="H131" s="47"/>
      <c r="I131" s="81"/>
      <c r="J131" s="47"/>
      <c r="K131" s="81"/>
      <c r="L131" s="47"/>
      <c r="M131" s="81"/>
      <c r="N131" s="47"/>
      <c r="O131" s="81"/>
      <c r="P131" s="59"/>
      <c r="Q131" s="81"/>
      <c r="R131" s="47"/>
      <c r="S131" s="81"/>
      <c r="T131" s="59"/>
      <c r="V131" s="74">
        <f t="shared" si="23"/>
        <v>0</v>
      </c>
      <c r="X131" s="88">
        <f t="shared" si="24"/>
        <v>0</v>
      </c>
      <c r="Z131" s="105">
        <v>12</v>
      </c>
      <c r="AA131" s="81"/>
      <c r="AB131" s="47"/>
      <c r="AC131" s="81"/>
      <c r="AD131" s="47"/>
      <c r="AE131" s="81"/>
      <c r="AF131" s="47"/>
      <c r="AG131" s="81"/>
      <c r="AH131" s="47"/>
      <c r="AI131" s="81"/>
      <c r="AJ131" s="59"/>
      <c r="AK131" s="81"/>
      <c r="AL131" s="47"/>
      <c r="AM131" s="81"/>
      <c r="AN131" s="59"/>
      <c r="AP131" s="74">
        <f t="shared" si="25"/>
        <v>0</v>
      </c>
      <c r="AR131" s="88">
        <f t="shared" si="26"/>
        <v>0</v>
      </c>
      <c r="AT131" s="105">
        <v>12</v>
      </c>
      <c r="AU131" s="81"/>
      <c r="AV131" s="47"/>
      <c r="AW131" s="81"/>
      <c r="AX131" s="47"/>
      <c r="AY131" s="81"/>
      <c r="AZ131" s="47"/>
      <c r="BA131" s="81"/>
      <c r="BB131" s="47"/>
      <c r="BC131" s="81"/>
      <c r="BD131" s="59"/>
      <c r="BE131" s="81"/>
      <c r="BF131" s="47"/>
      <c r="BG131" s="81"/>
      <c r="BH131" s="59"/>
    </row>
    <row r="132" spans="2:60" ht="15" customHeight="1" outlineLevel="1" thickBot="1" x14ac:dyDescent="0.25">
      <c r="B132" s="74">
        <f t="shared" si="21"/>
        <v>0</v>
      </c>
      <c r="D132" s="88">
        <f t="shared" si="22"/>
        <v>0</v>
      </c>
      <c r="F132" s="105">
        <v>13</v>
      </c>
      <c r="G132" s="81"/>
      <c r="H132" s="47"/>
      <c r="I132" s="81"/>
      <c r="J132" s="47"/>
      <c r="K132" s="81"/>
      <c r="L132" s="47"/>
      <c r="M132" s="81"/>
      <c r="N132" s="47"/>
      <c r="O132" s="81"/>
      <c r="P132" s="59"/>
      <c r="Q132" s="81"/>
      <c r="R132" s="47"/>
      <c r="S132" s="81"/>
      <c r="T132" s="59"/>
      <c r="V132" s="74">
        <f t="shared" si="23"/>
        <v>0</v>
      </c>
      <c r="X132" s="88">
        <f t="shared" si="24"/>
        <v>0</v>
      </c>
      <c r="Z132" s="105">
        <v>13</v>
      </c>
      <c r="AA132" s="81"/>
      <c r="AB132" s="47"/>
      <c r="AC132" s="81"/>
      <c r="AD132" s="47"/>
      <c r="AE132" s="81"/>
      <c r="AF132" s="47"/>
      <c r="AG132" s="81"/>
      <c r="AH132" s="47"/>
      <c r="AI132" s="81"/>
      <c r="AJ132" s="59"/>
      <c r="AK132" s="81"/>
      <c r="AL132" s="47"/>
      <c r="AM132" s="81"/>
      <c r="AN132" s="59"/>
      <c r="AP132" s="74">
        <f t="shared" si="25"/>
        <v>0</v>
      </c>
      <c r="AR132" s="88">
        <f t="shared" si="26"/>
        <v>0</v>
      </c>
      <c r="AT132" s="105">
        <v>13</v>
      </c>
      <c r="AU132" s="81"/>
      <c r="AV132" s="47"/>
      <c r="AW132" s="81"/>
      <c r="AX132" s="47"/>
      <c r="AY132" s="81"/>
      <c r="AZ132" s="47"/>
      <c r="BA132" s="81"/>
      <c r="BB132" s="47"/>
      <c r="BC132" s="81"/>
      <c r="BD132" s="59"/>
      <c r="BE132" s="81"/>
      <c r="BF132" s="47"/>
      <c r="BG132" s="81"/>
      <c r="BH132" s="59"/>
    </row>
    <row r="133" spans="2:60" ht="15" customHeight="1" outlineLevel="1" thickBot="1" x14ac:dyDescent="0.25">
      <c r="B133" s="74">
        <f t="shared" si="21"/>
        <v>0</v>
      </c>
      <c r="D133" s="88">
        <f t="shared" si="22"/>
        <v>0</v>
      </c>
      <c r="F133" s="105">
        <v>14</v>
      </c>
      <c r="G133" s="81"/>
      <c r="H133" s="78"/>
      <c r="I133" s="81"/>
      <c r="J133" s="47"/>
      <c r="K133" s="81"/>
      <c r="L133" s="47"/>
      <c r="M133" s="81"/>
      <c r="N133" s="47"/>
      <c r="O133" s="81"/>
      <c r="P133" s="59"/>
      <c r="Q133" s="81"/>
      <c r="R133" s="47"/>
      <c r="S133" s="81"/>
      <c r="T133" s="59"/>
      <c r="V133" s="74">
        <f t="shared" si="23"/>
        <v>0</v>
      </c>
      <c r="X133" s="88">
        <f t="shared" si="24"/>
        <v>0</v>
      </c>
      <c r="Z133" s="105">
        <v>14</v>
      </c>
      <c r="AA133" s="81"/>
      <c r="AB133" s="78"/>
      <c r="AC133" s="81"/>
      <c r="AD133" s="47"/>
      <c r="AE133" s="81"/>
      <c r="AF133" s="47"/>
      <c r="AG133" s="81"/>
      <c r="AH133" s="47"/>
      <c r="AI133" s="81"/>
      <c r="AJ133" s="59"/>
      <c r="AK133" s="81"/>
      <c r="AL133" s="47"/>
      <c r="AM133" s="81"/>
      <c r="AN133" s="59"/>
      <c r="AP133" s="74">
        <f t="shared" si="25"/>
        <v>0</v>
      </c>
      <c r="AR133" s="88">
        <f t="shared" si="26"/>
        <v>0</v>
      </c>
      <c r="AT133" s="105">
        <v>14</v>
      </c>
      <c r="AU133" s="81"/>
      <c r="AV133" s="78"/>
      <c r="AW133" s="81"/>
      <c r="AX133" s="47"/>
      <c r="AY133" s="81"/>
      <c r="AZ133" s="47"/>
      <c r="BA133" s="81"/>
      <c r="BB133" s="47"/>
      <c r="BC133" s="81"/>
      <c r="BD133" s="59"/>
      <c r="BE133" s="81"/>
      <c r="BF133" s="47"/>
      <c r="BG133" s="81"/>
      <c r="BH133" s="59"/>
    </row>
    <row r="134" spans="2:60" ht="15" customHeight="1" outlineLevel="1" thickBot="1" x14ac:dyDescent="0.25">
      <c r="B134" s="75">
        <f t="shared" si="21"/>
        <v>0</v>
      </c>
      <c r="D134" s="89">
        <f t="shared" si="22"/>
        <v>0</v>
      </c>
      <c r="F134" s="105">
        <v>15</v>
      </c>
      <c r="G134" s="82"/>
      <c r="H134" s="60"/>
      <c r="I134" s="82"/>
      <c r="J134" s="60"/>
      <c r="K134" s="82"/>
      <c r="L134" s="60"/>
      <c r="M134" s="82"/>
      <c r="N134" s="60"/>
      <c r="O134" s="82"/>
      <c r="P134" s="61"/>
      <c r="Q134" s="82"/>
      <c r="R134" s="60"/>
      <c r="S134" s="82"/>
      <c r="T134" s="61"/>
      <c r="V134" s="75">
        <f t="shared" si="23"/>
        <v>0</v>
      </c>
      <c r="X134" s="89">
        <f t="shared" si="24"/>
        <v>0</v>
      </c>
      <c r="Z134" s="105">
        <v>15</v>
      </c>
      <c r="AA134" s="82"/>
      <c r="AB134" s="60"/>
      <c r="AC134" s="82"/>
      <c r="AD134" s="60"/>
      <c r="AE134" s="82"/>
      <c r="AF134" s="60"/>
      <c r="AG134" s="82"/>
      <c r="AH134" s="60"/>
      <c r="AI134" s="82"/>
      <c r="AJ134" s="61"/>
      <c r="AK134" s="82"/>
      <c r="AL134" s="60"/>
      <c r="AM134" s="82"/>
      <c r="AN134" s="61"/>
      <c r="AP134" s="75">
        <f t="shared" si="25"/>
        <v>0</v>
      </c>
      <c r="AR134" s="89">
        <f t="shared" si="26"/>
        <v>0</v>
      </c>
      <c r="AT134" s="105">
        <v>15</v>
      </c>
      <c r="AU134" s="82"/>
      <c r="AV134" s="60"/>
      <c r="AW134" s="82"/>
      <c r="AX134" s="60"/>
      <c r="AY134" s="82"/>
      <c r="AZ134" s="60"/>
      <c r="BA134" s="82"/>
      <c r="BB134" s="60"/>
      <c r="BC134" s="82"/>
      <c r="BD134" s="61"/>
      <c r="BE134" s="82"/>
      <c r="BF134" s="60"/>
      <c r="BG134" s="82"/>
      <c r="BH134" s="61"/>
    </row>
    <row r="135" spans="2:60" ht="15" customHeight="1" outlineLevel="1" thickTop="1" x14ac:dyDescent="0.2">
      <c r="F135" s="106"/>
      <c r="G135" s="49" t="s">
        <v>27</v>
      </c>
      <c r="H135" s="49">
        <f>SUM(H120:H134)</f>
        <v>0</v>
      </c>
      <c r="I135" s="49"/>
      <c r="J135" s="49">
        <f>SUM(J120:J134)</f>
        <v>0</v>
      </c>
      <c r="K135" s="49"/>
      <c r="L135" s="49">
        <f>SUM(L120:L134)</f>
        <v>0</v>
      </c>
      <c r="M135" s="49"/>
      <c r="N135" s="49">
        <f>SUM(N120:N134)</f>
        <v>0</v>
      </c>
      <c r="O135" s="49"/>
      <c r="P135" s="49">
        <f>SUM(P120:P134)</f>
        <v>0</v>
      </c>
      <c r="Q135" s="49"/>
      <c r="R135" s="49">
        <f>SUM(R120:R134)</f>
        <v>0</v>
      </c>
      <c r="S135" s="49"/>
      <c r="T135" s="49">
        <f>SUM(T120:T134)</f>
        <v>0</v>
      </c>
      <c r="Z135" s="106"/>
      <c r="AA135" s="49" t="s">
        <v>27</v>
      </c>
      <c r="AB135" s="49">
        <f>SUM(AB120:AB134)</f>
        <v>0</v>
      </c>
      <c r="AC135" s="49"/>
      <c r="AD135" s="49">
        <f>SUM(AD120:AD134)</f>
        <v>0</v>
      </c>
      <c r="AE135" s="49"/>
      <c r="AF135" s="49">
        <f>SUM(AF120:AF134)</f>
        <v>0</v>
      </c>
      <c r="AG135" s="49"/>
      <c r="AH135" s="49">
        <f>SUM(AH120:AH134)</f>
        <v>0</v>
      </c>
      <c r="AI135" s="49"/>
      <c r="AJ135" s="49">
        <f>SUM(AJ120:AJ134)</f>
        <v>0</v>
      </c>
      <c r="AK135" s="49"/>
      <c r="AL135" s="49">
        <f>SUM(AL120:AL134)</f>
        <v>0</v>
      </c>
      <c r="AM135" s="49"/>
      <c r="AN135" s="49">
        <f>SUM(AN120:AN134)</f>
        <v>0</v>
      </c>
      <c r="AT135" s="106"/>
      <c r="AU135" s="49" t="s">
        <v>27</v>
      </c>
      <c r="AV135" s="49">
        <f>SUM(AV120:AV134)</f>
        <v>0</v>
      </c>
      <c r="AW135" s="49"/>
      <c r="AX135" s="49">
        <f>SUM(AX120:AX134)</f>
        <v>0</v>
      </c>
      <c r="AY135" s="49"/>
      <c r="AZ135" s="49">
        <f>SUM(AZ120:AZ134)</f>
        <v>0</v>
      </c>
      <c r="BA135" s="49"/>
      <c r="BB135" s="49">
        <f>SUM(BB120:BB134)</f>
        <v>0</v>
      </c>
      <c r="BC135" s="49"/>
      <c r="BD135" s="49">
        <f>SUM(BD120:BD134)</f>
        <v>0</v>
      </c>
      <c r="BE135" s="49"/>
      <c r="BF135" s="49">
        <f>SUM(BF120:BF134)</f>
        <v>0</v>
      </c>
      <c r="BG135" s="49"/>
      <c r="BH135" s="49">
        <f>SUM(BH120:BH134)</f>
        <v>0</v>
      </c>
    </row>
    <row r="136" spans="2:60" ht="1.5" customHeight="1" outlineLevel="1" thickBot="1" x14ac:dyDescent="0.25">
      <c r="F136" s="107">
        <f>INT((N137-LOOKUP(N137,DATE(YEAR(N137)+{-1;0;1},1,3)-WEEKDAY(DATE(YEAR(N137)+{-1;0;1},1,3))+2))/7)+1</f>
        <v>15</v>
      </c>
      <c r="G136" s="56"/>
      <c r="H136" s="56"/>
      <c r="I136" s="56"/>
      <c r="J136" s="56"/>
      <c r="K136" s="56"/>
      <c r="L136" s="56"/>
      <c r="M136" s="56"/>
      <c r="N136" s="56"/>
      <c r="O136" s="56"/>
      <c r="P136" s="56"/>
      <c r="Q136" s="50"/>
      <c r="R136" s="50"/>
      <c r="S136" s="50"/>
      <c r="T136" s="50"/>
      <c r="Z136" s="107">
        <f>INT((AH137-LOOKUP(AH137,DATE(YEAR(AH137)+{-1;0;1},1,3)-WEEKDAY(DATE(YEAR(AH137)+{-1;0;1},1,3))+2))/7)+1</f>
        <v>19</v>
      </c>
      <c r="AA136" s="56"/>
      <c r="AB136" s="56"/>
      <c r="AC136" s="56"/>
      <c r="AD136" s="56"/>
      <c r="AE136" s="56"/>
      <c r="AF136" s="56"/>
      <c r="AG136" s="56"/>
      <c r="AH136" s="56"/>
      <c r="AI136" s="56"/>
      <c r="AJ136" s="56"/>
      <c r="AK136" s="50"/>
      <c r="AL136" s="50"/>
      <c r="AM136" s="50"/>
      <c r="AN136" s="50"/>
      <c r="AT136" s="107">
        <f>INT((BB137-LOOKUP(BB137,DATE(YEAR(BB137)+{-1;0;1},1,3)-WEEKDAY(DATE(YEAR(BB137)+{-1;0;1},1,3))+2))/7)+1</f>
        <v>23</v>
      </c>
      <c r="AU136" s="56"/>
      <c r="AV136" s="56"/>
      <c r="AW136" s="56"/>
      <c r="AX136" s="56"/>
      <c r="AY136" s="56"/>
      <c r="AZ136" s="56"/>
      <c r="BA136" s="56"/>
      <c r="BB136" s="56"/>
      <c r="BC136" s="56"/>
      <c r="BD136" s="56"/>
      <c r="BE136" s="50"/>
      <c r="BF136" s="50"/>
      <c r="BG136" s="50"/>
      <c r="BH136" s="50"/>
    </row>
    <row r="137" spans="2:60" ht="39.950000000000003" customHeight="1" thickBot="1" x14ac:dyDescent="0.25">
      <c r="F137" s="71">
        <f>F136</f>
        <v>15</v>
      </c>
      <c r="G137" s="51" t="str">
        <f>IF(ISNA(VLOOKUP(H137,Tab_feri,2,FALSE)),"",VLOOKUP(H137,Tab_feri,2,FALSE))</f>
        <v/>
      </c>
      <c r="H137" s="52">
        <f>T119+1</f>
        <v>43563</v>
      </c>
      <c r="I137" s="51" t="str">
        <f>IF(ISNA(VLOOKUP(J137,Tab_feri,2,FALSE)),"",VLOOKUP(J137,Tab_feri,2,FALSE))</f>
        <v/>
      </c>
      <c r="J137" s="52">
        <f>H137+1</f>
        <v>43564</v>
      </c>
      <c r="K137" s="51" t="str">
        <f>IF(ISNA(VLOOKUP(L137,Tab_feri,2,FALSE)),"",VLOOKUP(L137,Tab_feri,2,FALSE))</f>
        <v/>
      </c>
      <c r="L137" s="52">
        <f>J137+1</f>
        <v>43565</v>
      </c>
      <c r="M137" s="51" t="str">
        <f>IF(ISNA(VLOOKUP(N137,Tab_feri,2,FALSE)),"",VLOOKUP(N137,Tab_feri,2,FALSE))</f>
        <v/>
      </c>
      <c r="N137" s="52">
        <f>L137+1</f>
        <v>43566</v>
      </c>
      <c r="O137" s="51" t="str">
        <f>IF(ISNA(VLOOKUP(P137,Tab_feri,2,FALSE)),"",VLOOKUP(P137,Tab_feri,2,FALSE))</f>
        <v/>
      </c>
      <c r="P137" s="52">
        <f>N137+1</f>
        <v>43567</v>
      </c>
      <c r="Q137" s="53" t="str">
        <f>IF(ISNA(VLOOKUP(R137,Tab_feri,2,FALSE)),"",VLOOKUP(R137,Tab_feri,2,FALSE))</f>
        <v/>
      </c>
      <c r="R137" s="54">
        <f>P137+1</f>
        <v>43568</v>
      </c>
      <c r="S137" s="53" t="str">
        <f>IF(ISNA(VLOOKUP(T137,Tab_feri,2,FALSE)),"",VLOOKUP(T137,Tab_feri,2,FALSE))</f>
        <v/>
      </c>
      <c r="T137" s="55">
        <f>R137+1</f>
        <v>43569</v>
      </c>
      <c r="Z137" s="71">
        <f>Z136</f>
        <v>19</v>
      </c>
      <c r="AA137" s="51" t="str">
        <f>IF(ISNA(VLOOKUP(AB137,Tab_feri,2,FALSE)),"",VLOOKUP(AB137,Tab_feri,2,FALSE))</f>
        <v/>
      </c>
      <c r="AB137" s="52">
        <f>AN119+1</f>
        <v>43591</v>
      </c>
      <c r="AC137" s="51" t="str">
        <f>IF(ISNA(VLOOKUP(AD137,Tab_feri,2,FALSE)),"",VLOOKUP(AD137,Tab_feri,2,FALSE))</f>
        <v/>
      </c>
      <c r="AD137" s="52">
        <f>AB137+1</f>
        <v>43592</v>
      </c>
      <c r="AE137" s="101" t="str">
        <f>IF(ISNA(VLOOKUP(AF137,Tab_feri,2,FALSE)),"",VLOOKUP(AF137,Tab_feri,2,FALSE))</f>
        <v/>
      </c>
      <c r="AF137" s="52">
        <f>AD137+1</f>
        <v>43593</v>
      </c>
      <c r="AG137" s="51" t="str">
        <f>IF(ISNA(VLOOKUP(AH137,Tab_feri,2,FALSE)),"",VLOOKUP(AH137,Tab_feri,2,FALSE))</f>
        <v/>
      </c>
      <c r="AH137" s="52">
        <f>AF137+1</f>
        <v>43594</v>
      </c>
      <c r="AI137" s="51" t="str">
        <f>IF(ISNA(VLOOKUP(AJ137,Tab_feri,2,FALSE)),"",VLOOKUP(AJ137,Tab_feri,2,FALSE))</f>
        <v/>
      </c>
      <c r="AJ137" s="52">
        <f>AH137+1</f>
        <v>43595</v>
      </c>
      <c r="AK137" s="53" t="str">
        <f>IF(ISNA(VLOOKUP(AL137,Tab_feri,2,FALSE)),"",VLOOKUP(AL137,Tab_feri,2,FALSE))</f>
        <v/>
      </c>
      <c r="AL137" s="54">
        <f>AJ137+1</f>
        <v>43596</v>
      </c>
      <c r="AM137" s="53" t="str">
        <f>IF(ISNA(VLOOKUP(AN137,Tab_feri,2,FALSE)),"",VLOOKUP(AN137,Tab_feri,2,FALSE))</f>
        <v/>
      </c>
      <c r="AN137" s="55">
        <f>AL137+1</f>
        <v>43597</v>
      </c>
      <c r="AT137" s="71">
        <f>AT136</f>
        <v>23</v>
      </c>
      <c r="AU137" s="51" t="str">
        <f>IF(ISNA(VLOOKUP(AV137,Tab_feri,2,FALSE)),"",VLOOKUP(AV137,Tab_feri,2,FALSE))</f>
        <v/>
      </c>
      <c r="AV137" s="52">
        <f>BH119+1</f>
        <v>43619</v>
      </c>
      <c r="AW137" s="51" t="str">
        <f>IF(ISNA(VLOOKUP(AX137,Tab_feri,2,FALSE)),"",VLOOKUP(AX137,Tab_feri,2,FALSE))</f>
        <v/>
      </c>
      <c r="AX137" s="52">
        <f>AV137+1</f>
        <v>43620</v>
      </c>
      <c r="AY137" s="51" t="str">
        <f>IF(ISNA(VLOOKUP(AZ137,Tab_feri,2,FALSE)),"",VLOOKUP(AZ137,Tab_feri,2,FALSE))</f>
        <v/>
      </c>
      <c r="AZ137" s="52">
        <f>AX137+1</f>
        <v>43621</v>
      </c>
      <c r="BA137" s="51" t="str">
        <f>IF(ISNA(VLOOKUP(BB137,Tab_feri,2,FALSE)),"",VLOOKUP(BB137,Tab_feri,2,FALSE))</f>
        <v/>
      </c>
      <c r="BB137" s="52">
        <f>AZ137+1</f>
        <v>43622</v>
      </c>
      <c r="BC137" s="51" t="str">
        <f>IF(ISNA(VLOOKUP(BD137,Tab_feri,2,FALSE)),"",VLOOKUP(BD137,Tab_feri,2,FALSE))</f>
        <v/>
      </c>
      <c r="BD137" s="52">
        <f>BB137+1</f>
        <v>43623</v>
      </c>
      <c r="BE137" s="53" t="str">
        <f>IF(ISNA(VLOOKUP(BF137,Tab_feri,2,FALSE)),"",VLOOKUP(BF137,Tab_feri,2,FALSE))</f>
        <v/>
      </c>
      <c r="BF137" s="54">
        <f>BD137+1</f>
        <v>43624</v>
      </c>
      <c r="BG137" s="53" t="str">
        <f>IF(ISNA(VLOOKUP(BH137,Tab_feri,2,FALSE)),"",VLOOKUP(BH137,Tab_feri,2,FALSE))</f>
        <v/>
      </c>
      <c r="BH137" s="55">
        <f>BF137+1</f>
        <v>43625</v>
      </c>
    </row>
    <row r="138" spans="2:60" ht="15" customHeight="1" outlineLevel="1" thickTop="1" thickBot="1" x14ac:dyDescent="0.25">
      <c r="D138" s="87">
        <f>SUM(H138,J138,L138,N138,P138,R138,T138)</f>
        <v>0</v>
      </c>
      <c r="F138" s="105">
        <v>1</v>
      </c>
      <c r="G138" s="80"/>
      <c r="H138" s="57"/>
      <c r="I138" s="80"/>
      <c r="J138" s="57"/>
      <c r="K138" s="80"/>
      <c r="L138" s="57"/>
      <c r="M138" s="80"/>
      <c r="N138" s="57"/>
      <c r="O138" s="80"/>
      <c r="P138" s="58"/>
      <c r="Q138" s="80"/>
      <c r="R138" s="57"/>
      <c r="S138" s="80"/>
      <c r="T138" s="58"/>
      <c r="X138" s="87">
        <f>SUM(AB138,AD138,AF138,AH138,AJ138,AL138,AN138)</f>
        <v>0</v>
      </c>
      <c r="Z138" s="105">
        <v>1</v>
      </c>
      <c r="AA138" s="80"/>
      <c r="AB138" s="57"/>
      <c r="AC138" s="80"/>
      <c r="AD138" s="57"/>
      <c r="AE138" s="80"/>
      <c r="AF138" s="57"/>
      <c r="AG138" s="80"/>
      <c r="AH138" s="57"/>
      <c r="AI138" s="80"/>
      <c r="AJ138" s="58"/>
      <c r="AK138" s="80"/>
      <c r="AL138" s="57"/>
      <c r="AM138" s="80"/>
      <c r="AN138" s="58"/>
      <c r="AR138" s="87">
        <f>SUM(AV138,AX138,AZ138,BB138,BD138,BF138,BH138)</f>
        <v>0</v>
      </c>
      <c r="AT138" s="105">
        <v>1</v>
      </c>
      <c r="AU138" s="80"/>
      <c r="AV138" s="57"/>
      <c r="AW138" s="80"/>
      <c r="AX138" s="57"/>
      <c r="AY138" s="80"/>
      <c r="AZ138" s="57"/>
      <c r="BA138" s="80"/>
      <c r="BB138" s="57"/>
      <c r="BC138" s="80"/>
      <c r="BD138" s="58"/>
      <c r="BE138" s="80"/>
      <c r="BF138" s="57"/>
      <c r="BG138" s="80"/>
      <c r="BH138" s="58"/>
    </row>
    <row r="139" spans="2:60" ht="15" customHeight="1" outlineLevel="1" thickBot="1" x14ac:dyDescent="0.25">
      <c r="D139" s="88">
        <f t="shared" ref="D139:D152" si="27">SUM(H139,J139,L139,N139,P139,R139,T139)</f>
        <v>0</v>
      </c>
      <c r="F139" s="105">
        <v>2</v>
      </c>
      <c r="G139" s="81"/>
      <c r="H139" s="47"/>
      <c r="I139" s="81"/>
      <c r="J139" s="47"/>
      <c r="K139" s="81"/>
      <c r="L139" s="47"/>
      <c r="M139" s="81"/>
      <c r="N139" s="47"/>
      <c r="O139" s="81"/>
      <c r="P139" s="59"/>
      <c r="Q139" s="81"/>
      <c r="R139" s="47"/>
      <c r="S139" s="81"/>
      <c r="T139" s="59"/>
      <c r="X139" s="88">
        <f t="shared" ref="X139:X152" si="28">SUM(AB139,AD139,AF139,AH139,AJ139,AL139,AN139)</f>
        <v>0</v>
      </c>
      <c r="Z139" s="105">
        <v>2</v>
      </c>
      <c r="AA139" s="81"/>
      <c r="AB139" s="47"/>
      <c r="AC139" s="81"/>
      <c r="AD139" s="47"/>
      <c r="AE139" s="81"/>
      <c r="AF139" s="47"/>
      <c r="AG139" s="81"/>
      <c r="AH139" s="47"/>
      <c r="AI139" s="81"/>
      <c r="AJ139" s="59"/>
      <c r="AK139" s="81"/>
      <c r="AL139" s="47"/>
      <c r="AM139" s="81"/>
      <c r="AN139" s="59"/>
      <c r="AR139" s="88">
        <f t="shared" ref="AR139:AR152" si="29">SUM(AV139,AX139,AZ139,BB139,BD139,BF139,BH139)</f>
        <v>0</v>
      </c>
      <c r="AT139" s="105">
        <v>2</v>
      </c>
      <c r="AU139" s="81"/>
      <c r="AV139" s="47"/>
      <c r="AW139" s="81"/>
      <c r="AX139" s="47"/>
      <c r="AY139" s="81"/>
      <c r="AZ139" s="47"/>
      <c r="BA139" s="81"/>
      <c r="BB139" s="47"/>
      <c r="BC139" s="81"/>
      <c r="BD139" s="59"/>
      <c r="BE139" s="81"/>
      <c r="BF139" s="47"/>
      <c r="BG139" s="81"/>
      <c r="BH139" s="59"/>
    </row>
    <row r="140" spans="2:60" ht="15" customHeight="1" outlineLevel="1" thickBot="1" x14ac:dyDescent="0.25">
      <c r="D140" s="88">
        <f t="shared" si="27"/>
        <v>0</v>
      </c>
      <c r="F140" s="105">
        <v>3</v>
      </c>
      <c r="G140" s="81"/>
      <c r="H140" s="47"/>
      <c r="I140" s="81"/>
      <c r="J140" s="47"/>
      <c r="K140" s="81"/>
      <c r="L140" s="47"/>
      <c r="M140" s="81"/>
      <c r="N140" s="47"/>
      <c r="O140" s="81"/>
      <c r="P140" s="59"/>
      <c r="Q140" s="81"/>
      <c r="R140" s="47"/>
      <c r="S140" s="81"/>
      <c r="T140" s="59"/>
      <c r="X140" s="88">
        <f t="shared" si="28"/>
        <v>0</v>
      </c>
      <c r="Z140" s="105">
        <v>3</v>
      </c>
      <c r="AA140" s="81"/>
      <c r="AB140" s="47"/>
      <c r="AC140" s="81"/>
      <c r="AD140" s="47"/>
      <c r="AE140" s="81"/>
      <c r="AF140" s="47"/>
      <c r="AG140" s="81"/>
      <c r="AH140" s="47"/>
      <c r="AI140" s="81"/>
      <c r="AJ140" s="59"/>
      <c r="AK140" s="81"/>
      <c r="AL140" s="47"/>
      <c r="AM140" s="81"/>
      <c r="AN140" s="59"/>
      <c r="AR140" s="88">
        <f t="shared" si="29"/>
        <v>0</v>
      </c>
      <c r="AT140" s="105">
        <v>3</v>
      </c>
      <c r="AU140" s="81"/>
      <c r="AV140" s="47"/>
      <c r="AW140" s="81"/>
      <c r="AX140" s="47"/>
      <c r="AY140" s="81"/>
      <c r="AZ140" s="47"/>
      <c r="BA140" s="81"/>
      <c r="BB140" s="47"/>
      <c r="BC140" s="81"/>
      <c r="BD140" s="59"/>
      <c r="BE140" s="81"/>
      <c r="BF140" s="47"/>
      <c r="BG140" s="81"/>
      <c r="BH140" s="59"/>
    </row>
    <row r="141" spans="2:60" ht="15" customHeight="1" outlineLevel="1" thickBot="1" x14ac:dyDescent="0.25">
      <c r="D141" s="88">
        <f t="shared" si="27"/>
        <v>0</v>
      </c>
      <c r="F141" s="105">
        <v>4</v>
      </c>
      <c r="G141" s="81"/>
      <c r="H141" s="47"/>
      <c r="I141" s="81"/>
      <c r="J141" s="47"/>
      <c r="K141" s="81"/>
      <c r="L141" s="47"/>
      <c r="M141" s="81"/>
      <c r="N141" s="47"/>
      <c r="O141" s="81"/>
      <c r="P141" s="59"/>
      <c r="Q141" s="81"/>
      <c r="R141" s="47"/>
      <c r="S141" s="81"/>
      <c r="T141" s="59"/>
      <c r="X141" s="88">
        <f t="shared" si="28"/>
        <v>0</v>
      </c>
      <c r="Z141" s="105">
        <v>4</v>
      </c>
      <c r="AA141" s="81"/>
      <c r="AB141" s="47"/>
      <c r="AC141" s="81"/>
      <c r="AD141" s="47"/>
      <c r="AE141" s="81"/>
      <c r="AF141" s="47"/>
      <c r="AG141" s="81"/>
      <c r="AH141" s="47"/>
      <c r="AI141" s="81"/>
      <c r="AJ141" s="59"/>
      <c r="AK141" s="81"/>
      <c r="AL141" s="47"/>
      <c r="AM141" s="81"/>
      <c r="AN141" s="59"/>
      <c r="AR141" s="88">
        <f t="shared" si="29"/>
        <v>0</v>
      </c>
      <c r="AT141" s="105">
        <v>4</v>
      </c>
      <c r="AU141" s="81"/>
      <c r="AV141" s="47"/>
      <c r="AW141" s="81"/>
      <c r="AX141" s="47"/>
      <c r="AY141" s="81"/>
      <c r="AZ141" s="47"/>
      <c r="BA141" s="81"/>
      <c r="BB141" s="47"/>
      <c r="BC141" s="81"/>
      <c r="BD141" s="59"/>
      <c r="BE141" s="81"/>
      <c r="BF141" s="47"/>
      <c r="BG141" s="81"/>
      <c r="BH141" s="59"/>
    </row>
    <row r="142" spans="2:60" ht="15" customHeight="1" outlineLevel="1" thickBot="1" x14ac:dyDescent="0.25">
      <c r="D142" s="88">
        <f t="shared" si="27"/>
        <v>0</v>
      </c>
      <c r="F142" s="105">
        <v>5</v>
      </c>
      <c r="G142" s="81"/>
      <c r="H142" s="47"/>
      <c r="I142" s="81"/>
      <c r="J142" s="47"/>
      <c r="K142" s="81"/>
      <c r="L142" s="47"/>
      <c r="M142" s="81"/>
      <c r="N142" s="47"/>
      <c r="O142" s="81"/>
      <c r="P142" s="59"/>
      <c r="Q142" s="81"/>
      <c r="R142" s="47"/>
      <c r="S142" s="81"/>
      <c r="T142" s="59"/>
      <c r="X142" s="88">
        <f t="shared" si="28"/>
        <v>0</v>
      </c>
      <c r="Z142" s="105">
        <v>5</v>
      </c>
      <c r="AA142" s="81"/>
      <c r="AB142" s="47"/>
      <c r="AC142" s="81"/>
      <c r="AD142" s="47"/>
      <c r="AE142" s="81"/>
      <c r="AF142" s="47"/>
      <c r="AG142" s="81"/>
      <c r="AH142" s="47"/>
      <c r="AI142" s="81"/>
      <c r="AJ142" s="59"/>
      <c r="AK142" s="81"/>
      <c r="AL142" s="47"/>
      <c r="AM142" s="81"/>
      <c r="AN142" s="59"/>
      <c r="AR142" s="88">
        <f t="shared" si="29"/>
        <v>0</v>
      </c>
      <c r="AT142" s="105">
        <v>5</v>
      </c>
      <c r="AU142" s="81"/>
      <c r="AV142" s="47"/>
      <c r="AW142" s="81"/>
      <c r="AX142" s="47"/>
      <c r="AY142" s="81"/>
      <c r="AZ142" s="47"/>
      <c r="BA142" s="81"/>
      <c r="BB142" s="47"/>
      <c r="BC142" s="81"/>
      <c r="BD142" s="59"/>
      <c r="BE142" s="81"/>
      <c r="BF142" s="47"/>
      <c r="BG142" s="81"/>
      <c r="BH142" s="59"/>
    </row>
    <row r="143" spans="2:60" ht="15" customHeight="1" outlineLevel="1" thickBot="1" x14ac:dyDescent="0.25">
      <c r="D143" s="88">
        <f t="shared" si="27"/>
        <v>0</v>
      </c>
      <c r="F143" s="105">
        <v>6</v>
      </c>
      <c r="G143" s="81"/>
      <c r="H143" s="47"/>
      <c r="I143" s="81"/>
      <c r="J143" s="47"/>
      <c r="K143" s="81"/>
      <c r="L143" s="47"/>
      <c r="M143" s="81"/>
      <c r="N143" s="47"/>
      <c r="O143" s="81"/>
      <c r="P143" s="59"/>
      <c r="Q143" s="81"/>
      <c r="R143" s="47"/>
      <c r="S143" s="81"/>
      <c r="T143" s="59"/>
      <c r="X143" s="88">
        <f t="shared" si="28"/>
        <v>0</v>
      </c>
      <c r="Z143" s="105">
        <v>6</v>
      </c>
      <c r="AA143" s="81"/>
      <c r="AB143" s="47"/>
      <c r="AC143" s="81"/>
      <c r="AD143" s="47"/>
      <c r="AE143" s="81"/>
      <c r="AF143" s="47"/>
      <c r="AG143" s="81"/>
      <c r="AH143" s="47"/>
      <c r="AI143" s="81"/>
      <c r="AJ143" s="59"/>
      <c r="AK143" s="81"/>
      <c r="AL143" s="47"/>
      <c r="AM143" s="81"/>
      <c r="AN143" s="59"/>
      <c r="AR143" s="88">
        <f t="shared" si="29"/>
        <v>0</v>
      </c>
      <c r="AT143" s="105">
        <v>6</v>
      </c>
      <c r="AU143" s="81"/>
      <c r="AV143" s="47"/>
      <c r="AW143" s="81"/>
      <c r="AX143" s="47"/>
      <c r="AY143" s="81"/>
      <c r="AZ143" s="47"/>
      <c r="BA143" s="81"/>
      <c r="BB143" s="47"/>
      <c r="BC143" s="81"/>
      <c r="BD143" s="59"/>
      <c r="BE143" s="81"/>
      <c r="BF143" s="47"/>
      <c r="BG143" s="81"/>
      <c r="BH143" s="59"/>
    </row>
    <row r="144" spans="2:60" ht="15" customHeight="1" outlineLevel="1" thickBot="1" x14ac:dyDescent="0.25">
      <c r="D144" s="88">
        <f t="shared" si="27"/>
        <v>0</v>
      </c>
      <c r="F144" s="105">
        <v>7</v>
      </c>
      <c r="G144" s="81"/>
      <c r="H144" s="47"/>
      <c r="I144" s="81"/>
      <c r="J144" s="47"/>
      <c r="K144" s="81"/>
      <c r="L144" s="47"/>
      <c r="M144" s="81"/>
      <c r="N144" s="47"/>
      <c r="O144" s="81"/>
      <c r="P144" s="59"/>
      <c r="Q144" s="81"/>
      <c r="R144" s="47"/>
      <c r="S144" s="81"/>
      <c r="T144" s="59"/>
      <c r="X144" s="88">
        <f t="shared" si="28"/>
        <v>0</v>
      </c>
      <c r="Z144" s="105">
        <v>7</v>
      </c>
      <c r="AA144" s="81"/>
      <c r="AB144" s="47"/>
      <c r="AC144" s="81"/>
      <c r="AD144" s="47"/>
      <c r="AE144" s="81"/>
      <c r="AF144" s="47"/>
      <c r="AG144" s="81"/>
      <c r="AH144" s="47"/>
      <c r="AI144" s="81"/>
      <c r="AJ144" s="59"/>
      <c r="AK144" s="81"/>
      <c r="AL144" s="47"/>
      <c r="AM144" s="81"/>
      <c r="AN144" s="59"/>
      <c r="AR144" s="88">
        <f t="shared" si="29"/>
        <v>0</v>
      </c>
      <c r="AT144" s="105">
        <v>7</v>
      </c>
      <c r="AU144" s="81"/>
      <c r="AV144" s="47"/>
      <c r="AW144" s="81"/>
      <c r="AX144" s="47"/>
      <c r="AY144" s="81"/>
      <c r="AZ144" s="47"/>
      <c r="BA144" s="81"/>
      <c r="BB144" s="47"/>
      <c r="BC144" s="81"/>
      <c r="BD144" s="59"/>
      <c r="BE144" s="81"/>
      <c r="BF144" s="47"/>
      <c r="BG144" s="81"/>
      <c r="BH144" s="59"/>
    </row>
    <row r="145" spans="4:60" ht="15" customHeight="1" outlineLevel="1" thickBot="1" x14ac:dyDescent="0.25">
      <c r="D145" s="88">
        <f t="shared" si="27"/>
        <v>0</v>
      </c>
      <c r="F145" s="105">
        <v>8</v>
      </c>
      <c r="G145" s="81"/>
      <c r="H145" s="47"/>
      <c r="I145" s="81"/>
      <c r="J145" s="47"/>
      <c r="K145" s="81"/>
      <c r="L145" s="47"/>
      <c r="M145" s="81"/>
      <c r="N145" s="47"/>
      <c r="O145" s="81"/>
      <c r="P145" s="59"/>
      <c r="Q145" s="81"/>
      <c r="R145" s="47"/>
      <c r="S145" s="81"/>
      <c r="T145" s="59"/>
      <c r="X145" s="88">
        <f t="shared" si="28"/>
        <v>0</v>
      </c>
      <c r="Z145" s="105">
        <v>8</v>
      </c>
      <c r="AA145" s="81"/>
      <c r="AB145" s="47"/>
      <c r="AC145" s="81"/>
      <c r="AD145" s="47"/>
      <c r="AE145" s="81"/>
      <c r="AF145" s="47"/>
      <c r="AG145" s="81"/>
      <c r="AH145" s="47"/>
      <c r="AI145" s="81"/>
      <c r="AJ145" s="59"/>
      <c r="AK145" s="81"/>
      <c r="AL145" s="47"/>
      <c r="AM145" s="81"/>
      <c r="AN145" s="59"/>
      <c r="AR145" s="88">
        <f t="shared" si="29"/>
        <v>0</v>
      </c>
      <c r="AT145" s="105">
        <v>8</v>
      </c>
      <c r="AU145" s="81"/>
      <c r="AV145" s="47"/>
      <c r="AW145" s="81"/>
      <c r="AX145" s="47"/>
      <c r="AY145" s="81"/>
      <c r="AZ145" s="47"/>
      <c r="BA145" s="81"/>
      <c r="BB145" s="47"/>
      <c r="BC145" s="81"/>
      <c r="BD145" s="59"/>
      <c r="BE145" s="81"/>
      <c r="BF145" s="47"/>
      <c r="BG145" s="81"/>
      <c r="BH145" s="59"/>
    </row>
    <row r="146" spans="4:60" ht="15" customHeight="1" outlineLevel="1" thickBot="1" x14ac:dyDescent="0.25">
      <c r="D146" s="88">
        <f t="shared" si="27"/>
        <v>0</v>
      </c>
      <c r="F146" s="105">
        <v>9</v>
      </c>
      <c r="G146" s="81"/>
      <c r="H146" s="47"/>
      <c r="I146" s="81"/>
      <c r="J146" s="47"/>
      <c r="K146" s="81"/>
      <c r="L146" s="47"/>
      <c r="M146" s="81"/>
      <c r="N146" s="47"/>
      <c r="O146" s="81"/>
      <c r="P146" s="59"/>
      <c r="Q146" s="81"/>
      <c r="R146" s="47"/>
      <c r="S146" s="81"/>
      <c r="T146" s="59"/>
      <c r="X146" s="88">
        <f t="shared" si="28"/>
        <v>0</v>
      </c>
      <c r="Z146" s="105">
        <v>9</v>
      </c>
      <c r="AA146" s="81"/>
      <c r="AB146" s="47"/>
      <c r="AC146" s="81"/>
      <c r="AD146" s="47"/>
      <c r="AE146" s="81"/>
      <c r="AF146" s="47"/>
      <c r="AG146" s="81"/>
      <c r="AH146" s="47"/>
      <c r="AI146" s="81"/>
      <c r="AJ146" s="59"/>
      <c r="AK146" s="81"/>
      <c r="AL146" s="47"/>
      <c r="AM146" s="81"/>
      <c r="AN146" s="59"/>
      <c r="AR146" s="88">
        <f t="shared" si="29"/>
        <v>0</v>
      </c>
      <c r="AT146" s="105">
        <v>9</v>
      </c>
      <c r="AU146" s="81"/>
      <c r="AV146" s="47"/>
      <c r="AW146" s="81"/>
      <c r="AX146" s="47"/>
      <c r="AY146" s="81"/>
      <c r="AZ146" s="47"/>
      <c r="BA146" s="81"/>
      <c r="BB146" s="47"/>
      <c r="BC146" s="81"/>
      <c r="BD146" s="59"/>
      <c r="BE146" s="81"/>
      <c r="BF146" s="47"/>
      <c r="BG146" s="81"/>
      <c r="BH146" s="59"/>
    </row>
    <row r="147" spans="4:60" ht="15" customHeight="1" outlineLevel="1" thickBot="1" x14ac:dyDescent="0.25">
      <c r="D147" s="88">
        <f t="shared" si="27"/>
        <v>0</v>
      </c>
      <c r="F147" s="105">
        <v>10</v>
      </c>
      <c r="G147" s="81"/>
      <c r="H147" s="47"/>
      <c r="I147" s="81"/>
      <c r="J147" s="47"/>
      <c r="K147" s="81"/>
      <c r="L147" s="47"/>
      <c r="M147" s="81"/>
      <c r="N147" s="47"/>
      <c r="O147" s="81"/>
      <c r="P147" s="59"/>
      <c r="Q147" s="81"/>
      <c r="R147" s="47"/>
      <c r="S147" s="81"/>
      <c r="T147" s="59"/>
      <c r="X147" s="88">
        <f t="shared" si="28"/>
        <v>0</v>
      </c>
      <c r="Z147" s="105">
        <v>10</v>
      </c>
      <c r="AA147" s="81"/>
      <c r="AB147" s="47"/>
      <c r="AC147" s="81"/>
      <c r="AD147" s="47"/>
      <c r="AE147" s="81"/>
      <c r="AF147" s="47"/>
      <c r="AG147" s="81"/>
      <c r="AH147" s="47"/>
      <c r="AI147" s="81"/>
      <c r="AJ147" s="59"/>
      <c r="AK147" s="81"/>
      <c r="AL147" s="47"/>
      <c r="AM147" s="81"/>
      <c r="AN147" s="59"/>
      <c r="AR147" s="88">
        <f t="shared" si="29"/>
        <v>0</v>
      </c>
      <c r="AT147" s="105">
        <v>10</v>
      </c>
      <c r="AU147" s="81"/>
      <c r="AV147" s="47"/>
      <c r="AW147" s="81"/>
      <c r="AX147" s="47"/>
      <c r="AY147" s="81"/>
      <c r="AZ147" s="47"/>
      <c r="BA147" s="81"/>
      <c r="BB147" s="47"/>
      <c r="BC147" s="81"/>
      <c r="BD147" s="59"/>
      <c r="BE147" s="81"/>
      <c r="BF147" s="47"/>
      <c r="BG147" s="81"/>
      <c r="BH147" s="59"/>
    </row>
    <row r="148" spans="4:60" ht="15" customHeight="1" outlineLevel="1" thickBot="1" x14ac:dyDescent="0.25">
      <c r="D148" s="88">
        <f t="shared" si="27"/>
        <v>0</v>
      </c>
      <c r="F148" s="105">
        <v>11</v>
      </c>
      <c r="G148" s="81"/>
      <c r="H148" s="47"/>
      <c r="I148" s="81"/>
      <c r="J148" s="47"/>
      <c r="K148" s="81"/>
      <c r="L148" s="47"/>
      <c r="M148" s="81"/>
      <c r="N148" s="47"/>
      <c r="O148" s="81"/>
      <c r="P148" s="59"/>
      <c r="Q148" s="81"/>
      <c r="R148" s="47"/>
      <c r="S148" s="81"/>
      <c r="T148" s="59"/>
      <c r="X148" s="88">
        <f t="shared" si="28"/>
        <v>0</v>
      </c>
      <c r="Z148" s="105">
        <v>11</v>
      </c>
      <c r="AA148" s="81"/>
      <c r="AB148" s="47"/>
      <c r="AC148" s="81"/>
      <c r="AD148" s="47"/>
      <c r="AE148" s="81"/>
      <c r="AF148" s="47"/>
      <c r="AG148" s="81"/>
      <c r="AH148" s="47"/>
      <c r="AI148" s="81"/>
      <c r="AJ148" s="59"/>
      <c r="AK148" s="81"/>
      <c r="AL148" s="47"/>
      <c r="AM148" s="81"/>
      <c r="AN148" s="59"/>
      <c r="AR148" s="88">
        <f t="shared" si="29"/>
        <v>0</v>
      </c>
      <c r="AT148" s="105">
        <v>11</v>
      </c>
      <c r="AU148" s="81"/>
      <c r="AV148" s="47"/>
      <c r="AW148" s="81"/>
      <c r="AX148" s="47"/>
      <c r="AY148" s="81"/>
      <c r="AZ148" s="47"/>
      <c r="BA148" s="81"/>
      <c r="BB148" s="47"/>
      <c r="BC148" s="81"/>
      <c r="BD148" s="59"/>
      <c r="BE148" s="81"/>
      <c r="BF148" s="47"/>
      <c r="BG148" s="81"/>
      <c r="BH148" s="59"/>
    </row>
    <row r="149" spans="4:60" ht="15" customHeight="1" outlineLevel="1" thickBot="1" x14ac:dyDescent="0.25">
      <c r="D149" s="88">
        <f t="shared" si="27"/>
        <v>0</v>
      </c>
      <c r="F149" s="105">
        <v>12</v>
      </c>
      <c r="G149" s="81"/>
      <c r="H149" s="47"/>
      <c r="I149" s="81"/>
      <c r="J149" s="47"/>
      <c r="K149" s="81"/>
      <c r="L149" s="47"/>
      <c r="M149" s="81"/>
      <c r="N149" s="47"/>
      <c r="O149" s="81"/>
      <c r="P149" s="59"/>
      <c r="Q149" s="81"/>
      <c r="R149" s="47"/>
      <c r="S149" s="81"/>
      <c r="T149" s="59"/>
      <c r="X149" s="88">
        <f t="shared" si="28"/>
        <v>0</v>
      </c>
      <c r="Z149" s="105">
        <v>12</v>
      </c>
      <c r="AA149" s="81"/>
      <c r="AB149" s="47"/>
      <c r="AC149" s="81"/>
      <c r="AD149" s="47"/>
      <c r="AE149" s="81"/>
      <c r="AF149" s="47"/>
      <c r="AG149" s="81"/>
      <c r="AH149" s="47"/>
      <c r="AI149" s="81"/>
      <c r="AJ149" s="59"/>
      <c r="AK149" s="81"/>
      <c r="AL149" s="47"/>
      <c r="AM149" s="81"/>
      <c r="AN149" s="59"/>
      <c r="AR149" s="88">
        <f t="shared" si="29"/>
        <v>0</v>
      </c>
      <c r="AT149" s="105">
        <v>12</v>
      </c>
      <c r="AU149" s="81"/>
      <c r="AV149" s="47"/>
      <c r="AW149" s="81"/>
      <c r="AX149" s="47"/>
      <c r="AY149" s="81"/>
      <c r="AZ149" s="47"/>
      <c r="BA149" s="81"/>
      <c r="BB149" s="47"/>
      <c r="BC149" s="81"/>
      <c r="BD149" s="59"/>
      <c r="BE149" s="81"/>
      <c r="BF149" s="47"/>
      <c r="BG149" s="81"/>
      <c r="BH149" s="59"/>
    </row>
    <row r="150" spans="4:60" ht="15" customHeight="1" outlineLevel="1" thickBot="1" x14ac:dyDescent="0.25">
      <c r="D150" s="88">
        <f t="shared" si="27"/>
        <v>0</v>
      </c>
      <c r="F150" s="105">
        <v>13</v>
      </c>
      <c r="G150" s="81"/>
      <c r="H150" s="47"/>
      <c r="I150" s="81"/>
      <c r="J150" s="47"/>
      <c r="K150" s="81"/>
      <c r="L150" s="47"/>
      <c r="M150" s="81"/>
      <c r="N150" s="47"/>
      <c r="O150" s="81"/>
      <c r="P150" s="59"/>
      <c r="Q150" s="81"/>
      <c r="R150" s="47"/>
      <c r="S150" s="81"/>
      <c r="T150" s="59"/>
      <c r="X150" s="88">
        <f t="shared" si="28"/>
        <v>0</v>
      </c>
      <c r="Z150" s="105">
        <v>13</v>
      </c>
      <c r="AA150" s="81"/>
      <c r="AB150" s="47"/>
      <c r="AC150" s="81"/>
      <c r="AD150" s="47"/>
      <c r="AE150" s="81"/>
      <c r="AF150" s="47"/>
      <c r="AG150" s="81"/>
      <c r="AH150" s="47"/>
      <c r="AI150" s="81"/>
      <c r="AJ150" s="59"/>
      <c r="AK150" s="81"/>
      <c r="AL150" s="47"/>
      <c r="AM150" s="81"/>
      <c r="AN150" s="59"/>
      <c r="AR150" s="88">
        <f t="shared" si="29"/>
        <v>0</v>
      </c>
      <c r="AT150" s="105">
        <v>13</v>
      </c>
      <c r="AU150" s="81"/>
      <c r="AV150" s="47"/>
      <c r="AW150" s="81"/>
      <c r="AX150" s="47"/>
      <c r="AY150" s="81"/>
      <c r="AZ150" s="47"/>
      <c r="BA150" s="81"/>
      <c r="BB150" s="47"/>
      <c r="BC150" s="81"/>
      <c r="BD150" s="59"/>
      <c r="BE150" s="81"/>
      <c r="BF150" s="47"/>
      <c r="BG150" s="81"/>
      <c r="BH150" s="59"/>
    </row>
    <row r="151" spans="4:60" ht="15" customHeight="1" outlineLevel="1" thickBot="1" x14ac:dyDescent="0.25">
      <c r="D151" s="88">
        <f t="shared" si="27"/>
        <v>0</v>
      </c>
      <c r="F151" s="105">
        <v>14</v>
      </c>
      <c r="G151" s="81"/>
      <c r="H151" s="78"/>
      <c r="I151" s="81"/>
      <c r="J151" s="47"/>
      <c r="K151" s="81"/>
      <c r="L151" s="47"/>
      <c r="M151" s="81"/>
      <c r="N151" s="47"/>
      <c r="O151" s="81"/>
      <c r="P151" s="59"/>
      <c r="Q151" s="81"/>
      <c r="R151" s="47"/>
      <c r="S151" s="81"/>
      <c r="T151" s="59"/>
      <c r="X151" s="88">
        <f t="shared" si="28"/>
        <v>0</v>
      </c>
      <c r="Z151" s="105">
        <v>14</v>
      </c>
      <c r="AA151" s="81"/>
      <c r="AB151" s="78"/>
      <c r="AC151" s="81"/>
      <c r="AD151" s="47"/>
      <c r="AE151" s="81"/>
      <c r="AF151" s="47"/>
      <c r="AG151" s="81"/>
      <c r="AH151" s="47"/>
      <c r="AI151" s="81"/>
      <c r="AJ151" s="59"/>
      <c r="AK151" s="81"/>
      <c r="AL151" s="47"/>
      <c r="AM151" s="81"/>
      <c r="AN151" s="59"/>
      <c r="AR151" s="88">
        <f t="shared" si="29"/>
        <v>0</v>
      </c>
      <c r="AT151" s="105">
        <v>14</v>
      </c>
      <c r="AU151" s="81"/>
      <c r="AV151" s="78"/>
      <c r="AW151" s="81"/>
      <c r="AX151" s="47"/>
      <c r="AY151" s="81"/>
      <c r="AZ151" s="47"/>
      <c r="BA151" s="81"/>
      <c r="BB151" s="47"/>
      <c r="BC151" s="81"/>
      <c r="BD151" s="59"/>
      <c r="BE151" s="81"/>
      <c r="BF151" s="47"/>
      <c r="BG151" s="81"/>
      <c r="BH151" s="59"/>
    </row>
    <row r="152" spans="4:60" ht="15" customHeight="1" outlineLevel="1" thickBot="1" x14ac:dyDescent="0.25">
      <c r="D152" s="89">
        <f t="shared" si="27"/>
        <v>0</v>
      </c>
      <c r="F152" s="105">
        <v>15</v>
      </c>
      <c r="G152" s="82"/>
      <c r="H152" s="60"/>
      <c r="I152" s="82"/>
      <c r="J152" s="60"/>
      <c r="K152" s="82"/>
      <c r="L152" s="60"/>
      <c r="M152" s="82"/>
      <c r="N152" s="60"/>
      <c r="O152" s="82"/>
      <c r="P152" s="61"/>
      <c r="Q152" s="82"/>
      <c r="R152" s="60"/>
      <c r="S152" s="82"/>
      <c r="T152" s="61"/>
      <c r="X152" s="89">
        <f t="shared" si="28"/>
        <v>0</v>
      </c>
      <c r="Z152" s="105">
        <v>15</v>
      </c>
      <c r="AA152" s="82"/>
      <c r="AB152" s="60"/>
      <c r="AC152" s="82"/>
      <c r="AD152" s="60"/>
      <c r="AE152" s="82"/>
      <c r="AF152" s="60"/>
      <c r="AG152" s="82"/>
      <c r="AH152" s="60"/>
      <c r="AI152" s="82"/>
      <c r="AJ152" s="61"/>
      <c r="AK152" s="82"/>
      <c r="AL152" s="60"/>
      <c r="AM152" s="82"/>
      <c r="AN152" s="61"/>
      <c r="AR152" s="89">
        <f t="shared" si="29"/>
        <v>0</v>
      </c>
      <c r="AT152" s="105">
        <v>15</v>
      </c>
      <c r="AU152" s="82"/>
      <c r="AV152" s="60"/>
      <c r="AW152" s="82"/>
      <c r="AX152" s="60"/>
      <c r="AY152" s="82"/>
      <c r="AZ152" s="60"/>
      <c r="BA152" s="82"/>
      <c r="BB152" s="60"/>
      <c r="BC152" s="82"/>
      <c r="BD152" s="61"/>
      <c r="BE152" s="82"/>
      <c r="BF152" s="60"/>
      <c r="BG152" s="82"/>
      <c r="BH152" s="61"/>
    </row>
    <row r="153" spans="4:60" ht="15" customHeight="1" outlineLevel="1" thickTop="1" x14ac:dyDescent="0.2">
      <c r="F153" s="106"/>
      <c r="G153" s="49" t="s">
        <v>27</v>
      </c>
      <c r="H153" s="49">
        <f>SUM(H138:H152)</f>
        <v>0</v>
      </c>
      <c r="I153" s="49"/>
      <c r="J153" s="49">
        <f>SUM(J138:J152)</f>
        <v>0</v>
      </c>
      <c r="K153" s="49"/>
      <c r="L153" s="49">
        <f>SUM(L138:L152)</f>
        <v>0</v>
      </c>
      <c r="M153" s="49"/>
      <c r="N153" s="49">
        <f>SUM(N138:N152)</f>
        <v>0</v>
      </c>
      <c r="O153" s="49"/>
      <c r="P153" s="49">
        <f>SUM(P138:P152)</f>
        <v>0</v>
      </c>
      <c r="Q153" s="49"/>
      <c r="R153" s="49">
        <f>SUM(R138:R152)</f>
        <v>0</v>
      </c>
      <c r="S153" s="49"/>
      <c r="T153" s="49">
        <f>SUM(T138:T152)</f>
        <v>0</v>
      </c>
      <c r="Z153" s="106"/>
      <c r="AA153" s="49" t="s">
        <v>27</v>
      </c>
      <c r="AB153" s="49">
        <f>SUM(AB138:AB152)</f>
        <v>0</v>
      </c>
      <c r="AC153" s="49"/>
      <c r="AD153" s="49">
        <f>SUM(AD138:AD152)</f>
        <v>0</v>
      </c>
      <c r="AE153" s="49"/>
      <c r="AF153" s="49">
        <f>SUM(AF138:AF152)</f>
        <v>0</v>
      </c>
      <c r="AG153" s="49"/>
      <c r="AH153" s="49">
        <f>SUM(AH138:AH152)</f>
        <v>0</v>
      </c>
      <c r="AI153" s="49"/>
      <c r="AJ153" s="49">
        <f>SUM(AJ138:AJ152)</f>
        <v>0</v>
      </c>
      <c r="AK153" s="49"/>
      <c r="AL153" s="49">
        <f>SUM(AL138:AL152)</f>
        <v>0</v>
      </c>
      <c r="AM153" s="49"/>
      <c r="AN153" s="49">
        <f>SUM(AN138:AN152)</f>
        <v>0</v>
      </c>
      <c r="AT153" s="106"/>
      <c r="AU153" s="49" t="s">
        <v>27</v>
      </c>
      <c r="AV153" s="49">
        <f>SUM(AV138:AV152)</f>
        <v>0</v>
      </c>
      <c r="AW153" s="49"/>
      <c r="AX153" s="49">
        <f>SUM(AX138:AX152)</f>
        <v>0</v>
      </c>
      <c r="AY153" s="49"/>
      <c r="AZ153" s="49">
        <f>SUM(AZ138:AZ152)</f>
        <v>0</v>
      </c>
      <c r="BA153" s="49"/>
      <c r="BB153" s="49">
        <f>SUM(BB138:BB152)</f>
        <v>0</v>
      </c>
      <c r="BC153" s="49"/>
      <c r="BD153" s="49">
        <f>SUM(BD138:BD152)</f>
        <v>0</v>
      </c>
      <c r="BE153" s="49"/>
      <c r="BF153" s="49">
        <f>SUM(BF138:BF152)</f>
        <v>0</v>
      </c>
      <c r="BG153" s="49"/>
      <c r="BH153" s="49">
        <f>SUM(BH138:BH152)</f>
        <v>0</v>
      </c>
    </row>
    <row r="154" spans="4:60" ht="1.5" customHeight="1" outlineLevel="1" thickBot="1" x14ac:dyDescent="0.25">
      <c r="F154" s="108">
        <f>INT((N155-LOOKUP(N155,DATE(YEAR(N155)+{-1;0;1},1,3)-WEEKDAY(DATE(YEAR(N155)+{-1;0;1},1,3))+2))/7)+1</f>
        <v>16</v>
      </c>
      <c r="G154" s="50"/>
      <c r="H154" s="50"/>
      <c r="I154" s="50"/>
      <c r="J154" s="50"/>
      <c r="K154" s="50"/>
      <c r="L154" s="50"/>
      <c r="M154" s="50"/>
      <c r="N154" s="50"/>
      <c r="O154" s="50"/>
      <c r="P154" s="50"/>
      <c r="Q154" s="50"/>
      <c r="R154" s="50"/>
      <c r="S154" s="50"/>
      <c r="T154" s="50"/>
      <c r="Z154" s="108">
        <f>INT((AH155-LOOKUP(AH155,DATE(YEAR(AH155)+{-1;0;1},1,3)-WEEKDAY(DATE(YEAR(AH155)+{-1;0;1},1,3))+2))/7)+1</f>
        <v>20</v>
      </c>
      <c r="AA154" s="50"/>
      <c r="AB154" s="50"/>
      <c r="AC154" s="50"/>
      <c r="AD154" s="50"/>
      <c r="AE154" s="50"/>
      <c r="AF154" s="50"/>
      <c r="AG154" s="50"/>
      <c r="AH154" s="50"/>
      <c r="AI154" s="50"/>
      <c r="AJ154" s="50"/>
      <c r="AK154" s="50"/>
      <c r="AL154" s="50"/>
      <c r="AM154" s="50"/>
      <c r="AN154" s="50"/>
      <c r="AT154" s="108">
        <f>INT((BB155-LOOKUP(BB155,DATE(YEAR(BB155)+{-1;0;1},1,3)-WEEKDAY(DATE(YEAR(BB155)+{-1;0;1},1,3))+2))/7)+1</f>
        <v>24</v>
      </c>
      <c r="AU154" s="50"/>
      <c r="AV154" s="50"/>
      <c r="AW154" s="50"/>
      <c r="AX154" s="50"/>
      <c r="AY154" s="50"/>
      <c r="AZ154" s="50"/>
      <c r="BA154" s="50"/>
      <c r="BB154" s="50"/>
      <c r="BC154" s="50"/>
      <c r="BD154" s="50"/>
      <c r="BE154" s="50"/>
      <c r="BF154" s="50"/>
      <c r="BG154" s="50"/>
      <c r="BH154" s="50"/>
    </row>
    <row r="155" spans="4:60" ht="39.950000000000003" customHeight="1" thickBot="1" x14ac:dyDescent="0.25">
      <c r="F155" s="71">
        <f>F154</f>
        <v>16</v>
      </c>
      <c r="G155" s="51" t="str">
        <f>IF(ISNA(VLOOKUP(H155,Tab_feri,2,FALSE)),"",VLOOKUP(H155,Tab_feri,2,FALSE))</f>
        <v/>
      </c>
      <c r="H155" s="52">
        <f>T137+1</f>
        <v>43570</v>
      </c>
      <c r="I155" s="51" t="str">
        <f>IF(ISNA(VLOOKUP(J155,Tab_feri,2,FALSE)),"",VLOOKUP(J155,Tab_feri,2,FALSE))</f>
        <v/>
      </c>
      <c r="J155" s="52">
        <f>H155+1</f>
        <v>43571</v>
      </c>
      <c r="K155" s="51" t="str">
        <f>IF(ISNA(VLOOKUP(L155,Tab_feri,2,FALSE)),"",VLOOKUP(L155,Tab_feri,2,FALSE))</f>
        <v/>
      </c>
      <c r="L155" s="52">
        <f>J155+1</f>
        <v>43572</v>
      </c>
      <c r="M155" s="51" t="str">
        <f>IF(ISNA(VLOOKUP(N155,Tab_feri,2,FALSE)),"",VLOOKUP(N155,Tab_feri,2,FALSE))</f>
        <v/>
      </c>
      <c r="N155" s="52">
        <f>L155+1</f>
        <v>43573</v>
      </c>
      <c r="O155" s="51" t="str">
        <f>IF(ISNA(VLOOKUP(P155,Tab_feri,2,FALSE)),"",VLOOKUP(P155,Tab_feri,2,FALSE))</f>
        <v/>
      </c>
      <c r="P155" s="52">
        <f>N155+1</f>
        <v>43574</v>
      </c>
      <c r="Q155" s="53" t="str">
        <f>IF(ISNA(VLOOKUP(R155,Tab_feri,2,FALSE)),"",VLOOKUP(R155,Tab_feri,2,FALSE))</f>
        <v/>
      </c>
      <c r="R155" s="54">
        <f>P155+1</f>
        <v>43575</v>
      </c>
      <c r="S155" s="100" t="str">
        <f>IF(ISNA(VLOOKUP(T155,Tab_feri,2,FALSE)),"",VLOOKUP(T155,Tab_feri,2,FALSE))</f>
        <v/>
      </c>
      <c r="T155" s="55">
        <f>R155+1</f>
        <v>43576</v>
      </c>
      <c r="Z155" s="71">
        <f>Z154</f>
        <v>20</v>
      </c>
      <c r="AA155" s="51" t="str">
        <f>IF(ISNA(VLOOKUP(AB155,Tab_feri,2,FALSE)),"",VLOOKUP(AB155,Tab_feri,2,FALSE))</f>
        <v/>
      </c>
      <c r="AB155" s="52">
        <f>AN137+1</f>
        <v>43598</v>
      </c>
      <c r="AC155" s="51" t="str">
        <f>IF(ISNA(VLOOKUP(AD155,Tab_feri,2,FALSE)),"",VLOOKUP(AD155,Tab_feri,2,FALSE))</f>
        <v/>
      </c>
      <c r="AD155" s="52">
        <f>AB155+1</f>
        <v>43599</v>
      </c>
      <c r="AE155" s="51" t="str">
        <f>IF(ISNA(VLOOKUP(AF155,Tab_feri,2,FALSE)),"",VLOOKUP(AF155,Tab_feri,2,FALSE))</f>
        <v/>
      </c>
      <c r="AF155" s="52">
        <f>AD155+1</f>
        <v>43600</v>
      </c>
      <c r="AG155" s="51" t="str">
        <f>IF(ISNA(VLOOKUP(AH155,Tab_feri,2,FALSE)),"",VLOOKUP(AH155,Tab_feri,2,FALSE))</f>
        <v/>
      </c>
      <c r="AH155" s="52">
        <f>AF155+1</f>
        <v>43601</v>
      </c>
      <c r="AI155" s="51" t="str">
        <f>IF(ISNA(VLOOKUP(AJ155,Tab_feri,2,FALSE)),"",VLOOKUP(AJ155,Tab_feri,2,FALSE))</f>
        <v/>
      </c>
      <c r="AJ155" s="52">
        <f>AH155+1</f>
        <v>43602</v>
      </c>
      <c r="AK155" s="53" t="str">
        <f>IF(ISNA(VLOOKUP(AL155,Tab_feri,2,FALSE)),"",VLOOKUP(AL155,Tab_feri,2,FALSE))</f>
        <v/>
      </c>
      <c r="AL155" s="54">
        <f>AJ155+1</f>
        <v>43603</v>
      </c>
      <c r="AM155" s="53" t="str">
        <f>IF(ISNA(VLOOKUP(AN155,Tab_feri,2,FALSE)),"",VLOOKUP(AN155,Tab_feri,2,FALSE))</f>
        <v/>
      </c>
      <c r="AN155" s="55">
        <f>AL155+1</f>
        <v>43604</v>
      </c>
      <c r="AT155" s="71">
        <f>AT154</f>
        <v>24</v>
      </c>
      <c r="AU155" s="51" t="str">
        <f>IF(ISNA(VLOOKUP(AV155,Tab_feri,2,FALSE)),"",VLOOKUP(AV155,Tab_feri,2,FALSE))</f>
        <v/>
      </c>
      <c r="AV155" s="52">
        <f>BH137+1</f>
        <v>43626</v>
      </c>
      <c r="AW155" s="51" t="str">
        <f>IF(ISNA(VLOOKUP(AX155,Tab_feri,2,FALSE)),"",VLOOKUP(AX155,Tab_feri,2,FALSE))</f>
        <v/>
      </c>
      <c r="AX155" s="52">
        <f>AV155+1</f>
        <v>43627</v>
      </c>
      <c r="AY155" s="51" t="str">
        <f>IF(ISNA(VLOOKUP(AZ155,Tab_feri,2,FALSE)),"",VLOOKUP(AZ155,Tab_feri,2,FALSE))</f>
        <v/>
      </c>
      <c r="AZ155" s="52">
        <f>AX155+1</f>
        <v>43628</v>
      </c>
      <c r="BA155" s="51" t="str">
        <f>IF(ISNA(VLOOKUP(BB155,Tab_feri,2,FALSE)),"",VLOOKUP(BB155,Tab_feri,2,FALSE))</f>
        <v/>
      </c>
      <c r="BB155" s="52">
        <f>AZ155+1</f>
        <v>43629</v>
      </c>
      <c r="BC155" s="51" t="str">
        <f>IF(ISNA(VLOOKUP(BD155,Tab_feri,2,FALSE)),"",VLOOKUP(BD155,Tab_feri,2,FALSE))</f>
        <v/>
      </c>
      <c r="BD155" s="52">
        <f>BB155+1</f>
        <v>43630</v>
      </c>
      <c r="BE155" s="53" t="str">
        <f>IF(ISNA(VLOOKUP(BF155,Tab_feri,2,FALSE)),"",VLOOKUP(BF155,Tab_feri,2,FALSE))</f>
        <v/>
      </c>
      <c r="BF155" s="54">
        <f>BD155+1</f>
        <v>43631</v>
      </c>
      <c r="BG155" s="53" t="str">
        <f>IF(ISNA(VLOOKUP(BH155,Tab_feri,2,FALSE)),"",VLOOKUP(BH155,Tab_feri,2,FALSE))</f>
        <v/>
      </c>
      <c r="BH155" s="55">
        <f>BF155+1</f>
        <v>43632</v>
      </c>
    </row>
    <row r="156" spans="4:60" ht="15" customHeight="1" outlineLevel="1" thickTop="1" thickBot="1" x14ac:dyDescent="0.25">
      <c r="D156" s="87">
        <f>SUM(H156,J156,L156,N156,P156,R156,T156)</f>
        <v>0</v>
      </c>
      <c r="F156" s="105">
        <v>1</v>
      </c>
      <c r="G156" s="80"/>
      <c r="H156" s="57"/>
      <c r="I156" s="80"/>
      <c r="J156" s="57"/>
      <c r="K156" s="80"/>
      <c r="L156" s="57"/>
      <c r="M156" s="80"/>
      <c r="N156" s="57"/>
      <c r="O156" s="80"/>
      <c r="P156" s="58"/>
      <c r="Q156" s="80"/>
      <c r="R156" s="57"/>
      <c r="S156" s="80"/>
      <c r="T156" s="58"/>
      <c r="X156" s="87">
        <f>SUM(AB156,AD156,AF156,AH156,AJ156,AL156,AN156)</f>
        <v>0</v>
      </c>
      <c r="Z156" s="105">
        <v>1</v>
      </c>
      <c r="AA156" s="80"/>
      <c r="AB156" s="57"/>
      <c r="AC156" s="80"/>
      <c r="AD156" s="57"/>
      <c r="AE156" s="80"/>
      <c r="AF156" s="57"/>
      <c r="AG156" s="80"/>
      <c r="AH156" s="57"/>
      <c r="AI156" s="80"/>
      <c r="AJ156" s="58"/>
      <c r="AK156" s="80"/>
      <c r="AL156" s="57"/>
      <c r="AM156" s="80"/>
      <c r="AN156" s="58"/>
      <c r="AR156" s="87">
        <f>SUM(AV156,AX156,AZ156,BB156,BD156,BF156,BH156)</f>
        <v>0</v>
      </c>
      <c r="AT156" s="105">
        <v>1</v>
      </c>
      <c r="AU156" s="80"/>
      <c r="AV156" s="57"/>
      <c r="AW156" s="80"/>
      <c r="AX156" s="57"/>
      <c r="AY156" s="80"/>
      <c r="AZ156" s="57"/>
      <c r="BA156" s="80"/>
      <c r="BB156" s="57"/>
      <c r="BC156" s="80"/>
      <c r="BD156" s="58"/>
      <c r="BE156" s="80"/>
      <c r="BF156" s="57"/>
      <c r="BG156" s="80"/>
      <c r="BH156" s="58"/>
    </row>
    <row r="157" spans="4:60" ht="15" customHeight="1" outlineLevel="1" thickBot="1" x14ac:dyDescent="0.25">
      <c r="D157" s="88">
        <f t="shared" ref="D157:D170" si="30">SUM(H157,J157,L157,N157,P157,R157,T157)</f>
        <v>0</v>
      </c>
      <c r="F157" s="105">
        <v>2</v>
      </c>
      <c r="G157" s="81"/>
      <c r="H157" s="47"/>
      <c r="I157" s="81"/>
      <c r="J157" s="47"/>
      <c r="K157" s="81"/>
      <c r="L157" s="47"/>
      <c r="M157" s="81"/>
      <c r="N157" s="47"/>
      <c r="O157" s="81"/>
      <c r="P157" s="59"/>
      <c r="Q157" s="81"/>
      <c r="R157" s="47"/>
      <c r="S157" s="81"/>
      <c r="T157" s="59"/>
      <c r="X157" s="88">
        <f t="shared" ref="X157:X170" si="31">SUM(AB157,AD157,AF157,AH157,AJ157,AL157,AN157)</f>
        <v>0</v>
      </c>
      <c r="Z157" s="105">
        <v>2</v>
      </c>
      <c r="AA157" s="81"/>
      <c r="AB157" s="47"/>
      <c r="AC157" s="81"/>
      <c r="AD157" s="47"/>
      <c r="AE157" s="81"/>
      <c r="AF157" s="47"/>
      <c r="AG157" s="81"/>
      <c r="AH157" s="47"/>
      <c r="AI157" s="81"/>
      <c r="AJ157" s="59"/>
      <c r="AK157" s="81"/>
      <c r="AL157" s="47"/>
      <c r="AM157" s="81"/>
      <c r="AN157" s="59"/>
      <c r="AR157" s="88">
        <f t="shared" ref="AR157:AR170" si="32">SUM(AV157,AX157,AZ157,BB157,BD157,BF157,BH157)</f>
        <v>0</v>
      </c>
      <c r="AT157" s="105">
        <v>2</v>
      </c>
      <c r="AU157" s="81"/>
      <c r="AV157" s="47"/>
      <c r="AW157" s="81"/>
      <c r="AX157" s="47"/>
      <c r="AY157" s="81"/>
      <c r="AZ157" s="47"/>
      <c r="BA157" s="81"/>
      <c r="BB157" s="47"/>
      <c r="BC157" s="81"/>
      <c r="BD157" s="59"/>
      <c r="BE157" s="81"/>
      <c r="BF157" s="47"/>
      <c r="BG157" s="81"/>
      <c r="BH157" s="59"/>
    </row>
    <row r="158" spans="4:60" ht="15" customHeight="1" outlineLevel="1" thickBot="1" x14ac:dyDescent="0.25">
      <c r="D158" s="88">
        <f t="shared" si="30"/>
        <v>0</v>
      </c>
      <c r="F158" s="105">
        <v>3</v>
      </c>
      <c r="G158" s="81"/>
      <c r="H158" s="47"/>
      <c r="I158" s="81"/>
      <c r="J158" s="47"/>
      <c r="K158" s="81"/>
      <c r="L158" s="47"/>
      <c r="M158" s="81"/>
      <c r="N158" s="47"/>
      <c r="O158" s="81"/>
      <c r="P158" s="59"/>
      <c r="Q158" s="81"/>
      <c r="R158" s="47"/>
      <c r="S158" s="81"/>
      <c r="T158" s="59"/>
      <c r="X158" s="88">
        <f t="shared" si="31"/>
        <v>0</v>
      </c>
      <c r="Z158" s="105">
        <v>3</v>
      </c>
      <c r="AA158" s="81"/>
      <c r="AB158" s="47"/>
      <c r="AC158" s="81"/>
      <c r="AD158" s="47"/>
      <c r="AE158" s="81"/>
      <c r="AF158" s="47"/>
      <c r="AG158" s="81"/>
      <c r="AH158" s="47"/>
      <c r="AI158" s="81"/>
      <c r="AJ158" s="59"/>
      <c r="AK158" s="81"/>
      <c r="AL158" s="47"/>
      <c r="AM158" s="81"/>
      <c r="AN158" s="59"/>
      <c r="AR158" s="88">
        <f t="shared" si="32"/>
        <v>0</v>
      </c>
      <c r="AT158" s="105">
        <v>3</v>
      </c>
      <c r="AU158" s="81"/>
      <c r="AV158" s="47"/>
      <c r="AW158" s="81"/>
      <c r="AX158" s="47"/>
      <c r="AY158" s="81"/>
      <c r="AZ158" s="47"/>
      <c r="BA158" s="81"/>
      <c r="BB158" s="47"/>
      <c r="BC158" s="81"/>
      <c r="BD158" s="59"/>
      <c r="BE158" s="81"/>
      <c r="BF158" s="47"/>
      <c r="BG158" s="81"/>
      <c r="BH158" s="59"/>
    </row>
    <row r="159" spans="4:60" ht="15" customHeight="1" outlineLevel="1" thickBot="1" x14ac:dyDescent="0.25">
      <c r="D159" s="88">
        <f t="shared" si="30"/>
        <v>0</v>
      </c>
      <c r="F159" s="105">
        <v>4</v>
      </c>
      <c r="G159" s="81"/>
      <c r="H159" s="47"/>
      <c r="I159" s="81"/>
      <c r="J159" s="47"/>
      <c r="K159" s="81"/>
      <c r="L159" s="47"/>
      <c r="M159" s="81"/>
      <c r="N159" s="47"/>
      <c r="O159" s="81"/>
      <c r="P159" s="59"/>
      <c r="Q159" s="81"/>
      <c r="R159" s="47"/>
      <c r="S159" s="81"/>
      <c r="T159" s="59"/>
      <c r="X159" s="88">
        <f t="shared" si="31"/>
        <v>0</v>
      </c>
      <c r="Z159" s="105">
        <v>4</v>
      </c>
      <c r="AA159" s="81"/>
      <c r="AB159" s="47"/>
      <c r="AC159" s="81"/>
      <c r="AD159" s="47"/>
      <c r="AE159" s="81"/>
      <c r="AF159" s="47"/>
      <c r="AG159" s="81"/>
      <c r="AH159" s="47"/>
      <c r="AI159" s="81"/>
      <c r="AJ159" s="59"/>
      <c r="AK159" s="81"/>
      <c r="AL159" s="47"/>
      <c r="AM159" s="81"/>
      <c r="AN159" s="59"/>
      <c r="AR159" s="88">
        <f t="shared" si="32"/>
        <v>0</v>
      </c>
      <c r="AT159" s="105">
        <v>4</v>
      </c>
      <c r="AU159" s="81"/>
      <c r="AV159" s="47"/>
      <c r="AW159" s="81"/>
      <c r="AX159" s="47"/>
      <c r="AY159" s="81"/>
      <c r="AZ159" s="47"/>
      <c r="BA159" s="81"/>
      <c r="BB159" s="47"/>
      <c r="BC159" s="81"/>
      <c r="BD159" s="59"/>
      <c r="BE159" s="81"/>
      <c r="BF159" s="47"/>
      <c r="BG159" s="81"/>
      <c r="BH159" s="59"/>
    </row>
    <row r="160" spans="4:60" ht="15" customHeight="1" outlineLevel="1" thickBot="1" x14ac:dyDescent="0.25">
      <c r="D160" s="88">
        <f t="shared" si="30"/>
        <v>0</v>
      </c>
      <c r="F160" s="105">
        <v>5</v>
      </c>
      <c r="G160" s="81"/>
      <c r="H160" s="47"/>
      <c r="I160" s="81"/>
      <c r="J160" s="47"/>
      <c r="K160" s="81"/>
      <c r="L160" s="47"/>
      <c r="M160" s="81"/>
      <c r="N160" s="47"/>
      <c r="O160" s="81"/>
      <c r="P160" s="59"/>
      <c r="Q160" s="81"/>
      <c r="R160" s="47"/>
      <c r="S160" s="81"/>
      <c r="T160" s="59"/>
      <c r="X160" s="88">
        <f t="shared" si="31"/>
        <v>0</v>
      </c>
      <c r="Z160" s="105">
        <v>5</v>
      </c>
      <c r="AA160" s="81"/>
      <c r="AB160" s="47"/>
      <c r="AC160" s="81"/>
      <c r="AD160" s="47"/>
      <c r="AE160" s="81"/>
      <c r="AF160" s="47"/>
      <c r="AG160" s="81"/>
      <c r="AH160" s="47"/>
      <c r="AI160" s="81"/>
      <c r="AJ160" s="59"/>
      <c r="AK160" s="81"/>
      <c r="AL160" s="47"/>
      <c r="AM160" s="81"/>
      <c r="AN160" s="59"/>
      <c r="AR160" s="88">
        <f t="shared" si="32"/>
        <v>0</v>
      </c>
      <c r="AT160" s="105">
        <v>5</v>
      </c>
      <c r="AU160" s="81"/>
      <c r="AV160" s="47"/>
      <c r="AW160" s="81"/>
      <c r="AX160" s="47"/>
      <c r="AY160" s="81"/>
      <c r="AZ160" s="47"/>
      <c r="BA160" s="81"/>
      <c r="BB160" s="47"/>
      <c r="BC160" s="81"/>
      <c r="BD160" s="59"/>
      <c r="BE160" s="81"/>
      <c r="BF160" s="47"/>
      <c r="BG160" s="81"/>
      <c r="BH160" s="59"/>
    </row>
    <row r="161" spans="4:60" ht="15" customHeight="1" outlineLevel="1" thickBot="1" x14ac:dyDescent="0.25">
      <c r="D161" s="88">
        <f t="shared" si="30"/>
        <v>0</v>
      </c>
      <c r="F161" s="105">
        <v>6</v>
      </c>
      <c r="G161" s="81"/>
      <c r="H161" s="47"/>
      <c r="I161" s="81"/>
      <c r="J161" s="47"/>
      <c r="K161" s="81"/>
      <c r="L161" s="47"/>
      <c r="M161" s="81"/>
      <c r="N161" s="47"/>
      <c r="O161" s="81"/>
      <c r="P161" s="59"/>
      <c r="Q161" s="81"/>
      <c r="R161" s="47"/>
      <c r="S161" s="81"/>
      <c r="T161" s="59"/>
      <c r="X161" s="88">
        <f t="shared" si="31"/>
        <v>0</v>
      </c>
      <c r="Z161" s="105">
        <v>6</v>
      </c>
      <c r="AA161" s="81"/>
      <c r="AB161" s="47"/>
      <c r="AC161" s="81"/>
      <c r="AD161" s="47"/>
      <c r="AE161" s="81"/>
      <c r="AF161" s="47"/>
      <c r="AG161" s="81"/>
      <c r="AH161" s="47"/>
      <c r="AI161" s="81"/>
      <c r="AJ161" s="59"/>
      <c r="AK161" s="81"/>
      <c r="AL161" s="47"/>
      <c r="AM161" s="81"/>
      <c r="AN161" s="59"/>
      <c r="AR161" s="88">
        <f t="shared" si="32"/>
        <v>0</v>
      </c>
      <c r="AT161" s="105">
        <v>6</v>
      </c>
      <c r="AU161" s="81"/>
      <c r="AV161" s="47"/>
      <c r="AW161" s="81"/>
      <c r="AX161" s="47"/>
      <c r="AY161" s="81"/>
      <c r="AZ161" s="47"/>
      <c r="BA161" s="81"/>
      <c r="BB161" s="47"/>
      <c r="BC161" s="81"/>
      <c r="BD161" s="59"/>
      <c r="BE161" s="81"/>
      <c r="BF161" s="47"/>
      <c r="BG161" s="81"/>
      <c r="BH161" s="59"/>
    </row>
    <row r="162" spans="4:60" ht="15" customHeight="1" outlineLevel="1" thickBot="1" x14ac:dyDescent="0.25">
      <c r="D162" s="88">
        <f t="shared" si="30"/>
        <v>0</v>
      </c>
      <c r="F162" s="105">
        <v>7</v>
      </c>
      <c r="G162" s="81"/>
      <c r="H162" s="47"/>
      <c r="I162" s="81"/>
      <c r="J162" s="47"/>
      <c r="K162" s="81"/>
      <c r="L162" s="47"/>
      <c r="M162" s="81"/>
      <c r="N162" s="47"/>
      <c r="O162" s="81"/>
      <c r="P162" s="59"/>
      <c r="Q162" s="81"/>
      <c r="R162" s="47"/>
      <c r="S162" s="81"/>
      <c r="T162" s="59"/>
      <c r="X162" s="88">
        <f t="shared" si="31"/>
        <v>0</v>
      </c>
      <c r="Z162" s="105">
        <v>7</v>
      </c>
      <c r="AA162" s="81"/>
      <c r="AB162" s="47"/>
      <c r="AC162" s="81"/>
      <c r="AD162" s="47"/>
      <c r="AE162" s="81"/>
      <c r="AF162" s="47"/>
      <c r="AG162" s="81"/>
      <c r="AH162" s="47"/>
      <c r="AI162" s="81"/>
      <c r="AJ162" s="59"/>
      <c r="AK162" s="81"/>
      <c r="AL162" s="47"/>
      <c r="AM162" s="81"/>
      <c r="AN162" s="59"/>
      <c r="AR162" s="88">
        <f t="shared" si="32"/>
        <v>0</v>
      </c>
      <c r="AT162" s="105">
        <v>7</v>
      </c>
      <c r="AU162" s="81"/>
      <c r="AV162" s="47"/>
      <c r="AW162" s="81"/>
      <c r="AX162" s="47"/>
      <c r="AY162" s="81"/>
      <c r="AZ162" s="47"/>
      <c r="BA162" s="81"/>
      <c r="BB162" s="47"/>
      <c r="BC162" s="81"/>
      <c r="BD162" s="59"/>
      <c r="BE162" s="81"/>
      <c r="BF162" s="47"/>
      <c r="BG162" s="81"/>
      <c r="BH162" s="59"/>
    </row>
    <row r="163" spans="4:60" ht="15" customHeight="1" outlineLevel="1" thickBot="1" x14ac:dyDescent="0.25">
      <c r="D163" s="88">
        <f t="shared" si="30"/>
        <v>0</v>
      </c>
      <c r="F163" s="105">
        <v>8</v>
      </c>
      <c r="G163" s="81"/>
      <c r="H163" s="47"/>
      <c r="I163" s="81"/>
      <c r="J163" s="47"/>
      <c r="K163" s="81"/>
      <c r="L163" s="47"/>
      <c r="M163" s="81"/>
      <c r="N163" s="47"/>
      <c r="O163" s="81"/>
      <c r="P163" s="59"/>
      <c r="Q163" s="81"/>
      <c r="R163" s="47"/>
      <c r="S163" s="81"/>
      <c r="T163" s="59"/>
      <c r="X163" s="88">
        <f t="shared" si="31"/>
        <v>0</v>
      </c>
      <c r="Z163" s="105">
        <v>8</v>
      </c>
      <c r="AA163" s="81"/>
      <c r="AB163" s="47"/>
      <c r="AC163" s="81"/>
      <c r="AD163" s="47"/>
      <c r="AE163" s="81"/>
      <c r="AF163" s="47"/>
      <c r="AG163" s="81"/>
      <c r="AH163" s="47"/>
      <c r="AI163" s="81"/>
      <c r="AJ163" s="59"/>
      <c r="AK163" s="81"/>
      <c r="AL163" s="47"/>
      <c r="AM163" s="81"/>
      <c r="AN163" s="59"/>
      <c r="AR163" s="88">
        <f t="shared" si="32"/>
        <v>0</v>
      </c>
      <c r="AT163" s="105">
        <v>8</v>
      </c>
      <c r="AU163" s="81"/>
      <c r="AV163" s="47"/>
      <c r="AW163" s="81"/>
      <c r="AX163" s="47"/>
      <c r="AY163" s="81"/>
      <c r="AZ163" s="47"/>
      <c r="BA163" s="81"/>
      <c r="BB163" s="47"/>
      <c r="BC163" s="81"/>
      <c r="BD163" s="59"/>
      <c r="BE163" s="81"/>
      <c r="BF163" s="47"/>
      <c r="BG163" s="81"/>
      <c r="BH163" s="59"/>
    </row>
    <row r="164" spans="4:60" ht="15" customHeight="1" outlineLevel="1" thickBot="1" x14ac:dyDescent="0.25">
      <c r="D164" s="88">
        <f t="shared" si="30"/>
        <v>0</v>
      </c>
      <c r="F164" s="105">
        <v>9</v>
      </c>
      <c r="G164" s="81"/>
      <c r="H164" s="47"/>
      <c r="I164" s="81"/>
      <c r="J164" s="47"/>
      <c r="K164" s="81"/>
      <c r="L164" s="47"/>
      <c r="M164" s="81"/>
      <c r="N164" s="47"/>
      <c r="O164" s="81"/>
      <c r="P164" s="59"/>
      <c r="Q164" s="81"/>
      <c r="R164" s="47"/>
      <c r="S164" s="81"/>
      <c r="T164" s="59"/>
      <c r="X164" s="88">
        <f t="shared" si="31"/>
        <v>0</v>
      </c>
      <c r="Z164" s="105">
        <v>9</v>
      </c>
      <c r="AA164" s="81"/>
      <c r="AB164" s="47"/>
      <c r="AC164" s="81"/>
      <c r="AD164" s="47"/>
      <c r="AE164" s="81"/>
      <c r="AF164" s="47"/>
      <c r="AG164" s="81"/>
      <c r="AH164" s="47"/>
      <c r="AI164" s="81"/>
      <c r="AJ164" s="59"/>
      <c r="AK164" s="81"/>
      <c r="AL164" s="47"/>
      <c r="AM164" s="81"/>
      <c r="AN164" s="59"/>
      <c r="AR164" s="88">
        <f t="shared" si="32"/>
        <v>0</v>
      </c>
      <c r="AT164" s="105">
        <v>9</v>
      </c>
      <c r="AU164" s="81"/>
      <c r="AV164" s="47"/>
      <c r="AW164" s="81"/>
      <c r="AX164" s="47"/>
      <c r="AY164" s="81"/>
      <c r="AZ164" s="47"/>
      <c r="BA164" s="81"/>
      <c r="BB164" s="47"/>
      <c r="BC164" s="81"/>
      <c r="BD164" s="59"/>
      <c r="BE164" s="81"/>
      <c r="BF164" s="47"/>
      <c r="BG164" s="81"/>
      <c r="BH164" s="59"/>
    </row>
    <row r="165" spans="4:60" ht="15" customHeight="1" outlineLevel="1" thickBot="1" x14ac:dyDescent="0.25">
      <c r="D165" s="88">
        <f t="shared" si="30"/>
        <v>0</v>
      </c>
      <c r="F165" s="105">
        <v>10</v>
      </c>
      <c r="G165" s="81"/>
      <c r="H165" s="47"/>
      <c r="I165" s="81"/>
      <c r="J165" s="47"/>
      <c r="K165" s="81"/>
      <c r="L165" s="47"/>
      <c r="M165" s="81"/>
      <c r="N165" s="47"/>
      <c r="O165" s="81"/>
      <c r="P165" s="59"/>
      <c r="Q165" s="81"/>
      <c r="R165" s="47"/>
      <c r="S165" s="81"/>
      <c r="T165" s="59"/>
      <c r="X165" s="88">
        <f t="shared" si="31"/>
        <v>0</v>
      </c>
      <c r="Z165" s="105">
        <v>10</v>
      </c>
      <c r="AA165" s="81"/>
      <c r="AB165" s="47"/>
      <c r="AC165" s="81"/>
      <c r="AD165" s="47"/>
      <c r="AE165" s="81"/>
      <c r="AF165" s="47"/>
      <c r="AG165" s="81"/>
      <c r="AH165" s="47"/>
      <c r="AI165" s="81"/>
      <c r="AJ165" s="59"/>
      <c r="AK165" s="81"/>
      <c r="AL165" s="47"/>
      <c r="AM165" s="81"/>
      <c r="AN165" s="59"/>
      <c r="AR165" s="88">
        <f t="shared" si="32"/>
        <v>0</v>
      </c>
      <c r="AT165" s="105">
        <v>10</v>
      </c>
      <c r="AU165" s="81"/>
      <c r="AV165" s="47"/>
      <c r="AW165" s="81"/>
      <c r="AX165" s="47"/>
      <c r="AY165" s="81"/>
      <c r="AZ165" s="47"/>
      <c r="BA165" s="81"/>
      <c r="BB165" s="47"/>
      <c r="BC165" s="81"/>
      <c r="BD165" s="59"/>
      <c r="BE165" s="81"/>
      <c r="BF165" s="47"/>
      <c r="BG165" s="81"/>
      <c r="BH165" s="59"/>
    </row>
    <row r="166" spans="4:60" ht="15" customHeight="1" outlineLevel="1" thickBot="1" x14ac:dyDescent="0.25">
      <c r="D166" s="88">
        <f t="shared" si="30"/>
        <v>0</v>
      </c>
      <c r="F166" s="105">
        <v>11</v>
      </c>
      <c r="G166" s="81"/>
      <c r="H166" s="47"/>
      <c r="I166" s="81"/>
      <c r="J166" s="47"/>
      <c r="K166" s="81"/>
      <c r="L166" s="47"/>
      <c r="M166" s="81"/>
      <c r="N166" s="47"/>
      <c r="O166" s="81"/>
      <c r="P166" s="59"/>
      <c r="Q166" s="81"/>
      <c r="R166" s="47"/>
      <c r="S166" s="81"/>
      <c r="T166" s="59"/>
      <c r="X166" s="88">
        <f t="shared" si="31"/>
        <v>0</v>
      </c>
      <c r="Z166" s="105">
        <v>11</v>
      </c>
      <c r="AA166" s="81"/>
      <c r="AB166" s="47"/>
      <c r="AC166" s="81"/>
      <c r="AD166" s="47"/>
      <c r="AE166" s="81"/>
      <c r="AF166" s="47"/>
      <c r="AG166" s="81"/>
      <c r="AH166" s="47"/>
      <c r="AI166" s="81"/>
      <c r="AJ166" s="59"/>
      <c r="AK166" s="81"/>
      <c r="AL166" s="47"/>
      <c r="AM166" s="81"/>
      <c r="AN166" s="59"/>
      <c r="AR166" s="88">
        <f t="shared" si="32"/>
        <v>0</v>
      </c>
      <c r="AT166" s="105">
        <v>11</v>
      </c>
      <c r="AU166" s="81"/>
      <c r="AV166" s="47"/>
      <c r="AW166" s="81"/>
      <c r="AX166" s="47"/>
      <c r="AY166" s="81"/>
      <c r="AZ166" s="47"/>
      <c r="BA166" s="81"/>
      <c r="BB166" s="47"/>
      <c r="BC166" s="81"/>
      <c r="BD166" s="59"/>
      <c r="BE166" s="81"/>
      <c r="BF166" s="47"/>
      <c r="BG166" s="81"/>
      <c r="BH166" s="59"/>
    </row>
    <row r="167" spans="4:60" ht="15" customHeight="1" outlineLevel="1" thickBot="1" x14ac:dyDescent="0.25">
      <c r="D167" s="88">
        <f t="shared" si="30"/>
        <v>0</v>
      </c>
      <c r="F167" s="105">
        <v>12</v>
      </c>
      <c r="G167" s="81"/>
      <c r="H167" s="47"/>
      <c r="I167" s="81"/>
      <c r="J167" s="47"/>
      <c r="K167" s="81"/>
      <c r="L167" s="47"/>
      <c r="M167" s="81"/>
      <c r="N167" s="47"/>
      <c r="O167" s="81"/>
      <c r="P167" s="59"/>
      <c r="Q167" s="81"/>
      <c r="R167" s="47"/>
      <c r="S167" s="81"/>
      <c r="T167" s="59"/>
      <c r="X167" s="88">
        <f t="shared" si="31"/>
        <v>0</v>
      </c>
      <c r="Z167" s="105">
        <v>12</v>
      </c>
      <c r="AA167" s="81"/>
      <c r="AB167" s="47"/>
      <c r="AC167" s="81"/>
      <c r="AD167" s="47"/>
      <c r="AE167" s="81"/>
      <c r="AF167" s="47"/>
      <c r="AG167" s="81"/>
      <c r="AH167" s="47"/>
      <c r="AI167" s="81"/>
      <c r="AJ167" s="59"/>
      <c r="AK167" s="81"/>
      <c r="AL167" s="47"/>
      <c r="AM167" s="81"/>
      <c r="AN167" s="59"/>
      <c r="AR167" s="88">
        <f t="shared" si="32"/>
        <v>0</v>
      </c>
      <c r="AT167" s="105">
        <v>12</v>
      </c>
      <c r="AU167" s="81"/>
      <c r="AV167" s="47"/>
      <c r="AW167" s="81"/>
      <c r="AX167" s="47"/>
      <c r="AY167" s="81"/>
      <c r="AZ167" s="47"/>
      <c r="BA167" s="81"/>
      <c r="BB167" s="47"/>
      <c r="BC167" s="81"/>
      <c r="BD167" s="59"/>
      <c r="BE167" s="81"/>
      <c r="BF167" s="47"/>
      <c r="BG167" s="81"/>
      <c r="BH167" s="59"/>
    </row>
    <row r="168" spans="4:60" ht="15" customHeight="1" outlineLevel="1" thickBot="1" x14ac:dyDescent="0.25">
      <c r="D168" s="88">
        <f t="shared" si="30"/>
        <v>0</v>
      </c>
      <c r="F168" s="105">
        <v>13</v>
      </c>
      <c r="G168" s="81"/>
      <c r="H168" s="47"/>
      <c r="I168" s="81"/>
      <c r="J168" s="47"/>
      <c r="K168" s="81"/>
      <c r="L168" s="47"/>
      <c r="M168" s="81"/>
      <c r="N168" s="47"/>
      <c r="O168" s="81"/>
      <c r="P168" s="59"/>
      <c r="Q168" s="81"/>
      <c r="R168" s="47"/>
      <c r="S168" s="81"/>
      <c r="T168" s="59"/>
      <c r="X168" s="88">
        <f t="shared" si="31"/>
        <v>0</v>
      </c>
      <c r="Z168" s="105">
        <v>13</v>
      </c>
      <c r="AA168" s="81"/>
      <c r="AB168" s="47"/>
      <c r="AC168" s="81"/>
      <c r="AD168" s="47"/>
      <c r="AE168" s="81"/>
      <c r="AF168" s="47"/>
      <c r="AG168" s="81"/>
      <c r="AH168" s="47"/>
      <c r="AI168" s="81"/>
      <c r="AJ168" s="59"/>
      <c r="AK168" s="81"/>
      <c r="AL168" s="47"/>
      <c r="AM168" s="81"/>
      <c r="AN168" s="59"/>
      <c r="AR168" s="88">
        <f t="shared" si="32"/>
        <v>0</v>
      </c>
      <c r="AT168" s="105">
        <v>13</v>
      </c>
      <c r="AU168" s="81"/>
      <c r="AV168" s="47"/>
      <c r="AW168" s="81"/>
      <c r="AX168" s="47"/>
      <c r="AY168" s="81"/>
      <c r="AZ168" s="47"/>
      <c r="BA168" s="81"/>
      <c r="BB168" s="47"/>
      <c r="BC168" s="81"/>
      <c r="BD168" s="59"/>
      <c r="BE168" s="81"/>
      <c r="BF168" s="47"/>
      <c r="BG168" s="81"/>
      <c r="BH168" s="59"/>
    </row>
    <row r="169" spans="4:60" ht="15" customHeight="1" outlineLevel="1" thickBot="1" x14ac:dyDescent="0.25">
      <c r="D169" s="88">
        <f t="shared" si="30"/>
        <v>0</v>
      </c>
      <c r="F169" s="105">
        <v>14</v>
      </c>
      <c r="G169" s="81"/>
      <c r="H169" s="78"/>
      <c r="I169" s="81"/>
      <c r="J169" s="47"/>
      <c r="K169" s="81"/>
      <c r="L169" s="47"/>
      <c r="M169" s="81"/>
      <c r="N169" s="47"/>
      <c r="O169" s="81"/>
      <c r="P169" s="59"/>
      <c r="Q169" s="81"/>
      <c r="R169" s="47"/>
      <c r="S169" s="81"/>
      <c r="T169" s="59"/>
      <c r="X169" s="88">
        <f t="shared" si="31"/>
        <v>0</v>
      </c>
      <c r="Z169" s="105">
        <v>14</v>
      </c>
      <c r="AA169" s="81"/>
      <c r="AB169" s="78"/>
      <c r="AC169" s="81"/>
      <c r="AD169" s="47"/>
      <c r="AE169" s="81"/>
      <c r="AF169" s="47"/>
      <c r="AG169" s="81"/>
      <c r="AH169" s="47"/>
      <c r="AI169" s="81"/>
      <c r="AJ169" s="59"/>
      <c r="AK169" s="81"/>
      <c r="AL169" s="47"/>
      <c r="AM169" s="81"/>
      <c r="AN169" s="59"/>
      <c r="AR169" s="88">
        <f t="shared" si="32"/>
        <v>0</v>
      </c>
      <c r="AT169" s="105">
        <v>14</v>
      </c>
      <c r="AU169" s="81"/>
      <c r="AV169" s="78"/>
      <c r="AW169" s="81"/>
      <c r="AX169" s="47"/>
      <c r="AY169" s="81"/>
      <c r="AZ169" s="47"/>
      <c r="BA169" s="81"/>
      <c r="BB169" s="47"/>
      <c r="BC169" s="81"/>
      <c r="BD169" s="59"/>
      <c r="BE169" s="81"/>
      <c r="BF169" s="47"/>
      <c r="BG169" s="81"/>
      <c r="BH169" s="59"/>
    </row>
    <row r="170" spans="4:60" ht="15" customHeight="1" outlineLevel="1" thickBot="1" x14ac:dyDescent="0.25">
      <c r="D170" s="89">
        <f t="shared" si="30"/>
        <v>0</v>
      </c>
      <c r="F170" s="105">
        <v>15</v>
      </c>
      <c r="G170" s="82"/>
      <c r="H170" s="60"/>
      <c r="I170" s="82"/>
      <c r="J170" s="60"/>
      <c r="K170" s="82"/>
      <c r="L170" s="60"/>
      <c r="M170" s="82"/>
      <c r="N170" s="60"/>
      <c r="O170" s="82"/>
      <c r="P170" s="61"/>
      <c r="Q170" s="82"/>
      <c r="R170" s="60"/>
      <c r="S170" s="82"/>
      <c r="T170" s="61"/>
      <c r="X170" s="89">
        <f t="shared" si="31"/>
        <v>0</v>
      </c>
      <c r="Z170" s="105">
        <v>15</v>
      </c>
      <c r="AA170" s="82"/>
      <c r="AB170" s="60"/>
      <c r="AC170" s="82"/>
      <c r="AD170" s="60"/>
      <c r="AE170" s="82"/>
      <c r="AF170" s="60"/>
      <c r="AG170" s="82"/>
      <c r="AH170" s="60"/>
      <c r="AI170" s="82"/>
      <c r="AJ170" s="61"/>
      <c r="AK170" s="82"/>
      <c r="AL170" s="60"/>
      <c r="AM170" s="82"/>
      <c r="AN170" s="61"/>
      <c r="AR170" s="89">
        <f t="shared" si="32"/>
        <v>0</v>
      </c>
      <c r="AT170" s="105">
        <v>15</v>
      </c>
      <c r="AU170" s="82"/>
      <c r="AV170" s="60"/>
      <c r="AW170" s="82"/>
      <c r="AX170" s="60"/>
      <c r="AY170" s="82"/>
      <c r="AZ170" s="60"/>
      <c r="BA170" s="82"/>
      <c r="BB170" s="60"/>
      <c r="BC170" s="82"/>
      <c r="BD170" s="61"/>
      <c r="BE170" s="82"/>
      <c r="BF170" s="60"/>
      <c r="BG170" s="82"/>
      <c r="BH170" s="61"/>
    </row>
    <row r="171" spans="4:60" ht="15" customHeight="1" outlineLevel="1" thickTop="1" x14ac:dyDescent="0.2">
      <c r="F171" s="106"/>
      <c r="G171" s="49" t="s">
        <v>27</v>
      </c>
      <c r="H171" s="49">
        <f>SUM(H156:H170)</f>
        <v>0</v>
      </c>
      <c r="I171" s="49"/>
      <c r="J171" s="49">
        <f>SUM(J156:J170)</f>
        <v>0</v>
      </c>
      <c r="K171" s="49"/>
      <c r="L171" s="49">
        <f>SUM(L156:L170)</f>
        <v>0</v>
      </c>
      <c r="M171" s="49"/>
      <c r="N171" s="49">
        <f>SUM(N156:N170)</f>
        <v>0</v>
      </c>
      <c r="O171" s="49"/>
      <c r="P171" s="49">
        <f>SUM(P156:P170)</f>
        <v>0</v>
      </c>
      <c r="Q171" s="49"/>
      <c r="R171" s="49">
        <f>SUM(R156:R170)</f>
        <v>0</v>
      </c>
      <c r="S171" s="49"/>
      <c r="T171" s="49">
        <f>SUM(T156:T170)</f>
        <v>0</v>
      </c>
      <c r="Z171" s="106"/>
      <c r="AA171" s="49" t="s">
        <v>27</v>
      </c>
      <c r="AB171" s="49">
        <f>SUM(AB156:AB170)</f>
        <v>0</v>
      </c>
      <c r="AC171" s="49"/>
      <c r="AD171" s="49">
        <f>SUM(AD156:AD170)</f>
        <v>0</v>
      </c>
      <c r="AE171" s="49"/>
      <c r="AF171" s="49">
        <f>SUM(AF156:AF170)</f>
        <v>0</v>
      </c>
      <c r="AG171" s="49"/>
      <c r="AH171" s="49">
        <f>SUM(AH156:AH170)</f>
        <v>0</v>
      </c>
      <c r="AI171" s="49"/>
      <c r="AJ171" s="49">
        <f>SUM(AJ156:AJ170)</f>
        <v>0</v>
      </c>
      <c r="AK171" s="49"/>
      <c r="AL171" s="49">
        <f>SUM(AL156:AL170)</f>
        <v>0</v>
      </c>
      <c r="AM171" s="49"/>
      <c r="AN171" s="49">
        <f>SUM(AN156:AN170)</f>
        <v>0</v>
      </c>
      <c r="AT171" s="106"/>
      <c r="AU171" s="49" t="s">
        <v>27</v>
      </c>
      <c r="AV171" s="49">
        <f>SUM(AV156:AV170)</f>
        <v>0</v>
      </c>
      <c r="AW171" s="49"/>
      <c r="AX171" s="49">
        <f>SUM(AX156:AX170)</f>
        <v>0</v>
      </c>
      <c r="AY171" s="49"/>
      <c r="AZ171" s="49">
        <f>SUM(AZ156:AZ170)</f>
        <v>0</v>
      </c>
      <c r="BA171" s="49"/>
      <c r="BB171" s="49">
        <f>SUM(BB156:BB170)</f>
        <v>0</v>
      </c>
      <c r="BC171" s="49"/>
      <c r="BD171" s="49">
        <f>SUM(BD156:BD170)</f>
        <v>0</v>
      </c>
      <c r="BE171" s="49"/>
      <c r="BF171" s="49">
        <f>SUM(BF156:BF170)</f>
        <v>0</v>
      </c>
      <c r="BG171" s="49"/>
      <c r="BH171" s="49">
        <f>SUM(BH156:BH170)</f>
        <v>0</v>
      </c>
    </row>
    <row r="172" spans="4:60" ht="0.75" customHeight="1" outlineLevel="1" thickBot="1" x14ac:dyDescent="0.25">
      <c r="F172" s="108">
        <f>INT((N173-LOOKUP(N173,DATE(YEAR(N173)+{-1;0;1},1,3)-WEEKDAY(DATE(YEAR(N173)+{-1;0;1},1,3))+2))/7)+1</f>
        <v>17</v>
      </c>
      <c r="G172" s="50"/>
      <c r="H172" s="50"/>
      <c r="I172" s="50"/>
      <c r="J172" s="50"/>
      <c r="K172" s="50"/>
      <c r="L172" s="50"/>
      <c r="M172" s="50"/>
      <c r="N172" s="50"/>
      <c r="O172" s="50"/>
      <c r="P172" s="50"/>
      <c r="Q172" s="50"/>
      <c r="R172" s="50"/>
      <c r="S172" s="50"/>
      <c r="T172" s="50"/>
      <c r="Z172" s="108">
        <f>INT((AH173-LOOKUP(AH173,DATE(YEAR(AH173)+{-1;0;1},1,3)-WEEKDAY(DATE(YEAR(AH173)+{-1;0;1},1,3))+2))/7)+1</f>
        <v>21</v>
      </c>
      <c r="AA172" s="50"/>
      <c r="AB172" s="50"/>
      <c r="AC172" s="50"/>
      <c r="AD172" s="50"/>
      <c r="AE172" s="50"/>
      <c r="AF172" s="50"/>
      <c r="AG172" s="50"/>
      <c r="AH172" s="50"/>
      <c r="AI172" s="50"/>
      <c r="AJ172" s="50"/>
      <c r="AK172" s="50"/>
      <c r="AL172" s="50"/>
      <c r="AM172" s="50"/>
      <c r="AN172" s="50"/>
      <c r="AT172" s="108">
        <f>INT((BB173-LOOKUP(BB173,DATE(YEAR(BB173)+{-1;0;1},1,3)-WEEKDAY(DATE(YEAR(BB173)+{-1;0;1},1,3))+2))/7)+1</f>
        <v>25</v>
      </c>
      <c r="AU172" s="50"/>
      <c r="AV172" s="50"/>
      <c r="AW172" s="50"/>
      <c r="AX172" s="50"/>
      <c r="AY172" s="50"/>
      <c r="AZ172" s="50"/>
      <c r="BA172" s="50"/>
      <c r="BB172" s="50"/>
      <c r="BC172" s="50"/>
      <c r="BD172" s="50"/>
      <c r="BE172" s="50"/>
      <c r="BF172" s="50"/>
      <c r="BG172" s="50"/>
      <c r="BH172" s="50"/>
    </row>
    <row r="173" spans="4:60" ht="39.950000000000003" customHeight="1" thickBot="1" x14ac:dyDescent="0.25">
      <c r="F173" s="71">
        <f>F172</f>
        <v>17</v>
      </c>
      <c r="G173" s="101" t="str">
        <f>IF(ISNA(VLOOKUP(H173,Tab_feri,2,FALSE)),"",VLOOKUP(H173,Tab_feri,2,FALSE))</f>
        <v/>
      </c>
      <c r="H173" s="52">
        <f>T155+1</f>
        <v>43577</v>
      </c>
      <c r="I173" s="51" t="str">
        <f>IF(ISNA(VLOOKUP(J173,Tab_feri,2,FALSE)),"",VLOOKUP(J173,Tab_feri,2,FALSE))</f>
        <v/>
      </c>
      <c r="J173" s="52">
        <f>H173+1</f>
        <v>43578</v>
      </c>
      <c r="K173" s="51" t="str">
        <f>IF(ISNA(VLOOKUP(L173,Tab_feri,2,FALSE)),"",VLOOKUP(L173,Tab_feri,2,FALSE))</f>
        <v/>
      </c>
      <c r="L173" s="52">
        <f>J173+1</f>
        <v>43579</v>
      </c>
      <c r="M173" s="51" t="str">
        <f>IF(ISNA(VLOOKUP(N173,Tab_feri,2,FALSE)),"",VLOOKUP(N173,Tab_feri,2,FALSE))</f>
        <v/>
      </c>
      <c r="N173" s="52">
        <f>L173+1</f>
        <v>43580</v>
      </c>
      <c r="O173" s="51" t="str">
        <f>IF(ISNA(VLOOKUP(P173,Tab_feri,2,FALSE)),"",VLOOKUP(P173,Tab_feri,2,FALSE))</f>
        <v/>
      </c>
      <c r="P173" s="52">
        <f>N173+1</f>
        <v>43581</v>
      </c>
      <c r="Q173" s="53" t="str">
        <f>IF(ISNA(VLOOKUP(R173,Tab_feri,2,FALSE)),"",VLOOKUP(R173,Tab_feri,2,FALSE))</f>
        <v/>
      </c>
      <c r="R173" s="54">
        <f>P173+1</f>
        <v>43582</v>
      </c>
      <c r="S173" s="53" t="str">
        <f>IF(ISNA(VLOOKUP(T173,Tab_feri,2,FALSE)),"",VLOOKUP(T173,Tab_feri,2,FALSE))</f>
        <v/>
      </c>
      <c r="T173" s="55">
        <f>R173+1</f>
        <v>43583</v>
      </c>
      <c r="Z173" s="71">
        <f>Z172</f>
        <v>21</v>
      </c>
      <c r="AA173" s="51" t="str">
        <f>IF(ISNA(VLOOKUP(AB173,Tab_feri,2,FALSE)),"",VLOOKUP(AB173,Tab_feri,2,FALSE))</f>
        <v/>
      </c>
      <c r="AB173" s="52">
        <f>AN155+1</f>
        <v>43605</v>
      </c>
      <c r="AC173" s="51" t="str">
        <f>IF(ISNA(VLOOKUP(AD173,Tab_feri,2,FALSE)),"",VLOOKUP(AD173,Tab_feri,2,FALSE))</f>
        <v/>
      </c>
      <c r="AD173" s="52">
        <f>AB173+1</f>
        <v>43606</v>
      </c>
      <c r="AE173" s="101" t="str">
        <f>IF(ISNA(VLOOKUP(AF173,Tab_feri,2,FALSE)),"",VLOOKUP(AF173,Tab_feri,2,FALSE))</f>
        <v/>
      </c>
      <c r="AF173" s="52">
        <f>AD173+1</f>
        <v>43607</v>
      </c>
      <c r="AG173" s="51" t="str">
        <f>IF(ISNA(VLOOKUP(AH173,Tab_feri,2,FALSE)),"",VLOOKUP(AH173,Tab_feri,2,FALSE))</f>
        <v/>
      </c>
      <c r="AH173" s="52">
        <f>AF173+1</f>
        <v>43608</v>
      </c>
      <c r="AI173" s="51" t="str">
        <f>IF(ISNA(VLOOKUP(AJ173,Tab_feri,2,FALSE)),"",VLOOKUP(AJ173,Tab_feri,2,FALSE))</f>
        <v/>
      </c>
      <c r="AJ173" s="52">
        <f>AH173+1</f>
        <v>43609</v>
      </c>
      <c r="AK173" s="53" t="str">
        <f>IF(ISNA(VLOOKUP(AL173,Tab_feri,2,FALSE)),"",VLOOKUP(AL173,Tab_feri,2,FALSE))</f>
        <v/>
      </c>
      <c r="AL173" s="54">
        <f>AJ173+1</f>
        <v>43610</v>
      </c>
      <c r="AM173" s="53" t="str">
        <f>IF(ISNA(VLOOKUP(AN173,Tab_feri,2,FALSE)),"",VLOOKUP(AN173,Tab_feri,2,FALSE))</f>
        <v/>
      </c>
      <c r="AN173" s="55">
        <f>AL173+1</f>
        <v>43611</v>
      </c>
      <c r="AT173" s="71">
        <f>AT172</f>
        <v>25</v>
      </c>
      <c r="AU173" s="51" t="str">
        <f>IF(ISNA(VLOOKUP(AV173,Tab_feri,2,FALSE)),"",VLOOKUP(AV173,Tab_feri,2,FALSE))</f>
        <v/>
      </c>
      <c r="AV173" s="52">
        <f>BH155+1</f>
        <v>43633</v>
      </c>
      <c r="AW173" s="51" t="str">
        <f>IF(ISNA(VLOOKUP(AX173,Tab_feri,2,FALSE)),"",VLOOKUP(AX173,Tab_feri,2,FALSE))</f>
        <v/>
      </c>
      <c r="AX173" s="52">
        <f>AV173+1</f>
        <v>43634</v>
      </c>
      <c r="AY173" s="51" t="str">
        <f>IF(ISNA(VLOOKUP(AZ173,Tab_feri,2,FALSE)),"",VLOOKUP(AZ173,Tab_feri,2,FALSE))</f>
        <v/>
      </c>
      <c r="AZ173" s="52">
        <f>AX173+1</f>
        <v>43635</v>
      </c>
      <c r="BA173" s="51" t="str">
        <f>IF(ISNA(VLOOKUP(BB173,Tab_feri,2,FALSE)),"",VLOOKUP(BB173,Tab_feri,2,FALSE))</f>
        <v/>
      </c>
      <c r="BB173" s="52">
        <f>AZ173+1</f>
        <v>43636</v>
      </c>
      <c r="BC173" s="51" t="str">
        <f>IF(ISNA(VLOOKUP(BD173,Tab_feri,2,FALSE)),"",VLOOKUP(BD173,Tab_feri,2,FALSE))</f>
        <v/>
      </c>
      <c r="BD173" s="52">
        <f>BB173+1</f>
        <v>43637</v>
      </c>
      <c r="BE173" s="53" t="str">
        <f>IF(ISNA(VLOOKUP(BF173,Tab_feri,2,FALSE)),"",VLOOKUP(BF173,Tab_feri,2,FALSE))</f>
        <v/>
      </c>
      <c r="BF173" s="54">
        <f>BD173+1</f>
        <v>43638</v>
      </c>
      <c r="BG173" s="53" t="str">
        <f>IF(ISNA(VLOOKUP(BH173,Tab_feri,2,FALSE)),"",VLOOKUP(BH173,Tab_feri,2,FALSE))</f>
        <v/>
      </c>
      <c r="BH173" s="55">
        <f>BF173+1</f>
        <v>43639</v>
      </c>
    </row>
    <row r="174" spans="4:60" ht="15" customHeight="1" outlineLevel="1" thickTop="1" thickBot="1" x14ac:dyDescent="0.25">
      <c r="D174" s="87">
        <f>SUM(H174,J174,L174,N174,P174,R174,T174)</f>
        <v>0</v>
      </c>
      <c r="F174" s="105">
        <v>1</v>
      </c>
      <c r="G174" s="80"/>
      <c r="H174" s="57"/>
      <c r="I174" s="80"/>
      <c r="J174" s="57"/>
      <c r="K174" s="80"/>
      <c r="L174" s="57"/>
      <c r="M174" s="80"/>
      <c r="N174" s="57"/>
      <c r="O174" s="80"/>
      <c r="P174" s="58"/>
      <c r="Q174" s="80"/>
      <c r="R174" s="57"/>
      <c r="S174" s="80"/>
      <c r="T174" s="58"/>
      <c r="X174" s="87">
        <f>SUM(AB174,AD174,AF174,AH174,AJ174,AL174,AN174)</f>
        <v>0</v>
      </c>
      <c r="Z174" s="105">
        <v>1</v>
      </c>
      <c r="AA174" s="80"/>
      <c r="AB174" s="57"/>
      <c r="AC174" s="80"/>
      <c r="AD174" s="57"/>
      <c r="AE174" s="80"/>
      <c r="AF174" s="57"/>
      <c r="AG174" s="80"/>
      <c r="AH174" s="57"/>
      <c r="AI174" s="80"/>
      <c r="AJ174" s="58"/>
      <c r="AK174" s="80"/>
      <c r="AL174" s="57"/>
      <c r="AM174" s="80"/>
      <c r="AN174" s="58"/>
      <c r="AR174" s="87">
        <f>SUM(AV174,AX174,AZ174,BB174,BD174,BF174,BH174)</f>
        <v>0</v>
      </c>
      <c r="AT174" s="105">
        <v>1</v>
      </c>
      <c r="AU174" s="80"/>
      <c r="AV174" s="57"/>
      <c r="AW174" s="80"/>
      <c r="AX174" s="57"/>
      <c r="AY174" s="80"/>
      <c r="AZ174" s="57"/>
      <c r="BA174" s="80"/>
      <c r="BB174" s="57"/>
      <c r="BC174" s="80"/>
      <c r="BD174" s="58"/>
      <c r="BE174" s="80"/>
      <c r="BF174" s="57"/>
      <c r="BG174" s="80"/>
      <c r="BH174" s="58"/>
    </row>
    <row r="175" spans="4:60" ht="15" customHeight="1" outlineLevel="1" thickBot="1" x14ac:dyDescent="0.25">
      <c r="D175" s="88">
        <f t="shared" ref="D175:D188" si="33">SUM(H175,J175,L175,N175,P175,R175,T175)</f>
        <v>0</v>
      </c>
      <c r="F175" s="105">
        <v>2</v>
      </c>
      <c r="G175" s="81"/>
      <c r="H175" s="47"/>
      <c r="I175" s="81"/>
      <c r="J175" s="47"/>
      <c r="K175" s="81"/>
      <c r="L175" s="47"/>
      <c r="M175" s="81"/>
      <c r="N175" s="47"/>
      <c r="O175" s="81"/>
      <c r="P175" s="59"/>
      <c r="Q175" s="81"/>
      <c r="R175" s="47"/>
      <c r="S175" s="81"/>
      <c r="T175" s="59"/>
      <c r="X175" s="88">
        <f t="shared" ref="X175:X188" si="34">SUM(AB175,AD175,AF175,AH175,AJ175,AL175,AN175)</f>
        <v>0</v>
      </c>
      <c r="Z175" s="105">
        <v>2</v>
      </c>
      <c r="AA175" s="81"/>
      <c r="AB175" s="47"/>
      <c r="AC175" s="81"/>
      <c r="AD175" s="47"/>
      <c r="AE175" s="81"/>
      <c r="AF175" s="47"/>
      <c r="AG175" s="81"/>
      <c r="AH175" s="47"/>
      <c r="AI175" s="81"/>
      <c r="AJ175" s="59"/>
      <c r="AK175" s="81"/>
      <c r="AL175" s="47"/>
      <c r="AM175" s="81"/>
      <c r="AN175" s="59"/>
      <c r="AR175" s="88">
        <f t="shared" ref="AR175:AR188" si="35">SUM(AV175,AX175,AZ175,BB175,BD175,BF175,BH175)</f>
        <v>0</v>
      </c>
      <c r="AT175" s="105">
        <v>2</v>
      </c>
      <c r="AU175" s="81"/>
      <c r="AV175" s="47"/>
      <c r="AW175" s="81"/>
      <c r="AX175" s="47"/>
      <c r="AY175" s="81"/>
      <c r="AZ175" s="47"/>
      <c r="BA175" s="81"/>
      <c r="BB175" s="47"/>
      <c r="BC175" s="81"/>
      <c r="BD175" s="59"/>
      <c r="BE175" s="81"/>
      <c r="BF175" s="47"/>
      <c r="BG175" s="81"/>
      <c r="BH175" s="59"/>
    </row>
    <row r="176" spans="4:60" ht="15" customHeight="1" outlineLevel="1" thickBot="1" x14ac:dyDescent="0.25">
      <c r="D176" s="88">
        <f t="shared" si="33"/>
        <v>0</v>
      </c>
      <c r="F176" s="105">
        <v>3</v>
      </c>
      <c r="G176" s="81"/>
      <c r="H176" s="47"/>
      <c r="I176" s="81"/>
      <c r="J176" s="47"/>
      <c r="K176" s="81"/>
      <c r="L176" s="47"/>
      <c r="M176" s="81"/>
      <c r="N176" s="47"/>
      <c r="O176" s="81"/>
      <c r="P176" s="59"/>
      <c r="Q176" s="81"/>
      <c r="R176" s="47"/>
      <c r="S176" s="81"/>
      <c r="T176" s="59"/>
      <c r="X176" s="88">
        <f t="shared" si="34"/>
        <v>0</v>
      </c>
      <c r="Z176" s="105">
        <v>3</v>
      </c>
      <c r="AA176" s="81"/>
      <c r="AB176" s="47"/>
      <c r="AC176" s="81"/>
      <c r="AD176" s="47"/>
      <c r="AE176" s="81"/>
      <c r="AF176" s="47"/>
      <c r="AG176" s="81"/>
      <c r="AH176" s="47"/>
      <c r="AI176" s="81"/>
      <c r="AJ176" s="59"/>
      <c r="AK176" s="81"/>
      <c r="AL176" s="47"/>
      <c r="AM176" s="81"/>
      <c r="AN176" s="59"/>
      <c r="AR176" s="88">
        <f t="shared" si="35"/>
        <v>0</v>
      </c>
      <c r="AT176" s="105">
        <v>3</v>
      </c>
      <c r="AU176" s="81"/>
      <c r="AV176" s="47"/>
      <c r="AW176" s="81"/>
      <c r="AX176" s="47"/>
      <c r="AY176" s="81"/>
      <c r="AZ176" s="47"/>
      <c r="BA176" s="81"/>
      <c r="BB176" s="47"/>
      <c r="BC176" s="81"/>
      <c r="BD176" s="59"/>
      <c r="BE176" s="81"/>
      <c r="BF176" s="47"/>
      <c r="BG176" s="81"/>
      <c r="BH176" s="59"/>
    </row>
    <row r="177" spans="4:60" ht="15" customHeight="1" outlineLevel="1" thickBot="1" x14ac:dyDescent="0.25">
      <c r="D177" s="88">
        <f t="shared" si="33"/>
        <v>0</v>
      </c>
      <c r="F177" s="105">
        <v>4</v>
      </c>
      <c r="G177" s="81"/>
      <c r="H177" s="47"/>
      <c r="I177" s="81"/>
      <c r="J177" s="47"/>
      <c r="K177" s="81"/>
      <c r="L177" s="47"/>
      <c r="M177" s="81"/>
      <c r="N177" s="47"/>
      <c r="O177" s="81"/>
      <c r="P177" s="59"/>
      <c r="Q177" s="81"/>
      <c r="R177" s="47"/>
      <c r="S177" s="81"/>
      <c r="T177" s="59"/>
      <c r="X177" s="88">
        <f t="shared" si="34"/>
        <v>0</v>
      </c>
      <c r="Z177" s="105">
        <v>4</v>
      </c>
      <c r="AA177" s="81"/>
      <c r="AB177" s="47"/>
      <c r="AC177" s="81"/>
      <c r="AD177" s="47"/>
      <c r="AE177" s="81"/>
      <c r="AF177" s="47"/>
      <c r="AG177" s="81"/>
      <c r="AH177" s="47"/>
      <c r="AI177" s="81"/>
      <c r="AJ177" s="59"/>
      <c r="AK177" s="81"/>
      <c r="AL177" s="47"/>
      <c r="AM177" s="81"/>
      <c r="AN177" s="59"/>
      <c r="AR177" s="88">
        <f t="shared" si="35"/>
        <v>0</v>
      </c>
      <c r="AT177" s="105">
        <v>4</v>
      </c>
      <c r="AU177" s="81"/>
      <c r="AV177" s="47"/>
      <c r="AW177" s="81"/>
      <c r="AX177" s="47"/>
      <c r="AY177" s="81"/>
      <c r="AZ177" s="47"/>
      <c r="BA177" s="81"/>
      <c r="BB177" s="47"/>
      <c r="BC177" s="81"/>
      <c r="BD177" s="59"/>
      <c r="BE177" s="81"/>
      <c r="BF177" s="47"/>
      <c r="BG177" s="81"/>
      <c r="BH177" s="59"/>
    </row>
    <row r="178" spans="4:60" ht="15" customHeight="1" outlineLevel="1" thickBot="1" x14ac:dyDescent="0.25">
      <c r="D178" s="88">
        <f t="shared" si="33"/>
        <v>0</v>
      </c>
      <c r="F178" s="105">
        <v>5</v>
      </c>
      <c r="G178" s="81"/>
      <c r="H178" s="47"/>
      <c r="I178" s="81"/>
      <c r="J178" s="47"/>
      <c r="K178" s="81"/>
      <c r="L178" s="47"/>
      <c r="M178" s="81"/>
      <c r="N178" s="47"/>
      <c r="O178" s="81"/>
      <c r="P178" s="59"/>
      <c r="Q178" s="81"/>
      <c r="R178" s="47"/>
      <c r="S178" s="81"/>
      <c r="T178" s="59"/>
      <c r="X178" s="88">
        <f t="shared" si="34"/>
        <v>0</v>
      </c>
      <c r="Z178" s="105">
        <v>5</v>
      </c>
      <c r="AA178" s="81"/>
      <c r="AB178" s="47"/>
      <c r="AC178" s="81"/>
      <c r="AD178" s="47"/>
      <c r="AE178" s="81"/>
      <c r="AF178" s="47"/>
      <c r="AG178" s="81"/>
      <c r="AH178" s="47"/>
      <c r="AI178" s="81"/>
      <c r="AJ178" s="59"/>
      <c r="AK178" s="81"/>
      <c r="AL178" s="47"/>
      <c r="AM178" s="81"/>
      <c r="AN178" s="59"/>
      <c r="AR178" s="88">
        <f t="shared" si="35"/>
        <v>0</v>
      </c>
      <c r="AT178" s="105">
        <v>5</v>
      </c>
      <c r="AU178" s="81"/>
      <c r="AV178" s="47"/>
      <c r="AW178" s="81"/>
      <c r="AX178" s="47"/>
      <c r="AY178" s="81"/>
      <c r="AZ178" s="47"/>
      <c r="BA178" s="81"/>
      <c r="BB178" s="47"/>
      <c r="BC178" s="81"/>
      <c r="BD178" s="59"/>
      <c r="BE178" s="81"/>
      <c r="BF178" s="47"/>
      <c r="BG178" s="81"/>
      <c r="BH178" s="59"/>
    </row>
    <row r="179" spans="4:60" ht="15" customHeight="1" outlineLevel="1" thickBot="1" x14ac:dyDescent="0.25">
      <c r="D179" s="88">
        <f t="shared" si="33"/>
        <v>0</v>
      </c>
      <c r="F179" s="105">
        <v>6</v>
      </c>
      <c r="G179" s="81"/>
      <c r="H179" s="47"/>
      <c r="I179" s="81"/>
      <c r="J179" s="47"/>
      <c r="K179" s="81"/>
      <c r="L179" s="47"/>
      <c r="M179" s="81"/>
      <c r="N179" s="47"/>
      <c r="O179" s="81"/>
      <c r="P179" s="59"/>
      <c r="Q179" s="81"/>
      <c r="R179" s="47"/>
      <c r="S179" s="81"/>
      <c r="T179" s="59"/>
      <c r="X179" s="88">
        <f t="shared" si="34"/>
        <v>0</v>
      </c>
      <c r="Z179" s="105">
        <v>6</v>
      </c>
      <c r="AA179" s="81"/>
      <c r="AB179" s="47"/>
      <c r="AC179" s="81"/>
      <c r="AD179" s="47"/>
      <c r="AE179" s="81"/>
      <c r="AF179" s="47"/>
      <c r="AG179" s="81"/>
      <c r="AH179" s="47"/>
      <c r="AI179" s="81"/>
      <c r="AJ179" s="59"/>
      <c r="AK179" s="81"/>
      <c r="AL179" s="47"/>
      <c r="AM179" s="81"/>
      <c r="AN179" s="59"/>
      <c r="AR179" s="88">
        <f t="shared" si="35"/>
        <v>0</v>
      </c>
      <c r="AT179" s="105">
        <v>6</v>
      </c>
      <c r="AU179" s="81"/>
      <c r="AV179" s="47"/>
      <c r="AW179" s="81"/>
      <c r="AX179" s="47"/>
      <c r="AY179" s="81"/>
      <c r="AZ179" s="47"/>
      <c r="BA179" s="81"/>
      <c r="BB179" s="47"/>
      <c r="BC179" s="81"/>
      <c r="BD179" s="59"/>
      <c r="BE179" s="81"/>
      <c r="BF179" s="47"/>
      <c r="BG179" s="81"/>
      <c r="BH179" s="59"/>
    </row>
    <row r="180" spans="4:60" ht="15" customHeight="1" outlineLevel="1" thickBot="1" x14ac:dyDescent="0.25">
      <c r="D180" s="88">
        <f t="shared" si="33"/>
        <v>0</v>
      </c>
      <c r="F180" s="105">
        <v>7</v>
      </c>
      <c r="G180" s="81"/>
      <c r="H180" s="47"/>
      <c r="I180" s="81"/>
      <c r="J180" s="47"/>
      <c r="K180" s="81"/>
      <c r="L180" s="47"/>
      <c r="M180" s="81"/>
      <c r="N180" s="47"/>
      <c r="O180" s="81"/>
      <c r="P180" s="59"/>
      <c r="Q180" s="81"/>
      <c r="R180" s="47"/>
      <c r="S180" s="81"/>
      <c r="T180" s="59"/>
      <c r="X180" s="88">
        <f t="shared" si="34"/>
        <v>0</v>
      </c>
      <c r="Z180" s="105">
        <v>7</v>
      </c>
      <c r="AA180" s="81"/>
      <c r="AB180" s="47"/>
      <c r="AC180" s="81"/>
      <c r="AD180" s="47"/>
      <c r="AE180" s="81"/>
      <c r="AF180" s="47"/>
      <c r="AG180" s="81"/>
      <c r="AH180" s="47"/>
      <c r="AI180" s="81"/>
      <c r="AJ180" s="59"/>
      <c r="AK180" s="81"/>
      <c r="AL180" s="47"/>
      <c r="AM180" s="81"/>
      <c r="AN180" s="59"/>
      <c r="AR180" s="88">
        <f t="shared" si="35"/>
        <v>0</v>
      </c>
      <c r="AT180" s="105">
        <v>7</v>
      </c>
      <c r="AU180" s="81"/>
      <c r="AV180" s="47"/>
      <c r="AW180" s="81"/>
      <c r="AX180" s="47"/>
      <c r="AY180" s="81"/>
      <c r="AZ180" s="47"/>
      <c r="BA180" s="81"/>
      <c r="BB180" s="47"/>
      <c r="BC180" s="81"/>
      <c r="BD180" s="59"/>
      <c r="BE180" s="81"/>
      <c r="BF180" s="47"/>
      <c r="BG180" s="81"/>
      <c r="BH180" s="59"/>
    </row>
    <row r="181" spans="4:60" ht="15" customHeight="1" outlineLevel="1" thickBot="1" x14ac:dyDescent="0.25">
      <c r="D181" s="88">
        <f t="shared" si="33"/>
        <v>0</v>
      </c>
      <c r="F181" s="105">
        <v>8</v>
      </c>
      <c r="G181" s="81"/>
      <c r="H181" s="47"/>
      <c r="I181" s="81"/>
      <c r="J181" s="47"/>
      <c r="K181" s="81"/>
      <c r="L181" s="47"/>
      <c r="M181" s="81"/>
      <c r="N181" s="47"/>
      <c r="O181" s="81"/>
      <c r="P181" s="59"/>
      <c r="Q181" s="81"/>
      <c r="R181" s="47"/>
      <c r="S181" s="81"/>
      <c r="T181" s="59"/>
      <c r="X181" s="88">
        <f t="shared" si="34"/>
        <v>0</v>
      </c>
      <c r="Z181" s="105">
        <v>8</v>
      </c>
      <c r="AA181" s="81"/>
      <c r="AB181" s="47"/>
      <c r="AC181" s="81"/>
      <c r="AD181" s="47"/>
      <c r="AE181" s="81"/>
      <c r="AF181" s="47"/>
      <c r="AG181" s="81"/>
      <c r="AH181" s="47"/>
      <c r="AI181" s="81"/>
      <c r="AJ181" s="59"/>
      <c r="AK181" s="81"/>
      <c r="AL181" s="47"/>
      <c r="AM181" s="81"/>
      <c r="AN181" s="59"/>
      <c r="AR181" s="88">
        <f t="shared" si="35"/>
        <v>0</v>
      </c>
      <c r="AT181" s="105">
        <v>8</v>
      </c>
      <c r="AU181" s="81"/>
      <c r="AV181" s="47"/>
      <c r="AW181" s="81"/>
      <c r="AX181" s="47"/>
      <c r="AY181" s="81"/>
      <c r="AZ181" s="47"/>
      <c r="BA181" s="81"/>
      <c r="BB181" s="47"/>
      <c r="BC181" s="81"/>
      <c r="BD181" s="59"/>
      <c r="BE181" s="81"/>
      <c r="BF181" s="47"/>
      <c r="BG181" s="81"/>
      <c r="BH181" s="59"/>
    </row>
    <row r="182" spans="4:60" ht="15" customHeight="1" outlineLevel="1" thickBot="1" x14ac:dyDescent="0.25">
      <c r="D182" s="88">
        <f t="shared" si="33"/>
        <v>0</v>
      </c>
      <c r="F182" s="105">
        <v>9</v>
      </c>
      <c r="G182" s="81"/>
      <c r="H182" s="47"/>
      <c r="I182" s="81"/>
      <c r="J182" s="47"/>
      <c r="K182" s="81"/>
      <c r="L182" s="47"/>
      <c r="M182" s="81"/>
      <c r="N182" s="47"/>
      <c r="O182" s="81"/>
      <c r="P182" s="59"/>
      <c r="Q182" s="81"/>
      <c r="R182" s="47"/>
      <c r="S182" s="81"/>
      <c r="T182" s="59"/>
      <c r="X182" s="88">
        <f t="shared" si="34"/>
        <v>0</v>
      </c>
      <c r="Z182" s="105">
        <v>9</v>
      </c>
      <c r="AA182" s="81"/>
      <c r="AB182" s="47"/>
      <c r="AC182" s="81"/>
      <c r="AD182" s="47"/>
      <c r="AE182" s="81"/>
      <c r="AF182" s="47"/>
      <c r="AG182" s="81"/>
      <c r="AH182" s="47"/>
      <c r="AI182" s="81"/>
      <c r="AJ182" s="59"/>
      <c r="AK182" s="81"/>
      <c r="AL182" s="47"/>
      <c r="AM182" s="81"/>
      <c r="AN182" s="59"/>
      <c r="AR182" s="88">
        <f t="shared" si="35"/>
        <v>0</v>
      </c>
      <c r="AT182" s="105">
        <v>9</v>
      </c>
      <c r="AU182" s="81"/>
      <c r="AV182" s="47"/>
      <c r="AW182" s="81"/>
      <c r="AX182" s="47"/>
      <c r="AY182" s="81"/>
      <c r="AZ182" s="47"/>
      <c r="BA182" s="81"/>
      <c r="BB182" s="47"/>
      <c r="BC182" s="81"/>
      <c r="BD182" s="59"/>
      <c r="BE182" s="81"/>
      <c r="BF182" s="47"/>
      <c r="BG182" s="81"/>
      <c r="BH182" s="59"/>
    </row>
    <row r="183" spans="4:60" ht="15" customHeight="1" outlineLevel="1" thickBot="1" x14ac:dyDescent="0.25">
      <c r="D183" s="88">
        <f t="shared" si="33"/>
        <v>0</v>
      </c>
      <c r="F183" s="105">
        <v>10</v>
      </c>
      <c r="G183" s="81"/>
      <c r="H183" s="47"/>
      <c r="I183" s="81"/>
      <c r="J183" s="47"/>
      <c r="K183" s="81"/>
      <c r="L183" s="47"/>
      <c r="M183" s="81"/>
      <c r="N183" s="47"/>
      <c r="O183" s="81"/>
      <c r="P183" s="59"/>
      <c r="Q183" s="81"/>
      <c r="R183" s="47"/>
      <c r="S183" s="81"/>
      <c r="T183" s="59"/>
      <c r="X183" s="88">
        <f t="shared" si="34"/>
        <v>0</v>
      </c>
      <c r="Z183" s="105">
        <v>10</v>
      </c>
      <c r="AA183" s="81"/>
      <c r="AB183" s="47"/>
      <c r="AC183" s="81"/>
      <c r="AD183" s="47"/>
      <c r="AE183" s="81"/>
      <c r="AF183" s="47"/>
      <c r="AG183" s="81"/>
      <c r="AH183" s="47"/>
      <c r="AI183" s="81"/>
      <c r="AJ183" s="59"/>
      <c r="AK183" s="81"/>
      <c r="AL183" s="47"/>
      <c r="AM183" s="81"/>
      <c r="AN183" s="59"/>
      <c r="AR183" s="88">
        <f t="shared" si="35"/>
        <v>0</v>
      </c>
      <c r="AT183" s="105">
        <v>10</v>
      </c>
      <c r="AU183" s="81"/>
      <c r="AV183" s="47"/>
      <c r="AW183" s="81"/>
      <c r="AX183" s="47"/>
      <c r="AY183" s="81"/>
      <c r="AZ183" s="47"/>
      <c r="BA183" s="81"/>
      <c r="BB183" s="47"/>
      <c r="BC183" s="81"/>
      <c r="BD183" s="59"/>
      <c r="BE183" s="81"/>
      <c r="BF183" s="47"/>
      <c r="BG183" s="81"/>
      <c r="BH183" s="59"/>
    </row>
    <row r="184" spans="4:60" ht="15" customHeight="1" outlineLevel="1" thickBot="1" x14ac:dyDescent="0.25">
      <c r="D184" s="88">
        <f t="shared" si="33"/>
        <v>0</v>
      </c>
      <c r="F184" s="105">
        <v>11</v>
      </c>
      <c r="G184" s="81"/>
      <c r="H184" s="47"/>
      <c r="I184" s="81"/>
      <c r="J184" s="47"/>
      <c r="K184" s="81"/>
      <c r="L184" s="47"/>
      <c r="M184" s="81"/>
      <c r="N184" s="47"/>
      <c r="O184" s="81"/>
      <c r="P184" s="59"/>
      <c r="Q184" s="81"/>
      <c r="R184" s="47"/>
      <c r="S184" s="81"/>
      <c r="T184" s="59"/>
      <c r="X184" s="88">
        <f t="shared" si="34"/>
        <v>0</v>
      </c>
      <c r="Z184" s="105">
        <v>11</v>
      </c>
      <c r="AA184" s="81"/>
      <c r="AB184" s="47"/>
      <c r="AC184" s="81"/>
      <c r="AD184" s="47"/>
      <c r="AE184" s="81"/>
      <c r="AF184" s="47"/>
      <c r="AG184" s="81"/>
      <c r="AH184" s="47"/>
      <c r="AI184" s="81"/>
      <c r="AJ184" s="59"/>
      <c r="AK184" s="81"/>
      <c r="AL184" s="47"/>
      <c r="AM184" s="81"/>
      <c r="AN184" s="59"/>
      <c r="AR184" s="88">
        <f t="shared" si="35"/>
        <v>0</v>
      </c>
      <c r="AT184" s="105">
        <v>11</v>
      </c>
      <c r="AU184" s="81"/>
      <c r="AV184" s="47"/>
      <c r="AW184" s="81"/>
      <c r="AX184" s="47"/>
      <c r="AY184" s="81"/>
      <c r="AZ184" s="47"/>
      <c r="BA184" s="81"/>
      <c r="BB184" s="47"/>
      <c r="BC184" s="81"/>
      <c r="BD184" s="59"/>
      <c r="BE184" s="81"/>
      <c r="BF184" s="47"/>
      <c r="BG184" s="81"/>
      <c r="BH184" s="59"/>
    </row>
    <row r="185" spans="4:60" ht="15" customHeight="1" outlineLevel="1" thickBot="1" x14ac:dyDescent="0.25">
      <c r="D185" s="88">
        <f t="shared" si="33"/>
        <v>0</v>
      </c>
      <c r="F185" s="105">
        <v>12</v>
      </c>
      <c r="G185" s="81"/>
      <c r="H185" s="47"/>
      <c r="I185" s="81"/>
      <c r="J185" s="47"/>
      <c r="K185" s="81"/>
      <c r="L185" s="47"/>
      <c r="M185" s="81"/>
      <c r="N185" s="47"/>
      <c r="O185" s="81"/>
      <c r="P185" s="59"/>
      <c r="Q185" s="81"/>
      <c r="R185" s="47"/>
      <c r="S185" s="81"/>
      <c r="T185" s="59"/>
      <c r="X185" s="88">
        <f t="shared" si="34"/>
        <v>0</v>
      </c>
      <c r="Z185" s="105">
        <v>12</v>
      </c>
      <c r="AA185" s="81"/>
      <c r="AB185" s="47"/>
      <c r="AC185" s="81"/>
      <c r="AD185" s="47"/>
      <c r="AE185" s="81"/>
      <c r="AF185" s="47"/>
      <c r="AG185" s="81"/>
      <c r="AH185" s="47"/>
      <c r="AI185" s="81"/>
      <c r="AJ185" s="59"/>
      <c r="AK185" s="81"/>
      <c r="AL185" s="47"/>
      <c r="AM185" s="81"/>
      <c r="AN185" s="59"/>
      <c r="AR185" s="88">
        <f t="shared" si="35"/>
        <v>0</v>
      </c>
      <c r="AT185" s="105">
        <v>12</v>
      </c>
      <c r="AU185" s="81"/>
      <c r="AV185" s="47"/>
      <c r="AW185" s="81"/>
      <c r="AX185" s="47"/>
      <c r="AY185" s="81"/>
      <c r="AZ185" s="47"/>
      <c r="BA185" s="81"/>
      <c r="BB185" s="47"/>
      <c r="BC185" s="81"/>
      <c r="BD185" s="59"/>
      <c r="BE185" s="81"/>
      <c r="BF185" s="47"/>
      <c r="BG185" s="81"/>
      <c r="BH185" s="59"/>
    </row>
    <row r="186" spans="4:60" ht="15" customHeight="1" outlineLevel="1" thickBot="1" x14ac:dyDescent="0.25">
      <c r="D186" s="88">
        <f t="shared" si="33"/>
        <v>0</v>
      </c>
      <c r="F186" s="105">
        <v>13</v>
      </c>
      <c r="G186" s="81"/>
      <c r="H186" s="47"/>
      <c r="I186" s="81"/>
      <c r="J186" s="47"/>
      <c r="K186" s="81"/>
      <c r="L186" s="47"/>
      <c r="M186" s="81"/>
      <c r="N186" s="47"/>
      <c r="O186" s="81"/>
      <c r="P186" s="59"/>
      <c r="Q186" s="81"/>
      <c r="R186" s="47"/>
      <c r="S186" s="81"/>
      <c r="T186" s="59"/>
      <c r="X186" s="88">
        <f t="shared" si="34"/>
        <v>0</v>
      </c>
      <c r="Z186" s="105">
        <v>13</v>
      </c>
      <c r="AA186" s="81"/>
      <c r="AB186" s="47"/>
      <c r="AC186" s="81"/>
      <c r="AD186" s="47"/>
      <c r="AE186" s="81"/>
      <c r="AF186" s="47"/>
      <c r="AG186" s="81"/>
      <c r="AH186" s="47"/>
      <c r="AI186" s="81"/>
      <c r="AJ186" s="59"/>
      <c r="AK186" s="81"/>
      <c r="AL186" s="47"/>
      <c r="AM186" s="81"/>
      <c r="AN186" s="59"/>
      <c r="AR186" s="88">
        <f t="shared" si="35"/>
        <v>0</v>
      </c>
      <c r="AT186" s="105">
        <v>13</v>
      </c>
      <c r="AU186" s="81"/>
      <c r="AV186" s="47"/>
      <c r="AW186" s="81"/>
      <c r="AX186" s="47"/>
      <c r="AY186" s="81"/>
      <c r="AZ186" s="47"/>
      <c r="BA186" s="81"/>
      <c r="BB186" s="47"/>
      <c r="BC186" s="81"/>
      <c r="BD186" s="59"/>
      <c r="BE186" s="81"/>
      <c r="BF186" s="47"/>
      <c r="BG186" s="81"/>
      <c r="BH186" s="59"/>
    </row>
    <row r="187" spans="4:60" ht="15" customHeight="1" outlineLevel="1" thickBot="1" x14ac:dyDescent="0.25">
      <c r="D187" s="88">
        <f t="shared" si="33"/>
        <v>0</v>
      </c>
      <c r="F187" s="105">
        <v>14</v>
      </c>
      <c r="G187" s="81"/>
      <c r="H187" s="78"/>
      <c r="I187" s="81"/>
      <c r="J187" s="47"/>
      <c r="K187" s="81"/>
      <c r="L187" s="47"/>
      <c r="M187" s="81"/>
      <c r="N187" s="47"/>
      <c r="O187" s="81"/>
      <c r="P187" s="59"/>
      <c r="Q187" s="81"/>
      <c r="R187" s="47"/>
      <c r="S187" s="81"/>
      <c r="T187" s="59"/>
      <c r="X187" s="88">
        <f t="shared" si="34"/>
        <v>0</v>
      </c>
      <c r="Z187" s="105">
        <v>14</v>
      </c>
      <c r="AA187" s="81"/>
      <c r="AB187" s="78"/>
      <c r="AC187" s="81"/>
      <c r="AD187" s="47"/>
      <c r="AE187" s="81"/>
      <c r="AF187" s="47"/>
      <c r="AG187" s="81"/>
      <c r="AH187" s="47"/>
      <c r="AI187" s="81"/>
      <c r="AJ187" s="59"/>
      <c r="AK187" s="81"/>
      <c r="AL187" s="47"/>
      <c r="AM187" s="81"/>
      <c r="AN187" s="59"/>
      <c r="AR187" s="88">
        <f t="shared" si="35"/>
        <v>0</v>
      </c>
      <c r="AT187" s="105">
        <v>14</v>
      </c>
      <c r="AU187" s="81"/>
      <c r="AV187" s="78"/>
      <c r="AW187" s="81"/>
      <c r="AX187" s="47"/>
      <c r="AY187" s="81"/>
      <c r="AZ187" s="47"/>
      <c r="BA187" s="81"/>
      <c r="BB187" s="47"/>
      <c r="BC187" s="81"/>
      <c r="BD187" s="59"/>
      <c r="BE187" s="81"/>
      <c r="BF187" s="47"/>
      <c r="BG187" s="81"/>
      <c r="BH187" s="59"/>
    </row>
    <row r="188" spans="4:60" ht="15" customHeight="1" outlineLevel="1" thickBot="1" x14ac:dyDescent="0.25">
      <c r="D188" s="89">
        <f t="shared" si="33"/>
        <v>0</v>
      </c>
      <c r="F188" s="105">
        <v>15</v>
      </c>
      <c r="G188" s="82"/>
      <c r="H188" s="60"/>
      <c r="I188" s="82"/>
      <c r="J188" s="60"/>
      <c r="K188" s="82"/>
      <c r="L188" s="60"/>
      <c r="M188" s="82"/>
      <c r="N188" s="60"/>
      <c r="O188" s="82"/>
      <c r="P188" s="61"/>
      <c r="Q188" s="82"/>
      <c r="R188" s="60"/>
      <c r="S188" s="82"/>
      <c r="T188" s="61"/>
      <c r="X188" s="89">
        <f t="shared" si="34"/>
        <v>0</v>
      </c>
      <c r="Z188" s="105">
        <v>15</v>
      </c>
      <c r="AA188" s="82"/>
      <c r="AB188" s="60"/>
      <c r="AC188" s="82"/>
      <c r="AD188" s="60"/>
      <c r="AE188" s="82"/>
      <c r="AF188" s="60"/>
      <c r="AG188" s="82"/>
      <c r="AH188" s="60"/>
      <c r="AI188" s="82"/>
      <c r="AJ188" s="61"/>
      <c r="AK188" s="82"/>
      <c r="AL188" s="60"/>
      <c r="AM188" s="82"/>
      <c r="AN188" s="61"/>
      <c r="AR188" s="89">
        <f t="shared" si="35"/>
        <v>0</v>
      </c>
      <c r="AT188" s="105">
        <v>15</v>
      </c>
      <c r="AU188" s="82"/>
      <c r="AV188" s="60"/>
      <c r="AW188" s="82"/>
      <c r="AX188" s="60"/>
      <c r="AY188" s="82"/>
      <c r="AZ188" s="60"/>
      <c r="BA188" s="82"/>
      <c r="BB188" s="60"/>
      <c r="BC188" s="82"/>
      <c r="BD188" s="61"/>
      <c r="BE188" s="82"/>
      <c r="BF188" s="60"/>
      <c r="BG188" s="82"/>
      <c r="BH188" s="61"/>
    </row>
    <row r="189" spans="4:60" ht="15" customHeight="1" outlineLevel="1" thickTop="1" x14ac:dyDescent="0.2">
      <c r="F189" s="106"/>
      <c r="G189" s="49" t="s">
        <v>27</v>
      </c>
      <c r="H189" s="49">
        <f>SUM(H174:H188)</f>
        <v>0</v>
      </c>
      <c r="I189" s="49"/>
      <c r="J189" s="49">
        <f>SUM(J174:J188)</f>
        <v>0</v>
      </c>
      <c r="K189" s="49"/>
      <c r="L189" s="49">
        <f>SUM(L174:L188)</f>
        <v>0</v>
      </c>
      <c r="M189" s="49"/>
      <c r="N189" s="49">
        <f>SUM(N174:N188)</f>
        <v>0</v>
      </c>
      <c r="O189" s="49"/>
      <c r="P189" s="49">
        <f>SUM(P174:P188)</f>
        <v>0</v>
      </c>
      <c r="Q189" s="49"/>
      <c r="R189" s="49">
        <f>SUM(R174:R188)</f>
        <v>0</v>
      </c>
      <c r="S189" s="49"/>
      <c r="T189" s="49">
        <f>SUM(T174:T188)</f>
        <v>0</v>
      </c>
      <c r="Z189" s="106"/>
      <c r="AA189" s="49" t="s">
        <v>27</v>
      </c>
      <c r="AB189" s="49">
        <f>SUM(AB174:AB188)</f>
        <v>0</v>
      </c>
      <c r="AC189" s="49"/>
      <c r="AD189" s="49">
        <f>SUM(AD174:AD188)</f>
        <v>0</v>
      </c>
      <c r="AE189" s="49"/>
      <c r="AF189" s="49">
        <f>SUM(AF174:AF188)</f>
        <v>0</v>
      </c>
      <c r="AG189" s="49"/>
      <c r="AH189" s="49">
        <f>SUM(AH174:AH188)</f>
        <v>0</v>
      </c>
      <c r="AI189" s="49"/>
      <c r="AJ189" s="49">
        <f>SUM(AJ174:AJ188)</f>
        <v>0</v>
      </c>
      <c r="AK189" s="49"/>
      <c r="AL189" s="49">
        <f>SUM(AL174:AL188)</f>
        <v>0</v>
      </c>
      <c r="AM189" s="49"/>
      <c r="AN189" s="49">
        <f>SUM(AN174:AN188)</f>
        <v>0</v>
      </c>
      <c r="AT189" s="106"/>
      <c r="AU189" s="49" t="s">
        <v>27</v>
      </c>
      <c r="AV189" s="49">
        <f>SUM(AV174:AV188)</f>
        <v>0</v>
      </c>
      <c r="AW189" s="49"/>
      <c r="AX189" s="49">
        <f>SUM(AX174:AX188)</f>
        <v>0</v>
      </c>
      <c r="AY189" s="49"/>
      <c r="AZ189" s="49">
        <f>SUM(AZ174:AZ188)</f>
        <v>0</v>
      </c>
      <c r="BA189" s="49"/>
      <c r="BB189" s="49">
        <f>SUM(BB174:BB188)</f>
        <v>0</v>
      </c>
      <c r="BC189" s="49"/>
      <c r="BD189" s="49">
        <f>SUM(BD174:BD188)</f>
        <v>0</v>
      </c>
      <c r="BE189" s="49"/>
      <c r="BF189" s="49">
        <f>SUM(BF174:BF188)</f>
        <v>0</v>
      </c>
      <c r="BG189" s="49"/>
      <c r="BH189" s="49">
        <f>SUM(BH174:BH188)</f>
        <v>0</v>
      </c>
    </row>
    <row r="190" spans="4:60" ht="0.75" customHeight="1" outlineLevel="1" thickBot="1" x14ac:dyDescent="0.25">
      <c r="F190" s="108" t="e">
        <f>IF(H191&lt;=EOMONTH(H155,0),INT((N191-LOOKUP(N191,DATE(YEAR(N191)+{-1;0;1},1,3)-WEEKDAY(DATE(YEAR(N191)+{-1;0;1},1,3))+2))/7)+1,"")</f>
        <v>#VALUE!</v>
      </c>
      <c r="G190" s="50"/>
      <c r="H190" s="50"/>
      <c r="I190" s="50"/>
      <c r="J190" s="50"/>
      <c r="K190" s="50"/>
      <c r="L190" s="50"/>
      <c r="M190" s="50"/>
      <c r="N190" s="50"/>
      <c r="O190" s="50"/>
      <c r="P190" s="50"/>
      <c r="Q190" s="50"/>
      <c r="R190" s="50"/>
      <c r="S190" s="50"/>
      <c r="T190" s="50"/>
      <c r="Z190" s="108">
        <f>IF(AB191&lt;=EOMONTH(AB155,0),INT((AH191-LOOKUP(AH191,DATE(YEAR(AH191)+{-1;0;1},1,3)-WEEKDAY(DATE(YEAR(AH191)+{-1;0;1},1,3))+2))/7)+1,"")</f>
        <v>22</v>
      </c>
      <c r="AA190" s="50"/>
      <c r="AB190" s="50"/>
      <c r="AC190" s="50"/>
      <c r="AD190" s="50"/>
      <c r="AE190" s="50"/>
      <c r="AF190" s="50"/>
      <c r="AG190" s="50"/>
      <c r="AH190" s="50"/>
      <c r="AI190" s="50"/>
      <c r="AJ190" s="50"/>
      <c r="AK190" s="50"/>
      <c r="AL190" s="50"/>
      <c r="AM190" s="50"/>
      <c r="AN190" s="50"/>
      <c r="AT190" s="108">
        <f>IF(AV191&lt;=EOMONTH(AV155,0),INT((BB191-LOOKUP(BB191,DATE(YEAR(BB191)+{-1;0;1},1,3)-WEEKDAY(DATE(YEAR(BB191)+{-1;0;1},1,3))+2))/7)+1,"")</f>
        <v>26</v>
      </c>
      <c r="AU190" s="50"/>
      <c r="AV190" s="50"/>
      <c r="AW190" s="50"/>
      <c r="AX190" s="50"/>
      <c r="AY190" s="50"/>
      <c r="AZ190" s="50"/>
      <c r="BA190" s="50"/>
      <c r="BB190" s="50"/>
      <c r="BC190" s="50"/>
      <c r="BD190" s="50"/>
      <c r="BE190" s="50"/>
      <c r="BF190" s="50"/>
      <c r="BG190" s="50"/>
      <c r="BH190" s="50"/>
    </row>
    <row r="191" spans="4:60" ht="39.950000000000003" customHeight="1" thickBot="1" x14ac:dyDescent="0.25">
      <c r="F191" s="71" t="e">
        <f>F190</f>
        <v>#VALUE!</v>
      </c>
      <c r="G191" s="51" t="str">
        <f>IF(ISNA(VLOOKUP(H191,Tab_feri,2,FALSE)),"",VLOOKUP(H191,Tab_feri,2,FALSE))</f>
        <v/>
      </c>
      <c r="H191" s="52">
        <f>IF(T173&lt;EOMONTH(F116,0),T173+1,"")</f>
        <v>43584</v>
      </c>
      <c r="I191" s="51" t="str">
        <f>IF(ISNA(VLOOKUP(J191,Tab_feri,2,FALSE)),"",VLOOKUP(J191,Tab_feri,2,FALSE))</f>
        <v/>
      </c>
      <c r="J191" s="52">
        <f>IF(H191&lt;EOMONTH(F116,0),H191+1,"")</f>
        <v>43585</v>
      </c>
      <c r="K191" s="51" t="str">
        <f>IF(ISNA(VLOOKUP(L191,Tab_feri,2,FALSE)),"",VLOOKUP(L191,Tab_feri,2,FALSE))</f>
        <v/>
      </c>
      <c r="L191" s="52" t="str">
        <f>IF(J191&lt;EOMONTH(F116,0),J191+1,"")</f>
        <v/>
      </c>
      <c r="M191" s="51" t="str">
        <f>IF(ISNA(VLOOKUP(N191,Tab_feri,2,FALSE)),"",VLOOKUP(N191,Tab_feri,2,FALSE))</f>
        <v/>
      </c>
      <c r="N191" s="52" t="str">
        <f>IF(L191&lt;EOMONTH(F116,0),L191+1,"")</f>
        <v/>
      </c>
      <c r="O191" s="51" t="str">
        <f>IF(ISNA(VLOOKUP(P191,Tab_feri,2,FALSE)),"",VLOOKUP(P191,Tab_feri,2,FALSE))</f>
        <v/>
      </c>
      <c r="P191" s="52" t="str">
        <f>IF(N191&lt;EOMONTH(F116,0),N191+1,"")</f>
        <v/>
      </c>
      <c r="Q191" s="53" t="str">
        <f>IF(ISNA(VLOOKUP(R191,Tab_feri,2,FALSE)),"",VLOOKUP(R191,Tab_feri,2,FALSE))</f>
        <v/>
      </c>
      <c r="R191" s="54" t="str">
        <f>IF(P191&lt;EOMONTH(F116,0),P191+1,"")</f>
        <v/>
      </c>
      <c r="S191" s="53" t="str">
        <f>IF(ISNA(VLOOKUP(T191,Tab_feri,2,FALSE)),"",VLOOKUP(T191,Tab_feri,2,FALSE))</f>
        <v/>
      </c>
      <c r="T191" s="55" t="str">
        <f>IF(R191&lt;EOMONTH(F116,0),R191+1,"")</f>
        <v/>
      </c>
      <c r="Z191" s="71">
        <f>Z190</f>
        <v>22</v>
      </c>
      <c r="AA191" s="51" t="str">
        <f>IF(ISNA(VLOOKUP(AB191,Tab_feri,2,FALSE)),"",VLOOKUP(AB191,Tab_feri,2,FALSE))</f>
        <v/>
      </c>
      <c r="AB191" s="52">
        <f>IF(AN173&lt;EOMONTH(Z116,0),AN173+1,"")</f>
        <v>43612</v>
      </c>
      <c r="AC191" s="51" t="str">
        <f>IF(ISNA(VLOOKUP(AD191,Tab_feri,2,FALSE)),"",VLOOKUP(AD191,Tab_feri,2,FALSE))</f>
        <v/>
      </c>
      <c r="AD191" s="52">
        <f>IF(AB191&lt;EOMONTH(Z116,0),AB191+1,"")</f>
        <v>43613</v>
      </c>
      <c r="AE191" s="51" t="str">
        <f>IF(ISNA(VLOOKUP(AF191,Tab_feri,2,FALSE)),"",VLOOKUP(AF191,Tab_feri,2,FALSE))</f>
        <v/>
      </c>
      <c r="AF191" s="52">
        <f>IF(AD191&lt;EOMONTH(Z116,0),AD191+1,"")</f>
        <v>43614</v>
      </c>
      <c r="AG191" s="101" t="str">
        <f>IF(ISNA(VLOOKUP(AH191,Tab_feri,2,FALSE)),"",VLOOKUP(AH191,Tab_feri,2,FALSE))</f>
        <v/>
      </c>
      <c r="AH191" s="52">
        <f>IF(AF191&lt;EOMONTH(Z116,0),AF191+1,"")</f>
        <v>43615</v>
      </c>
      <c r="AI191" s="51" t="str">
        <f>IF(ISNA(VLOOKUP(AJ191,Tab_feri,2,FALSE)),"",VLOOKUP(AJ191,Tab_feri,2,FALSE))</f>
        <v/>
      </c>
      <c r="AJ191" s="52">
        <f>IF(AH191&lt;EOMONTH(Z116,0),AH191+1,"")</f>
        <v>43616</v>
      </c>
      <c r="AK191" s="53" t="str">
        <f>IF(ISNA(VLOOKUP(AL191,Tab_feri,2,FALSE)),"",VLOOKUP(AL191,Tab_feri,2,FALSE))</f>
        <v/>
      </c>
      <c r="AL191" s="54" t="str">
        <f>IF(AJ191&lt;EOMONTH(Z116,0),AJ191+1,"")</f>
        <v/>
      </c>
      <c r="AM191" s="53" t="str">
        <f>IF(ISNA(VLOOKUP(AN191,Tab_feri,2,FALSE)),"",VLOOKUP(AN191,Tab_feri,2,FALSE))</f>
        <v/>
      </c>
      <c r="AN191" s="55" t="str">
        <f>IF(AL191&lt;EOMONTH(Z116,0),AL191+1,"")</f>
        <v/>
      </c>
      <c r="AT191" s="71">
        <f>AT190</f>
        <v>26</v>
      </c>
      <c r="AU191" s="51" t="str">
        <f>IF(ISNA(VLOOKUP(AV191,Tab_feri,2,FALSE)),"",VLOOKUP(AV191,Tab_feri,2,FALSE))</f>
        <v/>
      </c>
      <c r="AV191" s="52">
        <f>IF(BH173&lt;EOMONTH(AT116,0),BH173+1,"")</f>
        <v>43640</v>
      </c>
      <c r="AW191" s="51" t="str">
        <f>IF(ISNA(VLOOKUP(AX191,Tab_feri,2,FALSE)),"",VLOOKUP(AX191,Tab_feri,2,FALSE))</f>
        <v/>
      </c>
      <c r="AX191" s="52">
        <f>IF(AV191&lt;EOMONTH(AT116,0),AV191+1,"")</f>
        <v>43641</v>
      </c>
      <c r="AY191" s="51" t="str">
        <f>IF(ISNA(VLOOKUP(AZ191,Tab_feri,2,FALSE)),"",VLOOKUP(AZ191,Tab_feri,2,FALSE))</f>
        <v/>
      </c>
      <c r="AZ191" s="52">
        <f>IF(AX191&lt;EOMONTH(AT116,0),AX191+1,"")</f>
        <v>43642</v>
      </c>
      <c r="BA191" s="51" t="str">
        <f>IF(ISNA(VLOOKUP(BB191,Tab_feri,2,FALSE)),"",VLOOKUP(BB191,Tab_feri,2,FALSE))</f>
        <v/>
      </c>
      <c r="BB191" s="52">
        <f>IF(AZ191&lt;EOMONTH(AT116,0),AZ191+1,"")</f>
        <v>43643</v>
      </c>
      <c r="BC191" s="51" t="str">
        <f>IF(ISNA(VLOOKUP(BD191,Tab_feri,2,FALSE)),"",VLOOKUP(BD191,Tab_feri,2,FALSE))</f>
        <v/>
      </c>
      <c r="BD191" s="52">
        <f>IF(BB191&lt;EOMONTH(AT116,0),BB191+1,"")</f>
        <v>43644</v>
      </c>
      <c r="BE191" s="53" t="str">
        <f>IF(ISNA(VLOOKUP(BF191,Tab_feri,2,FALSE)),"",VLOOKUP(BF191,Tab_feri,2,FALSE))</f>
        <v/>
      </c>
      <c r="BF191" s="54">
        <f>IF(BD191&lt;EOMONTH(AT116,0),BD191+1,"")</f>
        <v>43645</v>
      </c>
      <c r="BG191" s="53" t="str">
        <f>IF(ISNA(VLOOKUP(BH191,Tab_feri,2,FALSE)),"",VLOOKUP(BH191,Tab_feri,2,FALSE))</f>
        <v/>
      </c>
      <c r="BH191" s="55">
        <f>IF(BF191&lt;EOMONTH(AT116,0),BF191+1,"")</f>
        <v>43646</v>
      </c>
    </row>
    <row r="192" spans="4:60" ht="15" customHeight="1" outlineLevel="1" thickTop="1" thickBot="1" x14ac:dyDescent="0.25">
      <c r="D192" s="87">
        <f>SUM(H192,J192,L192,N192,P192,R192,T192)</f>
        <v>0</v>
      </c>
      <c r="F192" s="105">
        <v>1</v>
      </c>
      <c r="G192" s="80"/>
      <c r="H192" s="57"/>
      <c r="I192" s="80"/>
      <c r="J192" s="57"/>
      <c r="K192" s="80"/>
      <c r="L192" s="57"/>
      <c r="M192" s="80"/>
      <c r="N192" s="57"/>
      <c r="O192" s="80"/>
      <c r="P192" s="58"/>
      <c r="Q192" s="80"/>
      <c r="R192" s="57"/>
      <c r="S192" s="80"/>
      <c r="T192" s="58"/>
      <c r="X192" s="87">
        <f>SUM(AB192,AD192,AF192,AH192,AJ192,AL192,AN192)</f>
        <v>0</v>
      </c>
      <c r="Z192" s="105">
        <v>1</v>
      </c>
      <c r="AA192" s="80"/>
      <c r="AB192" s="57"/>
      <c r="AC192" s="80"/>
      <c r="AD192" s="57"/>
      <c r="AE192" s="80"/>
      <c r="AF192" s="57"/>
      <c r="AG192" s="80"/>
      <c r="AH192" s="57"/>
      <c r="AI192" s="80"/>
      <c r="AJ192" s="58"/>
      <c r="AK192" s="80"/>
      <c r="AL192" s="57"/>
      <c r="AM192" s="80"/>
      <c r="AN192" s="58"/>
      <c r="AR192" s="87">
        <f>SUM(AV192,AX192,AZ192,BB192,BD192,BF192,BH192)</f>
        <v>0</v>
      </c>
      <c r="AT192" s="105">
        <v>1</v>
      </c>
      <c r="AU192" s="80"/>
      <c r="AV192" s="57"/>
      <c r="AW192" s="80"/>
      <c r="AX192" s="57"/>
      <c r="AY192" s="80"/>
      <c r="AZ192" s="57"/>
      <c r="BA192" s="80"/>
      <c r="BB192" s="57"/>
      <c r="BC192" s="80"/>
      <c r="BD192" s="58"/>
      <c r="BE192" s="80"/>
      <c r="BF192" s="57"/>
      <c r="BG192" s="80"/>
      <c r="BH192" s="58"/>
    </row>
    <row r="193" spans="4:60" ht="15" customHeight="1" outlineLevel="1" thickBot="1" x14ac:dyDescent="0.25">
      <c r="D193" s="88">
        <f t="shared" ref="D193:D206" si="36">SUM(H193,J193,L193,N193,P193,R193,T193)</f>
        <v>0</v>
      </c>
      <c r="F193" s="105">
        <v>2</v>
      </c>
      <c r="G193" s="81"/>
      <c r="H193" s="47"/>
      <c r="I193" s="81"/>
      <c r="J193" s="47"/>
      <c r="K193" s="81"/>
      <c r="L193" s="47"/>
      <c r="M193" s="81"/>
      <c r="N193" s="47"/>
      <c r="O193" s="81"/>
      <c r="P193" s="59"/>
      <c r="Q193" s="81"/>
      <c r="R193" s="47"/>
      <c r="S193" s="81"/>
      <c r="T193" s="59"/>
      <c r="X193" s="88">
        <f t="shared" ref="X193:X206" si="37">SUM(AB193,AD193,AF193,AH193,AJ193,AL193,AN193)</f>
        <v>0</v>
      </c>
      <c r="Z193" s="105">
        <v>2</v>
      </c>
      <c r="AA193" s="81"/>
      <c r="AB193" s="47"/>
      <c r="AC193" s="81"/>
      <c r="AD193" s="47"/>
      <c r="AE193" s="81"/>
      <c r="AF193" s="47"/>
      <c r="AG193" s="81"/>
      <c r="AH193" s="47"/>
      <c r="AI193" s="81"/>
      <c r="AJ193" s="59"/>
      <c r="AK193" s="81"/>
      <c r="AL193" s="47"/>
      <c r="AM193" s="81"/>
      <c r="AN193" s="59"/>
      <c r="AR193" s="88">
        <f t="shared" ref="AR193:AR206" si="38">SUM(AV193,AX193,AZ193,BB193,BD193,BF193,BH193)</f>
        <v>0</v>
      </c>
      <c r="AT193" s="105">
        <v>2</v>
      </c>
      <c r="AU193" s="81"/>
      <c r="AV193" s="47"/>
      <c r="AW193" s="81"/>
      <c r="AX193" s="47"/>
      <c r="AY193" s="81"/>
      <c r="AZ193" s="47"/>
      <c r="BA193" s="81"/>
      <c r="BB193" s="47"/>
      <c r="BC193" s="81"/>
      <c r="BD193" s="59"/>
      <c r="BE193" s="81"/>
      <c r="BF193" s="47"/>
      <c r="BG193" s="81"/>
      <c r="BH193" s="59"/>
    </row>
    <row r="194" spans="4:60" ht="15" customHeight="1" outlineLevel="1" thickBot="1" x14ac:dyDescent="0.25">
      <c r="D194" s="88">
        <f t="shared" si="36"/>
        <v>0</v>
      </c>
      <c r="F194" s="105">
        <v>3</v>
      </c>
      <c r="G194" s="81"/>
      <c r="H194" s="47"/>
      <c r="I194" s="81"/>
      <c r="J194" s="47"/>
      <c r="K194" s="81"/>
      <c r="L194" s="47"/>
      <c r="M194" s="81"/>
      <c r="N194" s="47"/>
      <c r="O194" s="81"/>
      <c r="P194" s="59"/>
      <c r="Q194" s="81"/>
      <c r="R194" s="47"/>
      <c r="S194" s="81"/>
      <c r="T194" s="59"/>
      <c r="X194" s="88">
        <f t="shared" si="37"/>
        <v>0</v>
      </c>
      <c r="Z194" s="105">
        <v>3</v>
      </c>
      <c r="AA194" s="81"/>
      <c r="AB194" s="47"/>
      <c r="AC194" s="81"/>
      <c r="AD194" s="47"/>
      <c r="AE194" s="81"/>
      <c r="AF194" s="47"/>
      <c r="AG194" s="81"/>
      <c r="AH194" s="47"/>
      <c r="AI194" s="81"/>
      <c r="AJ194" s="59"/>
      <c r="AK194" s="81"/>
      <c r="AL194" s="47"/>
      <c r="AM194" s="81"/>
      <c r="AN194" s="59"/>
      <c r="AR194" s="88">
        <f t="shared" si="38"/>
        <v>0</v>
      </c>
      <c r="AT194" s="105">
        <v>3</v>
      </c>
      <c r="AU194" s="81"/>
      <c r="AV194" s="47"/>
      <c r="AW194" s="81"/>
      <c r="AX194" s="47"/>
      <c r="AY194" s="81"/>
      <c r="AZ194" s="47"/>
      <c r="BA194" s="81"/>
      <c r="BB194" s="47"/>
      <c r="BC194" s="81"/>
      <c r="BD194" s="59"/>
      <c r="BE194" s="81"/>
      <c r="BF194" s="47"/>
      <c r="BG194" s="81"/>
      <c r="BH194" s="59"/>
    </row>
    <row r="195" spans="4:60" ht="15" customHeight="1" outlineLevel="1" thickBot="1" x14ac:dyDescent="0.25">
      <c r="D195" s="88">
        <f t="shared" si="36"/>
        <v>0</v>
      </c>
      <c r="F195" s="105">
        <v>4</v>
      </c>
      <c r="G195" s="81"/>
      <c r="H195" s="47"/>
      <c r="I195" s="81"/>
      <c r="J195" s="47"/>
      <c r="K195" s="81"/>
      <c r="L195" s="47"/>
      <c r="M195" s="81"/>
      <c r="N195" s="47"/>
      <c r="O195" s="81"/>
      <c r="P195" s="59"/>
      <c r="Q195" s="81"/>
      <c r="R195" s="47"/>
      <c r="S195" s="81"/>
      <c r="T195" s="59"/>
      <c r="X195" s="88">
        <f t="shared" si="37"/>
        <v>0</v>
      </c>
      <c r="Z195" s="105">
        <v>4</v>
      </c>
      <c r="AA195" s="81"/>
      <c r="AB195" s="47"/>
      <c r="AC195" s="81"/>
      <c r="AD195" s="47"/>
      <c r="AE195" s="81"/>
      <c r="AF195" s="47"/>
      <c r="AG195" s="81"/>
      <c r="AH195" s="47"/>
      <c r="AI195" s="81"/>
      <c r="AJ195" s="59"/>
      <c r="AK195" s="81"/>
      <c r="AL195" s="47"/>
      <c r="AM195" s="81"/>
      <c r="AN195" s="59"/>
      <c r="AR195" s="88">
        <f t="shared" si="38"/>
        <v>0</v>
      </c>
      <c r="AT195" s="105">
        <v>4</v>
      </c>
      <c r="AU195" s="81"/>
      <c r="AV195" s="47"/>
      <c r="AW195" s="81"/>
      <c r="AX195" s="47"/>
      <c r="AY195" s="81"/>
      <c r="AZ195" s="47"/>
      <c r="BA195" s="81"/>
      <c r="BB195" s="47"/>
      <c r="BC195" s="81"/>
      <c r="BD195" s="59"/>
      <c r="BE195" s="81"/>
      <c r="BF195" s="47"/>
      <c r="BG195" s="81"/>
      <c r="BH195" s="59"/>
    </row>
    <row r="196" spans="4:60" ht="15" customHeight="1" outlineLevel="1" thickBot="1" x14ac:dyDescent="0.25">
      <c r="D196" s="88">
        <f t="shared" si="36"/>
        <v>0</v>
      </c>
      <c r="F196" s="105">
        <v>5</v>
      </c>
      <c r="G196" s="81"/>
      <c r="H196" s="47"/>
      <c r="I196" s="81"/>
      <c r="J196" s="47"/>
      <c r="K196" s="81"/>
      <c r="L196" s="47"/>
      <c r="M196" s="81"/>
      <c r="N196" s="47"/>
      <c r="O196" s="81"/>
      <c r="P196" s="59"/>
      <c r="Q196" s="81"/>
      <c r="R196" s="47"/>
      <c r="S196" s="81"/>
      <c r="T196" s="59"/>
      <c r="X196" s="88">
        <f t="shared" si="37"/>
        <v>0</v>
      </c>
      <c r="Z196" s="105">
        <v>5</v>
      </c>
      <c r="AA196" s="81"/>
      <c r="AB196" s="47"/>
      <c r="AC196" s="81"/>
      <c r="AD196" s="47"/>
      <c r="AE196" s="81"/>
      <c r="AF196" s="47"/>
      <c r="AG196" s="81"/>
      <c r="AH196" s="47"/>
      <c r="AI196" s="81"/>
      <c r="AJ196" s="59"/>
      <c r="AK196" s="81"/>
      <c r="AL196" s="47"/>
      <c r="AM196" s="81"/>
      <c r="AN196" s="59"/>
      <c r="AR196" s="88">
        <f t="shared" si="38"/>
        <v>0</v>
      </c>
      <c r="AT196" s="105">
        <v>5</v>
      </c>
      <c r="AU196" s="81"/>
      <c r="AV196" s="47"/>
      <c r="AW196" s="81"/>
      <c r="AX196" s="47"/>
      <c r="AY196" s="81"/>
      <c r="AZ196" s="47"/>
      <c r="BA196" s="81"/>
      <c r="BB196" s="47"/>
      <c r="BC196" s="81"/>
      <c r="BD196" s="59"/>
      <c r="BE196" s="81"/>
      <c r="BF196" s="47"/>
      <c r="BG196" s="81"/>
      <c r="BH196" s="59"/>
    </row>
    <row r="197" spans="4:60" ht="15" customHeight="1" outlineLevel="1" thickBot="1" x14ac:dyDescent="0.25">
      <c r="D197" s="88">
        <f t="shared" si="36"/>
        <v>0</v>
      </c>
      <c r="F197" s="105">
        <v>6</v>
      </c>
      <c r="G197" s="81"/>
      <c r="H197" s="47"/>
      <c r="I197" s="81"/>
      <c r="J197" s="47"/>
      <c r="K197" s="81"/>
      <c r="L197" s="47"/>
      <c r="M197" s="81"/>
      <c r="N197" s="47"/>
      <c r="O197" s="81"/>
      <c r="P197" s="59"/>
      <c r="Q197" s="81"/>
      <c r="R197" s="47"/>
      <c r="S197" s="81"/>
      <c r="T197" s="59"/>
      <c r="X197" s="88">
        <f t="shared" si="37"/>
        <v>0</v>
      </c>
      <c r="Z197" s="105">
        <v>6</v>
      </c>
      <c r="AA197" s="81"/>
      <c r="AB197" s="47"/>
      <c r="AC197" s="81"/>
      <c r="AD197" s="47"/>
      <c r="AE197" s="81"/>
      <c r="AF197" s="47"/>
      <c r="AG197" s="81"/>
      <c r="AH197" s="47"/>
      <c r="AI197" s="81"/>
      <c r="AJ197" s="59"/>
      <c r="AK197" s="81"/>
      <c r="AL197" s="47"/>
      <c r="AM197" s="81"/>
      <c r="AN197" s="59"/>
      <c r="AR197" s="88">
        <f t="shared" si="38"/>
        <v>0</v>
      </c>
      <c r="AT197" s="105">
        <v>6</v>
      </c>
      <c r="AU197" s="81"/>
      <c r="AV197" s="47"/>
      <c r="AW197" s="81"/>
      <c r="AX197" s="47"/>
      <c r="AY197" s="81"/>
      <c r="AZ197" s="47"/>
      <c r="BA197" s="81"/>
      <c r="BB197" s="47"/>
      <c r="BC197" s="81"/>
      <c r="BD197" s="59"/>
      <c r="BE197" s="81"/>
      <c r="BF197" s="47"/>
      <c r="BG197" s="81"/>
      <c r="BH197" s="59"/>
    </row>
    <row r="198" spans="4:60" ht="15" customHeight="1" outlineLevel="1" thickBot="1" x14ac:dyDescent="0.25">
      <c r="D198" s="88">
        <f t="shared" si="36"/>
        <v>0</v>
      </c>
      <c r="F198" s="105">
        <v>7</v>
      </c>
      <c r="G198" s="81"/>
      <c r="H198" s="47"/>
      <c r="I198" s="81"/>
      <c r="J198" s="47"/>
      <c r="K198" s="81"/>
      <c r="L198" s="47"/>
      <c r="M198" s="81"/>
      <c r="N198" s="47"/>
      <c r="O198" s="81"/>
      <c r="P198" s="59"/>
      <c r="Q198" s="81"/>
      <c r="R198" s="47"/>
      <c r="S198" s="81"/>
      <c r="T198" s="59"/>
      <c r="X198" s="88">
        <f t="shared" si="37"/>
        <v>0</v>
      </c>
      <c r="Z198" s="105">
        <v>7</v>
      </c>
      <c r="AA198" s="81"/>
      <c r="AB198" s="47"/>
      <c r="AC198" s="81"/>
      <c r="AD198" s="47"/>
      <c r="AE198" s="81"/>
      <c r="AF198" s="47"/>
      <c r="AG198" s="81"/>
      <c r="AH198" s="47"/>
      <c r="AI198" s="81"/>
      <c r="AJ198" s="59"/>
      <c r="AK198" s="81"/>
      <c r="AL198" s="47"/>
      <c r="AM198" s="81"/>
      <c r="AN198" s="59"/>
      <c r="AR198" s="88">
        <f t="shared" si="38"/>
        <v>0</v>
      </c>
      <c r="AT198" s="105">
        <v>7</v>
      </c>
      <c r="AU198" s="81"/>
      <c r="AV198" s="47"/>
      <c r="AW198" s="81"/>
      <c r="AX198" s="47"/>
      <c r="AY198" s="81"/>
      <c r="AZ198" s="47"/>
      <c r="BA198" s="81"/>
      <c r="BB198" s="47"/>
      <c r="BC198" s="81"/>
      <c r="BD198" s="59"/>
      <c r="BE198" s="81"/>
      <c r="BF198" s="47"/>
      <c r="BG198" s="81"/>
      <c r="BH198" s="59"/>
    </row>
    <row r="199" spans="4:60" ht="15" customHeight="1" outlineLevel="1" thickBot="1" x14ac:dyDescent="0.25">
      <c r="D199" s="88">
        <f t="shared" si="36"/>
        <v>0</v>
      </c>
      <c r="F199" s="105">
        <v>8</v>
      </c>
      <c r="G199" s="81"/>
      <c r="H199" s="47"/>
      <c r="I199" s="81"/>
      <c r="J199" s="47"/>
      <c r="K199" s="81"/>
      <c r="L199" s="47"/>
      <c r="M199" s="81"/>
      <c r="N199" s="47"/>
      <c r="O199" s="81"/>
      <c r="P199" s="59"/>
      <c r="Q199" s="81"/>
      <c r="R199" s="47"/>
      <c r="S199" s="81"/>
      <c r="T199" s="59"/>
      <c r="X199" s="88">
        <f t="shared" si="37"/>
        <v>0</v>
      </c>
      <c r="Z199" s="105">
        <v>8</v>
      </c>
      <c r="AA199" s="81"/>
      <c r="AB199" s="47"/>
      <c r="AC199" s="81"/>
      <c r="AD199" s="47"/>
      <c r="AE199" s="81"/>
      <c r="AF199" s="47"/>
      <c r="AG199" s="81"/>
      <c r="AH199" s="47"/>
      <c r="AI199" s="81"/>
      <c r="AJ199" s="59"/>
      <c r="AK199" s="81"/>
      <c r="AL199" s="47"/>
      <c r="AM199" s="81"/>
      <c r="AN199" s="59"/>
      <c r="AR199" s="88">
        <f t="shared" si="38"/>
        <v>0</v>
      </c>
      <c r="AT199" s="105">
        <v>8</v>
      </c>
      <c r="AU199" s="81"/>
      <c r="AV199" s="47"/>
      <c r="AW199" s="81"/>
      <c r="AX199" s="47"/>
      <c r="AY199" s="81"/>
      <c r="AZ199" s="47"/>
      <c r="BA199" s="81"/>
      <c r="BB199" s="47"/>
      <c r="BC199" s="81"/>
      <c r="BD199" s="59"/>
      <c r="BE199" s="81"/>
      <c r="BF199" s="47"/>
      <c r="BG199" s="81"/>
      <c r="BH199" s="59"/>
    </row>
    <row r="200" spans="4:60" ht="15" customHeight="1" outlineLevel="1" thickBot="1" x14ac:dyDescent="0.25">
      <c r="D200" s="88">
        <f t="shared" si="36"/>
        <v>0</v>
      </c>
      <c r="F200" s="105">
        <v>9</v>
      </c>
      <c r="G200" s="81"/>
      <c r="H200" s="47"/>
      <c r="I200" s="81"/>
      <c r="J200" s="47"/>
      <c r="K200" s="81"/>
      <c r="L200" s="47"/>
      <c r="M200" s="81"/>
      <c r="N200" s="47"/>
      <c r="O200" s="81"/>
      <c r="P200" s="59"/>
      <c r="Q200" s="81"/>
      <c r="R200" s="47"/>
      <c r="S200" s="81"/>
      <c r="T200" s="59"/>
      <c r="X200" s="88">
        <f t="shared" si="37"/>
        <v>0</v>
      </c>
      <c r="Z200" s="105">
        <v>9</v>
      </c>
      <c r="AA200" s="81"/>
      <c r="AB200" s="47"/>
      <c r="AC200" s="81"/>
      <c r="AD200" s="47"/>
      <c r="AE200" s="81"/>
      <c r="AF200" s="47"/>
      <c r="AG200" s="81"/>
      <c r="AH200" s="47"/>
      <c r="AI200" s="81"/>
      <c r="AJ200" s="59"/>
      <c r="AK200" s="81"/>
      <c r="AL200" s="47"/>
      <c r="AM200" s="81"/>
      <c r="AN200" s="59"/>
      <c r="AR200" s="88">
        <f t="shared" si="38"/>
        <v>0</v>
      </c>
      <c r="AT200" s="105">
        <v>9</v>
      </c>
      <c r="AU200" s="81"/>
      <c r="AV200" s="47"/>
      <c r="AW200" s="81"/>
      <c r="AX200" s="47"/>
      <c r="AY200" s="81"/>
      <c r="AZ200" s="47"/>
      <c r="BA200" s="81"/>
      <c r="BB200" s="47"/>
      <c r="BC200" s="81"/>
      <c r="BD200" s="59"/>
      <c r="BE200" s="81"/>
      <c r="BF200" s="47"/>
      <c r="BG200" s="81"/>
      <c r="BH200" s="59"/>
    </row>
    <row r="201" spans="4:60" ht="15" customHeight="1" outlineLevel="1" thickBot="1" x14ac:dyDescent="0.25">
      <c r="D201" s="88">
        <f t="shared" si="36"/>
        <v>0</v>
      </c>
      <c r="F201" s="105">
        <v>10</v>
      </c>
      <c r="G201" s="81"/>
      <c r="H201" s="47"/>
      <c r="I201" s="81"/>
      <c r="J201" s="47"/>
      <c r="K201" s="81"/>
      <c r="L201" s="47"/>
      <c r="M201" s="81"/>
      <c r="N201" s="47"/>
      <c r="O201" s="81"/>
      <c r="P201" s="59"/>
      <c r="Q201" s="81"/>
      <c r="R201" s="47"/>
      <c r="S201" s="81"/>
      <c r="T201" s="59"/>
      <c r="X201" s="88">
        <f t="shared" si="37"/>
        <v>0</v>
      </c>
      <c r="Z201" s="105">
        <v>10</v>
      </c>
      <c r="AA201" s="81"/>
      <c r="AB201" s="47"/>
      <c r="AC201" s="81"/>
      <c r="AD201" s="47"/>
      <c r="AE201" s="81"/>
      <c r="AF201" s="47"/>
      <c r="AG201" s="81"/>
      <c r="AH201" s="47"/>
      <c r="AI201" s="81"/>
      <c r="AJ201" s="59"/>
      <c r="AK201" s="81"/>
      <c r="AL201" s="47"/>
      <c r="AM201" s="81"/>
      <c r="AN201" s="59"/>
      <c r="AR201" s="88">
        <f t="shared" si="38"/>
        <v>0</v>
      </c>
      <c r="AT201" s="105">
        <v>10</v>
      </c>
      <c r="AU201" s="81"/>
      <c r="AV201" s="47"/>
      <c r="AW201" s="81"/>
      <c r="AX201" s="47"/>
      <c r="AY201" s="81"/>
      <c r="AZ201" s="47"/>
      <c r="BA201" s="81"/>
      <c r="BB201" s="47"/>
      <c r="BC201" s="81"/>
      <c r="BD201" s="59"/>
      <c r="BE201" s="81"/>
      <c r="BF201" s="47"/>
      <c r="BG201" s="81"/>
      <c r="BH201" s="59"/>
    </row>
    <row r="202" spans="4:60" ht="15" customHeight="1" outlineLevel="1" thickBot="1" x14ac:dyDescent="0.25">
      <c r="D202" s="88">
        <f t="shared" si="36"/>
        <v>0</v>
      </c>
      <c r="F202" s="105">
        <v>11</v>
      </c>
      <c r="G202" s="81"/>
      <c r="H202" s="47"/>
      <c r="I202" s="81"/>
      <c r="J202" s="47"/>
      <c r="K202" s="81"/>
      <c r="L202" s="47"/>
      <c r="M202" s="81"/>
      <c r="N202" s="47"/>
      <c r="O202" s="81"/>
      <c r="P202" s="59"/>
      <c r="Q202" s="81"/>
      <c r="R202" s="47"/>
      <c r="S202" s="81"/>
      <c r="T202" s="59"/>
      <c r="X202" s="88">
        <f t="shared" si="37"/>
        <v>0</v>
      </c>
      <c r="Z202" s="105">
        <v>11</v>
      </c>
      <c r="AA202" s="81"/>
      <c r="AB202" s="47"/>
      <c r="AC202" s="81"/>
      <c r="AD202" s="47"/>
      <c r="AE202" s="81"/>
      <c r="AF202" s="47"/>
      <c r="AG202" s="81"/>
      <c r="AH202" s="47"/>
      <c r="AI202" s="81"/>
      <c r="AJ202" s="59"/>
      <c r="AK202" s="81"/>
      <c r="AL202" s="47"/>
      <c r="AM202" s="81"/>
      <c r="AN202" s="59"/>
      <c r="AR202" s="88">
        <f t="shared" si="38"/>
        <v>0</v>
      </c>
      <c r="AT202" s="105">
        <v>11</v>
      </c>
      <c r="AU202" s="81"/>
      <c r="AV202" s="47"/>
      <c r="AW202" s="81"/>
      <c r="AX202" s="47"/>
      <c r="AY202" s="81"/>
      <c r="AZ202" s="47"/>
      <c r="BA202" s="81"/>
      <c r="BB202" s="47"/>
      <c r="BC202" s="81"/>
      <c r="BD202" s="59"/>
      <c r="BE202" s="81"/>
      <c r="BF202" s="47"/>
      <c r="BG202" s="81"/>
      <c r="BH202" s="59"/>
    </row>
    <row r="203" spans="4:60" ht="15" customHeight="1" outlineLevel="1" thickBot="1" x14ac:dyDescent="0.25">
      <c r="D203" s="88">
        <f t="shared" si="36"/>
        <v>0</v>
      </c>
      <c r="F203" s="105">
        <v>12</v>
      </c>
      <c r="G203" s="81"/>
      <c r="H203" s="47"/>
      <c r="I203" s="81"/>
      <c r="J203" s="47"/>
      <c r="K203" s="81"/>
      <c r="L203" s="47"/>
      <c r="M203" s="81"/>
      <c r="N203" s="47"/>
      <c r="O203" s="81"/>
      <c r="P203" s="59"/>
      <c r="Q203" s="81"/>
      <c r="R203" s="47"/>
      <c r="S203" s="81"/>
      <c r="T203" s="59"/>
      <c r="X203" s="88">
        <f t="shared" si="37"/>
        <v>0</v>
      </c>
      <c r="Z203" s="105">
        <v>12</v>
      </c>
      <c r="AA203" s="81"/>
      <c r="AB203" s="47"/>
      <c r="AC203" s="81"/>
      <c r="AD203" s="47"/>
      <c r="AE203" s="81"/>
      <c r="AF203" s="47"/>
      <c r="AG203" s="81"/>
      <c r="AH203" s="47"/>
      <c r="AI203" s="81"/>
      <c r="AJ203" s="59"/>
      <c r="AK203" s="81"/>
      <c r="AL203" s="47"/>
      <c r="AM203" s="81"/>
      <c r="AN203" s="59"/>
      <c r="AR203" s="88">
        <f t="shared" si="38"/>
        <v>0</v>
      </c>
      <c r="AT203" s="105">
        <v>12</v>
      </c>
      <c r="AU203" s="81"/>
      <c r="AV203" s="47"/>
      <c r="AW203" s="81"/>
      <c r="AX203" s="47"/>
      <c r="AY203" s="81"/>
      <c r="AZ203" s="47"/>
      <c r="BA203" s="81"/>
      <c r="BB203" s="47"/>
      <c r="BC203" s="81"/>
      <c r="BD203" s="59"/>
      <c r="BE203" s="81"/>
      <c r="BF203" s="47"/>
      <c r="BG203" s="81"/>
      <c r="BH203" s="59"/>
    </row>
    <row r="204" spans="4:60" ht="15" customHeight="1" outlineLevel="1" thickBot="1" x14ac:dyDescent="0.25">
      <c r="D204" s="88">
        <f t="shared" si="36"/>
        <v>0</v>
      </c>
      <c r="F204" s="105">
        <v>13</v>
      </c>
      <c r="G204" s="81"/>
      <c r="H204" s="47"/>
      <c r="I204" s="81"/>
      <c r="J204" s="47"/>
      <c r="K204" s="81"/>
      <c r="L204" s="47"/>
      <c r="M204" s="81"/>
      <c r="N204" s="47"/>
      <c r="O204" s="81"/>
      <c r="P204" s="59"/>
      <c r="Q204" s="81"/>
      <c r="R204" s="47"/>
      <c r="S204" s="81"/>
      <c r="T204" s="59"/>
      <c r="X204" s="88">
        <f t="shared" si="37"/>
        <v>0</v>
      </c>
      <c r="Z204" s="105">
        <v>13</v>
      </c>
      <c r="AA204" s="81"/>
      <c r="AB204" s="47"/>
      <c r="AC204" s="81"/>
      <c r="AD204" s="47"/>
      <c r="AE204" s="81"/>
      <c r="AF204" s="47"/>
      <c r="AG204" s="81"/>
      <c r="AH204" s="47"/>
      <c r="AI204" s="81"/>
      <c r="AJ204" s="59"/>
      <c r="AK204" s="81"/>
      <c r="AL204" s="47"/>
      <c r="AM204" s="81"/>
      <c r="AN204" s="59"/>
      <c r="AR204" s="88">
        <f t="shared" si="38"/>
        <v>0</v>
      </c>
      <c r="AT204" s="105">
        <v>13</v>
      </c>
      <c r="AU204" s="81"/>
      <c r="AV204" s="47"/>
      <c r="AW204" s="81"/>
      <c r="AX204" s="47"/>
      <c r="AY204" s="81"/>
      <c r="AZ204" s="47"/>
      <c r="BA204" s="81"/>
      <c r="BB204" s="47"/>
      <c r="BC204" s="81"/>
      <c r="BD204" s="59"/>
      <c r="BE204" s="81"/>
      <c r="BF204" s="47"/>
      <c r="BG204" s="81"/>
      <c r="BH204" s="59"/>
    </row>
    <row r="205" spans="4:60" ht="15" customHeight="1" outlineLevel="1" thickBot="1" x14ac:dyDescent="0.25">
      <c r="D205" s="88">
        <f t="shared" si="36"/>
        <v>0</v>
      </c>
      <c r="F205" s="105">
        <v>14</v>
      </c>
      <c r="G205" s="81"/>
      <c r="H205" s="78"/>
      <c r="I205" s="81"/>
      <c r="J205" s="47"/>
      <c r="K205" s="81"/>
      <c r="L205" s="47"/>
      <c r="M205" s="81"/>
      <c r="N205" s="47"/>
      <c r="O205" s="81"/>
      <c r="P205" s="59"/>
      <c r="Q205" s="81"/>
      <c r="R205" s="47"/>
      <c r="S205" s="81"/>
      <c r="T205" s="59"/>
      <c r="X205" s="88">
        <f t="shared" si="37"/>
        <v>0</v>
      </c>
      <c r="Z205" s="105">
        <v>14</v>
      </c>
      <c r="AA205" s="81"/>
      <c r="AB205" s="78"/>
      <c r="AC205" s="81"/>
      <c r="AD205" s="47"/>
      <c r="AE205" s="81"/>
      <c r="AF205" s="47"/>
      <c r="AG205" s="81"/>
      <c r="AH205" s="47"/>
      <c r="AI205" s="81"/>
      <c r="AJ205" s="59"/>
      <c r="AK205" s="81"/>
      <c r="AL205" s="47"/>
      <c r="AM205" s="81"/>
      <c r="AN205" s="59"/>
      <c r="AR205" s="88">
        <f t="shared" si="38"/>
        <v>0</v>
      </c>
      <c r="AT205" s="105">
        <v>14</v>
      </c>
      <c r="AU205" s="81"/>
      <c r="AV205" s="78"/>
      <c r="AW205" s="81"/>
      <c r="AX205" s="47"/>
      <c r="AY205" s="81"/>
      <c r="AZ205" s="47"/>
      <c r="BA205" s="81"/>
      <c r="BB205" s="47"/>
      <c r="BC205" s="81"/>
      <c r="BD205" s="59"/>
      <c r="BE205" s="81"/>
      <c r="BF205" s="47"/>
      <c r="BG205" s="81"/>
      <c r="BH205" s="59"/>
    </row>
    <row r="206" spans="4:60" ht="15" customHeight="1" outlineLevel="1" thickBot="1" x14ac:dyDescent="0.25">
      <c r="D206" s="89">
        <f t="shared" si="36"/>
        <v>0</v>
      </c>
      <c r="F206" s="105">
        <v>15</v>
      </c>
      <c r="G206" s="82"/>
      <c r="H206" s="60"/>
      <c r="I206" s="82"/>
      <c r="J206" s="60"/>
      <c r="K206" s="82"/>
      <c r="L206" s="60"/>
      <c r="M206" s="82"/>
      <c r="N206" s="60"/>
      <c r="O206" s="82"/>
      <c r="P206" s="61"/>
      <c r="Q206" s="82"/>
      <c r="R206" s="60"/>
      <c r="S206" s="82"/>
      <c r="T206" s="61"/>
      <c r="X206" s="89">
        <f t="shared" si="37"/>
        <v>0</v>
      </c>
      <c r="Z206" s="105">
        <v>15</v>
      </c>
      <c r="AA206" s="82"/>
      <c r="AB206" s="60"/>
      <c r="AC206" s="82"/>
      <c r="AD206" s="60"/>
      <c r="AE206" s="82"/>
      <c r="AF206" s="60"/>
      <c r="AG206" s="82"/>
      <c r="AH206" s="60"/>
      <c r="AI206" s="82"/>
      <c r="AJ206" s="61"/>
      <c r="AK206" s="82"/>
      <c r="AL206" s="60"/>
      <c r="AM206" s="82"/>
      <c r="AN206" s="61"/>
      <c r="AR206" s="89">
        <f t="shared" si="38"/>
        <v>0</v>
      </c>
      <c r="AT206" s="105">
        <v>15</v>
      </c>
      <c r="AU206" s="82"/>
      <c r="AV206" s="60"/>
      <c r="AW206" s="82"/>
      <c r="AX206" s="60"/>
      <c r="AY206" s="82"/>
      <c r="AZ206" s="60"/>
      <c r="BA206" s="82"/>
      <c r="BB206" s="60"/>
      <c r="BC206" s="82"/>
      <c r="BD206" s="61"/>
      <c r="BE206" s="82"/>
      <c r="BF206" s="60"/>
      <c r="BG206" s="82"/>
      <c r="BH206" s="61"/>
    </row>
    <row r="207" spans="4:60" ht="14.25" customHeight="1" outlineLevel="1" thickTop="1" thickBot="1" x14ac:dyDescent="0.25">
      <c r="F207" s="106"/>
      <c r="G207" s="49" t="s">
        <v>27</v>
      </c>
      <c r="H207" s="49">
        <f>SUM(H192:H206)</f>
        <v>0</v>
      </c>
      <c r="I207" s="49"/>
      <c r="J207" s="49">
        <f>SUM(J192:J206)</f>
        <v>0</v>
      </c>
      <c r="K207" s="49"/>
      <c r="L207" s="49">
        <f>SUM(L192:L206)</f>
        <v>0</v>
      </c>
      <c r="M207" s="49"/>
      <c r="N207" s="49">
        <f>SUM(N192:N206)</f>
        <v>0</v>
      </c>
      <c r="O207" s="49"/>
      <c r="P207" s="49">
        <f>SUM(P192:P206)</f>
        <v>0</v>
      </c>
      <c r="Q207" s="49"/>
      <c r="R207" s="49">
        <f>SUM(R192:R206)</f>
        <v>0</v>
      </c>
      <c r="S207" s="49"/>
      <c r="T207" s="49">
        <f>SUM(T192:T206)</f>
        <v>0</v>
      </c>
      <c r="Z207" s="106"/>
      <c r="AA207" s="49" t="s">
        <v>27</v>
      </c>
      <c r="AB207" s="49">
        <f>SUM(AB192:AB206)</f>
        <v>0</v>
      </c>
      <c r="AC207" s="49"/>
      <c r="AD207" s="49">
        <f>SUM(AD192:AD206)</f>
        <v>0</v>
      </c>
      <c r="AE207" s="49"/>
      <c r="AF207" s="49">
        <f>SUM(AF192:AF206)</f>
        <v>0</v>
      </c>
      <c r="AG207" s="49"/>
      <c r="AH207" s="49">
        <f>SUM(AH192:AH206)</f>
        <v>0</v>
      </c>
      <c r="AI207" s="49"/>
      <c r="AJ207" s="49">
        <f>SUM(AJ192:AJ206)</f>
        <v>0</v>
      </c>
      <c r="AK207" s="49"/>
      <c r="AL207" s="49">
        <f>SUM(AL192:AL206)</f>
        <v>0</v>
      </c>
      <c r="AM207" s="49"/>
      <c r="AN207" s="49">
        <f>SUM(AN192:AN206)</f>
        <v>0</v>
      </c>
      <c r="AT207" s="106"/>
      <c r="AU207" s="49" t="s">
        <v>27</v>
      </c>
      <c r="AV207" s="49">
        <f>SUM(AV192:AV206)</f>
        <v>0</v>
      </c>
      <c r="AW207" s="49"/>
      <c r="AX207" s="49">
        <f>SUM(AX192:AX206)</f>
        <v>0</v>
      </c>
      <c r="AY207" s="49"/>
      <c r="AZ207" s="49">
        <f>SUM(AZ192:AZ206)</f>
        <v>0</v>
      </c>
      <c r="BA207" s="49"/>
      <c r="BB207" s="49">
        <f>SUM(BB192:BB206)</f>
        <v>0</v>
      </c>
      <c r="BC207" s="49"/>
      <c r="BD207" s="49">
        <f>SUM(BD192:BD206)</f>
        <v>0</v>
      </c>
      <c r="BE207" s="49"/>
      <c r="BF207" s="49">
        <f>SUM(BF192:BF206)</f>
        <v>0</v>
      </c>
      <c r="BG207" s="49"/>
      <c r="BH207" s="49">
        <f>SUM(BH192:BH206)</f>
        <v>0</v>
      </c>
    </row>
    <row r="208" spans="4:60" ht="39.950000000000003" customHeight="1" thickBot="1" x14ac:dyDescent="0.25">
      <c r="F208" s="109">
        <f>F207</f>
        <v>0</v>
      </c>
      <c r="G208" s="51" t="str">
        <f>IF(ISNA(VLOOKUP(H208,Tab_feri,2,FALSE)),"",VLOOKUP(H208,Tab_feri,2,FALSE))</f>
        <v/>
      </c>
      <c r="H208" s="52" t="str">
        <f>IF(T191&lt;EOMONTH(F116,0),T191+1,"")</f>
        <v/>
      </c>
      <c r="I208" s="51" t="str">
        <f>IF(ISNA(VLOOKUP(J208,Tab_feri,2,FALSE)),"",VLOOKUP(J208,Tab_feri,2,FALSE))</f>
        <v/>
      </c>
      <c r="J208" s="52" t="str">
        <f>IF(H208&lt;EOMONTH(F116,0),H208+1,"")</f>
        <v/>
      </c>
      <c r="K208" s="51" t="str">
        <f>IF(ISNA(VLOOKUP(L208,Tab_feri,2,FALSE)),"",VLOOKUP(L208,Tab_feri,2,FALSE))</f>
        <v/>
      </c>
      <c r="L208" s="52" t="str">
        <f>IF(J208&lt;EOMONTH(F116,0),J208+1,"")</f>
        <v/>
      </c>
      <c r="M208" s="51" t="str">
        <f>IF(ISNA(VLOOKUP(N208,Tab_feri,2,FALSE)),"",VLOOKUP(N208,Tab_feri,2,FALSE))</f>
        <v/>
      </c>
      <c r="N208" s="52" t="str">
        <f>IF(L208&lt;EOMONTH(F116,0),L208+1,"")</f>
        <v/>
      </c>
      <c r="O208" s="51" t="str">
        <f>IF(ISNA(VLOOKUP(P208,Tab_feri,2,FALSE)),"",VLOOKUP(P208,Tab_feri,2,FALSE))</f>
        <v/>
      </c>
      <c r="P208" s="52" t="str">
        <f>IF(N208&lt;EOMONTH(F116,0),N208+1,"")</f>
        <v/>
      </c>
      <c r="Q208" s="53" t="str">
        <f>IF(ISNA(VLOOKUP(R208,Tab_feri,2,FALSE)),"",VLOOKUP(R208,Tab_feri,2,FALSE))</f>
        <v/>
      </c>
      <c r="R208" s="54" t="str">
        <f>IF(P208&lt;EOMONTH(F116,0),P208+1,"")</f>
        <v/>
      </c>
      <c r="S208" s="53" t="str">
        <f>IF(ISNA(VLOOKUP(T208,Tab_feri,2,FALSE)),"",VLOOKUP(T208,Tab_feri,2,FALSE))</f>
        <v/>
      </c>
      <c r="T208" s="55" t="str">
        <f>IF(R208&lt;EOMONTH(F116,0),R208+1,"")</f>
        <v/>
      </c>
      <c r="Z208" s="71">
        <f>Z207</f>
        <v>0</v>
      </c>
      <c r="AA208" s="51" t="str">
        <f>IF(ISNA(VLOOKUP(AB208,Tab_feri,2,FALSE)),"",VLOOKUP(AB208,Tab_feri,2,FALSE))</f>
        <v/>
      </c>
      <c r="AB208" s="52" t="str">
        <f>IF(AN191&lt;EOMONTH(Z116,0),AN191+1,"")</f>
        <v/>
      </c>
      <c r="AC208" s="51" t="str">
        <f>IF(ISNA(VLOOKUP(AD208,Tab_feri,2,FALSE)),"",VLOOKUP(AD208,Tab_feri,2,FALSE))</f>
        <v/>
      </c>
      <c r="AD208" s="52" t="str">
        <f>IF(AB208&lt;EOMONTH(Z116,0),AB208+1,"")</f>
        <v/>
      </c>
      <c r="AE208" s="51" t="str">
        <f>IF(ISNA(VLOOKUP(AF208,Tab_feri,2,FALSE)),"",VLOOKUP(AF208,Tab_feri,2,FALSE))</f>
        <v/>
      </c>
      <c r="AF208" s="52" t="str">
        <f>IF(AD208&lt;EOMONTH(Z116,0),AD208+1,"")</f>
        <v/>
      </c>
      <c r="AG208" s="51" t="str">
        <f>IF(ISNA(VLOOKUP(AH208,Tab_feri,2,FALSE)),"",VLOOKUP(AH208,Tab_feri,2,FALSE))</f>
        <v/>
      </c>
      <c r="AH208" s="52" t="str">
        <f>IF(AF208&lt;EOMONTH(Z116,0),AF208+1,"")</f>
        <v/>
      </c>
      <c r="AI208" s="51" t="str">
        <f>IF(ISNA(VLOOKUP(AJ208,Tab_feri,2,FALSE)),"",VLOOKUP(AJ208,Tab_feri,2,FALSE))</f>
        <v/>
      </c>
      <c r="AJ208" s="52" t="str">
        <f>IF(AH208&lt;EOMONTH(Z116,0),AH208+1,"")</f>
        <v/>
      </c>
      <c r="AK208" s="53" t="str">
        <f>IF(ISNA(VLOOKUP(AL208,Tab_feri,2,FALSE)),"",VLOOKUP(AL208,Tab_feri,2,FALSE))</f>
        <v/>
      </c>
      <c r="AL208" s="54" t="str">
        <f>IF(AJ208&lt;EOMONTH(Z116,0),AJ208+1,"")</f>
        <v/>
      </c>
      <c r="AM208" s="53" t="str">
        <f>IF(ISNA(VLOOKUP(AN208,Tab_feri,2,FALSE)),"",VLOOKUP(AN208,Tab_feri,2,FALSE))</f>
        <v/>
      </c>
      <c r="AN208" s="55" t="str">
        <f>IF(AL208&lt;EOMONTH(Z116,0),AL208+1,"")</f>
        <v/>
      </c>
      <c r="AT208" s="109">
        <f>AT207</f>
        <v>0</v>
      </c>
      <c r="AU208" s="51" t="str">
        <f>IF(ISNA(VLOOKUP(AV208,Tab_feri,2,FALSE)),"",VLOOKUP(AV208,Tab_feri,2,FALSE))</f>
        <v/>
      </c>
      <c r="AV208" s="52" t="str">
        <f>IF(BH191&lt;EOMONTH(AT116,0),BH191+1,"")</f>
        <v/>
      </c>
      <c r="AW208" s="51" t="str">
        <f>IF(ISNA(VLOOKUP(AX208,Tab_feri,2,FALSE)),"",VLOOKUP(AX208,Tab_feri,2,FALSE))</f>
        <v/>
      </c>
      <c r="AX208" s="52" t="str">
        <f>IF(AV208&lt;EOMONTH(AT116,0),AV208+1,"")</f>
        <v/>
      </c>
      <c r="AY208" s="51" t="str">
        <f>IF(ISNA(VLOOKUP(AZ208,Tab_feri,2,FALSE)),"",VLOOKUP(AZ208,Tab_feri,2,FALSE))</f>
        <v/>
      </c>
      <c r="AZ208" s="52" t="str">
        <f>IF(AX208&lt;EOMONTH(AT116,0),AX208+1,"")</f>
        <v/>
      </c>
      <c r="BA208" s="51" t="str">
        <f>IF(ISNA(VLOOKUP(BB208,Tab_feri,2,FALSE)),"",VLOOKUP(BB208,Tab_feri,2,FALSE))</f>
        <v/>
      </c>
      <c r="BB208" s="52" t="str">
        <f>IF(AZ208&lt;EOMONTH(AT116,0),AZ208+1,"")</f>
        <v/>
      </c>
      <c r="BC208" s="51" t="str">
        <f>IF(ISNA(VLOOKUP(BD208,Tab_feri,2,FALSE)),"",VLOOKUP(BD208,Tab_feri,2,FALSE))</f>
        <v/>
      </c>
      <c r="BD208" s="52" t="str">
        <f>IF(BB208&lt;EOMONTH(AT116,0),BB208+1,"")</f>
        <v/>
      </c>
      <c r="BE208" s="53" t="str">
        <f>IF(ISNA(VLOOKUP(BF208,Tab_feri,2,FALSE)),"",VLOOKUP(BF208,Tab_feri,2,FALSE))</f>
        <v/>
      </c>
      <c r="BF208" s="54" t="str">
        <f>IF(BD208&lt;EOMONTH(AT116,0),BD208+1,"")</f>
        <v/>
      </c>
      <c r="BG208" s="53" t="str">
        <f>IF(ISNA(VLOOKUP(BH208,Tab_feri,2,FALSE)),"",VLOOKUP(BH208,Tab_feri,2,FALSE))</f>
        <v/>
      </c>
      <c r="BH208" s="55" t="str">
        <f>IF(BF208&lt;EOMONTH(AT116,0),BF208+1,"")</f>
        <v/>
      </c>
    </row>
    <row r="209" spans="4:60" ht="15" customHeight="1" outlineLevel="1" thickTop="1" thickBot="1" x14ac:dyDescent="0.25">
      <c r="D209" s="87">
        <f>SUM(H209,J209,L209,N209,P209,R209,T209)</f>
        <v>0</v>
      </c>
      <c r="F209" s="70">
        <v>1</v>
      </c>
      <c r="G209" s="80"/>
      <c r="H209" s="57"/>
      <c r="I209" s="80"/>
      <c r="J209" s="57"/>
      <c r="K209" s="80"/>
      <c r="L209" s="57"/>
      <c r="M209" s="80"/>
      <c r="N209" s="57"/>
      <c r="O209" s="80"/>
      <c r="P209" s="58"/>
      <c r="Q209" s="80"/>
      <c r="R209" s="57"/>
      <c r="S209" s="80"/>
      <c r="T209" s="58"/>
      <c r="X209" s="87">
        <f>SUM(AB209,AD209,AF209,AH209,AJ209,AL209,AN209)</f>
        <v>0</v>
      </c>
      <c r="Z209" s="70">
        <v>1</v>
      </c>
      <c r="AA209" s="80"/>
      <c r="AB209" s="57"/>
      <c r="AC209" s="80"/>
      <c r="AD209" s="57"/>
      <c r="AE209" s="80"/>
      <c r="AF209" s="57"/>
      <c r="AG209" s="80"/>
      <c r="AH209" s="57"/>
      <c r="AI209" s="80"/>
      <c r="AJ209" s="58"/>
      <c r="AK209" s="80"/>
      <c r="AL209" s="57"/>
      <c r="AM209" s="80"/>
      <c r="AN209" s="58"/>
      <c r="AR209" s="87">
        <f>SUM(AV209,AX209,AZ209,BB209,BD209,BF209,BH209)</f>
        <v>0</v>
      </c>
      <c r="AT209" s="103">
        <v>1</v>
      </c>
      <c r="AU209" s="80"/>
      <c r="AV209" s="57"/>
      <c r="AW209" s="80"/>
      <c r="AX209" s="57"/>
      <c r="AY209" s="80"/>
      <c r="AZ209" s="57"/>
      <c r="BA209" s="80"/>
      <c r="BB209" s="57"/>
      <c r="BC209" s="80"/>
      <c r="BD209" s="58"/>
      <c r="BE209" s="80"/>
      <c r="BF209" s="57"/>
      <c r="BG209" s="80"/>
      <c r="BH209" s="58"/>
    </row>
    <row r="210" spans="4:60" ht="15" customHeight="1" outlineLevel="1" thickBot="1" x14ac:dyDescent="0.25">
      <c r="D210" s="88">
        <f t="shared" ref="D210:D223" si="39">SUM(H210,J210,L210,N210,P210,R210,T210)</f>
        <v>0</v>
      </c>
      <c r="F210" s="70">
        <v>2</v>
      </c>
      <c r="G210" s="81"/>
      <c r="H210" s="47"/>
      <c r="I210" s="81"/>
      <c r="J210" s="47"/>
      <c r="K210" s="81"/>
      <c r="L210" s="47"/>
      <c r="M210" s="81"/>
      <c r="N210" s="47"/>
      <c r="O210" s="81"/>
      <c r="P210" s="59"/>
      <c r="Q210" s="81"/>
      <c r="R210" s="47"/>
      <c r="S210" s="81"/>
      <c r="T210" s="59"/>
      <c r="X210" s="88">
        <f t="shared" ref="X210:X223" si="40">SUM(AB210,AD210,AF210,AH210,AJ210,AL210,AN210)</f>
        <v>0</v>
      </c>
      <c r="Z210" s="70">
        <v>2</v>
      </c>
      <c r="AA210" s="81"/>
      <c r="AB210" s="47"/>
      <c r="AC210" s="81"/>
      <c r="AD210" s="47"/>
      <c r="AE210" s="81"/>
      <c r="AF210" s="47"/>
      <c r="AG210" s="81"/>
      <c r="AH210" s="47"/>
      <c r="AI210" s="81"/>
      <c r="AJ210" s="59"/>
      <c r="AK210" s="81"/>
      <c r="AL210" s="47"/>
      <c r="AM210" s="81"/>
      <c r="AN210" s="59"/>
      <c r="AR210" s="88">
        <f t="shared" ref="AR210:AR223" si="41">SUM(AV210,AX210,AZ210,BB210,BD210,BF210,BH210)</f>
        <v>0</v>
      </c>
      <c r="AT210" s="103">
        <v>2</v>
      </c>
      <c r="AU210" s="81"/>
      <c r="AV210" s="47"/>
      <c r="AW210" s="81"/>
      <c r="AX210" s="47"/>
      <c r="AY210" s="81"/>
      <c r="AZ210" s="47"/>
      <c r="BA210" s="81"/>
      <c r="BB210" s="47"/>
      <c r="BC210" s="81"/>
      <c r="BD210" s="59"/>
      <c r="BE210" s="81"/>
      <c r="BF210" s="47"/>
      <c r="BG210" s="81"/>
      <c r="BH210" s="59"/>
    </row>
    <row r="211" spans="4:60" ht="15" customHeight="1" outlineLevel="1" thickBot="1" x14ac:dyDescent="0.25">
      <c r="D211" s="88">
        <f t="shared" si="39"/>
        <v>0</v>
      </c>
      <c r="F211" s="70">
        <v>3</v>
      </c>
      <c r="G211" s="81"/>
      <c r="H211" s="47"/>
      <c r="I211" s="81"/>
      <c r="J211" s="47"/>
      <c r="K211" s="81"/>
      <c r="L211" s="47"/>
      <c r="M211" s="81"/>
      <c r="N211" s="47"/>
      <c r="O211" s="81"/>
      <c r="P211" s="59"/>
      <c r="Q211" s="81"/>
      <c r="R211" s="47"/>
      <c r="S211" s="81"/>
      <c r="T211" s="59"/>
      <c r="X211" s="88">
        <f t="shared" si="40"/>
        <v>0</v>
      </c>
      <c r="Z211" s="70">
        <v>3</v>
      </c>
      <c r="AA211" s="81"/>
      <c r="AB211" s="47"/>
      <c r="AC211" s="81"/>
      <c r="AD211" s="47"/>
      <c r="AE211" s="81"/>
      <c r="AF211" s="47"/>
      <c r="AG211" s="81"/>
      <c r="AH211" s="47"/>
      <c r="AI211" s="81"/>
      <c r="AJ211" s="59"/>
      <c r="AK211" s="81"/>
      <c r="AL211" s="47"/>
      <c r="AM211" s="81"/>
      <c r="AN211" s="59"/>
      <c r="AR211" s="88">
        <f t="shared" si="41"/>
        <v>0</v>
      </c>
      <c r="AT211" s="103">
        <v>3</v>
      </c>
      <c r="AU211" s="81"/>
      <c r="AV211" s="47"/>
      <c r="AW211" s="81"/>
      <c r="AX211" s="47"/>
      <c r="AY211" s="81"/>
      <c r="AZ211" s="47"/>
      <c r="BA211" s="81"/>
      <c r="BB211" s="47"/>
      <c r="BC211" s="81"/>
      <c r="BD211" s="59"/>
      <c r="BE211" s="81"/>
      <c r="BF211" s="47"/>
      <c r="BG211" s="81"/>
      <c r="BH211" s="59"/>
    </row>
    <row r="212" spans="4:60" ht="15" customHeight="1" outlineLevel="1" thickBot="1" x14ac:dyDescent="0.25">
      <c r="D212" s="88">
        <f t="shared" si="39"/>
        <v>0</v>
      </c>
      <c r="F212" s="70">
        <v>4</v>
      </c>
      <c r="G212" s="81"/>
      <c r="H212" s="47"/>
      <c r="I212" s="81"/>
      <c r="J212" s="47"/>
      <c r="K212" s="81"/>
      <c r="L212" s="47"/>
      <c r="M212" s="81"/>
      <c r="N212" s="47"/>
      <c r="O212" s="81"/>
      <c r="P212" s="59"/>
      <c r="Q212" s="81"/>
      <c r="R212" s="47"/>
      <c r="S212" s="81"/>
      <c r="T212" s="59"/>
      <c r="X212" s="88">
        <f t="shared" si="40"/>
        <v>0</v>
      </c>
      <c r="Z212" s="70">
        <v>4</v>
      </c>
      <c r="AA212" s="81"/>
      <c r="AB212" s="47"/>
      <c r="AC212" s="81"/>
      <c r="AD212" s="47"/>
      <c r="AE212" s="81"/>
      <c r="AF212" s="47"/>
      <c r="AG212" s="81"/>
      <c r="AH212" s="47"/>
      <c r="AI212" s="81"/>
      <c r="AJ212" s="59"/>
      <c r="AK212" s="81"/>
      <c r="AL212" s="47"/>
      <c r="AM212" s="81"/>
      <c r="AN212" s="59"/>
      <c r="AR212" s="88">
        <f t="shared" si="41"/>
        <v>0</v>
      </c>
      <c r="AT212" s="103">
        <v>4</v>
      </c>
      <c r="AU212" s="81"/>
      <c r="AV212" s="47"/>
      <c r="AW212" s="81"/>
      <c r="AX212" s="47"/>
      <c r="AY212" s="81"/>
      <c r="AZ212" s="47"/>
      <c r="BA212" s="81"/>
      <c r="BB212" s="47"/>
      <c r="BC212" s="81"/>
      <c r="BD212" s="59"/>
      <c r="BE212" s="81"/>
      <c r="BF212" s="47"/>
      <c r="BG212" s="81"/>
      <c r="BH212" s="59"/>
    </row>
    <row r="213" spans="4:60" ht="15" customHeight="1" outlineLevel="1" thickBot="1" x14ac:dyDescent="0.25">
      <c r="D213" s="88">
        <f t="shared" si="39"/>
        <v>0</v>
      </c>
      <c r="F213" s="70">
        <v>5</v>
      </c>
      <c r="G213" s="81"/>
      <c r="H213" s="47"/>
      <c r="I213" s="81"/>
      <c r="J213" s="47"/>
      <c r="K213" s="81"/>
      <c r="L213" s="47"/>
      <c r="M213" s="81"/>
      <c r="N213" s="47"/>
      <c r="O213" s="81"/>
      <c r="P213" s="59"/>
      <c r="Q213" s="81"/>
      <c r="R213" s="47"/>
      <c r="S213" s="81"/>
      <c r="T213" s="59"/>
      <c r="X213" s="88">
        <f t="shared" si="40"/>
        <v>0</v>
      </c>
      <c r="Z213" s="70">
        <v>5</v>
      </c>
      <c r="AA213" s="81"/>
      <c r="AB213" s="47"/>
      <c r="AC213" s="81"/>
      <c r="AD213" s="47"/>
      <c r="AE213" s="81"/>
      <c r="AF213" s="47"/>
      <c r="AG213" s="81"/>
      <c r="AH213" s="47"/>
      <c r="AI213" s="81"/>
      <c r="AJ213" s="59"/>
      <c r="AK213" s="81"/>
      <c r="AL213" s="47"/>
      <c r="AM213" s="81"/>
      <c r="AN213" s="59"/>
      <c r="AR213" s="88">
        <f t="shared" si="41"/>
        <v>0</v>
      </c>
      <c r="AT213" s="103">
        <v>5</v>
      </c>
      <c r="AU213" s="81"/>
      <c r="AV213" s="47"/>
      <c r="AW213" s="81"/>
      <c r="AX213" s="47"/>
      <c r="AY213" s="81"/>
      <c r="AZ213" s="47"/>
      <c r="BA213" s="81"/>
      <c r="BB213" s="47"/>
      <c r="BC213" s="81"/>
      <c r="BD213" s="59"/>
      <c r="BE213" s="81"/>
      <c r="BF213" s="47"/>
      <c r="BG213" s="81"/>
      <c r="BH213" s="59"/>
    </row>
    <row r="214" spans="4:60" ht="15" customHeight="1" outlineLevel="1" thickBot="1" x14ac:dyDescent="0.25">
      <c r="D214" s="88">
        <f t="shared" si="39"/>
        <v>0</v>
      </c>
      <c r="F214" s="70">
        <v>6</v>
      </c>
      <c r="G214" s="81"/>
      <c r="H214" s="47"/>
      <c r="I214" s="81"/>
      <c r="J214" s="47"/>
      <c r="K214" s="81"/>
      <c r="L214" s="47"/>
      <c r="M214" s="81"/>
      <c r="N214" s="47"/>
      <c r="O214" s="81"/>
      <c r="P214" s="59"/>
      <c r="Q214" s="81"/>
      <c r="R214" s="47"/>
      <c r="S214" s="81"/>
      <c r="T214" s="59"/>
      <c r="X214" s="88">
        <f t="shared" si="40"/>
        <v>0</v>
      </c>
      <c r="Z214" s="70">
        <v>6</v>
      </c>
      <c r="AA214" s="81"/>
      <c r="AB214" s="47"/>
      <c r="AC214" s="81"/>
      <c r="AD214" s="47"/>
      <c r="AE214" s="81"/>
      <c r="AF214" s="47"/>
      <c r="AG214" s="81"/>
      <c r="AH214" s="47"/>
      <c r="AI214" s="81"/>
      <c r="AJ214" s="59"/>
      <c r="AK214" s="81"/>
      <c r="AL214" s="47"/>
      <c r="AM214" s="81"/>
      <c r="AN214" s="59"/>
      <c r="AR214" s="88">
        <f t="shared" si="41"/>
        <v>0</v>
      </c>
      <c r="AT214" s="103">
        <v>6</v>
      </c>
      <c r="AU214" s="81"/>
      <c r="AV214" s="47"/>
      <c r="AW214" s="81"/>
      <c r="AX214" s="47"/>
      <c r="AY214" s="81"/>
      <c r="AZ214" s="47"/>
      <c r="BA214" s="81"/>
      <c r="BB214" s="47"/>
      <c r="BC214" s="81"/>
      <c r="BD214" s="59"/>
      <c r="BE214" s="81"/>
      <c r="BF214" s="47"/>
      <c r="BG214" s="81"/>
      <c r="BH214" s="59"/>
    </row>
    <row r="215" spans="4:60" ht="15" customHeight="1" outlineLevel="1" thickBot="1" x14ac:dyDescent="0.25">
      <c r="D215" s="88">
        <f t="shared" si="39"/>
        <v>0</v>
      </c>
      <c r="F215" s="70">
        <v>7</v>
      </c>
      <c r="G215" s="81"/>
      <c r="H215" s="47"/>
      <c r="I215" s="81"/>
      <c r="J215" s="47"/>
      <c r="K215" s="81"/>
      <c r="L215" s="47"/>
      <c r="M215" s="81"/>
      <c r="N215" s="47"/>
      <c r="O215" s="81"/>
      <c r="P215" s="59"/>
      <c r="Q215" s="81"/>
      <c r="R215" s="47"/>
      <c r="S215" s="81"/>
      <c r="T215" s="59"/>
      <c r="X215" s="88">
        <f t="shared" si="40"/>
        <v>0</v>
      </c>
      <c r="Z215" s="70">
        <v>7</v>
      </c>
      <c r="AA215" s="81"/>
      <c r="AB215" s="47"/>
      <c r="AC215" s="81"/>
      <c r="AD215" s="47"/>
      <c r="AE215" s="81"/>
      <c r="AF215" s="47"/>
      <c r="AG215" s="81"/>
      <c r="AH215" s="47"/>
      <c r="AI215" s="81"/>
      <c r="AJ215" s="59"/>
      <c r="AK215" s="81"/>
      <c r="AL215" s="47"/>
      <c r="AM215" s="81"/>
      <c r="AN215" s="59"/>
      <c r="AR215" s="88">
        <f t="shared" si="41"/>
        <v>0</v>
      </c>
      <c r="AT215" s="103">
        <v>7</v>
      </c>
      <c r="AU215" s="81"/>
      <c r="AV215" s="47"/>
      <c r="AW215" s="81"/>
      <c r="AX215" s="47"/>
      <c r="AY215" s="81"/>
      <c r="AZ215" s="47"/>
      <c r="BA215" s="81"/>
      <c r="BB215" s="47"/>
      <c r="BC215" s="81"/>
      <c r="BD215" s="59"/>
      <c r="BE215" s="81"/>
      <c r="BF215" s="47"/>
      <c r="BG215" s="81"/>
      <c r="BH215" s="59"/>
    </row>
    <row r="216" spans="4:60" ht="15" customHeight="1" outlineLevel="1" thickBot="1" x14ac:dyDescent="0.25">
      <c r="D216" s="88">
        <f t="shared" si="39"/>
        <v>0</v>
      </c>
      <c r="F216" s="70">
        <v>8</v>
      </c>
      <c r="G216" s="81"/>
      <c r="H216" s="47"/>
      <c r="I216" s="81"/>
      <c r="J216" s="47"/>
      <c r="K216" s="81"/>
      <c r="L216" s="47"/>
      <c r="M216" s="81"/>
      <c r="N216" s="47"/>
      <c r="O216" s="81"/>
      <c r="P216" s="59"/>
      <c r="Q216" s="81"/>
      <c r="R216" s="47"/>
      <c r="S216" s="81"/>
      <c r="T216" s="59"/>
      <c r="X216" s="88">
        <f t="shared" si="40"/>
        <v>0</v>
      </c>
      <c r="Z216" s="70">
        <v>8</v>
      </c>
      <c r="AA216" s="81"/>
      <c r="AB216" s="47"/>
      <c r="AC216" s="81"/>
      <c r="AD216" s="47"/>
      <c r="AE216" s="81"/>
      <c r="AF216" s="47"/>
      <c r="AG216" s="81"/>
      <c r="AH216" s="47"/>
      <c r="AI216" s="81"/>
      <c r="AJ216" s="59"/>
      <c r="AK216" s="81"/>
      <c r="AL216" s="47"/>
      <c r="AM216" s="81"/>
      <c r="AN216" s="59"/>
      <c r="AR216" s="88">
        <f t="shared" si="41"/>
        <v>0</v>
      </c>
      <c r="AT216" s="103">
        <v>8</v>
      </c>
      <c r="AU216" s="81"/>
      <c r="AV216" s="47"/>
      <c r="AW216" s="81"/>
      <c r="AX216" s="47"/>
      <c r="AY216" s="81"/>
      <c r="AZ216" s="47"/>
      <c r="BA216" s="81"/>
      <c r="BB216" s="47"/>
      <c r="BC216" s="81"/>
      <c r="BD216" s="59"/>
      <c r="BE216" s="81"/>
      <c r="BF216" s="47"/>
      <c r="BG216" s="81"/>
      <c r="BH216" s="59"/>
    </row>
    <row r="217" spans="4:60" ht="15" customHeight="1" outlineLevel="1" thickBot="1" x14ac:dyDescent="0.25">
      <c r="D217" s="88">
        <f t="shared" si="39"/>
        <v>0</v>
      </c>
      <c r="F217" s="70">
        <v>9</v>
      </c>
      <c r="G217" s="81"/>
      <c r="H217" s="47"/>
      <c r="I217" s="81"/>
      <c r="J217" s="47"/>
      <c r="K217" s="81"/>
      <c r="L217" s="47"/>
      <c r="M217" s="81"/>
      <c r="N217" s="47"/>
      <c r="O217" s="81"/>
      <c r="P217" s="59"/>
      <c r="Q217" s="81"/>
      <c r="R217" s="47"/>
      <c r="S217" s="81"/>
      <c r="T217" s="59"/>
      <c r="X217" s="88">
        <f t="shared" si="40"/>
        <v>0</v>
      </c>
      <c r="Z217" s="70">
        <v>9</v>
      </c>
      <c r="AA217" s="81"/>
      <c r="AB217" s="47"/>
      <c r="AC217" s="81"/>
      <c r="AD217" s="47"/>
      <c r="AE217" s="81"/>
      <c r="AF217" s="47"/>
      <c r="AG217" s="81"/>
      <c r="AH217" s="47"/>
      <c r="AI217" s="81"/>
      <c r="AJ217" s="59"/>
      <c r="AK217" s="81"/>
      <c r="AL217" s="47"/>
      <c r="AM217" s="81"/>
      <c r="AN217" s="59"/>
      <c r="AR217" s="88">
        <f t="shared" si="41"/>
        <v>0</v>
      </c>
      <c r="AT217" s="103">
        <v>9</v>
      </c>
      <c r="AU217" s="81"/>
      <c r="AV217" s="47"/>
      <c r="AW217" s="81"/>
      <c r="AX217" s="47"/>
      <c r="AY217" s="81"/>
      <c r="AZ217" s="47"/>
      <c r="BA217" s="81"/>
      <c r="BB217" s="47"/>
      <c r="BC217" s="81"/>
      <c r="BD217" s="59"/>
      <c r="BE217" s="81"/>
      <c r="BF217" s="47"/>
      <c r="BG217" s="81"/>
      <c r="BH217" s="59"/>
    </row>
    <row r="218" spans="4:60" ht="15" customHeight="1" outlineLevel="1" thickBot="1" x14ac:dyDescent="0.25">
      <c r="D218" s="88">
        <f t="shared" si="39"/>
        <v>0</v>
      </c>
      <c r="F218" s="70">
        <v>10</v>
      </c>
      <c r="G218" s="81"/>
      <c r="H218" s="47"/>
      <c r="I218" s="81"/>
      <c r="J218" s="47"/>
      <c r="K218" s="81"/>
      <c r="L218" s="47"/>
      <c r="M218" s="81"/>
      <c r="N218" s="47"/>
      <c r="O218" s="81"/>
      <c r="P218" s="59"/>
      <c r="Q218" s="81"/>
      <c r="R218" s="47"/>
      <c r="S218" s="81"/>
      <c r="T218" s="59"/>
      <c r="X218" s="88">
        <f t="shared" si="40"/>
        <v>0</v>
      </c>
      <c r="Z218" s="70">
        <v>10</v>
      </c>
      <c r="AA218" s="81"/>
      <c r="AB218" s="47"/>
      <c r="AC218" s="81"/>
      <c r="AD218" s="47"/>
      <c r="AE218" s="81"/>
      <c r="AF218" s="47"/>
      <c r="AG218" s="81"/>
      <c r="AH218" s="47"/>
      <c r="AI218" s="81"/>
      <c r="AJ218" s="59"/>
      <c r="AK218" s="81"/>
      <c r="AL218" s="47"/>
      <c r="AM218" s="81"/>
      <c r="AN218" s="59"/>
      <c r="AR218" s="88">
        <f t="shared" si="41"/>
        <v>0</v>
      </c>
      <c r="AT218" s="103">
        <v>10</v>
      </c>
      <c r="AU218" s="81"/>
      <c r="AV218" s="47"/>
      <c r="AW218" s="81"/>
      <c r="AX218" s="47"/>
      <c r="AY218" s="81"/>
      <c r="AZ218" s="47"/>
      <c r="BA218" s="81"/>
      <c r="BB218" s="47"/>
      <c r="BC218" s="81"/>
      <c r="BD218" s="59"/>
      <c r="BE218" s="81"/>
      <c r="BF218" s="47"/>
      <c r="BG218" s="81"/>
      <c r="BH218" s="59"/>
    </row>
    <row r="219" spans="4:60" ht="15" customHeight="1" outlineLevel="1" thickBot="1" x14ac:dyDescent="0.25">
      <c r="D219" s="88">
        <f t="shared" si="39"/>
        <v>0</v>
      </c>
      <c r="F219" s="70">
        <v>11</v>
      </c>
      <c r="G219" s="81"/>
      <c r="H219" s="47"/>
      <c r="I219" s="81"/>
      <c r="J219" s="47"/>
      <c r="K219" s="81"/>
      <c r="L219" s="47"/>
      <c r="M219" s="81"/>
      <c r="N219" s="47"/>
      <c r="O219" s="81"/>
      <c r="P219" s="59"/>
      <c r="Q219" s="81"/>
      <c r="R219" s="47"/>
      <c r="S219" s="81"/>
      <c r="T219" s="59"/>
      <c r="X219" s="88">
        <f t="shared" si="40"/>
        <v>0</v>
      </c>
      <c r="Z219" s="70">
        <v>11</v>
      </c>
      <c r="AA219" s="81"/>
      <c r="AB219" s="47"/>
      <c r="AC219" s="81"/>
      <c r="AD219" s="47"/>
      <c r="AE219" s="81"/>
      <c r="AF219" s="47"/>
      <c r="AG219" s="81"/>
      <c r="AH219" s="47"/>
      <c r="AI219" s="81"/>
      <c r="AJ219" s="59"/>
      <c r="AK219" s="81"/>
      <c r="AL219" s="47"/>
      <c r="AM219" s="81"/>
      <c r="AN219" s="59"/>
      <c r="AR219" s="88">
        <f t="shared" si="41"/>
        <v>0</v>
      </c>
      <c r="AT219" s="103">
        <v>11</v>
      </c>
      <c r="AU219" s="81"/>
      <c r="AV219" s="47"/>
      <c r="AW219" s="81"/>
      <c r="AX219" s="47"/>
      <c r="AY219" s="81"/>
      <c r="AZ219" s="47"/>
      <c r="BA219" s="81"/>
      <c r="BB219" s="47"/>
      <c r="BC219" s="81"/>
      <c r="BD219" s="59"/>
      <c r="BE219" s="81"/>
      <c r="BF219" s="47"/>
      <c r="BG219" s="81"/>
      <c r="BH219" s="59"/>
    </row>
    <row r="220" spans="4:60" ht="15" customHeight="1" outlineLevel="1" thickBot="1" x14ac:dyDescent="0.25">
      <c r="D220" s="88">
        <f t="shared" si="39"/>
        <v>0</v>
      </c>
      <c r="F220" s="70">
        <v>12</v>
      </c>
      <c r="G220" s="81"/>
      <c r="H220" s="47"/>
      <c r="I220" s="81"/>
      <c r="J220" s="47"/>
      <c r="K220" s="81"/>
      <c r="L220" s="47"/>
      <c r="M220" s="81"/>
      <c r="N220" s="47"/>
      <c r="O220" s="81"/>
      <c r="P220" s="59"/>
      <c r="Q220" s="81"/>
      <c r="R220" s="47"/>
      <c r="S220" s="81"/>
      <c r="T220" s="59"/>
      <c r="X220" s="88">
        <f t="shared" si="40"/>
        <v>0</v>
      </c>
      <c r="Z220" s="70">
        <v>12</v>
      </c>
      <c r="AA220" s="81"/>
      <c r="AB220" s="47"/>
      <c r="AC220" s="81"/>
      <c r="AD220" s="47"/>
      <c r="AE220" s="81"/>
      <c r="AF220" s="47"/>
      <c r="AG220" s="81"/>
      <c r="AH220" s="47"/>
      <c r="AI220" s="81"/>
      <c r="AJ220" s="59"/>
      <c r="AK220" s="81"/>
      <c r="AL220" s="47"/>
      <c r="AM220" s="81"/>
      <c r="AN220" s="59"/>
      <c r="AR220" s="88">
        <f t="shared" si="41"/>
        <v>0</v>
      </c>
      <c r="AT220" s="103">
        <v>12</v>
      </c>
      <c r="AU220" s="81"/>
      <c r="AV220" s="47"/>
      <c r="AW220" s="81"/>
      <c r="AX220" s="47"/>
      <c r="AY220" s="81"/>
      <c r="AZ220" s="47"/>
      <c r="BA220" s="81"/>
      <c r="BB220" s="47"/>
      <c r="BC220" s="81"/>
      <c r="BD220" s="59"/>
      <c r="BE220" s="81"/>
      <c r="BF220" s="47"/>
      <c r="BG220" s="81"/>
      <c r="BH220" s="59"/>
    </row>
    <row r="221" spans="4:60" ht="15" customHeight="1" outlineLevel="1" thickBot="1" x14ac:dyDescent="0.25">
      <c r="D221" s="88">
        <f t="shared" si="39"/>
        <v>0</v>
      </c>
      <c r="F221" s="70">
        <v>13</v>
      </c>
      <c r="G221" s="81"/>
      <c r="H221" s="47"/>
      <c r="I221" s="81"/>
      <c r="J221" s="47"/>
      <c r="K221" s="81"/>
      <c r="L221" s="47"/>
      <c r="M221" s="81"/>
      <c r="N221" s="47"/>
      <c r="O221" s="81"/>
      <c r="P221" s="59"/>
      <c r="Q221" s="81"/>
      <c r="R221" s="47"/>
      <c r="S221" s="81"/>
      <c r="T221" s="59"/>
      <c r="X221" s="88">
        <f t="shared" si="40"/>
        <v>0</v>
      </c>
      <c r="Z221" s="70">
        <v>13</v>
      </c>
      <c r="AA221" s="81"/>
      <c r="AB221" s="47"/>
      <c r="AC221" s="81"/>
      <c r="AD221" s="47"/>
      <c r="AE221" s="81"/>
      <c r="AF221" s="47"/>
      <c r="AG221" s="81"/>
      <c r="AH221" s="47"/>
      <c r="AI221" s="81"/>
      <c r="AJ221" s="59"/>
      <c r="AK221" s="81"/>
      <c r="AL221" s="47"/>
      <c r="AM221" s="81"/>
      <c r="AN221" s="59"/>
      <c r="AR221" s="88">
        <f t="shared" si="41"/>
        <v>0</v>
      </c>
      <c r="AT221" s="103">
        <v>13</v>
      </c>
      <c r="AU221" s="81"/>
      <c r="AV221" s="47"/>
      <c r="AW221" s="81"/>
      <c r="AX221" s="47"/>
      <c r="AY221" s="81"/>
      <c r="AZ221" s="47"/>
      <c r="BA221" s="81"/>
      <c r="BB221" s="47"/>
      <c r="BC221" s="81"/>
      <c r="BD221" s="59"/>
      <c r="BE221" s="81"/>
      <c r="BF221" s="47"/>
      <c r="BG221" s="81"/>
      <c r="BH221" s="59"/>
    </row>
    <row r="222" spans="4:60" ht="15" customHeight="1" outlineLevel="1" thickBot="1" x14ac:dyDescent="0.25">
      <c r="D222" s="88">
        <f t="shared" si="39"/>
        <v>0</v>
      </c>
      <c r="F222" s="70">
        <v>14</v>
      </c>
      <c r="G222" s="81"/>
      <c r="H222" s="78"/>
      <c r="I222" s="81"/>
      <c r="J222" s="47"/>
      <c r="K222" s="81"/>
      <c r="L222" s="47"/>
      <c r="M222" s="81"/>
      <c r="N222" s="47"/>
      <c r="O222" s="81"/>
      <c r="P222" s="59"/>
      <c r="Q222" s="81"/>
      <c r="R222" s="47"/>
      <c r="S222" s="81"/>
      <c r="T222" s="59"/>
      <c r="X222" s="88">
        <f t="shared" si="40"/>
        <v>0</v>
      </c>
      <c r="Z222" s="70">
        <v>14</v>
      </c>
      <c r="AA222" s="81"/>
      <c r="AB222" s="78"/>
      <c r="AC222" s="81"/>
      <c r="AD222" s="47"/>
      <c r="AE222" s="81"/>
      <c r="AF222" s="47"/>
      <c r="AG222" s="81"/>
      <c r="AH222" s="47"/>
      <c r="AI222" s="81"/>
      <c r="AJ222" s="59"/>
      <c r="AK222" s="81"/>
      <c r="AL222" s="47"/>
      <c r="AM222" s="81"/>
      <c r="AN222" s="59"/>
      <c r="AR222" s="88">
        <f t="shared" si="41"/>
        <v>0</v>
      </c>
      <c r="AT222" s="103">
        <v>14</v>
      </c>
      <c r="AU222" s="81"/>
      <c r="AV222" s="78"/>
      <c r="AW222" s="81"/>
      <c r="AX222" s="47"/>
      <c r="AY222" s="81"/>
      <c r="AZ222" s="47"/>
      <c r="BA222" s="81"/>
      <c r="BB222" s="47"/>
      <c r="BC222" s="81"/>
      <c r="BD222" s="59"/>
      <c r="BE222" s="81"/>
      <c r="BF222" s="47"/>
      <c r="BG222" s="81"/>
      <c r="BH222" s="59"/>
    </row>
    <row r="223" spans="4:60" ht="15" customHeight="1" outlineLevel="1" thickBot="1" x14ac:dyDescent="0.25">
      <c r="D223" s="89">
        <f t="shared" si="39"/>
        <v>0</v>
      </c>
      <c r="F223" s="70">
        <v>15</v>
      </c>
      <c r="G223" s="82"/>
      <c r="H223" s="60"/>
      <c r="I223" s="82"/>
      <c r="J223" s="60"/>
      <c r="K223" s="82"/>
      <c r="L223" s="60"/>
      <c r="M223" s="82"/>
      <c r="N223" s="60"/>
      <c r="O223" s="82"/>
      <c r="P223" s="61"/>
      <c r="Q223" s="82"/>
      <c r="R223" s="60"/>
      <c r="S223" s="82"/>
      <c r="T223" s="61"/>
      <c r="X223" s="89">
        <f t="shared" si="40"/>
        <v>0</v>
      </c>
      <c r="Z223" s="70">
        <v>15</v>
      </c>
      <c r="AA223" s="82"/>
      <c r="AB223" s="60"/>
      <c r="AC223" s="82"/>
      <c r="AD223" s="60"/>
      <c r="AE223" s="82"/>
      <c r="AF223" s="60"/>
      <c r="AG223" s="82"/>
      <c r="AH223" s="60"/>
      <c r="AI223" s="82"/>
      <c r="AJ223" s="61"/>
      <c r="AK223" s="82"/>
      <c r="AL223" s="60"/>
      <c r="AM223" s="82"/>
      <c r="AN223" s="61"/>
      <c r="AR223" s="89">
        <f t="shared" si="41"/>
        <v>0</v>
      </c>
      <c r="AT223" s="103">
        <v>15</v>
      </c>
      <c r="AU223" s="82"/>
      <c r="AV223" s="60"/>
      <c r="AW223" s="82"/>
      <c r="AX223" s="60"/>
      <c r="AY223" s="82"/>
      <c r="AZ223" s="60"/>
      <c r="BA223" s="82"/>
      <c r="BB223" s="60"/>
      <c r="BC223" s="82"/>
      <c r="BD223" s="61"/>
      <c r="BE223" s="82"/>
      <c r="BF223" s="60"/>
      <c r="BG223" s="82"/>
      <c r="BH223" s="61"/>
    </row>
    <row r="224" spans="4:60" ht="15" customHeight="1" outlineLevel="1" thickTop="1" x14ac:dyDescent="0.2">
      <c r="F224" s="65"/>
      <c r="G224" s="49" t="s">
        <v>27</v>
      </c>
      <c r="H224" s="49">
        <f>SUM(H209:H223)</f>
        <v>0</v>
      </c>
      <c r="I224" s="49"/>
      <c r="J224" s="49">
        <f>SUM(J209:J223)</f>
        <v>0</v>
      </c>
      <c r="K224" s="49"/>
      <c r="L224" s="49">
        <f>SUM(L209:L223)</f>
        <v>0</v>
      </c>
      <c r="M224" s="49"/>
      <c r="N224" s="49">
        <f>SUM(N209:N223)</f>
        <v>0</v>
      </c>
      <c r="O224" s="49"/>
      <c r="P224" s="49">
        <f>SUM(P209:P223)</f>
        <v>0</v>
      </c>
      <c r="Q224" s="49"/>
      <c r="R224" s="49">
        <f>SUM(R209:R223)</f>
        <v>0</v>
      </c>
      <c r="S224" s="49"/>
      <c r="T224" s="49">
        <f>SUM(T209:T223)</f>
        <v>0</v>
      </c>
      <c r="Z224" s="65"/>
      <c r="AA224" s="49" t="s">
        <v>27</v>
      </c>
      <c r="AB224" s="49">
        <f>SUM(AB209:AB223)</f>
        <v>0</v>
      </c>
      <c r="AC224" s="49"/>
      <c r="AD224" s="49">
        <f>SUM(AD209:AD223)</f>
        <v>0</v>
      </c>
      <c r="AE224" s="49"/>
      <c r="AF224" s="49">
        <f>SUM(AF209:AF223)</f>
        <v>0</v>
      </c>
      <c r="AG224" s="49"/>
      <c r="AH224" s="49">
        <f>SUM(AH209:AH223)</f>
        <v>0</v>
      </c>
      <c r="AI224" s="49"/>
      <c r="AJ224" s="49">
        <f>SUM(AJ209:AJ223)</f>
        <v>0</v>
      </c>
      <c r="AK224" s="49"/>
      <c r="AL224" s="49">
        <f>SUM(AL209:AL223)</f>
        <v>0</v>
      </c>
      <c r="AM224" s="49"/>
      <c r="AN224" s="49">
        <f>SUM(AN209:AN223)</f>
        <v>0</v>
      </c>
      <c r="AT224" s="104"/>
      <c r="AU224" s="49" t="s">
        <v>27</v>
      </c>
      <c r="AV224" s="49">
        <f>SUM(AV209:AV223)</f>
        <v>0</v>
      </c>
      <c r="AW224" s="49"/>
      <c r="AX224" s="49">
        <f>SUM(AX209:AX223)</f>
        <v>0</v>
      </c>
      <c r="AY224" s="49"/>
      <c r="AZ224" s="49">
        <f>SUM(AZ209:AZ223)</f>
        <v>0</v>
      </c>
      <c r="BA224" s="49"/>
      <c r="BB224" s="49">
        <f>SUM(BB209:BB223)</f>
        <v>0</v>
      </c>
      <c r="BC224" s="49"/>
      <c r="BD224" s="49">
        <f>SUM(BD209:BD223)</f>
        <v>0</v>
      </c>
      <c r="BE224" s="49"/>
      <c r="BF224" s="49">
        <f>SUM(BF209:BF223)</f>
        <v>0</v>
      </c>
      <c r="BG224" s="49"/>
      <c r="BH224" s="49">
        <f>SUM(BH209:BH223)</f>
        <v>0</v>
      </c>
    </row>
    <row r="225" spans="2:60" ht="15" customHeight="1" x14ac:dyDescent="0.2">
      <c r="F225" s="102"/>
      <c r="G225" s="49"/>
      <c r="H225" s="49"/>
      <c r="I225" s="49"/>
      <c r="J225" s="49"/>
      <c r="K225" s="49"/>
      <c r="L225" s="49"/>
      <c r="M225" s="49"/>
      <c r="N225" s="49"/>
      <c r="O225" s="49"/>
      <c r="P225" s="49"/>
      <c r="Q225" s="49"/>
      <c r="R225" s="49"/>
      <c r="S225" s="49"/>
      <c r="T225" s="49"/>
      <c r="Z225" s="102"/>
      <c r="AA225" s="49"/>
      <c r="AB225" s="49"/>
      <c r="AC225" s="49"/>
      <c r="AD225" s="49"/>
      <c r="AE225" s="49"/>
      <c r="AF225" s="49"/>
      <c r="AG225" s="49"/>
      <c r="AH225" s="49"/>
      <c r="AI225" s="49"/>
      <c r="AJ225" s="49"/>
      <c r="AK225" s="49"/>
      <c r="AL225" s="49"/>
      <c r="AM225" s="49"/>
      <c r="AN225" s="49"/>
      <c r="AT225" s="102"/>
      <c r="AU225" s="49"/>
      <c r="AV225" s="49"/>
      <c r="AW225" s="49"/>
      <c r="AX225" s="49"/>
      <c r="AY225" s="49"/>
      <c r="AZ225" s="49"/>
      <c r="BA225" s="49"/>
      <c r="BB225" s="49"/>
      <c r="BC225" s="49"/>
      <c r="BD225" s="49"/>
      <c r="BE225" s="49"/>
      <c r="BF225" s="49"/>
      <c r="BG225" s="49"/>
      <c r="BH225" s="49"/>
    </row>
    <row r="226" spans="2:60" ht="12" customHeight="1" x14ac:dyDescent="0.2"/>
    <row r="227" spans="2:60" ht="36.950000000000003" customHeight="1" x14ac:dyDescent="0.2">
      <c r="F227" s="217">
        <f>EDATE(DATE(An_ref,1,1),6)</f>
        <v>43647</v>
      </c>
      <c r="G227" s="217"/>
      <c r="H227" s="217"/>
      <c r="I227" s="217"/>
      <c r="J227" s="217"/>
      <c r="K227" s="84"/>
      <c r="L227" s="84"/>
      <c r="M227" s="90">
        <f>SUM(B231:B245)</f>
        <v>0</v>
      </c>
      <c r="N227" s="84"/>
      <c r="O227" s="84"/>
      <c r="P227" s="84"/>
      <c r="Q227" s="83"/>
      <c r="R227" s="83"/>
      <c r="S227" s="83"/>
      <c r="T227" s="83"/>
      <c r="Z227" s="217">
        <f>EDATE(DATE(An_ref,1,1),7)</f>
        <v>43678</v>
      </c>
      <c r="AA227" s="217"/>
      <c r="AB227" s="217"/>
      <c r="AC227" s="217"/>
      <c r="AD227" s="217"/>
      <c r="AE227" s="84"/>
      <c r="AF227" s="84"/>
      <c r="AG227" s="90">
        <f>SUM(V231:V245)</f>
        <v>0</v>
      </c>
      <c r="AH227" s="84"/>
      <c r="AI227" s="84"/>
      <c r="AJ227" s="84"/>
      <c r="AK227" s="83"/>
      <c r="AL227" s="83"/>
      <c r="AM227" s="83"/>
      <c r="AN227" s="83"/>
      <c r="AT227" s="217">
        <f>EDATE(DATE(An_ref,1,1),8)</f>
        <v>43709</v>
      </c>
      <c r="AU227" s="217"/>
      <c r="AV227" s="217"/>
      <c r="AW227" s="217"/>
      <c r="AX227" s="217"/>
      <c r="AY227" s="84"/>
      <c r="AZ227" s="84"/>
      <c r="BA227" s="90">
        <f>SUM(AP231:AP245)</f>
        <v>0</v>
      </c>
      <c r="BB227" s="84"/>
      <c r="BC227" s="84"/>
      <c r="BD227" s="84"/>
      <c r="BE227" s="83"/>
      <c r="BF227" s="83"/>
      <c r="BG227" s="83"/>
      <c r="BH227" s="83"/>
    </row>
    <row r="228" spans="2:60" s="17" customFormat="1" ht="22.5" customHeight="1" thickBot="1" x14ac:dyDescent="0.25">
      <c r="F228" s="7"/>
      <c r="G228" s="220" t="str">
        <f>UPPER(TEXT(H248,"jjjj"))</f>
        <v>LUNDI</v>
      </c>
      <c r="H228" s="220"/>
      <c r="I228" s="220" t="str">
        <f>UPPER(TEXT(J248,"jjjj"))</f>
        <v>MARDI</v>
      </c>
      <c r="J228" s="220"/>
      <c r="K228" s="220" t="str">
        <f>UPPER(TEXT(L248,"jjjj"))</f>
        <v>MERCREDI</v>
      </c>
      <c r="L228" s="220"/>
      <c r="M228" s="220" t="str">
        <f>UPPER(TEXT(N248,"jjjj"))</f>
        <v>JEUDI</v>
      </c>
      <c r="N228" s="220"/>
      <c r="O228" s="220" t="str">
        <f>UPPER(TEXT(P248,"jjjj"))</f>
        <v>VENDREDI</v>
      </c>
      <c r="P228" s="220"/>
      <c r="Q228" s="221" t="str">
        <f>UPPER(TEXT(R248,"jjjj"))</f>
        <v>SAMEDI</v>
      </c>
      <c r="R228" s="221"/>
      <c r="S228" s="221" t="str">
        <f>UPPER(TEXT(T248,"jjjj"))</f>
        <v>DIMANCHE</v>
      </c>
      <c r="T228" s="221"/>
      <c r="Z228" s="7"/>
      <c r="AA228" s="220" t="str">
        <f>UPPER(TEXT(AB248,"jjjj"))</f>
        <v>LUNDI</v>
      </c>
      <c r="AB228" s="220"/>
      <c r="AC228" s="220" t="str">
        <f>UPPER(TEXT(AD248,"jjjj"))</f>
        <v>MARDI</v>
      </c>
      <c r="AD228" s="220"/>
      <c r="AE228" s="220" t="str">
        <f>UPPER(TEXT(AF248,"jjjj"))</f>
        <v>MERCREDI</v>
      </c>
      <c r="AF228" s="220"/>
      <c r="AG228" s="220" t="str">
        <f>UPPER(TEXT(AH248,"jjjj"))</f>
        <v>JEUDI</v>
      </c>
      <c r="AH228" s="220"/>
      <c r="AI228" s="220" t="str">
        <f>UPPER(TEXT(AJ248,"jjjj"))</f>
        <v>VENDREDI</v>
      </c>
      <c r="AJ228" s="220"/>
      <c r="AK228" s="221" t="str">
        <f>UPPER(TEXT(AL248,"jjjj"))</f>
        <v>SAMEDI</v>
      </c>
      <c r="AL228" s="221"/>
      <c r="AM228" s="221" t="str">
        <f>UPPER(TEXT(AN248,"jjjj"))</f>
        <v>DIMANCHE</v>
      </c>
      <c r="AN228" s="221"/>
      <c r="AT228" s="7"/>
      <c r="AU228" s="220" t="str">
        <f>UPPER(TEXT(AV248,"jjjj"))</f>
        <v>LUNDI</v>
      </c>
      <c r="AV228" s="220"/>
      <c r="AW228" s="220" t="str">
        <f>UPPER(TEXT(AX248,"jjjj"))</f>
        <v>MARDI</v>
      </c>
      <c r="AX228" s="220"/>
      <c r="AY228" s="220" t="str">
        <f>UPPER(TEXT(AZ248,"jjjj"))</f>
        <v>MERCREDI</v>
      </c>
      <c r="AZ228" s="220"/>
      <c r="BA228" s="220" t="str">
        <f>UPPER(TEXT(BB248,"jjjj"))</f>
        <v>JEUDI</v>
      </c>
      <c r="BB228" s="220"/>
      <c r="BC228" s="220" t="str">
        <f>UPPER(TEXT(BD248,"jjjj"))</f>
        <v>VENDREDI</v>
      </c>
      <c r="BD228" s="220"/>
      <c r="BE228" s="221" t="str">
        <f>UPPER(TEXT(BF248,"jjjj"))</f>
        <v>SAMEDI</v>
      </c>
      <c r="BF228" s="221"/>
      <c r="BG228" s="221" t="str">
        <f>UPPER(TEXT(BH248,"jjjj"))</f>
        <v>DIMANCHE</v>
      </c>
      <c r="BH228" s="221"/>
    </row>
    <row r="229" spans="2:60" ht="15" hidden="1" customHeight="1" x14ac:dyDescent="0.2">
      <c r="F229" s="48">
        <f>INT((N230-LOOKUP(N230,DATE(YEAR(N230)+{-1;0;1},1,3)-WEEKDAY(DATE(YEAR(N230)+{-1;0;1},1,3))+2))/7)+1</f>
        <v>27</v>
      </c>
      <c r="G229" s="50"/>
      <c r="H229" s="50"/>
      <c r="I229" s="50"/>
      <c r="J229" s="50"/>
      <c r="K229" s="50"/>
      <c r="L229" s="50"/>
      <c r="M229" s="50"/>
      <c r="N229" s="50"/>
      <c r="O229" s="50"/>
      <c r="P229" s="50"/>
      <c r="Q229" s="50"/>
      <c r="R229" s="50"/>
      <c r="S229" s="50"/>
      <c r="T229" s="50"/>
      <c r="Z229" s="48">
        <f>INT((AH230-LOOKUP(AH230,DATE(YEAR(AH230)+{-1;0;1},1,3)-WEEKDAY(DATE(YEAR(AH230)+{-1;0;1},1,3))+2))/7)+1</f>
        <v>31</v>
      </c>
      <c r="AA229" s="50"/>
      <c r="AB229" s="50"/>
      <c r="AC229" s="50"/>
      <c r="AD229" s="50"/>
      <c r="AE229" s="50"/>
      <c r="AF229" s="50"/>
      <c r="AG229" s="50"/>
      <c r="AH229" s="50"/>
      <c r="AI229" s="50"/>
      <c r="AJ229" s="50"/>
      <c r="AK229" s="50"/>
      <c r="AL229" s="50"/>
      <c r="AM229" s="50"/>
      <c r="AN229" s="50"/>
      <c r="AT229" s="48" t="e">
        <f>INT((BB230-LOOKUP(BB230,DATE(YEAR(BB230)+{-1;0;1},1,3)-WEEKDAY(DATE(YEAR(BB230)+{-1;0;1},1,3))+2))/7)+1</f>
        <v>#VALUE!</v>
      </c>
      <c r="AU229" s="50"/>
      <c r="AV229" s="50"/>
      <c r="AW229" s="50"/>
      <c r="AX229" s="50"/>
      <c r="AY229" s="50"/>
      <c r="AZ229" s="50"/>
      <c r="BA229" s="50"/>
      <c r="BB229" s="50"/>
      <c r="BC229" s="50"/>
      <c r="BD229" s="50"/>
      <c r="BE229" s="50"/>
      <c r="BF229" s="50"/>
      <c r="BG229" s="50"/>
      <c r="BH229" s="50"/>
    </row>
    <row r="230" spans="2:60" ht="39.950000000000003" customHeight="1" thickBot="1" x14ac:dyDescent="0.25">
      <c r="F230" s="71">
        <f>F229</f>
        <v>27</v>
      </c>
      <c r="G230" s="51" t="str">
        <f>IF(ISNA(VLOOKUP(H230,Tab_feri,2,FALSE)),"",VLOOKUP(H230,Tab_feri,2,FALSE))</f>
        <v/>
      </c>
      <c r="H230" s="52">
        <f>IF(WEEKDAY(F227)=2,F227,"")</f>
        <v>43647</v>
      </c>
      <c r="I230" s="51" t="str">
        <f>IF(ISNA(VLOOKUP(J230,Tab_feri,2,FALSE)),"",VLOOKUP(J230,Tab_feri,2,FALSE))</f>
        <v/>
      </c>
      <c r="J230" s="52">
        <f>IF(H230&lt;&gt;"",H230+1,IF(WEEKDAY(F227)=3,F227,""))</f>
        <v>43648</v>
      </c>
      <c r="K230" s="51" t="str">
        <f>IF(ISNA(VLOOKUP(L230,Tab_feri,2,FALSE)),"",VLOOKUP(L230,Tab_feri,2,FALSE))</f>
        <v/>
      </c>
      <c r="L230" s="52">
        <f>IF(J230&lt;&gt;"",J230+1,IF(WEEKDAY(F227)=4,F227,""))</f>
        <v>43649</v>
      </c>
      <c r="M230" s="51" t="str">
        <f>IF(ISNA(VLOOKUP(N230,Tab_feri,2,FALSE)),"",VLOOKUP(N230,Tab_feri,2,FALSE))</f>
        <v/>
      </c>
      <c r="N230" s="52">
        <f>IF(L230&lt;&gt;"",L230+1,IF(WEEKDAY(F227)=5,F227,""))</f>
        <v>43650</v>
      </c>
      <c r="O230" s="51" t="str">
        <f>IF(ISNA(VLOOKUP(P230,Tab_feri,2,FALSE)),"",VLOOKUP(P230,Tab_feri,2,FALSE))</f>
        <v/>
      </c>
      <c r="P230" s="52">
        <f>IF(N230&lt;&gt;"",N230+1,IF(WEEKDAY(F227)=6,F227,""))</f>
        <v>43651</v>
      </c>
      <c r="Q230" s="53" t="str">
        <f>IF(ISNA(VLOOKUP(R230,Tab_feri,2,FALSE)),"",VLOOKUP(R230,Tab_feri,2,FALSE))</f>
        <v/>
      </c>
      <c r="R230" s="54">
        <f>IF(P230&lt;&gt;"",P230+1,IF(WEEKDAY(F227)=7,F227,""))</f>
        <v>43652</v>
      </c>
      <c r="S230" s="53" t="str">
        <f>IF(ISNA(VLOOKUP(T230,Tab_feri,2,FALSE)),"",VLOOKUP(T230,Tab_feri,2,FALSE))</f>
        <v/>
      </c>
      <c r="T230" s="55">
        <f>IF(R230&lt;&gt;"",R230+1,IF(WEEKDAY(F227)=1,F227,""))</f>
        <v>43653</v>
      </c>
      <c r="Z230" s="71">
        <f>Z229</f>
        <v>31</v>
      </c>
      <c r="AA230" s="51" t="str">
        <f>IF(ISNA(VLOOKUP(AB230,Tab_feri,2,FALSE)),"",VLOOKUP(AB230,Tab_feri,2,FALSE))</f>
        <v/>
      </c>
      <c r="AB230" s="52" t="str">
        <f>IF(WEEKDAY(Z227)=2,Z227,"")</f>
        <v/>
      </c>
      <c r="AC230" s="51" t="str">
        <f>IF(ISNA(VLOOKUP(AD230,Tab_feri,2,FALSE)),"",VLOOKUP(AD230,Tab_feri,2,FALSE))</f>
        <v/>
      </c>
      <c r="AD230" s="52" t="str">
        <f>IF(AB230&lt;&gt;"",AB230+1,IF(WEEKDAY(Z227)=3,Z227,""))</f>
        <v/>
      </c>
      <c r="AE230" s="51" t="str">
        <f>IF(ISNA(VLOOKUP(AF230,Tab_feri,2,FALSE)),"",VLOOKUP(AF230,Tab_feri,2,FALSE))</f>
        <v/>
      </c>
      <c r="AF230" s="52" t="str">
        <f>IF(AD230&lt;&gt;"",AD230+1,IF(WEEKDAY(Z227)=4,Z227,""))</f>
        <v/>
      </c>
      <c r="AG230" s="51" t="str">
        <f>IF(ISNA(VLOOKUP(AH230,Tab_feri,2,FALSE)),"",VLOOKUP(AH230,Tab_feri,2,FALSE))</f>
        <v/>
      </c>
      <c r="AH230" s="52">
        <f>IF(AF230&lt;&gt;"",AF230+1,IF(WEEKDAY(Z227)=5,Z227,""))</f>
        <v>43678</v>
      </c>
      <c r="AI230" s="51" t="str">
        <f>IF(ISNA(VLOOKUP(AJ230,Tab_feri,2,FALSE)),"",VLOOKUP(AJ230,Tab_feri,2,FALSE))</f>
        <v/>
      </c>
      <c r="AJ230" s="52">
        <f>IF(AH230&lt;&gt;"",AH230+1,IF(WEEKDAY(Z227)=6,Z227,""))</f>
        <v>43679</v>
      </c>
      <c r="AK230" s="53" t="str">
        <f>IF(ISNA(VLOOKUP(AL230,Tab_feri,2,FALSE)),"",VLOOKUP(AL230,Tab_feri,2,FALSE))</f>
        <v/>
      </c>
      <c r="AL230" s="54">
        <f>IF(AJ230&lt;&gt;"",AJ230+1,IF(WEEKDAY(Z227)=7,Z227,""))</f>
        <v>43680</v>
      </c>
      <c r="AM230" s="53" t="str">
        <f>IF(ISNA(VLOOKUP(AN230,Tab_feri,2,FALSE)),"",VLOOKUP(AN230,Tab_feri,2,FALSE))</f>
        <v/>
      </c>
      <c r="AN230" s="55">
        <f>IF(AL230&lt;&gt;"",AL230+1,IF(WEEKDAY(Z227)=1,Z227,""))</f>
        <v>43681</v>
      </c>
      <c r="AT230" s="71" t="e">
        <f>AT229</f>
        <v>#VALUE!</v>
      </c>
      <c r="AU230" s="51" t="str">
        <f>IF(ISNA(VLOOKUP(AV230,Tab_feri,2,FALSE)),"",VLOOKUP(AV230,Tab_feri,2,FALSE))</f>
        <v/>
      </c>
      <c r="AV230" s="52" t="str">
        <f>IF(WEEKDAY(AT227)=2,AT227,"")</f>
        <v/>
      </c>
      <c r="AW230" s="51" t="str">
        <f>IF(ISNA(VLOOKUP(AX230,Tab_feri,2,FALSE)),"",VLOOKUP(AX230,Tab_feri,2,FALSE))</f>
        <v/>
      </c>
      <c r="AX230" s="52" t="str">
        <f>IF(AV230&lt;&gt;"",AV230+1,IF(WEEKDAY(AT227)=3,AT227,""))</f>
        <v/>
      </c>
      <c r="AY230" s="51" t="str">
        <f>IF(ISNA(VLOOKUP(AZ230,Tab_feri,2,FALSE)),"",VLOOKUP(AZ230,Tab_feri,2,FALSE))</f>
        <v/>
      </c>
      <c r="AZ230" s="52" t="str">
        <f>IF(AX230&lt;&gt;"",AX230+1,IF(WEEKDAY(AT227)=4,AT227,""))</f>
        <v/>
      </c>
      <c r="BA230" s="51" t="str">
        <f>IF(ISNA(VLOOKUP(BB230,Tab_feri,2,FALSE)),"",VLOOKUP(BB230,Tab_feri,2,FALSE))</f>
        <v/>
      </c>
      <c r="BB230" s="52" t="str">
        <f>IF(AZ230&lt;&gt;"",AZ230+1,IF(WEEKDAY(AT227)=5,AT227,""))</f>
        <v/>
      </c>
      <c r="BC230" s="51" t="str">
        <f>IF(ISNA(VLOOKUP(BD230,Tab_feri,2,FALSE)),"",VLOOKUP(BD230,Tab_feri,2,FALSE))</f>
        <v/>
      </c>
      <c r="BD230" s="52" t="str">
        <f>IF(BB230&lt;&gt;"",BB230+1,IF(WEEKDAY(AT227)=6,AT227,""))</f>
        <v/>
      </c>
      <c r="BE230" s="53" t="str">
        <f>IF(ISNA(VLOOKUP(BF230,Tab_feri,2,FALSE)),"",VLOOKUP(BF230,Tab_feri,2,FALSE))</f>
        <v/>
      </c>
      <c r="BF230" s="54" t="str">
        <f>IF(BD230&lt;&gt;"",BD230+1,IF(WEEKDAY(AT227)=7,AT227,""))</f>
        <v/>
      </c>
      <c r="BG230" s="53" t="str">
        <f>IF(ISNA(VLOOKUP(BH230,Tab_feri,2,FALSE)),"",VLOOKUP(BH230,Tab_feri,2,FALSE))</f>
        <v/>
      </c>
      <c r="BH230" s="55">
        <f>IF(BF230&lt;&gt;"",BF230+1,IF(WEEKDAY(AT227)=1,AT227,""))</f>
        <v>43709</v>
      </c>
    </row>
    <row r="231" spans="2:60" ht="15" customHeight="1" outlineLevel="1" thickTop="1" thickBot="1" x14ac:dyDescent="0.25">
      <c r="B231" s="73">
        <f>SUM(D231,D249,D267,D285,D303,D321)</f>
        <v>0</v>
      </c>
      <c r="D231" s="87">
        <f>SUM(H231,J231,L231,N231,P231,R231,T231)</f>
        <v>0</v>
      </c>
      <c r="F231" s="105">
        <v>1</v>
      </c>
      <c r="G231" s="80"/>
      <c r="H231" s="57"/>
      <c r="I231" s="80"/>
      <c r="J231" s="57"/>
      <c r="K231" s="80"/>
      <c r="L231" s="57"/>
      <c r="M231" s="80"/>
      <c r="N231" s="57"/>
      <c r="O231" s="80"/>
      <c r="P231" s="58"/>
      <c r="Q231" s="80"/>
      <c r="R231" s="57"/>
      <c r="S231" s="80"/>
      <c r="T231" s="58"/>
      <c r="V231" s="73">
        <f>SUM(X231,X249,X267,X285,X303,X321)</f>
        <v>0</v>
      </c>
      <c r="X231" s="87">
        <f>SUM(AB231,AD231,AF231,AH231,AJ231,AL231,AN231)</f>
        <v>0</v>
      </c>
      <c r="Z231" s="105">
        <v>1</v>
      </c>
      <c r="AA231" s="80"/>
      <c r="AB231" s="57"/>
      <c r="AC231" s="80"/>
      <c r="AD231" s="57"/>
      <c r="AE231" s="80"/>
      <c r="AF231" s="57"/>
      <c r="AG231" s="80"/>
      <c r="AH231" s="57"/>
      <c r="AI231" s="80"/>
      <c r="AJ231" s="58"/>
      <c r="AK231" s="80"/>
      <c r="AL231" s="57"/>
      <c r="AM231" s="80"/>
      <c r="AN231" s="58"/>
      <c r="AP231" s="73">
        <f>SUM(AR231,AR249,AR267,AR285,AR303,AR321)</f>
        <v>0</v>
      </c>
      <c r="AR231" s="87">
        <f>SUM(AV231,AX231,AZ231,BB231,BD231,BF231,BH231)</f>
        <v>0</v>
      </c>
      <c r="AT231" s="105">
        <v>1</v>
      </c>
      <c r="AU231" s="80"/>
      <c r="AV231" s="57"/>
      <c r="AW231" s="80"/>
      <c r="AX231" s="57"/>
      <c r="AY231" s="80"/>
      <c r="AZ231" s="57"/>
      <c r="BA231" s="80"/>
      <c r="BB231" s="57"/>
      <c r="BC231" s="80"/>
      <c r="BD231" s="58"/>
      <c r="BE231" s="80"/>
      <c r="BF231" s="57"/>
      <c r="BG231" s="80"/>
      <c r="BH231" s="58"/>
    </row>
    <row r="232" spans="2:60" ht="15" customHeight="1" outlineLevel="1" thickBot="1" x14ac:dyDescent="0.25">
      <c r="B232" s="74">
        <f t="shared" ref="B232:B245" si="42">SUM(D232,D250,D268,D286,D304,D322)</f>
        <v>0</v>
      </c>
      <c r="D232" s="88">
        <f t="shared" ref="D232:D245" si="43">SUM(H232,J232,L232,N232,P232,R232,T232)</f>
        <v>0</v>
      </c>
      <c r="F232" s="105">
        <v>2</v>
      </c>
      <c r="G232" s="81"/>
      <c r="H232" s="47"/>
      <c r="I232" s="81"/>
      <c r="J232" s="47"/>
      <c r="K232" s="81"/>
      <c r="L232" s="47"/>
      <c r="M232" s="81"/>
      <c r="N232" s="47"/>
      <c r="O232" s="81"/>
      <c r="P232" s="59"/>
      <c r="Q232" s="81"/>
      <c r="R232" s="47"/>
      <c r="S232" s="81"/>
      <c r="T232" s="59"/>
      <c r="V232" s="74">
        <f t="shared" ref="V232:V245" si="44">SUM(X232,X250,X268,X286,X304,X322)</f>
        <v>0</v>
      </c>
      <c r="X232" s="88">
        <f t="shared" ref="X232:X245" si="45">SUM(AB232,AD232,AF232,AH232,AJ232,AL232,AN232)</f>
        <v>0</v>
      </c>
      <c r="Z232" s="105">
        <v>2</v>
      </c>
      <c r="AA232" s="81"/>
      <c r="AB232" s="47"/>
      <c r="AC232" s="81"/>
      <c r="AD232" s="47"/>
      <c r="AE232" s="81"/>
      <c r="AF232" s="47"/>
      <c r="AG232" s="81"/>
      <c r="AH232" s="47"/>
      <c r="AI232" s="81"/>
      <c r="AJ232" s="59"/>
      <c r="AK232" s="81"/>
      <c r="AL232" s="47"/>
      <c r="AM232" s="81"/>
      <c r="AN232" s="59"/>
      <c r="AP232" s="74">
        <f t="shared" ref="AP232:AP245" si="46">SUM(AR232,AR250,AR268,AR286,AR304,AR322)</f>
        <v>0</v>
      </c>
      <c r="AR232" s="88">
        <f t="shared" ref="AR232:AR245" si="47">SUM(AV232,AX232,AZ232,BB232,BD232,BF232,BH232)</f>
        <v>0</v>
      </c>
      <c r="AT232" s="105">
        <v>2</v>
      </c>
      <c r="AU232" s="81"/>
      <c r="AV232" s="47"/>
      <c r="AW232" s="81"/>
      <c r="AX232" s="47"/>
      <c r="AY232" s="81"/>
      <c r="AZ232" s="47"/>
      <c r="BA232" s="81"/>
      <c r="BB232" s="47"/>
      <c r="BC232" s="81"/>
      <c r="BD232" s="59"/>
      <c r="BE232" s="81"/>
      <c r="BF232" s="47"/>
      <c r="BG232" s="81"/>
      <c r="BH232" s="59"/>
    </row>
    <row r="233" spans="2:60" ht="15" customHeight="1" outlineLevel="1" thickBot="1" x14ac:dyDescent="0.25">
      <c r="B233" s="74">
        <f t="shared" si="42"/>
        <v>0</v>
      </c>
      <c r="D233" s="88">
        <f t="shared" si="43"/>
        <v>0</v>
      </c>
      <c r="F233" s="105">
        <v>3</v>
      </c>
      <c r="G233" s="81"/>
      <c r="H233" s="47"/>
      <c r="I233" s="81"/>
      <c r="J233" s="47"/>
      <c r="K233" s="81"/>
      <c r="L233" s="47"/>
      <c r="M233" s="81"/>
      <c r="N233" s="47"/>
      <c r="O233" s="81"/>
      <c r="P233" s="59"/>
      <c r="Q233" s="81"/>
      <c r="R233" s="47"/>
      <c r="S233" s="81"/>
      <c r="T233" s="59"/>
      <c r="V233" s="74">
        <f t="shared" si="44"/>
        <v>0</v>
      </c>
      <c r="X233" s="88">
        <f t="shared" si="45"/>
        <v>0</v>
      </c>
      <c r="Z233" s="105">
        <v>3</v>
      </c>
      <c r="AA233" s="81"/>
      <c r="AB233" s="47"/>
      <c r="AC233" s="81"/>
      <c r="AD233" s="47"/>
      <c r="AE233" s="81"/>
      <c r="AF233" s="47"/>
      <c r="AG233" s="81"/>
      <c r="AH233" s="47"/>
      <c r="AI233" s="81"/>
      <c r="AJ233" s="59"/>
      <c r="AK233" s="81"/>
      <c r="AL233" s="47"/>
      <c r="AM233" s="81"/>
      <c r="AN233" s="59"/>
      <c r="AP233" s="74">
        <f t="shared" si="46"/>
        <v>0</v>
      </c>
      <c r="AR233" s="88">
        <f t="shared" si="47"/>
        <v>0</v>
      </c>
      <c r="AT233" s="105">
        <v>3</v>
      </c>
      <c r="AU233" s="81"/>
      <c r="AV233" s="47"/>
      <c r="AW233" s="81"/>
      <c r="AX233" s="47"/>
      <c r="AY233" s="81"/>
      <c r="AZ233" s="47"/>
      <c r="BA233" s="81"/>
      <c r="BB233" s="47"/>
      <c r="BC233" s="81"/>
      <c r="BD233" s="59"/>
      <c r="BE233" s="81"/>
      <c r="BF233" s="47"/>
      <c r="BG233" s="81"/>
      <c r="BH233" s="59"/>
    </row>
    <row r="234" spans="2:60" ht="15" customHeight="1" outlineLevel="1" thickBot="1" x14ac:dyDescent="0.25">
      <c r="B234" s="74">
        <f t="shared" si="42"/>
        <v>0</v>
      </c>
      <c r="D234" s="88">
        <f t="shared" si="43"/>
        <v>0</v>
      </c>
      <c r="F234" s="105">
        <v>4</v>
      </c>
      <c r="G234" s="81"/>
      <c r="H234" s="47"/>
      <c r="I234" s="81"/>
      <c r="J234" s="47"/>
      <c r="K234" s="81"/>
      <c r="L234" s="47"/>
      <c r="M234" s="81"/>
      <c r="N234" s="47"/>
      <c r="O234" s="81"/>
      <c r="P234" s="59"/>
      <c r="Q234" s="81"/>
      <c r="R234" s="47"/>
      <c r="S234" s="81"/>
      <c r="T234" s="59"/>
      <c r="V234" s="74">
        <f t="shared" si="44"/>
        <v>0</v>
      </c>
      <c r="X234" s="88">
        <f t="shared" si="45"/>
        <v>0</v>
      </c>
      <c r="Z234" s="105">
        <v>4</v>
      </c>
      <c r="AA234" s="81"/>
      <c r="AB234" s="47"/>
      <c r="AC234" s="81"/>
      <c r="AD234" s="47"/>
      <c r="AE234" s="81"/>
      <c r="AF234" s="47"/>
      <c r="AG234" s="81"/>
      <c r="AH234" s="47"/>
      <c r="AI234" s="81"/>
      <c r="AJ234" s="59"/>
      <c r="AK234" s="81"/>
      <c r="AL234" s="47"/>
      <c r="AM234" s="81"/>
      <c r="AN234" s="59"/>
      <c r="AP234" s="74">
        <f t="shared" si="46"/>
        <v>0</v>
      </c>
      <c r="AR234" s="88">
        <f t="shared" si="47"/>
        <v>0</v>
      </c>
      <c r="AT234" s="105">
        <v>4</v>
      </c>
      <c r="AU234" s="81"/>
      <c r="AV234" s="47"/>
      <c r="AW234" s="81"/>
      <c r="AX234" s="47"/>
      <c r="AY234" s="81"/>
      <c r="AZ234" s="47"/>
      <c r="BA234" s="81"/>
      <c r="BB234" s="47"/>
      <c r="BC234" s="81"/>
      <c r="BD234" s="59"/>
      <c r="BE234" s="81"/>
      <c r="BF234" s="47"/>
      <c r="BG234" s="81"/>
      <c r="BH234" s="59"/>
    </row>
    <row r="235" spans="2:60" ht="15" customHeight="1" outlineLevel="1" thickBot="1" x14ac:dyDescent="0.25">
      <c r="B235" s="74">
        <f t="shared" si="42"/>
        <v>0</v>
      </c>
      <c r="D235" s="88">
        <f t="shared" si="43"/>
        <v>0</v>
      </c>
      <c r="F235" s="105">
        <v>5</v>
      </c>
      <c r="G235" s="81"/>
      <c r="H235" s="47"/>
      <c r="I235" s="81"/>
      <c r="J235" s="47"/>
      <c r="K235" s="81"/>
      <c r="L235" s="47"/>
      <c r="M235" s="81"/>
      <c r="N235" s="47"/>
      <c r="O235" s="81"/>
      <c r="P235" s="59"/>
      <c r="Q235" s="81"/>
      <c r="R235" s="47"/>
      <c r="S235" s="81"/>
      <c r="T235" s="59"/>
      <c r="V235" s="74">
        <f t="shared" si="44"/>
        <v>0</v>
      </c>
      <c r="X235" s="88">
        <f t="shared" si="45"/>
        <v>0</v>
      </c>
      <c r="Z235" s="105">
        <v>5</v>
      </c>
      <c r="AA235" s="81"/>
      <c r="AB235" s="47"/>
      <c r="AC235" s="81"/>
      <c r="AD235" s="47"/>
      <c r="AE235" s="81"/>
      <c r="AF235" s="47"/>
      <c r="AG235" s="81"/>
      <c r="AH235" s="47"/>
      <c r="AI235" s="81"/>
      <c r="AJ235" s="59"/>
      <c r="AK235" s="81"/>
      <c r="AL235" s="47"/>
      <c r="AM235" s="81"/>
      <c r="AN235" s="59"/>
      <c r="AP235" s="74">
        <f t="shared" si="46"/>
        <v>0</v>
      </c>
      <c r="AR235" s="88">
        <f t="shared" si="47"/>
        <v>0</v>
      </c>
      <c r="AT235" s="105">
        <v>5</v>
      </c>
      <c r="AU235" s="81"/>
      <c r="AV235" s="47"/>
      <c r="AW235" s="81"/>
      <c r="AX235" s="47"/>
      <c r="AY235" s="81"/>
      <c r="AZ235" s="47"/>
      <c r="BA235" s="81"/>
      <c r="BB235" s="47"/>
      <c r="BC235" s="81"/>
      <c r="BD235" s="59"/>
      <c r="BE235" s="81"/>
      <c r="BF235" s="47"/>
      <c r="BG235" s="81"/>
      <c r="BH235" s="59"/>
    </row>
    <row r="236" spans="2:60" ht="15" customHeight="1" outlineLevel="1" thickBot="1" x14ac:dyDescent="0.25">
      <c r="B236" s="74">
        <f t="shared" si="42"/>
        <v>0</v>
      </c>
      <c r="D236" s="88">
        <f t="shared" si="43"/>
        <v>0</v>
      </c>
      <c r="F236" s="105">
        <v>6</v>
      </c>
      <c r="G236" s="81"/>
      <c r="H236" s="47"/>
      <c r="I236" s="81"/>
      <c r="J236" s="47"/>
      <c r="K236" s="81"/>
      <c r="L236" s="47"/>
      <c r="M236" s="81"/>
      <c r="N236" s="47"/>
      <c r="O236" s="81"/>
      <c r="P236" s="59"/>
      <c r="Q236" s="81"/>
      <c r="R236" s="47"/>
      <c r="S236" s="81"/>
      <c r="T236" s="59"/>
      <c r="V236" s="74">
        <f t="shared" si="44"/>
        <v>0</v>
      </c>
      <c r="X236" s="88">
        <f t="shared" si="45"/>
        <v>0</v>
      </c>
      <c r="Z236" s="105">
        <v>6</v>
      </c>
      <c r="AA236" s="81"/>
      <c r="AB236" s="47"/>
      <c r="AC236" s="81"/>
      <c r="AD236" s="47"/>
      <c r="AE236" s="81"/>
      <c r="AF236" s="47"/>
      <c r="AG236" s="81"/>
      <c r="AH236" s="47"/>
      <c r="AI236" s="81"/>
      <c r="AJ236" s="59"/>
      <c r="AK236" s="81"/>
      <c r="AL236" s="47"/>
      <c r="AM236" s="81"/>
      <c r="AN236" s="59"/>
      <c r="AP236" s="74">
        <f t="shared" si="46"/>
        <v>0</v>
      </c>
      <c r="AR236" s="88">
        <f t="shared" si="47"/>
        <v>0</v>
      </c>
      <c r="AT236" s="105">
        <v>6</v>
      </c>
      <c r="AU236" s="81"/>
      <c r="AV236" s="47"/>
      <c r="AW236" s="81"/>
      <c r="AX236" s="47"/>
      <c r="AY236" s="81"/>
      <c r="AZ236" s="47"/>
      <c r="BA236" s="81"/>
      <c r="BB236" s="47"/>
      <c r="BC236" s="81"/>
      <c r="BD236" s="59"/>
      <c r="BE236" s="81"/>
      <c r="BF236" s="47"/>
      <c r="BG236" s="81"/>
      <c r="BH236" s="59"/>
    </row>
    <row r="237" spans="2:60" ht="15" customHeight="1" outlineLevel="1" thickBot="1" x14ac:dyDescent="0.25">
      <c r="B237" s="74">
        <f t="shared" si="42"/>
        <v>0</v>
      </c>
      <c r="D237" s="88">
        <f t="shared" si="43"/>
        <v>0</v>
      </c>
      <c r="F237" s="105">
        <v>7</v>
      </c>
      <c r="G237" s="81"/>
      <c r="H237" s="47"/>
      <c r="I237" s="81"/>
      <c r="J237" s="47"/>
      <c r="K237" s="81"/>
      <c r="L237" s="47"/>
      <c r="M237" s="81"/>
      <c r="N237" s="47"/>
      <c r="O237" s="81"/>
      <c r="P237" s="59"/>
      <c r="Q237" s="81"/>
      <c r="R237" s="47"/>
      <c r="S237" s="81"/>
      <c r="T237" s="59"/>
      <c r="V237" s="74">
        <f t="shared" si="44"/>
        <v>0</v>
      </c>
      <c r="X237" s="88">
        <f t="shared" si="45"/>
        <v>0</v>
      </c>
      <c r="Z237" s="105">
        <v>7</v>
      </c>
      <c r="AA237" s="81"/>
      <c r="AB237" s="47"/>
      <c r="AC237" s="81"/>
      <c r="AD237" s="47"/>
      <c r="AE237" s="81"/>
      <c r="AF237" s="47"/>
      <c r="AG237" s="81"/>
      <c r="AH237" s="47"/>
      <c r="AI237" s="81"/>
      <c r="AJ237" s="59"/>
      <c r="AK237" s="81"/>
      <c r="AL237" s="47"/>
      <c r="AM237" s="81"/>
      <c r="AN237" s="59"/>
      <c r="AP237" s="74">
        <f t="shared" si="46"/>
        <v>0</v>
      </c>
      <c r="AR237" s="88">
        <f t="shared" si="47"/>
        <v>0</v>
      </c>
      <c r="AT237" s="105">
        <v>7</v>
      </c>
      <c r="AU237" s="81"/>
      <c r="AV237" s="47"/>
      <c r="AW237" s="81"/>
      <c r="AX237" s="47"/>
      <c r="AY237" s="81"/>
      <c r="AZ237" s="47"/>
      <c r="BA237" s="81"/>
      <c r="BB237" s="47"/>
      <c r="BC237" s="81"/>
      <c r="BD237" s="59"/>
      <c r="BE237" s="81"/>
      <c r="BF237" s="47"/>
      <c r="BG237" s="81"/>
      <c r="BH237" s="59"/>
    </row>
    <row r="238" spans="2:60" ht="15" customHeight="1" outlineLevel="1" thickBot="1" x14ac:dyDescent="0.25">
      <c r="B238" s="74">
        <f t="shared" si="42"/>
        <v>0</v>
      </c>
      <c r="D238" s="88">
        <f t="shared" si="43"/>
        <v>0</v>
      </c>
      <c r="F238" s="105">
        <v>8</v>
      </c>
      <c r="G238" s="81"/>
      <c r="H238" s="47"/>
      <c r="I238" s="81"/>
      <c r="J238" s="47"/>
      <c r="K238" s="81"/>
      <c r="L238" s="47"/>
      <c r="M238" s="81"/>
      <c r="N238" s="47"/>
      <c r="O238" s="81"/>
      <c r="P238" s="59"/>
      <c r="Q238" s="81"/>
      <c r="R238" s="47"/>
      <c r="S238" s="81"/>
      <c r="T238" s="59"/>
      <c r="V238" s="74">
        <f t="shared" si="44"/>
        <v>0</v>
      </c>
      <c r="X238" s="88">
        <f t="shared" si="45"/>
        <v>0</v>
      </c>
      <c r="Z238" s="105">
        <v>8</v>
      </c>
      <c r="AA238" s="81"/>
      <c r="AB238" s="47"/>
      <c r="AC238" s="81"/>
      <c r="AD238" s="47"/>
      <c r="AE238" s="81"/>
      <c r="AF238" s="47"/>
      <c r="AG238" s="81"/>
      <c r="AH238" s="47"/>
      <c r="AI238" s="81"/>
      <c r="AJ238" s="59"/>
      <c r="AK238" s="81"/>
      <c r="AL238" s="47"/>
      <c r="AM238" s="81"/>
      <c r="AN238" s="59"/>
      <c r="AP238" s="74">
        <f t="shared" si="46"/>
        <v>0</v>
      </c>
      <c r="AR238" s="88">
        <f t="shared" si="47"/>
        <v>0</v>
      </c>
      <c r="AT238" s="105">
        <v>8</v>
      </c>
      <c r="AU238" s="81"/>
      <c r="AV238" s="47"/>
      <c r="AW238" s="81"/>
      <c r="AX238" s="47"/>
      <c r="AY238" s="81"/>
      <c r="AZ238" s="47"/>
      <c r="BA238" s="81"/>
      <c r="BB238" s="47"/>
      <c r="BC238" s="81"/>
      <c r="BD238" s="59"/>
      <c r="BE238" s="81"/>
      <c r="BF238" s="47"/>
      <c r="BG238" s="81"/>
      <c r="BH238" s="59"/>
    </row>
    <row r="239" spans="2:60" ht="15" customHeight="1" outlineLevel="1" thickBot="1" x14ac:dyDescent="0.25">
      <c r="B239" s="74">
        <f t="shared" si="42"/>
        <v>0</v>
      </c>
      <c r="D239" s="88">
        <f t="shared" si="43"/>
        <v>0</v>
      </c>
      <c r="F239" s="105">
        <v>9</v>
      </c>
      <c r="G239" s="81"/>
      <c r="H239" s="47"/>
      <c r="I239" s="81"/>
      <c r="J239" s="47"/>
      <c r="K239" s="81"/>
      <c r="L239" s="47"/>
      <c r="M239" s="81"/>
      <c r="N239" s="47"/>
      <c r="O239" s="81"/>
      <c r="P239" s="59"/>
      <c r="Q239" s="81"/>
      <c r="R239" s="47"/>
      <c r="S239" s="81"/>
      <c r="T239" s="59"/>
      <c r="V239" s="74">
        <f t="shared" si="44"/>
        <v>0</v>
      </c>
      <c r="X239" s="88">
        <f t="shared" si="45"/>
        <v>0</v>
      </c>
      <c r="Z239" s="105">
        <v>9</v>
      </c>
      <c r="AA239" s="81"/>
      <c r="AB239" s="47"/>
      <c r="AC239" s="81"/>
      <c r="AD239" s="47"/>
      <c r="AE239" s="81"/>
      <c r="AF239" s="47"/>
      <c r="AG239" s="81"/>
      <c r="AH239" s="47"/>
      <c r="AI239" s="81"/>
      <c r="AJ239" s="59"/>
      <c r="AK239" s="81"/>
      <c r="AL239" s="47"/>
      <c r="AM239" s="81"/>
      <c r="AN239" s="59"/>
      <c r="AP239" s="74">
        <f t="shared" si="46"/>
        <v>0</v>
      </c>
      <c r="AR239" s="88">
        <f t="shared" si="47"/>
        <v>0</v>
      </c>
      <c r="AT239" s="105">
        <v>9</v>
      </c>
      <c r="AU239" s="81"/>
      <c r="AV239" s="47"/>
      <c r="AW239" s="81"/>
      <c r="AX239" s="47"/>
      <c r="AY239" s="81"/>
      <c r="AZ239" s="47"/>
      <c r="BA239" s="81"/>
      <c r="BB239" s="47"/>
      <c r="BC239" s="81"/>
      <c r="BD239" s="59"/>
      <c r="BE239" s="81"/>
      <c r="BF239" s="47"/>
      <c r="BG239" s="81"/>
      <c r="BH239" s="59"/>
    </row>
    <row r="240" spans="2:60" ht="15" customHeight="1" outlineLevel="1" thickBot="1" x14ac:dyDescent="0.25">
      <c r="B240" s="74">
        <f t="shared" si="42"/>
        <v>0</v>
      </c>
      <c r="D240" s="88">
        <f t="shared" si="43"/>
        <v>0</v>
      </c>
      <c r="F240" s="105">
        <v>10</v>
      </c>
      <c r="G240" s="81"/>
      <c r="H240" s="47"/>
      <c r="I240" s="81"/>
      <c r="J240" s="47"/>
      <c r="K240" s="81"/>
      <c r="L240" s="47"/>
      <c r="M240" s="81"/>
      <c r="N240" s="47"/>
      <c r="O240" s="81"/>
      <c r="P240" s="59"/>
      <c r="Q240" s="81"/>
      <c r="R240" s="47"/>
      <c r="S240" s="81"/>
      <c r="T240" s="59"/>
      <c r="V240" s="74">
        <f t="shared" si="44"/>
        <v>0</v>
      </c>
      <c r="X240" s="88">
        <f t="shared" si="45"/>
        <v>0</v>
      </c>
      <c r="Z240" s="105">
        <v>10</v>
      </c>
      <c r="AA240" s="81"/>
      <c r="AB240" s="47"/>
      <c r="AC240" s="81"/>
      <c r="AD240" s="47"/>
      <c r="AE240" s="81"/>
      <c r="AF240" s="47"/>
      <c r="AG240" s="81"/>
      <c r="AH240" s="47"/>
      <c r="AI240" s="81"/>
      <c r="AJ240" s="59"/>
      <c r="AK240" s="81"/>
      <c r="AL240" s="47"/>
      <c r="AM240" s="81"/>
      <c r="AN240" s="59"/>
      <c r="AP240" s="74">
        <f t="shared" si="46"/>
        <v>0</v>
      </c>
      <c r="AR240" s="88">
        <f t="shared" si="47"/>
        <v>0</v>
      </c>
      <c r="AT240" s="105">
        <v>10</v>
      </c>
      <c r="AU240" s="81"/>
      <c r="AV240" s="47"/>
      <c r="AW240" s="81"/>
      <c r="AX240" s="47"/>
      <c r="AY240" s="81"/>
      <c r="AZ240" s="47"/>
      <c r="BA240" s="81"/>
      <c r="BB240" s="47"/>
      <c r="BC240" s="81"/>
      <c r="BD240" s="59"/>
      <c r="BE240" s="81"/>
      <c r="BF240" s="47"/>
      <c r="BG240" s="81"/>
      <c r="BH240" s="59"/>
    </row>
    <row r="241" spans="2:60" ht="15" customHeight="1" outlineLevel="1" thickBot="1" x14ac:dyDescent="0.25">
      <c r="B241" s="74">
        <f t="shared" si="42"/>
        <v>0</v>
      </c>
      <c r="D241" s="88">
        <f t="shared" si="43"/>
        <v>0</v>
      </c>
      <c r="F241" s="105">
        <v>11</v>
      </c>
      <c r="G241" s="81"/>
      <c r="H241" s="47"/>
      <c r="I241" s="81"/>
      <c r="J241" s="47"/>
      <c r="K241" s="81"/>
      <c r="L241" s="47"/>
      <c r="M241" s="81"/>
      <c r="N241" s="47"/>
      <c r="O241" s="81"/>
      <c r="P241" s="59"/>
      <c r="Q241" s="81"/>
      <c r="R241" s="47"/>
      <c r="S241" s="81"/>
      <c r="T241" s="59"/>
      <c r="V241" s="74">
        <f t="shared" si="44"/>
        <v>0</v>
      </c>
      <c r="X241" s="88">
        <f t="shared" si="45"/>
        <v>0</v>
      </c>
      <c r="Z241" s="105">
        <v>11</v>
      </c>
      <c r="AA241" s="81"/>
      <c r="AB241" s="47"/>
      <c r="AC241" s="81"/>
      <c r="AD241" s="47"/>
      <c r="AE241" s="81"/>
      <c r="AF241" s="47"/>
      <c r="AG241" s="81"/>
      <c r="AH241" s="47"/>
      <c r="AI241" s="81"/>
      <c r="AJ241" s="59"/>
      <c r="AK241" s="81"/>
      <c r="AL241" s="47"/>
      <c r="AM241" s="81"/>
      <c r="AN241" s="59"/>
      <c r="AP241" s="74">
        <f t="shared" si="46"/>
        <v>0</v>
      </c>
      <c r="AR241" s="88">
        <f t="shared" si="47"/>
        <v>0</v>
      </c>
      <c r="AT241" s="105">
        <v>11</v>
      </c>
      <c r="AU241" s="81"/>
      <c r="AV241" s="47"/>
      <c r="AW241" s="81"/>
      <c r="AX241" s="47"/>
      <c r="AY241" s="81"/>
      <c r="AZ241" s="47"/>
      <c r="BA241" s="81"/>
      <c r="BB241" s="47"/>
      <c r="BC241" s="81"/>
      <c r="BD241" s="59"/>
      <c r="BE241" s="81"/>
      <c r="BF241" s="47"/>
      <c r="BG241" s="81"/>
      <c r="BH241" s="59"/>
    </row>
    <row r="242" spans="2:60" ht="15" customHeight="1" outlineLevel="1" thickBot="1" x14ac:dyDescent="0.25">
      <c r="B242" s="74">
        <f t="shared" si="42"/>
        <v>0</v>
      </c>
      <c r="D242" s="88">
        <f t="shared" si="43"/>
        <v>0</v>
      </c>
      <c r="F242" s="105">
        <v>12</v>
      </c>
      <c r="G242" s="81"/>
      <c r="H242" s="47"/>
      <c r="I242" s="81"/>
      <c r="J242" s="47"/>
      <c r="K242" s="81"/>
      <c r="L242" s="47"/>
      <c r="M242" s="81"/>
      <c r="N242" s="47"/>
      <c r="O242" s="81"/>
      <c r="P242" s="59"/>
      <c r="Q242" s="81"/>
      <c r="R242" s="47"/>
      <c r="S242" s="81"/>
      <c r="T242" s="59"/>
      <c r="V242" s="74">
        <f t="shared" si="44"/>
        <v>0</v>
      </c>
      <c r="X242" s="88">
        <f t="shared" si="45"/>
        <v>0</v>
      </c>
      <c r="Z242" s="105">
        <v>12</v>
      </c>
      <c r="AA242" s="81"/>
      <c r="AB242" s="47"/>
      <c r="AC242" s="81"/>
      <c r="AD242" s="47"/>
      <c r="AE242" s="81"/>
      <c r="AF242" s="47"/>
      <c r="AG242" s="81"/>
      <c r="AH242" s="47"/>
      <c r="AI242" s="81"/>
      <c r="AJ242" s="59"/>
      <c r="AK242" s="81"/>
      <c r="AL242" s="47"/>
      <c r="AM242" s="81"/>
      <c r="AN242" s="59"/>
      <c r="AP242" s="74">
        <f t="shared" si="46"/>
        <v>0</v>
      </c>
      <c r="AR242" s="88">
        <f t="shared" si="47"/>
        <v>0</v>
      </c>
      <c r="AT242" s="105">
        <v>12</v>
      </c>
      <c r="AU242" s="81"/>
      <c r="AV242" s="47"/>
      <c r="AW242" s="81"/>
      <c r="AX242" s="47"/>
      <c r="AY242" s="81"/>
      <c r="AZ242" s="47"/>
      <c r="BA242" s="81"/>
      <c r="BB242" s="47"/>
      <c r="BC242" s="81"/>
      <c r="BD242" s="59"/>
      <c r="BE242" s="81"/>
      <c r="BF242" s="47"/>
      <c r="BG242" s="81"/>
      <c r="BH242" s="59"/>
    </row>
    <row r="243" spans="2:60" ht="15" customHeight="1" outlineLevel="1" thickBot="1" x14ac:dyDescent="0.25">
      <c r="B243" s="74">
        <f t="shared" si="42"/>
        <v>0</v>
      </c>
      <c r="D243" s="88">
        <f t="shared" si="43"/>
        <v>0</v>
      </c>
      <c r="F243" s="105">
        <v>13</v>
      </c>
      <c r="G243" s="81"/>
      <c r="H243" s="47"/>
      <c r="I243" s="81"/>
      <c r="J243" s="47"/>
      <c r="K243" s="81"/>
      <c r="L243" s="47"/>
      <c r="M243" s="81"/>
      <c r="N243" s="47"/>
      <c r="O243" s="81"/>
      <c r="P243" s="59"/>
      <c r="Q243" s="81"/>
      <c r="R243" s="47"/>
      <c r="S243" s="81"/>
      <c r="T243" s="59"/>
      <c r="V243" s="74">
        <f t="shared" si="44"/>
        <v>0</v>
      </c>
      <c r="X243" s="88">
        <f t="shared" si="45"/>
        <v>0</v>
      </c>
      <c r="Z243" s="105">
        <v>13</v>
      </c>
      <c r="AA243" s="81"/>
      <c r="AB243" s="47"/>
      <c r="AC243" s="81"/>
      <c r="AD243" s="47"/>
      <c r="AE243" s="81"/>
      <c r="AF243" s="47"/>
      <c r="AG243" s="81"/>
      <c r="AH243" s="47"/>
      <c r="AI243" s="81"/>
      <c r="AJ243" s="59"/>
      <c r="AK243" s="81"/>
      <c r="AL243" s="47"/>
      <c r="AM243" s="81"/>
      <c r="AN243" s="59"/>
      <c r="AP243" s="74">
        <f t="shared" si="46"/>
        <v>0</v>
      </c>
      <c r="AR243" s="88">
        <f t="shared" si="47"/>
        <v>0</v>
      </c>
      <c r="AT243" s="105">
        <v>13</v>
      </c>
      <c r="AU243" s="81"/>
      <c r="AV243" s="47"/>
      <c r="AW243" s="81"/>
      <c r="AX243" s="47"/>
      <c r="AY243" s="81"/>
      <c r="AZ243" s="47"/>
      <c r="BA243" s="81"/>
      <c r="BB243" s="47"/>
      <c r="BC243" s="81"/>
      <c r="BD243" s="59"/>
      <c r="BE243" s="81"/>
      <c r="BF243" s="47"/>
      <c r="BG243" s="81"/>
      <c r="BH243" s="59"/>
    </row>
    <row r="244" spans="2:60" ht="15" customHeight="1" outlineLevel="1" thickBot="1" x14ac:dyDescent="0.25">
      <c r="B244" s="74">
        <f t="shared" si="42"/>
        <v>0</v>
      </c>
      <c r="D244" s="88">
        <f t="shared" si="43"/>
        <v>0</v>
      </c>
      <c r="F244" s="105">
        <v>14</v>
      </c>
      <c r="G244" s="81"/>
      <c r="H244" s="78"/>
      <c r="I244" s="81"/>
      <c r="J244" s="47"/>
      <c r="K244" s="81"/>
      <c r="L244" s="47"/>
      <c r="M244" s="81"/>
      <c r="N244" s="47"/>
      <c r="O244" s="81"/>
      <c r="P244" s="59"/>
      <c r="Q244" s="81"/>
      <c r="R244" s="47"/>
      <c r="S244" s="81"/>
      <c r="T244" s="59"/>
      <c r="V244" s="74">
        <f t="shared" si="44"/>
        <v>0</v>
      </c>
      <c r="X244" s="88">
        <f t="shared" si="45"/>
        <v>0</v>
      </c>
      <c r="Z244" s="105">
        <v>14</v>
      </c>
      <c r="AA244" s="81"/>
      <c r="AB244" s="78"/>
      <c r="AC244" s="81"/>
      <c r="AD244" s="47"/>
      <c r="AE244" s="81"/>
      <c r="AF244" s="47"/>
      <c r="AG244" s="81"/>
      <c r="AH244" s="47"/>
      <c r="AI244" s="81"/>
      <c r="AJ244" s="59"/>
      <c r="AK244" s="81"/>
      <c r="AL244" s="47"/>
      <c r="AM244" s="81"/>
      <c r="AN244" s="59"/>
      <c r="AP244" s="74">
        <f t="shared" si="46"/>
        <v>0</v>
      </c>
      <c r="AR244" s="88">
        <f t="shared" si="47"/>
        <v>0</v>
      </c>
      <c r="AT244" s="105">
        <v>14</v>
      </c>
      <c r="AU244" s="81"/>
      <c r="AV244" s="78"/>
      <c r="AW244" s="81"/>
      <c r="AX244" s="47"/>
      <c r="AY244" s="81"/>
      <c r="AZ244" s="47"/>
      <c r="BA244" s="81"/>
      <c r="BB244" s="47"/>
      <c r="BC244" s="81"/>
      <c r="BD244" s="59"/>
      <c r="BE244" s="81"/>
      <c r="BF244" s="47"/>
      <c r="BG244" s="81"/>
      <c r="BH244" s="59"/>
    </row>
    <row r="245" spans="2:60" ht="15" customHeight="1" outlineLevel="1" thickBot="1" x14ac:dyDescent="0.25">
      <c r="B245" s="75">
        <f t="shared" si="42"/>
        <v>0</v>
      </c>
      <c r="D245" s="89">
        <f t="shared" si="43"/>
        <v>0</v>
      </c>
      <c r="F245" s="105">
        <v>15</v>
      </c>
      <c r="G245" s="82"/>
      <c r="H245" s="60"/>
      <c r="I245" s="82"/>
      <c r="J245" s="60"/>
      <c r="K245" s="82"/>
      <c r="L245" s="60"/>
      <c r="M245" s="82"/>
      <c r="N245" s="60"/>
      <c r="O245" s="82"/>
      <c r="P245" s="61"/>
      <c r="Q245" s="82"/>
      <c r="R245" s="60"/>
      <c r="S245" s="82"/>
      <c r="T245" s="61"/>
      <c r="V245" s="75">
        <f t="shared" si="44"/>
        <v>0</v>
      </c>
      <c r="X245" s="89">
        <f t="shared" si="45"/>
        <v>0</v>
      </c>
      <c r="Z245" s="105">
        <v>15</v>
      </c>
      <c r="AA245" s="82"/>
      <c r="AB245" s="60"/>
      <c r="AC245" s="82"/>
      <c r="AD245" s="60"/>
      <c r="AE245" s="82"/>
      <c r="AF245" s="60"/>
      <c r="AG245" s="82"/>
      <c r="AH245" s="60"/>
      <c r="AI245" s="82"/>
      <c r="AJ245" s="61"/>
      <c r="AK245" s="82"/>
      <c r="AL245" s="60"/>
      <c r="AM245" s="82"/>
      <c r="AN245" s="61"/>
      <c r="AP245" s="75">
        <f t="shared" si="46"/>
        <v>0</v>
      </c>
      <c r="AR245" s="89">
        <f t="shared" si="47"/>
        <v>0</v>
      </c>
      <c r="AT245" s="105">
        <v>15</v>
      </c>
      <c r="AU245" s="82"/>
      <c r="AV245" s="60"/>
      <c r="AW245" s="82"/>
      <c r="AX245" s="60"/>
      <c r="AY245" s="82"/>
      <c r="AZ245" s="60"/>
      <c r="BA245" s="82"/>
      <c r="BB245" s="60"/>
      <c r="BC245" s="82"/>
      <c r="BD245" s="61"/>
      <c r="BE245" s="82"/>
      <c r="BF245" s="60"/>
      <c r="BG245" s="82"/>
      <c r="BH245" s="61"/>
    </row>
    <row r="246" spans="2:60" ht="13.5" customHeight="1" outlineLevel="1" thickTop="1" thickBot="1" x14ac:dyDescent="0.25">
      <c r="F246" s="106"/>
      <c r="G246" s="49" t="s">
        <v>27</v>
      </c>
      <c r="H246" s="49">
        <f>SUM(H231:H245)</f>
        <v>0</v>
      </c>
      <c r="I246" s="49"/>
      <c r="J246" s="49">
        <f>SUM(J231:J245)</f>
        <v>0</v>
      </c>
      <c r="K246" s="49"/>
      <c r="L246" s="49">
        <f>SUM(L231:L245)</f>
        <v>0</v>
      </c>
      <c r="M246" s="49"/>
      <c r="N246" s="49">
        <f>SUM(N231:N245)</f>
        <v>0</v>
      </c>
      <c r="O246" s="49"/>
      <c r="P246" s="49">
        <f>SUM(P231:P245)</f>
        <v>0</v>
      </c>
      <c r="Q246" s="49"/>
      <c r="R246" s="49">
        <f>SUM(R231:R245)</f>
        <v>0</v>
      </c>
      <c r="S246" s="49"/>
      <c r="T246" s="49">
        <f>SUM(T231:T245)</f>
        <v>0</v>
      </c>
      <c r="Z246" s="106"/>
      <c r="AA246" s="49" t="s">
        <v>27</v>
      </c>
      <c r="AB246" s="49">
        <f>SUM(AB231:AB245)</f>
        <v>0</v>
      </c>
      <c r="AC246" s="49"/>
      <c r="AD246" s="49">
        <f>SUM(AD231:AD245)</f>
        <v>0</v>
      </c>
      <c r="AE246" s="49"/>
      <c r="AF246" s="49">
        <f>SUM(AF231:AF245)</f>
        <v>0</v>
      </c>
      <c r="AG246" s="49"/>
      <c r="AH246" s="49">
        <f>SUM(AH231:AH245)</f>
        <v>0</v>
      </c>
      <c r="AI246" s="49"/>
      <c r="AJ246" s="49">
        <f>SUM(AJ231:AJ245)</f>
        <v>0</v>
      </c>
      <c r="AK246" s="49"/>
      <c r="AL246" s="49">
        <f>SUM(AL231:AL245)</f>
        <v>0</v>
      </c>
      <c r="AM246" s="49"/>
      <c r="AN246" s="49">
        <f>SUM(AN231:AN245)</f>
        <v>0</v>
      </c>
      <c r="AT246" s="106"/>
      <c r="AU246" s="49" t="s">
        <v>27</v>
      </c>
      <c r="AV246" s="49">
        <f>SUM(AV231:AV245)</f>
        <v>0</v>
      </c>
      <c r="AW246" s="49"/>
      <c r="AX246" s="49">
        <f>SUM(AX231:AX245)</f>
        <v>0</v>
      </c>
      <c r="AY246" s="49"/>
      <c r="AZ246" s="49">
        <f>SUM(AZ231:AZ245)</f>
        <v>0</v>
      </c>
      <c r="BA246" s="49"/>
      <c r="BB246" s="49">
        <f>SUM(BB231:BB245)</f>
        <v>0</v>
      </c>
      <c r="BC246" s="49"/>
      <c r="BD246" s="49">
        <f>SUM(BD231:BD245)</f>
        <v>0</v>
      </c>
      <c r="BE246" s="49"/>
      <c r="BF246" s="49">
        <f>SUM(BF231:BF245)</f>
        <v>0</v>
      </c>
      <c r="BG246" s="49"/>
      <c r="BH246" s="49">
        <f>SUM(BH231:BH245)</f>
        <v>0</v>
      </c>
    </row>
    <row r="247" spans="2:60" ht="15" hidden="1" customHeight="1" outlineLevel="1" thickBot="1" x14ac:dyDescent="0.25">
      <c r="F247" s="108">
        <f>INT((N248-LOOKUP(N248,DATE(YEAR(N248)+{-1;0;1},1,3)-WEEKDAY(DATE(YEAR(N248)+{-1;0;1},1,3))+2))/7)+1</f>
        <v>28</v>
      </c>
      <c r="G247" s="50"/>
      <c r="H247" s="50"/>
      <c r="I247" s="50"/>
      <c r="J247" s="50"/>
      <c r="K247" s="50"/>
      <c r="L247" s="50"/>
      <c r="M247" s="50"/>
      <c r="N247" s="50"/>
      <c r="O247" s="50"/>
      <c r="P247" s="50"/>
      <c r="Q247" s="50"/>
      <c r="R247" s="50"/>
      <c r="S247" s="50"/>
      <c r="T247" s="50"/>
      <c r="Z247" s="108">
        <f>INT((AH248-LOOKUP(AH248,DATE(YEAR(AH248)+{-1;0;1},1,3)-WEEKDAY(DATE(YEAR(AH248)+{-1;0;1},1,3))+2))/7)+1</f>
        <v>32</v>
      </c>
      <c r="AA247" s="50"/>
      <c r="AB247" s="50"/>
      <c r="AC247" s="50"/>
      <c r="AD247" s="50"/>
      <c r="AE247" s="50"/>
      <c r="AF247" s="50"/>
      <c r="AG247" s="50"/>
      <c r="AH247" s="50"/>
      <c r="AI247" s="50"/>
      <c r="AJ247" s="50"/>
      <c r="AK247" s="50"/>
      <c r="AL247" s="50"/>
      <c r="AM247" s="50"/>
      <c r="AN247" s="50"/>
      <c r="AT247" s="108">
        <f>INT((BB248-LOOKUP(BB248,DATE(YEAR(BB248)+{-1;0;1},1,3)-WEEKDAY(DATE(YEAR(BB248)+{-1;0;1},1,3))+2))/7)+1</f>
        <v>36</v>
      </c>
      <c r="AU247" s="50"/>
      <c r="AV247" s="50"/>
      <c r="AW247" s="50"/>
      <c r="AX247" s="50"/>
      <c r="AY247" s="50"/>
      <c r="AZ247" s="50"/>
      <c r="BA247" s="50"/>
      <c r="BB247" s="50"/>
      <c r="BC247" s="50"/>
      <c r="BD247" s="50"/>
      <c r="BE247" s="50"/>
      <c r="BF247" s="50"/>
      <c r="BG247" s="50"/>
      <c r="BH247" s="50"/>
    </row>
    <row r="248" spans="2:60" ht="39.950000000000003" customHeight="1" thickBot="1" x14ac:dyDescent="0.25">
      <c r="F248" s="71">
        <f>F247</f>
        <v>28</v>
      </c>
      <c r="G248" s="51" t="str">
        <f>IF(ISNA(VLOOKUP(H248,Tab_feri,2,FALSE)),"",VLOOKUP(H248,Tab_feri,2,FALSE))</f>
        <v/>
      </c>
      <c r="H248" s="52">
        <f>T230+1</f>
        <v>43654</v>
      </c>
      <c r="I248" s="51" t="str">
        <f>IF(ISNA(VLOOKUP(J248,Tab_feri,2,FALSE)),"",VLOOKUP(J248,Tab_feri,2,FALSE))</f>
        <v/>
      </c>
      <c r="J248" s="52">
        <f>H248+1</f>
        <v>43655</v>
      </c>
      <c r="K248" s="51" t="str">
        <f>IF(ISNA(VLOOKUP(L248,Tab_feri,2,FALSE)),"",VLOOKUP(L248,Tab_feri,2,FALSE))</f>
        <v/>
      </c>
      <c r="L248" s="52">
        <f>J248+1</f>
        <v>43656</v>
      </c>
      <c r="M248" s="51" t="str">
        <f>IF(ISNA(VLOOKUP(N248,Tab_feri,2,FALSE)),"",VLOOKUP(N248,Tab_feri,2,FALSE))</f>
        <v/>
      </c>
      <c r="N248" s="52">
        <f>L248+1</f>
        <v>43657</v>
      </c>
      <c r="O248" s="51" t="str">
        <f>IF(ISNA(VLOOKUP(P248,Tab_feri,2,FALSE)),"",VLOOKUP(P248,Tab_feri,2,FALSE))</f>
        <v/>
      </c>
      <c r="P248" s="52">
        <f>N248+1</f>
        <v>43658</v>
      </c>
      <c r="Q248" s="53" t="str">
        <f>IF(ISNA(VLOOKUP(R248,Tab_feri,2,FALSE)),"",VLOOKUP(R248,Tab_feri,2,FALSE))</f>
        <v/>
      </c>
      <c r="R248" s="54">
        <f>P248+1</f>
        <v>43659</v>
      </c>
      <c r="S248" s="100" t="str">
        <f>IF(ISNA(VLOOKUP(T248,Tab_feri,2,FALSE)),"",VLOOKUP(T248,Tab_feri,2,FALSE))</f>
        <v/>
      </c>
      <c r="T248" s="55">
        <f>R248+1</f>
        <v>43660</v>
      </c>
      <c r="Z248" s="71">
        <f>Z247</f>
        <v>32</v>
      </c>
      <c r="AA248" s="51" t="str">
        <f>IF(ISNA(VLOOKUP(AB248,Tab_feri,2,FALSE)),"",VLOOKUP(AB248,Tab_feri,2,FALSE))</f>
        <v/>
      </c>
      <c r="AB248" s="52">
        <f>AN230+1</f>
        <v>43682</v>
      </c>
      <c r="AC248" s="51" t="str">
        <f>IF(ISNA(VLOOKUP(AD248,Tab_feri,2,FALSE)),"",VLOOKUP(AD248,Tab_feri,2,FALSE))</f>
        <v/>
      </c>
      <c r="AD248" s="52">
        <f>AB248+1</f>
        <v>43683</v>
      </c>
      <c r="AE248" s="51" t="str">
        <f>IF(ISNA(VLOOKUP(AF248,Tab_feri,2,FALSE)),"",VLOOKUP(AF248,Tab_feri,2,FALSE))</f>
        <v/>
      </c>
      <c r="AF248" s="52">
        <f>AD248+1</f>
        <v>43684</v>
      </c>
      <c r="AG248" s="51" t="str">
        <f>IF(ISNA(VLOOKUP(AH248,Tab_feri,2,FALSE)),"",VLOOKUP(AH248,Tab_feri,2,FALSE))</f>
        <v/>
      </c>
      <c r="AH248" s="52">
        <f>AF248+1</f>
        <v>43685</v>
      </c>
      <c r="AI248" s="51" t="str">
        <f>IF(ISNA(VLOOKUP(AJ248,Tab_feri,2,FALSE)),"",VLOOKUP(AJ248,Tab_feri,2,FALSE))</f>
        <v/>
      </c>
      <c r="AJ248" s="52">
        <f>AH248+1</f>
        <v>43686</v>
      </c>
      <c r="AK248" s="53" t="str">
        <f>IF(ISNA(VLOOKUP(AL248,Tab_feri,2,FALSE)),"",VLOOKUP(AL248,Tab_feri,2,FALSE))</f>
        <v/>
      </c>
      <c r="AL248" s="54">
        <f>AJ248+1</f>
        <v>43687</v>
      </c>
      <c r="AM248" s="53" t="str">
        <f>IF(ISNA(VLOOKUP(AN248,Tab_feri,2,FALSE)),"",VLOOKUP(AN248,Tab_feri,2,FALSE))</f>
        <v/>
      </c>
      <c r="AN248" s="55">
        <f>AL248+1</f>
        <v>43688</v>
      </c>
      <c r="AT248" s="71">
        <f>AT247</f>
        <v>36</v>
      </c>
      <c r="AU248" s="51" t="str">
        <f>IF(ISNA(VLOOKUP(AV248,Tab_feri,2,FALSE)),"",VLOOKUP(AV248,Tab_feri,2,FALSE))</f>
        <v/>
      </c>
      <c r="AV248" s="52">
        <f>BH230+1</f>
        <v>43710</v>
      </c>
      <c r="AW248" s="51" t="str">
        <f>IF(ISNA(VLOOKUP(AX248,Tab_feri,2,FALSE)),"",VLOOKUP(AX248,Tab_feri,2,FALSE))</f>
        <v/>
      </c>
      <c r="AX248" s="52">
        <f>AV248+1</f>
        <v>43711</v>
      </c>
      <c r="AY248" s="51" t="str">
        <f>IF(ISNA(VLOOKUP(AZ248,Tab_feri,2,FALSE)),"",VLOOKUP(AZ248,Tab_feri,2,FALSE))</f>
        <v/>
      </c>
      <c r="AZ248" s="52">
        <f>AX248+1</f>
        <v>43712</v>
      </c>
      <c r="BA248" s="51" t="str">
        <f>IF(ISNA(VLOOKUP(BB248,Tab_feri,2,FALSE)),"",VLOOKUP(BB248,Tab_feri,2,FALSE))</f>
        <v/>
      </c>
      <c r="BB248" s="52">
        <f>AZ248+1</f>
        <v>43713</v>
      </c>
      <c r="BC248" s="51" t="str">
        <f>IF(ISNA(VLOOKUP(BD248,Tab_feri,2,FALSE)),"",VLOOKUP(BD248,Tab_feri,2,FALSE))</f>
        <v/>
      </c>
      <c r="BD248" s="52">
        <f>BB248+1</f>
        <v>43714</v>
      </c>
      <c r="BE248" s="53" t="str">
        <f>IF(ISNA(VLOOKUP(BF248,Tab_feri,2,FALSE)),"",VLOOKUP(BF248,Tab_feri,2,FALSE))</f>
        <v/>
      </c>
      <c r="BF248" s="54">
        <f>BD248+1</f>
        <v>43715</v>
      </c>
      <c r="BG248" s="53" t="str">
        <f>IF(ISNA(VLOOKUP(BH248,Tab_feri,2,FALSE)),"",VLOOKUP(BH248,Tab_feri,2,FALSE))</f>
        <v/>
      </c>
      <c r="BH248" s="55">
        <f>BF248+1</f>
        <v>43716</v>
      </c>
    </row>
    <row r="249" spans="2:60" ht="15" customHeight="1" outlineLevel="1" thickTop="1" thickBot="1" x14ac:dyDescent="0.25">
      <c r="D249" s="87">
        <f>SUM(H249,J249,L249,N249,P249,R249,T249)</f>
        <v>0</v>
      </c>
      <c r="F249" s="105">
        <v>1</v>
      </c>
      <c r="G249" s="80"/>
      <c r="H249" s="57"/>
      <c r="I249" s="80"/>
      <c r="J249" s="57"/>
      <c r="K249" s="80"/>
      <c r="L249" s="57"/>
      <c r="M249" s="80"/>
      <c r="N249" s="57"/>
      <c r="O249" s="80"/>
      <c r="P249" s="58"/>
      <c r="Q249" s="80"/>
      <c r="R249" s="57"/>
      <c r="S249" s="80"/>
      <c r="T249" s="58"/>
      <c r="X249" s="87">
        <f>SUM(AB249,AD249,AF249,AH249,AJ249,AL249,AN249)</f>
        <v>0</v>
      </c>
      <c r="Z249" s="105">
        <v>1</v>
      </c>
      <c r="AA249" s="80"/>
      <c r="AB249" s="57"/>
      <c r="AC249" s="80"/>
      <c r="AD249" s="57"/>
      <c r="AE249" s="80"/>
      <c r="AF249" s="57"/>
      <c r="AG249" s="80"/>
      <c r="AH249" s="57"/>
      <c r="AI249" s="80"/>
      <c r="AJ249" s="58"/>
      <c r="AK249" s="80"/>
      <c r="AL249" s="57"/>
      <c r="AM249" s="80"/>
      <c r="AN249" s="58"/>
      <c r="AR249" s="87">
        <f>SUM(AV249,AX249,AZ249,BB249,BD249,BF249,BH249)</f>
        <v>0</v>
      </c>
      <c r="AT249" s="105">
        <v>1</v>
      </c>
      <c r="AU249" s="80"/>
      <c r="AV249" s="57"/>
      <c r="AW249" s="80"/>
      <c r="AX249" s="57"/>
      <c r="AY249" s="80"/>
      <c r="AZ249" s="57"/>
      <c r="BA249" s="80"/>
      <c r="BB249" s="57"/>
      <c r="BC249" s="80"/>
      <c r="BD249" s="58"/>
      <c r="BE249" s="80"/>
      <c r="BF249" s="57"/>
      <c r="BG249" s="80"/>
      <c r="BH249" s="58"/>
    </row>
    <row r="250" spans="2:60" ht="15" customHeight="1" outlineLevel="1" thickBot="1" x14ac:dyDescent="0.25">
      <c r="D250" s="88">
        <f t="shared" ref="D250:D263" si="48">SUM(H250,J250,L250,N250,P250,R250,T250)</f>
        <v>0</v>
      </c>
      <c r="F250" s="105">
        <v>2</v>
      </c>
      <c r="G250" s="81"/>
      <c r="H250" s="47"/>
      <c r="I250" s="81"/>
      <c r="J250" s="47"/>
      <c r="K250" s="81"/>
      <c r="L250" s="47"/>
      <c r="M250" s="81"/>
      <c r="N250" s="47"/>
      <c r="O250" s="81"/>
      <c r="P250" s="59"/>
      <c r="Q250" s="81"/>
      <c r="R250" s="47"/>
      <c r="S250" s="81"/>
      <c r="T250" s="59"/>
      <c r="X250" s="88">
        <f t="shared" ref="X250:X263" si="49">SUM(AB250,AD250,AF250,AH250,AJ250,AL250,AN250)</f>
        <v>0</v>
      </c>
      <c r="Z250" s="105">
        <v>2</v>
      </c>
      <c r="AA250" s="81"/>
      <c r="AB250" s="47"/>
      <c r="AC250" s="81"/>
      <c r="AD250" s="47"/>
      <c r="AE250" s="81"/>
      <c r="AF250" s="47"/>
      <c r="AG250" s="81"/>
      <c r="AH250" s="47"/>
      <c r="AI250" s="81"/>
      <c r="AJ250" s="59"/>
      <c r="AK250" s="81"/>
      <c r="AL250" s="47"/>
      <c r="AM250" s="81"/>
      <c r="AN250" s="59"/>
      <c r="AR250" s="88">
        <f t="shared" ref="AR250:AR263" si="50">SUM(AV250,AX250,AZ250,BB250,BD250,BF250,BH250)</f>
        <v>0</v>
      </c>
      <c r="AT250" s="105">
        <v>2</v>
      </c>
      <c r="AU250" s="81"/>
      <c r="AV250" s="47"/>
      <c r="AW250" s="81"/>
      <c r="AX250" s="47"/>
      <c r="AY250" s="81"/>
      <c r="AZ250" s="47"/>
      <c r="BA250" s="81"/>
      <c r="BB250" s="47"/>
      <c r="BC250" s="81"/>
      <c r="BD250" s="59"/>
      <c r="BE250" s="81"/>
      <c r="BF250" s="47"/>
      <c r="BG250" s="81"/>
      <c r="BH250" s="59"/>
    </row>
    <row r="251" spans="2:60" ht="15" customHeight="1" outlineLevel="1" thickBot="1" x14ac:dyDescent="0.25">
      <c r="D251" s="88">
        <f t="shared" si="48"/>
        <v>0</v>
      </c>
      <c r="F251" s="105">
        <v>3</v>
      </c>
      <c r="G251" s="81"/>
      <c r="H251" s="47"/>
      <c r="I251" s="81"/>
      <c r="J251" s="47"/>
      <c r="K251" s="81"/>
      <c r="L251" s="47"/>
      <c r="M251" s="81"/>
      <c r="N251" s="47"/>
      <c r="O251" s="81"/>
      <c r="P251" s="59"/>
      <c r="Q251" s="81"/>
      <c r="R251" s="47"/>
      <c r="S251" s="81"/>
      <c r="T251" s="59"/>
      <c r="X251" s="88">
        <f t="shared" si="49"/>
        <v>0</v>
      </c>
      <c r="Z251" s="105">
        <v>3</v>
      </c>
      <c r="AA251" s="81"/>
      <c r="AB251" s="47"/>
      <c r="AC251" s="81"/>
      <c r="AD251" s="47"/>
      <c r="AE251" s="81"/>
      <c r="AF251" s="47"/>
      <c r="AG251" s="81"/>
      <c r="AH251" s="47"/>
      <c r="AI251" s="81"/>
      <c r="AJ251" s="59"/>
      <c r="AK251" s="81"/>
      <c r="AL251" s="47"/>
      <c r="AM251" s="81"/>
      <c r="AN251" s="59"/>
      <c r="AR251" s="88">
        <f t="shared" si="50"/>
        <v>0</v>
      </c>
      <c r="AT251" s="105">
        <v>3</v>
      </c>
      <c r="AU251" s="81"/>
      <c r="AV251" s="47"/>
      <c r="AW251" s="81"/>
      <c r="AX251" s="47"/>
      <c r="AY251" s="81"/>
      <c r="AZ251" s="47"/>
      <c r="BA251" s="81"/>
      <c r="BB251" s="47"/>
      <c r="BC251" s="81"/>
      <c r="BD251" s="59"/>
      <c r="BE251" s="81"/>
      <c r="BF251" s="47"/>
      <c r="BG251" s="81"/>
      <c r="BH251" s="59"/>
    </row>
    <row r="252" spans="2:60" ht="15" customHeight="1" outlineLevel="1" thickBot="1" x14ac:dyDescent="0.25">
      <c r="D252" s="88">
        <f t="shared" si="48"/>
        <v>0</v>
      </c>
      <c r="F252" s="105">
        <v>4</v>
      </c>
      <c r="G252" s="81"/>
      <c r="H252" s="47"/>
      <c r="I252" s="81"/>
      <c r="J252" s="47"/>
      <c r="K252" s="81"/>
      <c r="L252" s="47"/>
      <c r="M252" s="81"/>
      <c r="N252" s="47"/>
      <c r="O252" s="81"/>
      <c r="P252" s="59"/>
      <c r="Q252" s="81"/>
      <c r="R252" s="47"/>
      <c r="S252" s="81"/>
      <c r="T252" s="59"/>
      <c r="X252" s="88">
        <f t="shared" si="49"/>
        <v>0</v>
      </c>
      <c r="Z252" s="105">
        <v>4</v>
      </c>
      <c r="AA252" s="81"/>
      <c r="AB252" s="47"/>
      <c r="AC252" s="81"/>
      <c r="AD252" s="47"/>
      <c r="AE252" s="81"/>
      <c r="AF252" s="47"/>
      <c r="AG252" s="81"/>
      <c r="AH252" s="47"/>
      <c r="AI252" s="81"/>
      <c r="AJ252" s="59"/>
      <c r="AK252" s="81"/>
      <c r="AL252" s="47"/>
      <c r="AM252" s="81"/>
      <c r="AN252" s="59"/>
      <c r="AR252" s="88">
        <f t="shared" si="50"/>
        <v>0</v>
      </c>
      <c r="AT252" s="105">
        <v>4</v>
      </c>
      <c r="AU252" s="81"/>
      <c r="AV252" s="47"/>
      <c r="AW252" s="81"/>
      <c r="AX252" s="47"/>
      <c r="AY252" s="81"/>
      <c r="AZ252" s="47"/>
      <c r="BA252" s="81"/>
      <c r="BB252" s="47"/>
      <c r="BC252" s="81"/>
      <c r="BD252" s="59"/>
      <c r="BE252" s="81"/>
      <c r="BF252" s="47"/>
      <c r="BG252" s="81"/>
      <c r="BH252" s="59"/>
    </row>
    <row r="253" spans="2:60" ht="15" customHeight="1" outlineLevel="1" thickBot="1" x14ac:dyDescent="0.25">
      <c r="D253" s="88">
        <f t="shared" si="48"/>
        <v>0</v>
      </c>
      <c r="F253" s="105">
        <v>5</v>
      </c>
      <c r="G253" s="81"/>
      <c r="H253" s="47"/>
      <c r="I253" s="81"/>
      <c r="J253" s="47"/>
      <c r="K253" s="81"/>
      <c r="L253" s="47"/>
      <c r="M253" s="81"/>
      <c r="N253" s="47"/>
      <c r="O253" s="81"/>
      <c r="P253" s="59"/>
      <c r="Q253" s="81"/>
      <c r="R253" s="47"/>
      <c r="S253" s="81"/>
      <c r="T253" s="59"/>
      <c r="X253" s="88">
        <f t="shared" si="49"/>
        <v>0</v>
      </c>
      <c r="Z253" s="105">
        <v>5</v>
      </c>
      <c r="AA253" s="81"/>
      <c r="AB253" s="47"/>
      <c r="AC253" s="81"/>
      <c r="AD253" s="47"/>
      <c r="AE253" s="81"/>
      <c r="AF253" s="47"/>
      <c r="AG253" s="81"/>
      <c r="AH253" s="47"/>
      <c r="AI253" s="81"/>
      <c r="AJ253" s="59"/>
      <c r="AK253" s="81"/>
      <c r="AL253" s="47"/>
      <c r="AM253" s="81"/>
      <c r="AN253" s="59"/>
      <c r="AR253" s="88">
        <f t="shared" si="50"/>
        <v>0</v>
      </c>
      <c r="AT253" s="105">
        <v>5</v>
      </c>
      <c r="AU253" s="81"/>
      <c r="AV253" s="47"/>
      <c r="AW253" s="81"/>
      <c r="AX253" s="47"/>
      <c r="AY253" s="81"/>
      <c r="AZ253" s="47"/>
      <c r="BA253" s="81"/>
      <c r="BB253" s="47"/>
      <c r="BC253" s="81"/>
      <c r="BD253" s="59"/>
      <c r="BE253" s="81"/>
      <c r="BF253" s="47"/>
      <c r="BG253" s="81"/>
      <c r="BH253" s="59"/>
    </row>
    <row r="254" spans="2:60" ht="15" customHeight="1" outlineLevel="1" thickBot="1" x14ac:dyDescent="0.25">
      <c r="D254" s="88">
        <f t="shared" si="48"/>
        <v>0</v>
      </c>
      <c r="F254" s="105">
        <v>6</v>
      </c>
      <c r="G254" s="81"/>
      <c r="H254" s="47"/>
      <c r="I254" s="81"/>
      <c r="J254" s="47"/>
      <c r="K254" s="81"/>
      <c r="L254" s="47"/>
      <c r="M254" s="81"/>
      <c r="N254" s="47"/>
      <c r="O254" s="81"/>
      <c r="P254" s="59"/>
      <c r="Q254" s="81"/>
      <c r="R254" s="47"/>
      <c r="S254" s="81"/>
      <c r="T254" s="59"/>
      <c r="X254" s="88">
        <f t="shared" si="49"/>
        <v>0</v>
      </c>
      <c r="Z254" s="105">
        <v>6</v>
      </c>
      <c r="AA254" s="81"/>
      <c r="AB254" s="47"/>
      <c r="AC254" s="81"/>
      <c r="AD254" s="47"/>
      <c r="AE254" s="81"/>
      <c r="AF254" s="47"/>
      <c r="AG254" s="81"/>
      <c r="AH254" s="47"/>
      <c r="AI254" s="81"/>
      <c r="AJ254" s="59"/>
      <c r="AK254" s="81"/>
      <c r="AL254" s="47"/>
      <c r="AM254" s="81"/>
      <c r="AN254" s="59"/>
      <c r="AR254" s="88">
        <f t="shared" si="50"/>
        <v>0</v>
      </c>
      <c r="AT254" s="105">
        <v>6</v>
      </c>
      <c r="AU254" s="81"/>
      <c r="AV254" s="47"/>
      <c r="AW254" s="81"/>
      <c r="AX254" s="47"/>
      <c r="AY254" s="81"/>
      <c r="AZ254" s="47"/>
      <c r="BA254" s="81"/>
      <c r="BB254" s="47"/>
      <c r="BC254" s="81"/>
      <c r="BD254" s="59"/>
      <c r="BE254" s="81"/>
      <c r="BF254" s="47"/>
      <c r="BG254" s="81"/>
      <c r="BH254" s="59"/>
    </row>
    <row r="255" spans="2:60" ht="15" customHeight="1" outlineLevel="1" thickBot="1" x14ac:dyDescent="0.25">
      <c r="D255" s="88">
        <f t="shared" si="48"/>
        <v>0</v>
      </c>
      <c r="F255" s="105">
        <v>7</v>
      </c>
      <c r="G255" s="81"/>
      <c r="H255" s="47"/>
      <c r="I255" s="81"/>
      <c r="J255" s="47"/>
      <c r="K255" s="81"/>
      <c r="L255" s="47"/>
      <c r="M255" s="81"/>
      <c r="N255" s="47"/>
      <c r="O255" s="81"/>
      <c r="P255" s="59"/>
      <c r="Q255" s="81"/>
      <c r="R255" s="47"/>
      <c r="S255" s="81"/>
      <c r="T255" s="59"/>
      <c r="X255" s="88">
        <f t="shared" si="49"/>
        <v>0</v>
      </c>
      <c r="Z255" s="105">
        <v>7</v>
      </c>
      <c r="AA255" s="81"/>
      <c r="AB255" s="47"/>
      <c r="AC255" s="81"/>
      <c r="AD255" s="47"/>
      <c r="AE255" s="81"/>
      <c r="AF255" s="47"/>
      <c r="AG255" s="81"/>
      <c r="AH255" s="47"/>
      <c r="AI255" s="81"/>
      <c r="AJ255" s="59"/>
      <c r="AK255" s="81"/>
      <c r="AL255" s="47"/>
      <c r="AM255" s="81"/>
      <c r="AN255" s="59"/>
      <c r="AR255" s="88">
        <f t="shared" si="50"/>
        <v>0</v>
      </c>
      <c r="AT255" s="105">
        <v>7</v>
      </c>
      <c r="AU255" s="81"/>
      <c r="AV255" s="47"/>
      <c r="AW255" s="81"/>
      <c r="AX255" s="47"/>
      <c r="AY255" s="81"/>
      <c r="AZ255" s="47"/>
      <c r="BA255" s="81"/>
      <c r="BB255" s="47"/>
      <c r="BC255" s="81"/>
      <c r="BD255" s="59"/>
      <c r="BE255" s="81"/>
      <c r="BF255" s="47"/>
      <c r="BG255" s="81"/>
      <c r="BH255" s="59"/>
    </row>
    <row r="256" spans="2:60" ht="15" customHeight="1" outlineLevel="1" thickBot="1" x14ac:dyDescent="0.25">
      <c r="D256" s="88">
        <f t="shared" si="48"/>
        <v>0</v>
      </c>
      <c r="F256" s="105">
        <v>8</v>
      </c>
      <c r="G256" s="81"/>
      <c r="H256" s="47"/>
      <c r="I256" s="81"/>
      <c r="J256" s="47"/>
      <c r="K256" s="81"/>
      <c r="L256" s="47"/>
      <c r="M256" s="81"/>
      <c r="N256" s="47"/>
      <c r="O256" s="81"/>
      <c r="P256" s="59"/>
      <c r="Q256" s="81"/>
      <c r="R256" s="47"/>
      <c r="S256" s="81"/>
      <c r="T256" s="59"/>
      <c r="X256" s="88">
        <f t="shared" si="49"/>
        <v>0</v>
      </c>
      <c r="Z256" s="105">
        <v>8</v>
      </c>
      <c r="AA256" s="81"/>
      <c r="AB256" s="47"/>
      <c r="AC256" s="81"/>
      <c r="AD256" s="47"/>
      <c r="AE256" s="81"/>
      <c r="AF256" s="47"/>
      <c r="AG256" s="81"/>
      <c r="AH256" s="47"/>
      <c r="AI256" s="81"/>
      <c r="AJ256" s="59"/>
      <c r="AK256" s="81"/>
      <c r="AL256" s="47"/>
      <c r="AM256" s="81"/>
      <c r="AN256" s="59"/>
      <c r="AR256" s="88">
        <f t="shared" si="50"/>
        <v>0</v>
      </c>
      <c r="AT256" s="105">
        <v>8</v>
      </c>
      <c r="AU256" s="81"/>
      <c r="AV256" s="47"/>
      <c r="AW256" s="81"/>
      <c r="AX256" s="47"/>
      <c r="AY256" s="81"/>
      <c r="AZ256" s="47"/>
      <c r="BA256" s="81"/>
      <c r="BB256" s="47"/>
      <c r="BC256" s="81"/>
      <c r="BD256" s="59"/>
      <c r="BE256" s="81"/>
      <c r="BF256" s="47"/>
      <c r="BG256" s="81"/>
      <c r="BH256" s="59"/>
    </row>
    <row r="257" spans="4:60" ht="15" customHeight="1" outlineLevel="1" thickBot="1" x14ac:dyDescent="0.25">
      <c r="D257" s="88">
        <f t="shared" si="48"/>
        <v>0</v>
      </c>
      <c r="F257" s="105">
        <v>9</v>
      </c>
      <c r="G257" s="81"/>
      <c r="H257" s="47"/>
      <c r="I257" s="81"/>
      <c r="J257" s="47"/>
      <c r="K257" s="81"/>
      <c r="L257" s="47"/>
      <c r="M257" s="81"/>
      <c r="N257" s="47"/>
      <c r="O257" s="81"/>
      <c r="P257" s="59"/>
      <c r="Q257" s="81"/>
      <c r="R257" s="47"/>
      <c r="S257" s="81"/>
      <c r="T257" s="59"/>
      <c r="X257" s="88">
        <f t="shared" si="49"/>
        <v>0</v>
      </c>
      <c r="Z257" s="105">
        <v>9</v>
      </c>
      <c r="AA257" s="81"/>
      <c r="AB257" s="47"/>
      <c r="AC257" s="81"/>
      <c r="AD257" s="47"/>
      <c r="AE257" s="81"/>
      <c r="AF257" s="47"/>
      <c r="AG257" s="81"/>
      <c r="AH257" s="47"/>
      <c r="AI257" s="81"/>
      <c r="AJ257" s="59"/>
      <c r="AK257" s="81"/>
      <c r="AL257" s="47"/>
      <c r="AM257" s="81"/>
      <c r="AN257" s="59"/>
      <c r="AR257" s="88">
        <f t="shared" si="50"/>
        <v>0</v>
      </c>
      <c r="AT257" s="105">
        <v>9</v>
      </c>
      <c r="AU257" s="81"/>
      <c r="AV257" s="47"/>
      <c r="AW257" s="81"/>
      <c r="AX257" s="47"/>
      <c r="AY257" s="81"/>
      <c r="AZ257" s="47"/>
      <c r="BA257" s="81"/>
      <c r="BB257" s="47"/>
      <c r="BC257" s="81"/>
      <c r="BD257" s="59"/>
      <c r="BE257" s="81"/>
      <c r="BF257" s="47"/>
      <c r="BG257" s="81"/>
      <c r="BH257" s="59"/>
    </row>
    <row r="258" spans="4:60" ht="15" customHeight="1" outlineLevel="1" thickBot="1" x14ac:dyDescent="0.25">
      <c r="D258" s="88">
        <f t="shared" si="48"/>
        <v>0</v>
      </c>
      <c r="F258" s="105">
        <v>10</v>
      </c>
      <c r="G258" s="81"/>
      <c r="H258" s="47"/>
      <c r="I258" s="81"/>
      <c r="J258" s="47"/>
      <c r="K258" s="81"/>
      <c r="L258" s="47"/>
      <c r="M258" s="81"/>
      <c r="N258" s="47"/>
      <c r="O258" s="81"/>
      <c r="P258" s="59"/>
      <c r="Q258" s="81"/>
      <c r="R258" s="47"/>
      <c r="S258" s="81"/>
      <c r="T258" s="59"/>
      <c r="X258" s="88">
        <f t="shared" si="49"/>
        <v>0</v>
      </c>
      <c r="Z258" s="105">
        <v>10</v>
      </c>
      <c r="AA258" s="81"/>
      <c r="AB258" s="47"/>
      <c r="AC258" s="81"/>
      <c r="AD258" s="47"/>
      <c r="AE258" s="81"/>
      <c r="AF258" s="47"/>
      <c r="AG258" s="81"/>
      <c r="AH258" s="47"/>
      <c r="AI258" s="81"/>
      <c r="AJ258" s="59"/>
      <c r="AK258" s="81"/>
      <c r="AL258" s="47"/>
      <c r="AM258" s="81"/>
      <c r="AN258" s="59"/>
      <c r="AR258" s="88">
        <f t="shared" si="50"/>
        <v>0</v>
      </c>
      <c r="AT258" s="105">
        <v>10</v>
      </c>
      <c r="AU258" s="81"/>
      <c r="AV258" s="47"/>
      <c r="AW258" s="81"/>
      <c r="AX258" s="47"/>
      <c r="AY258" s="81"/>
      <c r="AZ258" s="47"/>
      <c r="BA258" s="81"/>
      <c r="BB258" s="47"/>
      <c r="BC258" s="81"/>
      <c r="BD258" s="59"/>
      <c r="BE258" s="81"/>
      <c r="BF258" s="47"/>
      <c r="BG258" s="81"/>
      <c r="BH258" s="59"/>
    </row>
    <row r="259" spans="4:60" ht="15" customHeight="1" outlineLevel="1" thickBot="1" x14ac:dyDescent="0.25">
      <c r="D259" s="88">
        <f t="shared" si="48"/>
        <v>0</v>
      </c>
      <c r="F259" s="105">
        <v>11</v>
      </c>
      <c r="G259" s="81"/>
      <c r="H259" s="47"/>
      <c r="I259" s="81"/>
      <c r="J259" s="47"/>
      <c r="K259" s="81"/>
      <c r="L259" s="47"/>
      <c r="M259" s="81"/>
      <c r="N259" s="47"/>
      <c r="O259" s="81"/>
      <c r="P259" s="59"/>
      <c r="Q259" s="81"/>
      <c r="R259" s="47"/>
      <c r="S259" s="81"/>
      <c r="T259" s="59"/>
      <c r="X259" s="88">
        <f t="shared" si="49"/>
        <v>0</v>
      </c>
      <c r="Z259" s="105">
        <v>11</v>
      </c>
      <c r="AA259" s="81"/>
      <c r="AB259" s="47"/>
      <c r="AC259" s="81"/>
      <c r="AD259" s="47"/>
      <c r="AE259" s="81"/>
      <c r="AF259" s="47"/>
      <c r="AG259" s="81"/>
      <c r="AH259" s="47"/>
      <c r="AI259" s="81"/>
      <c r="AJ259" s="59"/>
      <c r="AK259" s="81"/>
      <c r="AL259" s="47"/>
      <c r="AM259" s="81"/>
      <c r="AN259" s="59"/>
      <c r="AR259" s="88">
        <f t="shared" si="50"/>
        <v>0</v>
      </c>
      <c r="AT259" s="105">
        <v>11</v>
      </c>
      <c r="AU259" s="81"/>
      <c r="AV259" s="47"/>
      <c r="AW259" s="81"/>
      <c r="AX259" s="47"/>
      <c r="AY259" s="81"/>
      <c r="AZ259" s="47"/>
      <c r="BA259" s="81"/>
      <c r="BB259" s="47"/>
      <c r="BC259" s="81"/>
      <c r="BD259" s="59"/>
      <c r="BE259" s="81"/>
      <c r="BF259" s="47"/>
      <c r="BG259" s="81"/>
      <c r="BH259" s="59"/>
    </row>
    <row r="260" spans="4:60" ht="15" customHeight="1" outlineLevel="1" thickBot="1" x14ac:dyDescent="0.25">
      <c r="D260" s="88">
        <f t="shared" si="48"/>
        <v>0</v>
      </c>
      <c r="F260" s="105">
        <v>12</v>
      </c>
      <c r="G260" s="81"/>
      <c r="H260" s="47"/>
      <c r="I260" s="81"/>
      <c r="J260" s="47"/>
      <c r="K260" s="81"/>
      <c r="L260" s="47"/>
      <c r="M260" s="81"/>
      <c r="N260" s="47"/>
      <c r="O260" s="81"/>
      <c r="P260" s="59"/>
      <c r="Q260" s="81"/>
      <c r="R260" s="47"/>
      <c r="S260" s="81"/>
      <c r="T260" s="59"/>
      <c r="X260" s="88">
        <f t="shared" si="49"/>
        <v>0</v>
      </c>
      <c r="Z260" s="105">
        <v>12</v>
      </c>
      <c r="AA260" s="81"/>
      <c r="AB260" s="47"/>
      <c r="AC260" s="81"/>
      <c r="AD260" s="47"/>
      <c r="AE260" s="81"/>
      <c r="AF260" s="47"/>
      <c r="AG260" s="81"/>
      <c r="AH260" s="47"/>
      <c r="AI260" s="81"/>
      <c r="AJ260" s="59"/>
      <c r="AK260" s="81"/>
      <c r="AL260" s="47"/>
      <c r="AM260" s="81"/>
      <c r="AN260" s="59"/>
      <c r="AR260" s="88">
        <f t="shared" si="50"/>
        <v>0</v>
      </c>
      <c r="AT260" s="105">
        <v>12</v>
      </c>
      <c r="AU260" s="81"/>
      <c r="AV260" s="47"/>
      <c r="AW260" s="81"/>
      <c r="AX260" s="47"/>
      <c r="AY260" s="81"/>
      <c r="AZ260" s="47"/>
      <c r="BA260" s="81"/>
      <c r="BB260" s="47"/>
      <c r="BC260" s="81"/>
      <c r="BD260" s="59"/>
      <c r="BE260" s="81"/>
      <c r="BF260" s="47"/>
      <c r="BG260" s="81"/>
      <c r="BH260" s="59"/>
    </row>
    <row r="261" spans="4:60" ht="15" customHeight="1" outlineLevel="1" thickBot="1" x14ac:dyDescent="0.25">
      <c r="D261" s="88">
        <f t="shared" si="48"/>
        <v>0</v>
      </c>
      <c r="F261" s="105">
        <v>13</v>
      </c>
      <c r="G261" s="81"/>
      <c r="H261" s="47"/>
      <c r="I261" s="81"/>
      <c r="J261" s="47"/>
      <c r="K261" s="81"/>
      <c r="L261" s="47"/>
      <c r="M261" s="81"/>
      <c r="N261" s="47"/>
      <c r="O261" s="81"/>
      <c r="P261" s="59"/>
      <c r="Q261" s="81"/>
      <c r="R261" s="47"/>
      <c r="S261" s="81"/>
      <c r="T261" s="59"/>
      <c r="X261" s="88">
        <f t="shared" si="49"/>
        <v>0</v>
      </c>
      <c r="Z261" s="105">
        <v>13</v>
      </c>
      <c r="AA261" s="81"/>
      <c r="AB261" s="47"/>
      <c r="AC261" s="81"/>
      <c r="AD261" s="47"/>
      <c r="AE261" s="81"/>
      <c r="AF261" s="47"/>
      <c r="AG261" s="81"/>
      <c r="AH261" s="47"/>
      <c r="AI261" s="81"/>
      <c r="AJ261" s="59"/>
      <c r="AK261" s="81"/>
      <c r="AL261" s="47"/>
      <c r="AM261" s="81"/>
      <c r="AN261" s="59"/>
      <c r="AR261" s="88">
        <f t="shared" si="50"/>
        <v>0</v>
      </c>
      <c r="AT261" s="105">
        <v>13</v>
      </c>
      <c r="AU261" s="81"/>
      <c r="AV261" s="47"/>
      <c r="AW261" s="81"/>
      <c r="AX261" s="47"/>
      <c r="AY261" s="81"/>
      <c r="AZ261" s="47"/>
      <c r="BA261" s="81"/>
      <c r="BB261" s="47"/>
      <c r="BC261" s="81"/>
      <c r="BD261" s="59"/>
      <c r="BE261" s="81"/>
      <c r="BF261" s="47"/>
      <c r="BG261" s="81"/>
      <c r="BH261" s="59"/>
    </row>
    <row r="262" spans="4:60" ht="15" customHeight="1" outlineLevel="1" thickBot="1" x14ac:dyDescent="0.25">
      <c r="D262" s="88">
        <f t="shared" si="48"/>
        <v>0</v>
      </c>
      <c r="F262" s="105">
        <v>14</v>
      </c>
      <c r="G262" s="81"/>
      <c r="H262" s="78"/>
      <c r="I262" s="81"/>
      <c r="J262" s="47"/>
      <c r="K262" s="81"/>
      <c r="L262" s="47"/>
      <c r="M262" s="81"/>
      <c r="N262" s="47"/>
      <c r="O262" s="81"/>
      <c r="P262" s="59"/>
      <c r="Q262" s="81"/>
      <c r="R262" s="47"/>
      <c r="S262" s="81"/>
      <c r="T262" s="59"/>
      <c r="X262" s="88">
        <f t="shared" si="49"/>
        <v>0</v>
      </c>
      <c r="Z262" s="105">
        <v>14</v>
      </c>
      <c r="AA262" s="81"/>
      <c r="AB262" s="78"/>
      <c r="AC262" s="81"/>
      <c r="AD262" s="47"/>
      <c r="AE262" s="81"/>
      <c r="AF262" s="47"/>
      <c r="AG262" s="81"/>
      <c r="AH262" s="47"/>
      <c r="AI262" s="81"/>
      <c r="AJ262" s="59"/>
      <c r="AK262" s="81"/>
      <c r="AL262" s="47"/>
      <c r="AM262" s="81"/>
      <c r="AN262" s="59"/>
      <c r="AR262" s="88">
        <f t="shared" si="50"/>
        <v>0</v>
      </c>
      <c r="AT262" s="105">
        <v>14</v>
      </c>
      <c r="AU262" s="81"/>
      <c r="AV262" s="78"/>
      <c r="AW262" s="81"/>
      <c r="AX262" s="47"/>
      <c r="AY262" s="81"/>
      <c r="AZ262" s="47"/>
      <c r="BA262" s="81"/>
      <c r="BB262" s="47"/>
      <c r="BC262" s="81"/>
      <c r="BD262" s="59"/>
      <c r="BE262" s="81"/>
      <c r="BF262" s="47"/>
      <c r="BG262" s="81"/>
      <c r="BH262" s="59"/>
    </row>
    <row r="263" spans="4:60" ht="15" customHeight="1" outlineLevel="1" thickBot="1" x14ac:dyDescent="0.25">
      <c r="D263" s="89">
        <f t="shared" si="48"/>
        <v>0</v>
      </c>
      <c r="F263" s="105">
        <v>15</v>
      </c>
      <c r="G263" s="82"/>
      <c r="H263" s="60"/>
      <c r="I263" s="82"/>
      <c r="J263" s="60"/>
      <c r="K263" s="82"/>
      <c r="L263" s="60"/>
      <c r="M263" s="82"/>
      <c r="N263" s="60"/>
      <c r="O263" s="82"/>
      <c r="P263" s="61"/>
      <c r="Q263" s="82"/>
      <c r="R263" s="60"/>
      <c r="S263" s="82"/>
      <c r="T263" s="61"/>
      <c r="X263" s="89">
        <f t="shared" si="49"/>
        <v>0</v>
      </c>
      <c r="Z263" s="105">
        <v>15</v>
      </c>
      <c r="AA263" s="82"/>
      <c r="AB263" s="60"/>
      <c r="AC263" s="82"/>
      <c r="AD263" s="60"/>
      <c r="AE263" s="82"/>
      <c r="AF263" s="60"/>
      <c r="AG263" s="82"/>
      <c r="AH263" s="60"/>
      <c r="AI263" s="82"/>
      <c r="AJ263" s="61"/>
      <c r="AK263" s="82"/>
      <c r="AL263" s="60"/>
      <c r="AM263" s="82"/>
      <c r="AN263" s="61"/>
      <c r="AR263" s="89">
        <f t="shared" si="50"/>
        <v>0</v>
      </c>
      <c r="AT263" s="105">
        <v>15</v>
      </c>
      <c r="AU263" s="82"/>
      <c r="AV263" s="60"/>
      <c r="AW263" s="82"/>
      <c r="AX263" s="60"/>
      <c r="AY263" s="82"/>
      <c r="AZ263" s="60"/>
      <c r="BA263" s="82"/>
      <c r="BB263" s="60"/>
      <c r="BC263" s="82"/>
      <c r="BD263" s="61"/>
      <c r="BE263" s="82"/>
      <c r="BF263" s="60"/>
      <c r="BG263" s="82"/>
      <c r="BH263" s="61"/>
    </row>
    <row r="264" spans="4:60" ht="15" customHeight="1" outlineLevel="1" thickTop="1" x14ac:dyDescent="0.2">
      <c r="F264" s="106"/>
      <c r="G264" s="49" t="s">
        <v>27</v>
      </c>
      <c r="H264" s="49">
        <f>SUM(H249:H263)</f>
        <v>0</v>
      </c>
      <c r="I264" s="49"/>
      <c r="J264" s="49">
        <f>SUM(J249:J263)</f>
        <v>0</v>
      </c>
      <c r="K264" s="49"/>
      <c r="L264" s="49">
        <f>SUM(L249:L263)</f>
        <v>0</v>
      </c>
      <c r="M264" s="49"/>
      <c r="N264" s="49">
        <f>SUM(N249:N263)</f>
        <v>0</v>
      </c>
      <c r="O264" s="49"/>
      <c r="P264" s="49">
        <f>SUM(P249:P263)</f>
        <v>0</v>
      </c>
      <c r="Q264" s="49"/>
      <c r="R264" s="49">
        <f>SUM(R249:R263)</f>
        <v>0</v>
      </c>
      <c r="S264" s="49"/>
      <c r="T264" s="49">
        <f>SUM(T249:T263)</f>
        <v>0</v>
      </c>
      <c r="Z264" s="106"/>
      <c r="AA264" s="49" t="s">
        <v>27</v>
      </c>
      <c r="AB264" s="49">
        <f>SUM(AB249:AB263)</f>
        <v>0</v>
      </c>
      <c r="AC264" s="49"/>
      <c r="AD264" s="49">
        <f>SUM(AD249:AD263)</f>
        <v>0</v>
      </c>
      <c r="AE264" s="49"/>
      <c r="AF264" s="49">
        <f>SUM(AF249:AF263)</f>
        <v>0</v>
      </c>
      <c r="AG264" s="49"/>
      <c r="AH264" s="49">
        <f>SUM(AH249:AH263)</f>
        <v>0</v>
      </c>
      <c r="AI264" s="49"/>
      <c r="AJ264" s="49">
        <f>SUM(AJ249:AJ263)</f>
        <v>0</v>
      </c>
      <c r="AK264" s="49"/>
      <c r="AL264" s="49">
        <f>SUM(AL249:AL263)</f>
        <v>0</v>
      </c>
      <c r="AM264" s="49"/>
      <c r="AN264" s="49">
        <f>SUM(AN249:AN263)</f>
        <v>0</v>
      </c>
      <c r="AT264" s="106"/>
      <c r="AU264" s="49" t="s">
        <v>27</v>
      </c>
      <c r="AV264" s="49">
        <f>SUM(AV249:AV263)</f>
        <v>0</v>
      </c>
      <c r="AW264" s="49"/>
      <c r="AX264" s="49">
        <f>SUM(AX249:AX263)</f>
        <v>0</v>
      </c>
      <c r="AY264" s="49"/>
      <c r="AZ264" s="49">
        <f>SUM(AZ249:AZ263)</f>
        <v>0</v>
      </c>
      <c r="BA264" s="49"/>
      <c r="BB264" s="49">
        <f>SUM(BB249:BB263)</f>
        <v>0</v>
      </c>
      <c r="BC264" s="49"/>
      <c r="BD264" s="49">
        <f>SUM(BD249:BD263)</f>
        <v>0</v>
      </c>
      <c r="BE264" s="49"/>
      <c r="BF264" s="49">
        <f>SUM(BF249:BF263)</f>
        <v>0</v>
      </c>
      <c r="BG264" s="49"/>
      <c r="BH264" s="49">
        <f>SUM(BH249:BH263)</f>
        <v>0</v>
      </c>
    </row>
    <row r="265" spans="4:60" ht="0.75" customHeight="1" outlineLevel="1" thickBot="1" x14ac:dyDescent="0.25">
      <c r="F265" s="108">
        <f>INT((N266-LOOKUP(N266,DATE(YEAR(N266)+{-1;0;1},1,3)-WEEKDAY(DATE(YEAR(N266)+{-1;0;1},1,3))+2))/7)+1</f>
        <v>29</v>
      </c>
      <c r="G265" s="50"/>
      <c r="H265" s="50"/>
      <c r="I265" s="50"/>
      <c r="J265" s="50"/>
      <c r="K265" s="50"/>
      <c r="L265" s="50"/>
      <c r="M265" s="50"/>
      <c r="N265" s="50"/>
      <c r="O265" s="50"/>
      <c r="P265" s="50"/>
      <c r="Q265" s="50"/>
      <c r="R265" s="50"/>
      <c r="S265" s="50"/>
      <c r="T265" s="50"/>
      <c r="Z265" s="108">
        <f>INT((AH266-LOOKUP(AH266,DATE(YEAR(AH266)+{-1;0;1},1,3)-WEEKDAY(DATE(YEAR(AH266)+{-1;0;1},1,3))+2))/7)+1</f>
        <v>33</v>
      </c>
      <c r="AA265" s="50"/>
      <c r="AB265" s="50"/>
      <c r="AC265" s="50"/>
      <c r="AD265" s="50"/>
      <c r="AE265" s="50"/>
      <c r="AF265" s="50"/>
      <c r="AG265" s="50"/>
      <c r="AH265" s="50"/>
      <c r="AI265" s="50"/>
      <c r="AJ265" s="50"/>
      <c r="AK265" s="50"/>
      <c r="AL265" s="50"/>
      <c r="AM265" s="50"/>
      <c r="AN265" s="50"/>
      <c r="AT265" s="108">
        <f>INT((BB266-LOOKUP(BB266,DATE(YEAR(BB266)+{-1;0;1},1,3)-WEEKDAY(DATE(YEAR(BB266)+{-1;0;1},1,3))+2))/7)+1</f>
        <v>37</v>
      </c>
      <c r="AU265" s="50"/>
      <c r="AV265" s="50"/>
      <c r="AW265" s="50"/>
      <c r="AX265" s="50"/>
      <c r="AY265" s="50"/>
      <c r="AZ265" s="50"/>
      <c r="BA265" s="50"/>
      <c r="BB265" s="50"/>
      <c r="BC265" s="50"/>
      <c r="BD265" s="50"/>
      <c r="BE265" s="50"/>
      <c r="BF265" s="50"/>
      <c r="BG265" s="50"/>
      <c r="BH265" s="50"/>
    </row>
    <row r="266" spans="4:60" ht="39.950000000000003" customHeight="1" thickBot="1" x14ac:dyDescent="0.25">
      <c r="F266" s="71">
        <f>F265</f>
        <v>29</v>
      </c>
      <c r="G266" s="51" t="str">
        <f>IF(ISNA(VLOOKUP(H266,Tab_feri,2,FALSE)),"",VLOOKUP(H266,Tab_feri,2,FALSE))</f>
        <v/>
      </c>
      <c r="H266" s="52">
        <f>T248+1</f>
        <v>43661</v>
      </c>
      <c r="I266" s="51" t="str">
        <f>IF(ISNA(VLOOKUP(J266,Tab_feri,2,FALSE)),"",VLOOKUP(J266,Tab_feri,2,FALSE))</f>
        <v/>
      </c>
      <c r="J266" s="52">
        <f>H266+1</f>
        <v>43662</v>
      </c>
      <c r="K266" s="51" t="str">
        <f>IF(ISNA(VLOOKUP(L266,Tab_feri,2,FALSE)),"",VLOOKUP(L266,Tab_feri,2,FALSE))</f>
        <v/>
      </c>
      <c r="L266" s="52">
        <f>J266+1</f>
        <v>43663</v>
      </c>
      <c r="M266" s="51" t="str">
        <f>IF(ISNA(VLOOKUP(N266,Tab_feri,2,FALSE)),"",VLOOKUP(N266,Tab_feri,2,FALSE))</f>
        <v/>
      </c>
      <c r="N266" s="52">
        <f>L266+1</f>
        <v>43664</v>
      </c>
      <c r="O266" s="51" t="str">
        <f>IF(ISNA(VLOOKUP(P266,Tab_feri,2,FALSE)),"",VLOOKUP(P266,Tab_feri,2,FALSE))</f>
        <v/>
      </c>
      <c r="P266" s="52">
        <f>N266+1</f>
        <v>43665</v>
      </c>
      <c r="Q266" s="53" t="str">
        <f>IF(ISNA(VLOOKUP(R266,Tab_feri,2,FALSE)),"",VLOOKUP(R266,Tab_feri,2,FALSE))</f>
        <v/>
      </c>
      <c r="R266" s="54">
        <f>P266+1</f>
        <v>43666</v>
      </c>
      <c r="S266" s="53" t="str">
        <f>IF(ISNA(VLOOKUP(T266,Tab_feri,2,FALSE)),"",VLOOKUP(T266,Tab_feri,2,FALSE))</f>
        <v/>
      </c>
      <c r="T266" s="55">
        <f>R266+1</f>
        <v>43667</v>
      </c>
      <c r="Z266" s="71">
        <f>Z265</f>
        <v>33</v>
      </c>
      <c r="AA266" s="51" t="str">
        <f>IF(ISNA(VLOOKUP(AB266,Tab_feri,2,FALSE)),"",VLOOKUP(AB266,Tab_feri,2,FALSE))</f>
        <v/>
      </c>
      <c r="AB266" s="52">
        <f>AN248+1</f>
        <v>43689</v>
      </c>
      <c r="AC266" s="51" t="str">
        <f>IF(ISNA(VLOOKUP(AD266,Tab_feri,2,FALSE)),"",VLOOKUP(AD266,Tab_feri,2,FALSE))</f>
        <v/>
      </c>
      <c r="AD266" s="52">
        <f>AB266+1</f>
        <v>43690</v>
      </c>
      <c r="AE266" s="51" t="str">
        <f>IF(ISNA(VLOOKUP(AF266,Tab_feri,2,FALSE)),"",VLOOKUP(AF266,Tab_feri,2,FALSE))</f>
        <v/>
      </c>
      <c r="AF266" s="52">
        <f>AD266+1</f>
        <v>43691</v>
      </c>
      <c r="AG266" s="51" t="str">
        <f>IF(ISNA(VLOOKUP(AH266,Tab_feri,2,FALSE)),"",VLOOKUP(AH266,Tab_feri,2,FALSE))</f>
        <v/>
      </c>
      <c r="AH266" s="52">
        <f>AF266+1</f>
        <v>43692</v>
      </c>
      <c r="AI266" s="51" t="str">
        <f>IF(ISNA(VLOOKUP(AJ266,Tab_feri,2,FALSE)),"",VLOOKUP(AJ266,Tab_feri,2,FALSE))</f>
        <v/>
      </c>
      <c r="AJ266" s="52">
        <f>AH266+1</f>
        <v>43693</v>
      </c>
      <c r="AK266" s="53" t="str">
        <f>IF(ISNA(VLOOKUP(AL266,Tab_feri,2,FALSE)),"",VLOOKUP(AL266,Tab_feri,2,FALSE))</f>
        <v/>
      </c>
      <c r="AL266" s="54">
        <f>AJ266+1</f>
        <v>43694</v>
      </c>
      <c r="AM266" s="53" t="str">
        <f>IF(ISNA(VLOOKUP(AN266,Tab_feri,2,FALSE)),"",VLOOKUP(AN266,Tab_feri,2,FALSE))</f>
        <v/>
      </c>
      <c r="AN266" s="55">
        <f>AL266+1</f>
        <v>43695</v>
      </c>
      <c r="AT266" s="71">
        <f>AT265</f>
        <v>37</v>
      </c>
      <c r="AU266" s="51" t="str">
        <f>IF(ISNA(VLOOKUP(AV266,Tab_feri,2,FALSE)),"",VLOOKUP(AV266,Tab_feri,2,FALSE))</f>
        <v/>
      </c>
      <c r="AV266" s="52">
        <f>BH248+1</f>
        <v>43717</v>
      </c>
      <c r="AW266" s="51" t="str">
        <f>IF(ISNA(VLOOKUP(AX266,Tab_feri,2,FALSE)),"",VLOOKUP(AX266,Tab_feri,2,FALSE))</f>
        <v/>
      </c>
      <c r="AX266" s="52">
        <f>AV266+1</f>
        <v>43718</v>
      </c>
      <c r="AY266" s="51" t="str">
        <f>IF(ISNA(VLOOKUP(AZ266,Tab_feri,2,FALSE)),"",VLOOKUP(AZ266,Tab_feri,2,FALSE))</f>
        <v/>
      </c>
      <c r="AZ266" s="52">
        <f>AX266+1</f>
        <v>43719</v>
      </c>
      <c r="BA266" s="51" t="str">
        <f>IF(ISNA(VLOOKUP(BB266,Tab_feri,2,FALSE)),"",VLOOKUP(BB266,Tab_feri,2,FALSE))</f>
        <v/>
      </c>
      <c r="BB266" s="52">
        <f>AZ266+1</f>
        <v>43720</v>
      </c>
      <c r="BC266" s="51" t="str">
        <f>IF(ISNA(VLOOKUP(BD266,Tab_feri,2,FALSE)),"",VLOOKUP(BD266,Tab_feri,2,FALSE))</f>
        <v/>
      </c>
      <c r="BD266" s="52">
        <f>BB266+1</f>
        <v>43721</v>
      </c>
      <c r="BE266" s="53" t="str">
        <f>IF(ISNA(VLOOKUP(BF266,Tab_feri,2,FALSE)),"",VLOOKUP(BF266,Tab_feri,2,FALSE))</f>
        <v/>
      </c>
      <c r="BF266" s="54">
        <f>BD266+1</f>
        <v>43722</v>
      </c>
      <c r="BG266" s="53" t="str">
        <f>IF(ISNA(VLOOKUP(BH266,Tab_feri,2,FALSE)),"",VLOOKUP(BH266,Tab_feri,2,FALSE))</f>
        <v/>
      </c>
      <c r="BH266" s="55">
        <f>BF266+1</f>
        <v>43723</v>
      </c>
    </row>
    <row r="267" spans="4:60" ht="15" customHeight="1" outlineLevel="1" thickTop="1" thickBot="1" x14ac:dyDescent="0.25">
      <c r="D267" s="87">
        <f>SUM(H267,J267,L267,N267,P267,R267,T267)</f>
        <v>0</v>
      </c>
      <c r="F267" s="105">
        <v>1</v>
      </c>
      <c r="G267" s="80"/>
      <c r="H267" s="57"/>
      <c r="I267" s="80"/>
      <c r="J267" s="57"/>
      <c r="K267" s="80"/>
      <c r="L267" s="57"/>
      <c r="M267" s="80"/>
      <c r="N267" s="57"/>
      <c r="O267" s="80"/>
      <c r="P267" s="58"/>
      <c r="Q267" s="80"/>
      <c r="R267" s="57"/>
      <c r="S267" s="80"/>
      <c r="T267" s="58"/>
      <c r="X267" s="87">
        <f>SUM(AB267,AD267,AF267,AH267,AJ267,AL267,AN267)</f>
        <v>0</v>
      </c>
      <c r="Z267" s="105">
        <v>1</v>
      </c>
      <c r="AA267" s="80"/>
      <c r="AB267" s="57"/>
      <c r="AC267" s="80"/>
      <c r="AD267" s="57"/>
      <c r="AE267" s="80"/>
      <c r="AF267" s="57"/>
      <c r="AG267" s="80"/>
      <c r="AH267" s="57"/>
      <c r="AI267" s="80"/>
      <c r="AJ267" s="58"/>
      <c r="AK267" s="80"/>
      <c r="AL267" s="57"/>
      <c r="AM267" s="80"/>
      <c r="AN267" s="58"/>
      <c r="AR267" s="87">
        <f>SUM(AV267,AX267,AZ267,BB267,BD267,BF267,BH267)</f>
        <v>0</v>
      </c>
      <c r="AT267" s="105">
        <v>1</v>
      </c>
      <c r="AU267" s="80"/>
      <c r="AV267" s="57"/>
      <c r="AW267" s="80"/>
      <c r="AX267" s="57"/>
      <c r="AY267" s="80"/>
      <c r="AZ267" s="57"/>
      <c r="BA267" s="80"/>
      <c r="BB267" s="57"/>
      <c r="BC267" s="80"/>
      <c r="BD267" s="58"/>
      <c r="BE267" s="80"/>
      <c r="BF267" s="57"/>
      <c r="BG267" s="80"/>
      <c r="BH267" s="58"/>
    </row>
    <row r="268" spans="4:60" ht="15" customHeight="1" outlineLevel="1" thickBot="1" x14ac:dyDescent="0.25">
      <c r="D268" s="88">
        <f t="shared" ref="D268:D281" si="51">SUM(H268,J268,L268,N268,P268,R268,T268)</f>
        <v>0</v>
      </c>
      <c r="F268" s="105">
        <v>2</v>
      </c>
      <c r="G268" s="81"/>
      <c r="H268" s="47"/>
      <c r="I268" s="81"/>
      <c r="J268" s="47"/>
      <c r="K268" s="81"/>
      <c r="L268" s="47"/>
      <c r="M268" s="81"/>
      <c r="N268" s="47"/>
      <c r="O268" s="81"/>
      <c r="P268" s="59"/>
      <c r="Q268" s="81"/>
      <c r="R268" s="47"/>
      <c r="S268" s="81"/>
      <c r="T268" s="59"/>
      <c r="X268" s="88">
        <f t="shared" ref="X268:X281" si="52">SUM(AB268,AD268,AF268,AH268,AJ268,AL268,AN268)</f>
        <v>0</v>
      </c>
      <c r="Z268" s="105">
        <v>2</v>
      </c>
      <c r="AA268" s="81"/>
      <c r="AB268" s="47"/>
      <c r="AC268" s="81"/>
      <c r="AD268" s="47"/>
      <c r="AE268" s="81"/>
      <c r="AF268" s="47"/>
      <c r="AG268" s="81"/>
      <c r="AH268" s="47"/>
      <c r="AI268" s="81"/>
      <c r="AJ268" s="59"/>
      <c r="AK268" s="81"/>
      <c r="AL268" s="47"/>
      <c r="AM268" s="81"/>
      <c r="AN268" s="59"/>
      <c r="AR268" s="88">
        <f t="shared" ref="AR268:AR281" si="53">SUM(AV268,AX268,AZ268,BB268,BD268,BF268,BH268)</f>
        <v>0</v>
      </c>
      <c r="AT268" s="105">
        <v>2</v>
      </c>
      <c r="AU268" s="81"/>
      <c r="AV268" s="47"/>
      <c r="AW268" s="81"/>
      <c r="AX268" s="47"/>
      <c r="AY268" s="81"/>
      <c r="AZ268" s="47"/>
      <c r="BA268" s="81"/>
      <c r="BB268" s="47"/>
      <c r="BC268" s="81"/>
      <c r="BD268" s="59"/>
      <c r="BE268" s="81"/>
      <c r="BF268" s="47"/>
      <c r="BG268" s="81"/>
      <c r="BH268" s="59"/>
    </row>
    <row r="269" spans="4:60" ht="15" customHeight="1" outlineLevel="1" thickBot="1" x14ac:dyDescent="0.25">
      <c r="D269" s="88">
        <f t="shared" si="51"/>
        <v>0</v>
      </c>
      <c r="F269" s="105">
        <v>3</v>
      </c>
      <c r="G269" s="81"/>
      <c r="H269" s="47"/>
      <c r="I269" s="81"/>
      <c r="J269" s="47"/>
      <c r="K269" s="81"/>
      <c r="L269" s="47"/>
      <c r="M269" s="81"/>
      <c r="N269" s="47"/>
      <c r="O269" s="81"/>
      <c r="P269" s="59"/>
      <c r="Q269" s="81"/>
      <c r="R269" s="47"/>
      <c r="S269" s="81"/>
      <c r="T269" s="59"/>
      <c r="X269" s="88">
        <f t="shared" si="52"/>
        <v>0</v>
      </c>
      <c r="Z269" s="105">
        <v>3</v>
      </c>
      <c r="AA269" s="81"/>
      <c r="AB269" s="47"/>
      <c r="AC269" s="81"/>
      <c r="AD269" s="47"/>
      <c r="AE269" s="81"/>
      <c r="AF269" s="47"/>
      <c r="AG269" s="81"/>
      <c r="AH269" s="47"/>
      <c r="AI269" s="81"/>
      <c r="AJ269" s="59"/>
      <c r="AK269" s="81"/>
      <c r="AL269" s="47"/>
      <c r="AM269" s="81"/>
      <c r="AN269" s="59"/>
      <c r="AR269" s="88">
        <f t="shared" si="53"/>
        <v>0</v>
      </c>
      <c r="AT269" s="105">
        <v>3</v>
      </c>
      <c r="AU269" s="81"/>
      <c r="AV269" s="47"/>
      <c r="AW269" s="81"/>
      <c r="AX269" s="47"/>
      <c r="AY269" s="81"/>
      <c r="AZ269" s="47"/>
      <c r="BA269" s="81"/>
      <c r="BB269" s="47"/>
      <c r="BC269" s="81"/>
      <c r="BD269" s="59"/>
      <c r="BE269" s="81"/>
      <c r="BF269" s="47"/>
      <c r="BG269" s="81"/>
      <c r="BH269" s="59"/>
    </row>
    <row r="270" spans="4:60" ht="15" customHeight="1" outlineLevel="1" thickBot="1" x14ac:dyDescent="0.25">
      <c r="D270" s="88">
        <f t="shared" si="51"/>
        <v>0</v>
      </c>
      <c r="F270" s="105">
        <v>4</v>
      </c>
      <c r="G270" s="81"/>
      <c r="H270" s="47"/>
      <c r="I270" s="81"/>
      <c r="J270" s="47"/>
      <c r="K270" s="81"/>
      <c r="L270" s="47"/>
      <c r="M270" s="81"/>
      <c r="N270" s="47"/>
      <c r="O270" s="81"/>
      <c r="P270" s="59"/>
      <c r="Q270" s="81"/>
      <c r="R270" s="47"/>
      <c r="S270" s="81"/>
      <c r="T270" s="59"/>
      <c r="X270" s="88">
        <f t="shared" si="52"/>
        <v>0</v>
      </c>
      <c r="Z270" s="105">
        <v>4</v>
      </c>
      <c r="AA270" s="81"/>
      <c r="AB270" s="47"/>
      <c r="AC270" s="81"/>
      <c r="AD270" s="47"/>
      <c r="AE270" s="81"/>
      <c r="AF270" s="47"/>
      <c r="AG270" s="81"/>
      <c r="AH270" s="47"/>
      <c r="AI270" s="81"/>
      <c r="AJ270" s="59"/>
      <c r="AK270" s="81"/>
      <c r="AL270" s="47"/>
      <c r="AM270" s="81"/>
      <c r="AN270" s="59"/>
      <c r="AR270" s="88">
        <f t="shared" si="53"/>
        <v>0</v>
      </c>
      <c r="AT270" s="105">
        <v>4</v>
      </c>
      <c r="AU270" s="81"/>
      <c r="AV270" s="47"/>
      <c r="AW270" s="81"/>
      <c r="AX270" s="47"/>
      <c r="AY270" s="81"/>
      <c r="AZ270" s="47"/>
      <c r="BA270" s="81"/>
      <c r="BB270" s="47"/>
      <c r="BC270" s="81"/>
      <c r="BD270" s="59"/>
      <c r="BE270" s="81"/>
      <c r="BF270" s="47"/>
      <c r="BG270" s="81"/>
      <c r="BH270" s="59"/>
    </row>
    <row r="271" spans="4:60" ht="15" customHeight="1" outlineLevel="1" thickBot="1" x14ac:dyDescent="0.25">
      <c r="D271" s="88">
        <f t="shared" si="51"/>
        <v>0</v>
      </c>
      <c r="F271" s="105">
        <v>5</v>
      </c>
      <c r="G271" s="81"/>
      <c r="H271" s="47"/>
      <c r="I271" s="81"/>
      <c r="J271" s="47"/>
      <c r="K271" s="81"/>
      <c r="L271" s="47"/>
      <c r="M271" s="81"/>
      <c r="N271" s="47"/>
      <c r="O271" s="81"/>
      <c r="P271" s="59"/>
      <c r="Q271" s="81"/>
      <c r="R271" s="47"/>
      <c r="S271" s="81"/>
      <c r="T271" s="59"/>
      <c r="X271" s="88">
        <f t="shared" si="52"/>
        <v>0</v>
      </c>
      <c r="Z271" s="105">
        <v>5</v>
      </c>
      <c r="AA271" s="81"/>
      <c r="AB271" s="47"/>
      <c r="AC271" s="81"/>
      <c r="AD271" s="47"/>
      <c r="AE271" s="81"/>
      <c r="AF271" s="47"/>
      <c r="AG271" s="81"/>
      <c r="AH271" s="47"/>
      <c r="AI271" s="81"/>
      <c r="AJ271" s="59"/>
      <c r="AK271" s="81"/>
      <c r="AL271" s="47"/>
      <c r="AM271" s="81"/>
      <c r="AN271" s="59"/>
      <c r="AR271" s="88">
        <f t="shared" si="53"/>
        <v>0</v>
      </c>
      <c r="AT271" s="105">
        <v>5</v>
      </c>
      <c r="AU271" s="81"/>
      <c r="AV271" s="47"/>
      <c r="AW271" s="81"/>
      <c r="AX271" s="47"/>
      <c r="AY271" s="81"/>
      <c r="AZ271" s="47"/>
      <c r="BA271" s="81"/>
      <c r="BB271" s="47"/>
      <c r="BC271" s="81"/>
      <c r="BD271" s="59"/>
      <c r="BE271" s="81"/>
      <c r="BF271" s="47"/>
      <c r="BG271" s="81"/>
      <c r="BH271" s="59"/>
    </row>
    <row r="272" spans="4:60" ht="15" customHeight="1" outlineLevel="1" thickBot="1" x14ac:dyDescent="0.25">
      <c r="D272" s="88">
        <f t="shared" si="51"/>
        <v>0</v>
      </c>
      <c r="F272" s="105">
        <v>6</v>
      </c>
      <c r="G272" s="81"/>
      <c r="H272" s="47"/>
      <c r="I272" s="81"/>
      <c r="J272" s="47"/>
      <c r="K272" s="81"/>
      <c r="L272" s="47"/>
      <c r="M272" s="81"/>
      <c r="N272" s="47"/>
      <c r="O272" s="81"/>
      <c r="P272" s="59"/>
      <c r="Q272" s="81"/>
      <c r="R272" s="47"/>
      <c r="S272" s="81"/>
      <c r="T272" s="59"/>
      <c r="X272" s="88">
        <f t="shared" si="52"/>
        <v>0</v>
      </c>
      <c r="Z272" s="105">
        <v>6</v>
      </c>
      <c r="AA272" s="81"/>
      <c r="AB272" s="47"/>
      <c r="AC272" s="81"/>
      <c r="AD272" s="47"/>
      <c r="AE272" s="81"/>
      <c r="AF272" s="47"/>
      <c r="AG272" s="81"/>
      <c r="AH272" s="47"/>
      <c r="AI272" s="81"/>
      <c r="AJ272" s="59"/>
      <c r="AK272" s="81"/>
      <c r="AL272" s="47"/>
      <c r="AM272" s="81"/>
      <c r="AN272" s="59"/>
      <c r="AR272" s="88">
        <f t="shared" si="53"/>
        <v>0</v>
      </c>
      <c r="AT272" s="105">
        <v>6</v>
      </c>
      <c r="AU272" s="81"/>
      <c r="AV272" s="47"/>
      <c r="AW272" s="81"/>
      <c r="AX272" s="47"/>
      <c r="AY272" s="81"/>
      <c r="AZ272" s="47"/>
      <c r="BA272" s="81"/>
      <c r="BB272" s="47"/>
      <c r="BC272" s="81"/>
      <c r="BD272" s="59"/>
      <c r="BE272" s="81"/>
      <c r="BF272" s="47"/>
      <c r="BG272" s="81"/>
      <c r="BH272" s="59"/>
    </row>
    <row r="273" spans="4:60" ht="15" customHeight="1" outlineLevel="1" thickBot="1" x14ac:dyDescent="0.25">
      <c r="D273" s="88">
        <f t="shared" si="51"/>
        <v>0</v>
      </c>
      <c r="F273" s="105">
        <v>7</v>
      </c>
      <c r="G273" s="81"/>
      <c r="H273" s="47"/>
      <c r="I273" s="81"/>
      <c r="J273" s="47"/>
      <c r="K273" s="81"/>
      <c r="L273" s="47"/>
      <c r="M273" s="81"/>
      <c r="N273" s="47"/>
      <c r="O273" s="81"/>
      <c r="P273" s="59"/>
      <c r="Q273" s="81"/>
      <c r="R273" s="47"/>
      <c r="S273" s="81"/>
      <c r="T273" s="59"/>
      <c r="X273" s="88">
        <f t="shared" si="52"/>
        <v>0</v>
      </c>
      <c r="Z273" s="105">
        <v>7</v>
      </c>
      <c r="AA273" s="81"/>
      <c r="AB273" s="47"/>
      <c r="AC273" s="81"/>
      <c r="AD273" s="47"/>
      <c r="AE273" s="81"/>
      <c r="AF273" s="47"/>
      <c r="AG273" s="81"/>
      <c r="AH273" s="47"/>
      <c r="AI273" s="81"/>
      <c r="AJ273" s="59"/>
      <c r="AK273" s="81"/>
      <c r="AL273" s="47"/>
      <c r="AM273" s="81"/>
      <c r="AN273" s="59"/>
      <c r="AR273" s="88">
        <f t="shared" si="53"/>
        <v>0</v>
      </c>
      <c r="AT273" s="105">
        <v>7</v>
      </c>
      <c r="AU273" s="81"/>
      <c r="AV273" s="47"/>
      <c r="AW273" s="81"/>
      <c r="AX273" s="47"/>
      <c r="AY273" s="81"/>
      <c r="AZ273" s="47"/>
      <c r="BA273" s="81"/>
      <c r="BB273" s="47"/>
      <c r="BC273" s="81"/>
      <c r="BD273" s="59"/>
      <c r="BE273" s="81"/>
      <c r="BF273" s="47"/>
      <c r="BG273" s="81"/>
      <c r="BH273" s="59"/>
    </row>
    <row r="274" spans="4:60" ht="15" customHeight="1" outlineLevel="1" thickBot="1" x14ac:dyDescent="0.25">
      <c r="D274" s="88">
        <f t="shared" si="51"/>
        <v>0</v>
      </c>
      <c r="F274" s="105">
        <v>8</v>
      </c>
      <c r="G274" s="81"/>
      <c r="H274" s="47"/>
      <c r="I274" s="81"/>
      <c r="J274" s="47"/>
      <c r="K274" s="81"/>
      <c r="L274" s="47"/>
      <c r="M274" s="81"/>
      <c r="N274" s="47"/>
      <c r="O274" s="81"/>
      <c r="P274" s="59"/>
      <c r="Q274" s="81"/>
      <c r="R274" s="47"/>
      <c r="S274" s="81"/>
      <c r="T274" s="59"/>
      <c r="X274" s="88">
        <f t="shared" si="52"/>
        <v>0</v>
      </c>
      <c r="Z274" s="105">
        <v>8</v>
      </c>
      <c r="AA274" s="81"/>
      <c r="AB274" s="47"/>
      <c r="AC274" s="81"/>
      <c r="AD274" s="47"/>
      <c r="AE274" s="81"/>
      <c r="AF274" s="47"/>
      <c r="AG274" s="81"/>
      <c r="AH274" s="47"/>
      <c r="AI274" s="81"/>
      <c r="AJ274" s="59"/>
      <c r="AK274" s="81"/>
      <c r="AL274" s="47"/>
      <c r="AM274" s="81"/>
      <c r="AN274" s="59"/>
      <c r="AR274" s="88">
        <f t="shared" si="53"/>
        <v>0</v>
      </c>
      <c r="AT274" s="105">
        <v>8</v>
      </c>
      <c r="AU274" s="81"/>
      <c r="AV274" s="47"/>
      <c r="AW274" s="81"/>
      <c r="AX274" s="47"/>
      <c r="AY274" s="81"/>
      <c r="AZ274" s="47"/>
      <c r="BA274" s="81"/>
      <c r="BB274" s="47"/>
      <c r="BC274" s="81"/>
      <c r="BD274" s="59"/>
      <c r="BE274" s="81"/>
      <c r="BF274" s="47"/>
      <c r="BG274" s="81"/>
      <c r="BH274" s="59"/>
    </row>
    <row r="275" spans="4:60" ht="15" customHeight="1" outlineLevel="1" thickBot="1" x14ac:dyDescent="0.25">
      <c r="D275" s="88">
        <f t="shared" si="51"/>
        <v>0</v>
      </c>
      <c r="F275" s="105">
        <v>9</v>
      </c>
      <c r="G275" s="81"/>
      <c r="H275" s="47"/>
      <c r="I275" s="81"/>
      <c r="J275" s="47"/>
      <c r="K275" s="81"/>
      <c r="L275" s="47"/>
      <c r="M275" s="81"/>
      <c r="N275" s="47"/>
      <c r="O275" s="81"/>
      <c r="P275" s="59"/>
      <c r="Q275" s="81"/>
      <c r="R275" s="47"/>
      <c r="S275" s="81"/>
      <c r="T275" s="59"/>
      <c r="X275" s="88">
        <f t="shared" si="52"/>
        <v>0</v>
      </c>
      <c r="Z275" s="105">
        <v>9</v>
      </c>
      <c r="AA275" s="81"/>
      <c r="AB275" s="47"/>
      <c r="AC275" s="81"/>
      <c r="AD275" s="47"/>
      <c r="AE275" s="81"/>
      <c r="AF275" s="47"/>
      <c r="AG275" s="81"/>
      <c r="AH275" s="47"/>
      <c r="AI275" s="81"/>
      <c r="AJ275" s="59"/>
      <c r="AK275" s="81"/>
      <c r="AL275" s="47"/>
      <c r="AM275" s="81"/>
      <c r="AN275" s="59"/>
      <c r="AR275" s="88">
        <f t="shared" si="53"/>
        <v>0</v>
      </c>
      <c r="AT275" s="105">
        <v>9</v>
      </c>
      <c r="AU275" s="81"/>
      <c r="AV275" s="47"/>
      <c r="AW275" s="81"/>
      <c r="AX275" s="47"/>
      <c r="AY275" s="81"/>
      <c r="AZ275" s="47"/>
      <c r="BA275" s="81"/>
      <c r="BB275" s="47"/>
      <c r="BC275" s="81"/>
      <c r="BD275" s="59"/>
      <c r="BE275" s="81"/>
      <c r="BF275" s="47"/>
      <c r="BG275" s="81"/>
      <c r="BH275" s="59"/>
    </row>
    <row r="276" spans="4:60" ht="15" customHeight="1" outlineLevel="1" thickBot="1" x14ac:dyDescent="0.25">
      <c r="D276" s="88">
        <f t="shared" si="51"/>
        <v>0</v>
      </c>
      <c r="F276" s="105">
        <v>10</v>
      </c>
      <c r="G276" s="81"/>
      <c r="H276" s="47"/>
      <c r="I276" s="81"/>
      <c r="J276" s="47"/>
      <c r="K276" s="81"/>
      <c r="L276" s="47"/>
      <c r="M276" s="81"/>
      <c r="N276" s="47"/>
      <c r="O276" s="81"/>
      <c r="P276" s="59"/>
      <c r="Q276" s="81"/>
      <c r="R276" s="47"/>
      <c r="S276" s="81"/>
      <c r="T276" s="59"/>
      <c r="X276" s="88">
        <f t="shared" si="52"/>
        <v>0</v>
      </c>
      <c r="Z276" s="105">
        <v>10</v>
      </c>
      <c r="AA276" s="81"/>
      <c r="AB276" s="47"/>
      <c r="AC276" s="81"/>
      <c r="AD276" s="47"/>
      <c r="AE276" s="81"/>
      <c r="AF276" s="47"/>
      <c r="AG276" s="81"/>
      <c r="AH276" s="47"/>
      <c r="AI276" s="81"/>
      <c r="AJ276" s="59"/>
      <c r="AK276" s="81"/>
      <c r="AL276" s="47"/>
      <c r="AM276" s="81"/>
      <c r="AN276" s="59"/>
      <c r="AR276" s="88">
        <f t="shared" si="53"/>
        <v>0</v>
      </c>
      <c r="AT276" s="105">
        <v>10</v>
      </c>
      <c r="AU276" s="81"/>
      <c r="AV276" s="47"/>
      <c r="AW276" s="81"/>
      <c r="AX276" s="47"/>
      <c r="AY276" s="81"/>
      <c r="AZ276" s="47"/>
      <c r="BA276" s="81"/>
      <c r="BB276" s="47"/>
      <c r="BC276" s="81"/>
      <c r="BD276" s="59"/>
      <c r="BE276" s="81"/>
      <c r="BF276" s="47"/>
      <c r="BG276" s="81"/>
      <c r="BH276" s="59"/>
    </row>
    <row r="277" spans="4:60" ht="15" customHeight="1" outlineLevel="1" thickBot="1" x14ac:dyDescent="0.25">
      <c r="D277" s="88">
        <f t="shared" si="51"/>
        <v>0</v>
      </c>
      <c r="F277" s="105">
        <v>11</v>
      </c>
      <c r="G277" s="81"/>
      <c r="H277" s="47"/>
      <c r="I277" s="81"/>
      <c r="J277" s="47"/>
      <c r="K277" s="81"/>
      <c r="L277" s="47"/>
      <c r="M277" s="81"/>
      <c r="N277" s="47"/>
      <c r="O277" s="81"/>
      <c r="P277" s="59"/>
      <c r="Q277" s="81"/>
      <c r="R277" s="47"/>
      <c r="S277" s="81"/>
      <c r="T277" s="59"/>
      <c r="X277" s="88">
        <f t="shared" si="52"/>
        <v>0</v>
      </c>
      <c r="Z277" s="105">
        <v>11</v>
      </c>
      <c r="AA277" s="81"/>
      <c r="AB277" s="47"/>
      <c r="AC277" s="81"/>
      <c r="AD277" s="47"/>
      <c r="AE277" s="81"/>
      <c r="AF277" s="47"/>
      <c r="AG277" s="81"/>
      <c r="AH277" s="47"/>
      <c r="AI277" s="81"/>
      <c r="AJ277" s="59"/>
      <c r="AK277" s="81"/>
      <c r="AL277" s="47"/>
      <c r="AM277" s="81"/>
      <c r="AN277" s="59"/>
      <c r="AR277" s="88">
        <f t="shared" si="53"/>
        <v>0</v>
      </c>
      <c r="AT277" s="105">
        <v>11</v>
      </c>
      <c r="AU277" s="81"/>
      <c r="AV277" s="47"/>
      <c r="AW277" s="81"/>
      <c r="AX277" s="47"/>
      <c r="AY277" s="81"/>
      <c r="AZ277" s="47"/>
      <c r="BA277" s="81"/>
      <c r="BB277" s="47"/>
      <c r="BC277" s="81"/>
      <c r="BD277" s="59"/>
      <c r="BE277" s="81"/>
      <c r="BF277" s="47"/>
      <c r="BG277" s="81"/>
      <c r="BH277" s="59"/>
    </row>
    <row r="278" spans="4:60" ht="15" customHeight="1" outlineLevel="1" thickBot="1" x14ac:dyDescent="0.25">
      <c r="D278" s="88">
        <f t="shared" si="51"/>
        <v>0</v>
      </c>
      <c r="F278" s="105">
        <v>12</v>
      </c>
      <c r="G278" s="81"/>
      <c r="H278" s="47"/>
      <c r="I278" s="81"/>
      <c r="J278" s="47"/>
      <c r="K278" s="81"/>
      <c r="L278" s="47"/>
      <c r="M278" s="81"/>
      <c r="N278" s="47"/>
      <c r="O278" s="81"/>
      <c r="P278" s="59"/>
      <c r="Q278" s="81"/>
      <c r="R278" s="47"/>
      <c r="S278" s="81"/>
      <c r="T278" s="59"/>
      <c r="X278" s="88">
        <f t="shared" si="52"/>
        <v>0</v>
      </c>
      <c r="Z278" s="105">
        <v>12</v>
      </c>
      <c r="AA278" s="81"/>
      <c r="AB278" s="47"/>
      <c r="AC278" s="81"/>
      <c r="AD278" s="47"/>
      <c r="AE278" s="81"/>
      <c r="AF278" s="47"/>
      <c r="AG278" s="81"/>
      <c r="AH278" s="47"/>
      <c r="AI278" s="81"/>
      <c r="AJ278" s="59"/>
      <c r="AK278" s="81"/>
      <c r="AL278" s="47"/>
      <c r="AM278" s="81"/>
      <c r="AN278" s="59"/>
      <c r="AR278" s="88">
        <f t="shared" si="53"/>
        <v>0</v>
      </c>
      <c r="AT278" s="105">
        <v>12</v>
      </c>
      <c r="AU278" s="81"/>
      <c r="AV278" s="47"/>
      <c r="AW278" s="81"/>
      <c r="AX278" s="47"/>
      <c r="AY278" s="81"/>
      <c r="AZ278" s="47"/>
      <c r="BA278" s="81"/>
      <c r="BB278" s="47"/>
      <c r="BC278" s="81"/>
      <c r="BD278" s="59"/>
      <c r="BE278" s="81"/>
      <c r="BF278" s="47"/>
      <c r="BG278" s="81"/>
      <c r="BH278" s="59"/>
    </row>
    <row r="279" spans="4:60" ht="15" customHeight="1" outlineLevel="1" thickBot="1" x14ac:dyDescent="0.25">
      <c r="D279" s="88">
        <f t="shared" si="51"/>
        <v>0</v>
      </c>
      <c r="F279" s="105">
        <v>13</v>
      </c>
      <c r="G279" s="81"/>
      <c r="H279" s="47"/>
      <c r="I279" s="81"/>
      <c r="J279" s="47"/>
      <c r="K279" s="81"/>
      <c r="L279" s="47"/>
      <c r="M279" s="81"/>
      <c r="N279" s="47"/>
      <c r="O279" s="81"/>
      <c r="P279" s="59"/>
      <c r="Q279" s="81"/>
      <c r="R279" s="47"/>
      <c r="S279" s="81"/>
      <c r="T279" s="59"/>
      <c r="X279" s="88">
        <f t="shared" si="52"/>
        <v>0</v>
      </c>
      <c r="Z279" s="105">
        <v>13</v>
      </c>
      <c r="AA279" s="81"/>
      <c r="AB279" s="47"/>
      <c r="AC279" s="81"/>
      <c r="AD279" s="47"/>
      <c r="AE279" s="81"/>
      <c r="AF279" s="47"/>
      <c r="AG279" s="81"/>
      <c r="AH279" s="47"/>
      <c r="AI279" s="81"/>
      <c r="AJ279" s="59"/>
      <c r="AK279" s="81"/>
      <c r="AL279" s="47"/>
      <c r="AM279" s="81"/>
      <c r="AN279" s="59"/>
      <c r="AR279" s="88">
        <f t="shared" si="53"/>
        <v>0</v>
      </c>
      <c r="AT279" s="105">
        <v>13</v>
      </c>
      <c r="AU279" s="81"/>
      <c r="AV279" s="47"/>
      <c r="AW279" s="81"/>
      <c r="AX279" s="47"/>
      <c r="AY279" s="81"/>
      <c r="AZ279" s="47"/>
      <c r="BA279" s="81"/>
      <c r="BB279" s="47"/>
      <c r="BC279" s="81"/>
      <c r="BD279" s="59"/>
      <c r="BE279" s="81"/>
      <c r="BF279" s="47"/>
      <c r="BG279" s="81"/>
      <c r="BH279" s="59"/>
    </row>
    <row r="280" spans="4:60" ht="15" customHeight="1" outlineLevel="1" thickBot="1" x14ac:dyDescent="0.25">
      <c r="D280" s="88">
        <f t="shared" si="51"/>
        <v>0</v>
      </c>
      <c r="F280" s="105">
        <v>14</v>
      </c>
      <c r="G280" s="81"/>
      <c r="H280" s="78"/>
      <c r="I280" s="81"/>
      <c r="J280" s="47"/>
      <c r="K280" s="81"/>
      <c r="L280" s="47"/>
      <c r="M280" s="81"/>
      <c r="N280" s="47"/>
      <c r="O280" s="81"/>
      <c r="P280" s="59"/>
      <c r="Q280" s="81"/>
      <c r="R280" s="47"/>
      <c r="S280" s="81"/>
      <c r="T280" s="59"/>
      <c r="X280" s="88">
        <f t="shared" si="52"/>
        <v>0</v>
      </c>
      <c r="Z280" s="105">
        <v>14</v>
      </c>
      <c r="AA280" s="81"/>
      <c r="AB280" s="78"/>
      <c r="AC280" s="81"/>
      <c r="AD280" s="47"/>
      <c r="AE280" s="81"/>
      <c r="AF280" s="47"/>
      <c r="AG280" s="81"/>
      <c r="AH280" s="47"/>
      <c r="AI280" s="81"/>
      <c r="AJ280" s="59"/>
      <c r="AK280" s="81"/>
      <c r="AL280" s="47"/>
      <c r="AM280" s="81"/>
      <c r="AN280" s="59"/>
      <c r="AR280" s="88">
        <f t="shared" si="53"/>
        <v>0</v>
      </c>
      <c r="AT280" s="105">
        <v>14</v>
      </c>
      <c r="AU280" s="81"/>
      <c r="AV280" s="78"/>
      <c r="AW280" s="81"/>
      <c r="AX280" s="47"/>
      <c r="AY280" s="81"/>
      <c r="AZ280" s="47"/>
      <c r="BA280" s="81"/>
      <c r="BB280" s="47"/>
      <c r="BC280" s="81"/>
      <c r="BD280" s="59"/>
      <c r="BE280" s="81"/>
      <c r="BF280" s="47"/>
      <c r="BG280" s="81"/>
      <c r="BH280" s="59"/>
    </row>
    <row r="281" spans="4:60" ht="15" customHeight="1" outlineLevel="1" thickBot="1" x14ac:dyDescent="0.25">
      <c r="D281" s="89">
        <f t="shared" si="51"/>
        <v>0</v>
      </c>
      <c r="F281" s="105">
        <v>15</v>
      </c>
      <c r="G281" s="82"/>
      <c r="H281" s="60"/>
      <c r="I281" s="82"/>
      <c r="J281" s="60"/>
      <c r="K281" s="82"/>
      <c r="L281" s="60"/>
      <c r="M281" s="82"/>
      <c r="N281" s="60"/>
      <c r="O281" s="82"/>
      <c r="P281" s="61"/>
      <c r="Q281" s="82"/>
      <c r="R281" s="60"/>
      <c r="S281" s="82"/>
      <c r="T281" s="61"/>
      <c r="X281" s="89">
        <f t="shared" si="52"/>
        <v>0</v>
      </c>
      <c r="Z281" s="105">
        <v>15</v>
      </c>
      <c r="AA281" s="82"/>
      <c r="AB281" s="60"/>
      <c r="AC281" s="82"/>
      <c r="AD281" s="60"/>
      <c r="AE281" s="82"/>
      <c r="AF281" s="60"/>
      <c r="AG281" s="82"/>
      <c r="AH281" s="60"/>
      <c r="AI281" s="82"/>
      <c r="AJ281" s="61"/>
      <c r="AK281" s="82"/>
      <c r="AL281" s="60"/>
      <c r="AM281" s="82"/>
      <c r="AN281" s="61"/>
      <c r="AR281" s="89">
        <f t="shared" si="53"/>
        <v>0</v>
      </c>
      <c r="AT281" s="105">
        <v>15</v>
      </c>
      <c r="AU281" s="82"/>
      <c r="AV281" s="60"/>
      <c r="AW281" s="82"/>
      <c r="AX281" s="60"/>
      <c r="AY281" s="82"/>
      <c r="AZ281" s="60"/>
      <c r="BA281" s="82"/>
      <c r="BB281" s="60"/>
      <c r="BC281" s="82"/>
      <c r="BD281" s="61"/>
      <c r="BE281" s="82"/>
      <c r="BF281" s="60"/>
      <c r="BG281" s="82"/>
      <c r="BH281" s="61"/>
    </row>
    <row r="282" spans="4:60" ht="15" customHeight="1" outlineLevel="1" thickTop="1" thickBot="1" x14ac:dyDescent="0.25">
      <c r="F282" s="106"/>
      <c r="G282" s="49" t="s">
        <v>27</v>
      </c>
      <c r="H282" s="49">
        <f>SUM(H267:H281)</f>
        <v>0</v>
      </c>
      <c r="I282" s="49"/>
      <c r="J282" s="49">
        <f>SUM(J267:J281)</f>
        <v>0</v>
      </c>
      <c r="K282" s="49"/>
      <c r="L282" s="49">
        <f>SUM(L267:L281)</f>
        <v>0</v>
      </c>
      <c r="M282" s="49"/>
      <c r="N282" s="49">
        <f>SUM(N267:N281)</f>
        <v>0</v>
      </c>
      <c r="O282" s="49"/>
      <c r="P282" s="49">
        <f>SUM(P267:P281)</f>
        <v>0</v>
      </c>
      <c r="Q282" s="49"/>
      <c r="R282" s="49">
        <f>SUM(R267:R281)</f>
        <v>0</v>
      </c>
      <c r="S282" s="49"/>
      <c r="T282" s="49">
        <f>SUM(T267:T281)</f>
        <v>0</v>
      </c>
      <c r="Z282" s="106"/>
      <c r="AA282" s="49" t="s">
        <v>27</v>
      </c>
      <c r="AB282" s="49">
        <f>SUM(AB267:AB281)</f>
        <v>0</v>
      </c>
      <c r="AC282" s="49"/>
      <c r="AD282" s="49">
        <f>SUM(AD267:AD281)</f>
        <v>0</v>
      </c>
      <c r="AE282" s="49"/>
      <c r="AF282" s="49">
        <f>SUM(AF267:AF281)</f>
        <v>0</v>
      </c>
      <c r="AG282" s="49"/>
      <c r="AH282" s="49">
        <f>SUM(AH267:AH281)</f>
        <v>0</v>
      </c>
      <c r="AI282" s="49"/>
      <c r="AJ282" s="49">
        <f>SUM(AJ267:AJ281)</f>
        <v>0</v>
      </c>
      <c r="AK282" s="49"/>
      <c r="AL282" s="49">
        <f>SUM(AL267:AL281)</f>
        <v>0</v>
      </c>
      <c r="AM282" s="49"/>
      <c r="AN282" s="49">
        <f>SUM(AN267:AN281)</f>
        <v>0</v>
      </c>
      <c r="AT282" s="106"/>
      <c r="AU282" s="49" t="s">
        <v>27</v>
      </c>
      <c r="AV282" s="49">
        <f>SUM(AV267:AV281)</f>
        <v>0</v>
      </c>
      <c r="AW282" s="49"/>
      <c r="AX282" s="49">
        <f>SUM(AX267:AX281)</f>
        <v>0</v>
      </c>
      <c r="AY282" s="49"/>
      <c r="AZ282" s="49">
        <f>SUM(AZ267:AZ281)</f>
        <v>0</v>
      </c>
      <c r="BA282" s="49"/>
      <c r="BB282" s="49">
        <f>SUM(BB267:BB281)</f>
        <v>0</v>
      </c>
      <c r="BC282" s="49"/>
      <c r="BD282" s="49">
        <f>SUM(BD267:BD281)</f>
        <v>0</v>
      </c>
      <c r="BE282" s="49"/>
      <c r="BF282" s="49">
        <f>SUM(BF267:BF281)</f>
        <v>0</v>
      </c>
      <c r="BG282" s="49"/>
      <c r="BH282" s="49">
        <f>SUM(BH267:BH281)</f>
        <v>0</v>
      </c>
    </row>
    <row r="283" spans="4:60" ht="15" hidden="1" customHeight="1" outlineLevel="1" thickBot="1" x14ac:dyDescent="0.25">
      <c r="F283" s="108">
        <f>INT((N284-LOOKUP(N284,DATE(YEAR(N284)+{-1;0;1},1,3)-WEEKDAY(DATE(YEAR(N284)+{-1;0;1},1,3))+2))/7)+1</f>
        <v>30</v>
      </c>
      <c r="G283" s="50"/>
      <c r="H283" s="50"/>
      <c r="I283" s="50"/>
      <c r="J283" s="50"/>
      <c r="K283" s="50"/>
      <c r="L283" s="50"/>
      <c r="M283" s="50"/>
      <c r="N283" s="50"/>
      <c r="O283" s="50"/>
      <c r="P283" s="50"/>
      <c r="Q283" s="50"/>
      <c r="R283" s="50"/>
      <c r="S283" s="50"/>
      <c r="T283" s="50"/>
      <c r="Z283" s="108">
        <f>INT((AH284-LOOKUP(AH284,DATE(YEAR(AH284)+{-1;0;1},1,3)-WEEKDAY(DATE(YEAR(AH284)+{-1;0;1},1,3))+2))/7)+1</f>
        <v>34</v>
      </c>
      <c r="AA283" s="50"/>
      <c r="AB283" s="50"/>
      <c r="AC283" s="50"/>
      <c r="AD283" s="50"/>
      <c r="AE283" s="50"/>
      <c r="AF283" s="50"/>
      <c r="AG283" s="50"/>
      <c r="AH283" s="50"/>
      <c r="AI283" s="50"/>
      <c r="AJ283" s="50"/>
      <c r="AK283" s="50"/>
      <c r="AL283" s="50"/>
      <c r="AM283" s="50"/>
      <c r="AN283" s="50"/>
      <c r="AT283" s="108">
        <f>INT((BB284-LOOKUP(BB284,DATE(YEAR(BB284)+{-1;0;1},1,3)-WEEKDAY(DATE(YEAR(BB284)+{-1;0;1},1,3))+2))/7)+1</f>
        <v>38</v>
      </c>
      <c r="AU283" s="50"/>
      <c r="AV283" s="50"/>
      <c r="AW283" s="50"/>
      <c r="AX283" s="50"/>
      <c r="AY283" s="50"/>
      <c r="AZ283" s="50"/>
      <c r="BA283" s="50"/>
      <c r="BB283" s="50"/>
      <c r="BC283" s="50"/>
      <c r="BD283" s="50"/>
      <c r="BE283" s="50"/>
      <c r="BF283" s="50"/>
      <c r="BG283" s="50"/>
      <c r="BH283" s="50"/>
    </row>
    <row r="284" spans="4:60" ht="39.950000000000003" customHeight="1" thickBot="1" x14ac:dyDescent="0.25">
      <c r="F284" s="71">
        <f>F283</f>
        <v>30</v>
      </c>
      <c r="G284" s="51" t="str">
        <f>IF(ISNA(VLOOKUP(H284,Tab_feri,2,FALSE)),"",VLOOKUP(H284,Tab_feri,2,FALSE))</f>
        <v/>
      </c>
      <c r="H284" s="52">
        <f>T266+1</f>
        <v>43668</v>
      </c>
      <c r="I284" s="51" t="str">
        <f>IF(ISNA(VLOOKUP(J284,Tab_feri,2,FALSE)),"",VLOOKUP(J284,Tab_feri,2,FALSE))</f>
        <v/>
      </c>
      <c r="J284" s="52">
        <f>H284+1</f>
        <v>43669</v>
      </c>
      <c r="K284" s="51" t="str">
        <f>IF(ISNA(VLOOKUP(L284,Tab_feri,2,FALSE)),"",VLOOKUP(L284,Tab_feri,2,FALSE))</f>
        <v/>
      </c>
      <c r="L284" s="52">
        <f>J284+1</f>
        <v>43670</v>
      </c>
      <c r="M284" s="51" t="str">
        <f>IF(ISNA(VLOOKUP(N284,Tab_feri,2,FALSE)),"",VLOOKUP(N284,Tab_feri,2,FALSE))</f>
        <v/>
      </c>
      <c r="N284" s="52">
        <f>L284+1</f>
        <v>43671</v>
      </c>
      <c r="O284" s="51" t="str">
        <f>IF(ISNA(VLOOKUP(P284,Tab_feri,2,FALSE)),"",VLOOKUP(P284,Tab_feri,2,FALSE))</f>
        <v/>
      </c>
      <c r="P284" s="52">
        <f>N284+1</f>
        <v>43672</v>
      </c>
      <c r="Q284" s="53" t="str">
        <f>IF(ISNA(VLOOKUP(R284,Tab_feri,2,FALSE)),"",VLOOKUP(R284,Tab_feri,2,FALSE))</f>
        <v/>
      </c>
      <c r="R284" s="54">
        <f>P284+1</f>
        <v>43673</v>
      </c>
      <c r="S284" s="53" t="str">
        <f>IF(ISNA(VLOOKUP(T284,Tab_feri,2,FALSE)),"",VLOOKUP(T284,Tab_feri,2,FALSE))</f>
        <v/>
      </c>
      <c r="T284" s="55">
        <f>R284+1</f>
        <v>43674</v>
      </c>
      <c r="Z284" s="71">
        <f>Z283</f>
        <v>34</v>
      </c>
      <c r="AA284" s="51" t="str">
        <f>IF(ISNA(VLOOKUP(AB284,Tab_feri,2,FALSE)),"",VLOOKUP(AB284,Tab_feri,2,FALSE))</f>
        <v/>
      </c>
      <c r="AB284" s="52">
        <f>AN266+1</f>
        <v>43696</v>
      </c>
      <c r="AC284" s="51" t="str">
        <f>IF(ISNA(VLOOKUP(AD284,Tab_feri,2,FALSE)),"",VLOOKUP(AD284,Tab_feri,2,FALSE))</f>
        <v/>
      </c>
      <c r="AD284" s="52">
        <f>AB284+1</f>
        <v>43697</v>
      </c>
      <c r="AE284" s="51" t="str">
        <f>IF(ISNA(VLOOKUP(AF284,Tab_feri,2,FALSE)),"",VLOOKUP(AF284,Tab_feri,2,FALSE))</f>
        <v/>
      </c>
      <c r="AF284" s="52">
        <f>AD284+1</f>
        <v>43698</v>
      </c>
      <c r="AG284" s="51" t="str">
        <f>IF(ISNA(VLOOKUP(AH284,Tab_feri,2,FALSE)),"",VLOOKUP(AH284,Tab_feri,2,FALSE))</f>
        <v/>
      </c>
      <c r="AH284" s="52">
        <f>AF284+1</f>
        <v>43699</v>
      </c>
      <c r="AI284" s="51" t="str">
        <f>IF(ISNA(VLOOKUP(AJ284,Tab_feri,2,FALSE)),"",VLOOKUP(AJ284,Tab_feri,2,FALSE))</f>
        <v/>
      </c>
      <c r="AJ284" s="52">
        <f>AH284+1</f>
        <v>43700</v>
      </c>
      <c r="AK284" s="53" t="str">
        <f>IF(ISNA(VLOOKUP(AL284,Tab_feri,2,FALSE)),"",VLOOKUP(AL284,Tab_feri,2,FALSE))</f>
        <v/>
      </c>
      <c r="AL284" s="54">
        <f>AJ284+1</f>
        <v>43701</v>
      </c>
      <c r="AM284" s="53" t="str">
        <f>IF(ISNA(VLOOKUP(AN284,Tab_feri,2,FALSE)),"",VLOOKUP(AN284,Tab_feri,2,FALSE))</f>
        <v/>
      </c>
      <c r="AN284" s="55">
        <f>AL284+1</f>
        <v>43702</v>
      </c>
      <c r="AT284" s="71">
        <f>AT283</f>
        <v>38</v>
      </c>
      <c r="AU284" s="51" t="str">
        <f>IF(ISNA(VLOOKUP(AV284,Tab_feri,2,FALSE)),"",VLOOKUP(AV284,Tab_feri,2,FALSE))</f>
        <v/>
      </c>
      <c r="AV284" s="52">
        <f>BH266+1</f>
        <v>43724</v>
      </c>
      <c r="AW284" s="51" t="str">
        <f>IF(ISNA(VLOOKUP(AX284,Tab_feri,2,FALSE)),"",VLOOKUP(AX284,Tab_feri,2,FALSE))</f>
        <v/>
      </c>
      <c r="AX284" s="52">
        <f>AV284+1</f>
        <v>43725</v>
      </c>
      <c r="AY284" s="51" t="str">
        <f>IF(ISNA(VLOOKUP(AZ284,Tab_feri,2,FALSE)),"",VLOOKUP(AZ284,Tab_feri,2,FALSE))</f>
        <v/>
      </c>
      <c r="AZ284" s="52">
        <f>AX284+1</f>
        <v>43726</v>
      </c>
      <c r="BA284" s="51" t="str">
        <f>IF(ISNA(VLOOKUP(BB284,Tab_feri,2,FALSE)),"",VLOOKUP(BB284,Tab_feri,2,FALSE))</f>
        <v/>
      </c>
      <c r="BB284" s="52">
        <f>AZ284+1</f>
        <v>43727</v>
      </c>
      <c r="BC284" s="51" t="str">
        <f>IF(ISNA(VLOOKUP(BD284,Tab_feri,2,FALSE)),"",VLOOKUP(BD284,Tab_feri,2,FALSE))</f>
        <v/>
      </c>
      <c r="BD284" s="52">
        <f>BB284+1</f>
        <v>43728</v>
      </c>
      <c r="BE284" s="53" t="str">
        <f>IF(ISNA(VLOOKUP(BF284,Tab_feri,2,FALSE)),"",VLOOKUP(BF284,Tab_feri,2,FALSE))</f>
        <v/>
      </c>
      <c r="BF284" s="54">
        <f>BD284+1</f>
        <v>43729</v>
      </c>
      <c r="BG284" s="53" t="str">
        <f>IF(ISNA(VLOOKUP(BH284,Tab_feri,2,FALSE)),"",VLOOKUP(BH284,Tab_feri,2,FALSE))</f>
        <v/>
      </c>
      <c r="BH284" s="55">
        <f>BF284+1</f>
        <v>43730</v>
      </c>
    </row>
    <row r="285" spans="4:60" ht="15" customHeight="1" outlineLevel="1" thickTop="1" thickBot="1" x14ac:dyDescent="0.25">
      <c r="D285" s="87">
        <f>SUM(H285,J285,L285,N285,P285,R285,T285)</f>
        <v>0</v>
      </c>
      <c r="F285" s="105">
        <v>1</v>
      </c>
      <c r="G285" s="80"/>
      <c r="H285" s="57"/>
      <c r="I285" s="80"/>
      <c r="J285" s="57"/>
      <c r="K285" s="80"/>
      <c r="L285" s="57"/>
      <c r="M285" s="80"/>
      <c r="N285" s="57"/>
      <c r="O285" s="80"/>
      <c r="P285" s="58"/>
      <c r="Q285" s="80"/>
      <c r="R285" s="57"/>
      <c r="S285" s="80"/>
      <c r="T285" s="58"/>
      <c r="X285" s="87">
        <f>SUM(AB285,AD285,AF285,AH285,AJ285,AL285,AN285)</f>
        <v>0</v>
      </c>
      <c r="Z285" s="105">
        <v>1</v>
      </c>
      <c r="AA285" s="80"/>
      <c r="AB285" s="57"/>
      <c r="AC285" s="80"/>
      <c r="AD285" s="57"/>
      <c r="AE285" s="80"/>
      <c r="AF285" s="57"/>
      <c r="AG285" s="80"/>
      <c r="AH285" s="57"/>
      <c r="AI285" s="80"/>
      <c r="AJ285" s="58"/>
      <c r="AK285" s="80"/>
      <c r="AL285" s="57"/>
      <c r="AM285" s="80"/>
      <c r="AN285" s="58"/>
      <c r="AR285" s="87">
        <f>SUM(AV285,AX285,AZ285,BB285,BD285,BF285,BH285)</f>
        <v>0</v>
      </c>
      <c r="AT285" s="105">
        <v>1</v>
      </c>
      <c r="AU285" s="80"/>
      <c r="AV285" s="57"/>
      <c r="AW285" s="80"/>
      <c r="AX285" s="57"/>
      <c r="AY285" s="80"/>
      <c r="AZ285" s="57"/>
      <c r="BA285" s="80"/>
      <c r="BB285" s="57"/>
      <c r="BC285" s="80"/>
      <c r="BD285" s="58"/>
      <c r="BE285" s="80"/>
      <c r="BF285" s="57"/>
      <c r="BG285" s="80"/>
      <c r="BH285" s="58"/>
    </row>
    <row r="286" spans="4:60" ht="15" customHeight="1" outlineLevel="1" thickBot="1" x14ac:dyDescent="0.25">
      <c r="D286" s="88">
        <f t="shared" ref="D286:D299" si="54">SUM(H286,J286,L286,N286,P286,R286,T286)</f>
        <v>0</v>
      </c>
      <c r="F286" s="105">
        <v>2</v>
      </c>
      <c r="G286" s="81"/>
      <c r="H286" s="47"/>
      <c r="I286" s="81"/>
      <c r="J286" s="47"/>
      <c r="K286" s="81"/>
      <c r="L286" s="47"/>
      <c r="M286" s="81"/>
      <c r="N286" s="47"/>
      <c r="O286" s="81"/>
      <c r="P286" s="59"/>
      <c r="Q286" s="81"/>
      <c r="R286" s="47"/>
      <c r="S286" s="81"/>
      <c r="T286" s="59"/>
      <c r="X286" s="88">
        <f t="shared" ref="X286:X299" si="55">SUM(AB286,AD286,AF286,AH286,AJ286,AL286,AN286)</f>
        <v>0</v>
      </c>
      <c r="Z286" s="105">
        <v>2</v>
      </c>
      <c r="AA286" s="81"/>
      <c r="AB286" s="47"/>
      <c r="AC286" s="81"/>
      <c r="AD286" s="47"/>
      <c r="AE286" s="81"/>
      <c r="AF286" s="47"/>
      <c r="AG286" s="81"/>
      <c r="AH286" s="47"/>
      <c r="AI286" s="81"/>
      <c r="AJ286" s="59"/>
      <c r="AK286" s="81"/>
      <c r="AL286" s="47"/>
      <c r="AM286" s="81"/>
      <c r="AN286" s="59"/>
      <c r="AR286" s="88">
        <f t="shared" ref="AR286:AR299" si="56">SUM(AV286,AX286,AZ286,BB286,BD286,BF286,BH286)</f>
        <v>0</v>
      </c>
      <c r="AT286" s="105">
        <v>2</v>
      </c>
      <c r="AU286" s="81"/>
      <c r="AV286" s="47"/>
      <c r="AW286" s="81"/>
      <c r="AX286" s="47"/>
      <c r="AY286" s="81"/>
      <c r="AZ286" s="47"/>
      <c r="BA286" s="81"/>
      <c r="BB286" s="47"/>
      <c r="BC286" s="81"/>
      <c r="BD286" s="59"/>
      <c r="BE286" s="81"/>
      <c r="BF286" s="47"/>
      <c r="BG286" s="81"/>
      <c r="BH286" s="59"/>
    </row>
    <row r="287" spans="4:60" ht="15" customHeight="1" outlineLevel="1" thickBot="1" x14ac:dyDescent="0.25">
      <c r="D287" s="88">
        <f t="shared" si="54"/>
        <v>0</v>
      </c>
      <c r="F287" s="105">
        <v>3</v>
      </c>
      <c r="G287" s="81"/>
      <c r="H287" s="47"/>
      <c r="I287" s="81"/>
      <c r="J287" s="47"/>
      <c r="K287" s="81"/>
      <c r="L287" s="47"/>
      <c r="M287" s="81"/>
      <c r="N287" s="47"/>
      <c r="O287" s="81"/>
      <c r="P287" s="59"/>
      <c r="Q287" s="81"/>
      <c r="R287" s="47"/>
      <c r="S287" s="81"/>
      <c r="T287" s="59"/>
      <c r="X287" s="88">
        <f t="shared" si="55"/>
        <v>0</v>
      </c>
      <c r="Z287" s="105">
        <v>3</v>
      </c>
      <c r="AA287" s="81"/>
      <c r="AB287" s="47"/>
      <c r="AC287" s="81"/>
      <c r="AD287" s="47"/>
      <c r="AE287" s="81"/>
      <c r="AF287" s="47"/>
      <c r="AG287" s="81"/>
      <c r="AH287" s="47"/>
      <c r="AI287" s="81"/>
      <c r="AJ287" s="59"/>
      <c r="AK287" s="81"/>
      <c r="AL287" s="47"/>
      <c r="AM287" s="81"/>
      <c r="AN287" s="59"/>
      <c r="AR287" s="88">
        <f t="shared" si="56"/>
        <v>0</v>
      </c>
      <c r="AT287" s="105">
        <v>3</v>
      </c>
      <c r="AU287" s="81"/>
      <c r="AV287" s="47"/>
      <c r="AW287" s="81"/>
      <c r="AX287" s="47"/>
      <c r="AY287" s="81"/>
      <c r="AZ287" s="47"/>
      <c r="BA287" s="81"/>
      <c r="BB287" s="47"/>
      <c r="BC287" s="81"/>
      <c r="BD287" s="59"/>
      <c r="BE287" s="81"/>
      <c r="BF287" s="47"/>
      <c r="BG287" s="81"/>
      <c r="BH287" s="59"/>
    </row>
    <row r="288" spans="4:60" ht="15" customHeight="1" outlineLevel="1" thickBot="1" x14ac:dyDescent="0.25">
      <c r="D288" s="88">
        <f t="shared" si="54"/>
        <v>0</v>
      </c>
      <c r="F288" s="105">
        <v>4</v>
      </c>
      <c r="G288" s="81"/>
      <c r="H288" s="47"/>
      <c r="I288" s="81"/>
      <c r="J288" s="47"/>
      <c r="K288" s="81"/>
      <c r="L288" s="47"/>
      <c r="M288" s="81"/>
      <c r="N288" s="47"/>
      <c r="O288" s="81"/>
      <c r="P288" s="59"/>
      <c r="Q288" s="81"/>
      <c r="R288" s="47"/>
      <c r="S288" s="81"/>
      <c r="T288" s="59"/>
      <c r="X288" s="88">
        <f t="shared" si="55"/>
        <v>0</v>
      </c>
      <c r="Z288" s="105">
        <v>4</v>
      </c>
      <c r="AA288" s="81"/>
      <c r="AB288" s="47"/>
      <c r="AC288" s="81"/>
      <c r="AD288" s="47"/>
      <c r="AE288" s="81"/>
      <c r="AF288" s="47"/>
      <c r="AG288" s="81"/>
      <c r="AH288" s="47"/>
      <c r="AI288" s="81"/>
      <c r="AJ288" s="59"/>
      <c r="AK288" s="81"/>
      <c r="AL288" s="47"/>
      <c r="AM288" s="81"/>
      <c r="AN288" s="59"/>
      <c r="AR288" s="88">
        <f t="shared" si="56"/>
        <v>0</v>
      </c>
      <c r="AT288" s="105">
        <v>4</v>
      </c>
      <c r="AU288" s="81"/>
      <c r="AV288" s="47"/>
      <c r="AW288" s="81"/>
      <c r="AX288" s="47"/>
      <c r="AY288" s="81"/>
      <c r="AZ288" s="47"/>
      <c r="BA288" s="81"/>
      <c r="BB288" s="47"/>
      <c r="BC288" s="81"/>
      <c r="BD288" s="59"/>
      <c r="BE288" s="81"/>
      <c r="BF288" s="47"/>
      <c r="BG288" s="81"/>
      <c r="BH288" s="59"/>
    </row>
    <row r="289" spans="4:60" ht="15" customHeight="1" outlineLevel="1" thickBot="1" x14ac:dyDescent="0.25">
      <c r="D289" s="88">
        <f t="shared" si="54"/>
        <v>0</v>
      </c>
      <c r="F289" s="105">
        <v>5</v>
      </c>
      <c r="G289" s="81"/>
      <c r="H289" s="47"/>
      <c r="I289" s="81"/>
      <c r="J289" s="47"/>
      <c r="K289" s="81"/>
      <c r="L289" s="47"/>
      <c r="M289" s="81"/>
      <c r="N289" s="47"/>
      <c r="O289" s="81"/>
      <c r="P289" s="59"/>
      <c r="Q289" s="81"/>
      <c r="R289" s="47"/>
      <c r="S289" s="81"/>
      <c r="T289" s="59"/>
      <c r="X289" s="88">
        <f t="shared" si="55"/>
        <v>0</v>
      </c>
      <c r="Z289" s="105">
        <v>5</v>
      </c>
      <c r="AA289" s="81"/>
      <c r="AB289" s="47"/>
      <c r="AC289" s="81"/>
      <c r="AD289" s="47"/>
      <c r="AE289" s="81"/>
      <c r="AF289" s="47"/>
      <c r="AG289" s="81"/>
      <c r="AH289" s="47"/>
      <c r="AI289" s="81"/>
      <c r="AJ289" s="59"/>
      <c r="AK289" s="81"/>
      <c r="AL289" s="47"/>
      <c r="AM289" s="81"/>
      <c r="AN289" s="59"/>
      <c r="AR289" s="88">
        <f t="shared" si="56"/>
        <v>0</v>
      </c>
      <c r="AT289" s="105">
        <v>5</v>
      </c>
      <c r="AU289" s="81"/>
      <c r="AV289" s="47"/>
      <c r="AW289" s="81"/>
      <c r="AX289" s="47"/>
      <c r="AY289" s="81"/>
      <c r="AZ289" s="47"/>
      <c r="BA289" s="81"/>
      <c r="BB289" s="47"/>
      <c r="BC289" s="81"/>
      <c r="BD289" s="59"/>
      <c r="BE289" s="81"/>
      <c r="BF289" s="47"/>
      <c r="BG289" s="81"/>
      <c r="BH289" s="59"/>
    </row>
    <row r="290" spans="4:60" ht="15" customHeight="1" outlineLevel="1" thickBot="1" x14ac:dyDescent="0.25">
      <c r="D290" s="88">
        <f t="shared" si="54"/>
        <v>0</v>
      </c>
      <c r="F290" s="105">
        <v>6</v>
      </c>
      <c r="G290" s="81"/>
      <c r="H290" s="47"/>
      <c r="I290" s="81"/>
      <c r="J290" s="47"/>
      <c r="K290" s="81"/>
      <c r="L290" s="47"/>
      <c r="M290" s="81"/>
      <c r="N290" s="47"/>
      <c r="O290" s="81"/>
      <c r="P290" s="59"/>
      <c r="Q290" s="81"/>
      <c r="R290" s="47"/>
      <c r="S290" s="81"/>
      <c r="T290" s="59"/>
      <c r="X290" s="88">
        <f t="shared" si="55"/>
        <v>0</v>
      </c>
      <c r="Z290" s="105">
        <v>6</v>
      </c>
      <c r="AA290" s="81"/>
      <c r="AB290" s="47"/>
      <c r="AC290" s="81"/>
      <c r="AD290" s="47"/>
      <c r="AE290" s="81"/>
      <c r="AF290" s="47"/>
      <c r="AG290" s="81"/>
      <c r="AH290" s="47"/>
      <c r="AI290" s="81"/>
      <c r="AJ290" s="59"/>
      <c r="AK290" s="81"/>
      <c r="AL290" s="47"/>
      <c r="AM290" s="81"/>
      <c r="AN290" s="59"/>
      <c r="AR290" s="88">
        <f t="shared" si="56"/>
        <v>0</v>
      </c>
      <c r="AT290" s="105">
        <v>6</v>
      </c>
      <c r="AU290" s="81"/>
      <c r="AV290" s="47"/>
      <c r="AW290" s="81"/>
      <c r="AX290" s="47"/>
      <c r="AY290" s="81"/>
      <c r="AZ290" s="47"/>
      <c r="BA290" s="81"/>
      <c r="BB290" s="47"/>
      <c r="BC290" s="81"/>
      <c r="BD290" s="59"/>
      <c r="BE290" s="81"/>
      <c r="BF290" s="47"/>
      <c r="BG290" s="81"/>
      <c r="BH290" s="59"/>
    </row>
    <row r="291" spans="4:60" ht="15" customHeight="1" outlineLevel="1" thickBot="1" x14ac:dyDescent="0.25">
      <c r="D291" s="88">
        <f t="shared" si="54"/>
        <v>0</v>
      </c>
      <c r="F291" s="105">
        <v>7</v>
      </c>
      <c r="G291" s="81"/>
      <c r="H291" s="47"/>
      <c r="I291" s="81"/>
      <c r="J291" s="47"/>
      <c r="K291" s="81"/>
      <c r="L291" s="47"/>
      <c r="M291" s="81"/>
      <c r="N291" s="47"/>
      <c r="O291" s="81"/>
      <c r="P291" s="59"/>
      <c r="Q291" s="81"/>
      <c r="R291" s="47"/>
      <c r="S291" s="81"/>
      <c r="T291" s="59"/>
      <c r="X291" s="88">
        <f t="shared" si="55"/>
        <v>0</v>
      </c>
      <c r="Z291" s="105">
        <v>7</v>
      </c>
      <c r="AA291" s="81"/>
      <c r="AB291" s="47"/>
      <c r="AC291" s="81"/>
      <c r="AD291" s="47"/>
      <c r="AE291" s="81"/>
      <c r="AF291" s="47"/>
      <c r="AG291" s="81"/>
      <c r="AH291" s="47"/>
      <c r="AI291" s="81"/>
      <c r="AJ291" s="59"/>
      <c r="AK291" s="81"/>
      <c r="AL291" s="47"/>
      <c r="AM291" s="81"/>
      <c r="AN291" s="59"/>
      <c r="AR291" s="88">
        <f t="shared" si="56"/>
        <v>0</v>
      </c>
      <c r="AT291" s="105">
        <v>7</v>
      </c>
      <c r="AU291" s="81"/>
      <c r="AV291" s="47"/>
      <c r="AW291" s="81"/>
      <c r="AX291" s="47"/>
      <c r="AY291" s="81"/>
      <c r="AZ291" s="47"/>
      <c r="BA291" s="81"/>
      <c r="BB291" s="47"/>
      <c r="BC291" s="81"/>
      <c r="BD291" s="59"/>
      <c r="BE291" s="81"/>
      <c r="BF291" s="47"/>
      <c r="BG291" s="81"/>
      <c r="BH291" s="59"/>
    </row>
    <row r="292" spans="4:60" ht="15" customHeight="1" outlineLevel="1" thickBot="1" x14ac:dyDescent="0.25">
      <c r="D292" s="88">
        <f t="shared" si="54"/>
        <v>0</v>
      </c>
      <c r="F292" s="105">
        <v>8</v>
      </c>
      <c r="G292" s="81"/>
      <c r="H292" s="47"/>
      <c r="I292" s="81"/>
      <c r="J292" s="47"/>
      <c r="K292" s="81"/>
      <c r="L292" s="47"/>
      <c r="M292" s="81"/>
      <c r="N292" s="47"/>
      <c r="O292" s="81"/>
      <c r="P292" s="59"/>
      <c r="Q292" s="81"/>
      <c r="R292" s="47"/>
      <c r="S292" s="81"/>
      <c r="T292" s="59"/>
      <c r="X292" s="88">
        <f t="shared" si="55"/>
        <v>0</v>
      </c>
      <c r="Z292" s="105">
        <v>8</v>
      </c>
      <c r="AA292" s="81"/>
      <c r="AB292" s="47"/>
      <c r="AC292" s="81"/>
      <c r="AD292" s="47"/>
      <c r="AE292" s="81"/>
      <c r="AF292" s="47"/>
      <c r="AG292" s="81"/>
      <c r="AH292" s="47"/>
      <c r="AI292" s="81"/>
      <c r="AJ292" s="59"/>
      <c r="AK292" s="81"/>
      <c r="AL292" s="47"/>
      <c r="AM292" s="81"/>
      <c r="AN292" s="59"/>
      <c r="AR292" s="88">
        <f t="shared" si="56"/>
        <v>0</v>
      </c>
      <c r="AT292" s="105">
        <v>8</v>
      </c>
      <c r="AU292" s="81"/>
      <c r="AV292" s="47"/>
      <c r="AW292" s="81"/>
      <c r="AX292" s="47"/>
      <c r="AY292" s="81"/>
      <c r="AZ292" s="47"/>
      <c r="BA292" s="81"/>
      <c r="BB292" s="47"/>
      <c r="BC292" s="81"/>
      <c r="BD292" s="59"/>
      <c r="BE292" s="81"/>
      <c r="BF292" s="47"/>
      <c r="BG292" s="81"/>
      <c r="BH292" s="59"/>
    </row>
    <row r="293" spans="4:60" ht="15" customHeight="1" outlineLevel="1" thickBot="1" x14ac:dyDescent="0.25">
      <c r="D293" s="88">
        <f t="shared" si="54"/>
        <v>0</v>
      </c>
      <c r="F293" s="105">
        <v>9</v>
      </c>
      <c r="G293" s="81"/>
      <c r="H293" s="47"/>
      <c r="I293" s="81"/>
      <c r="J293" s="47"/>
      <c r="K293" s="81"/>
      <c r="L293" s="47"/>
      <c r="M293" s="81"/>
      <c r="N293" s="47"/>
      <c r="O293" s="81"/>
      <c r="P293" s="59"/>
      <c r="Q293" s="81"/>
      <c r="R293" s="47"/>
      <c r="S293" s="81"/>
      <c r="T293" s="59"/>
      <c r="X293" s="88">
        <f t="shared" si="55"/>
        <v>0</v>
      </c>
      <c r="Z293" s="105">
        <v>9</v>
      </c>
      <c r="AA293" s="81"/>
      <c r="AB293" s="47"/>
      <c r="AC293" s="81"/>
      <c r="AD293" s="47"/>
      <c r="AE293" s="81"/>
      <c r="AF293" s="47"/>
      <c r="AG293" s="81"/>
      <c r="AH293" s="47"/>
      <c r="AI293" s="81"/>
      <c r="AJ293" s="59"/>
      <c r="AK293" s="81"/>
      <c r="AL293" s="47"/>
      <c r="AM293" s="81"/>
      <c r="AN293" s="59"/>
      <c r="AR293" s="88">
        <f t="shared" si="56"/>
        <v>0</v>
      </c>
      <c r="AT293" s="105">
        <v>9</v>
      </c>
      <c r="AU293" s="81"/>
      <c r="AV293" s="47"/>
      <c r="AW293" s="81"/>
      <c r="AX293" s="47"/>
      <c r="AY293" s="81"/>
      <c r="AZ293" s="47"/>
      <c r="BA293" s="81"/>
      <c r="BB293" s="47"/>
      <c r="BC293" s="81"/>
      <c r="BD293" s="59"/>
      <c r="BE293" s="81"/>
      <c r="BF293" s="47"/>
      <c r="BG293" s="81"/>
      <c r="BH293" s="59"/>
    </row>
    <row r="294" spans="4:60" ht="15" customHeight="1" outlineLevel="1" thickBot="1" x14ac:dyDescent="0.25">
      <c r="D294" s="88">
        <f t="shared" si="54"/>
        <v>0</v>
      </c>
      <c r="F294" s="105">
        <v>10</v>
      </c>
      <c r="G294" s="81"/>
      <c r="H294" s="47"/>
      <c r="I294" s="81"/>
      <c r="J294" s="47"/>
      <c r="K294" s="81"/>
      <c r="L294" s="47"/>
      <c r="M294" s="81"/>
      <c r="N294" s="47"/>
      <c r="O294" s="81"/>
      <c r="P294" s="59"/>
      <c r="Q294" s="81"/>
      <c r="R294" s="47"/>
      <c r="S294" s="81"/>
      <c r="T294" s="59"/>
      <c r="X294" s="88">
        <f t="shared" si="55"/>
        <v>0</v>
      </c>
      <c r="Z294" s="105">
        <v>10</v>
      </c>
      <c r="AA294" s="81"/>
      <c r="AB294" s="47"/>
      <c r="AC294" s="81"/>
      <c r="AD294" s="47"/>
      <c r="AE294" s="81"/>
      <c r="AF294" s="47"/>
      <c r="AG294" s="81"/>
      <c r="AH294" s="47"/>
      <c r="AI294" s="81"/>
      <c r="AJ294" s="59"/>
      <c r="AK294" s="81"/>
      <c r="AL294" s="47"/>
      <c r="AM294" s="81"/>
      <c r="AN294" s="59"/>
      <c r="AR294" s="88">
        <f t="shared" si="56"/>
        <v>0</v>
      </c>
      <c r="AT294" s="105">
        <v>10</v>
      </c>
      <c r="AU294" s="81"/>
      <c r="AV294" s="47"/>
      <c r="AW294" s="81"/>
      <c r="AX294" s="47"/>
      <c r="AY294" s="81"/>
      <c r="AZ294" s="47"/>
      <c r="BA294" s="81"/>
      <c r="BB294" s="47"/>
      <c r="BC294" s="81"/>
      <c r="BD294" s="59"/>
      <c r="BE294" s="81"/>
      <c r="BF294" s="47"/>
      <c r="BG294" s="81"/>
      <c r="BH294" s="59"/>
    </row>
    <row r="295" spans="4:60" ht="15" customHeight="1" outlineLevel="1" thickBot="1" x14ac:dyDescent="0.25">
      <c r="D295" s="88">
        <f t="shared" si="54"/>
        <v>0</v>
      </c>
      <c r="F295" s="105">
        <v>11</v>
      </c>
      <c r="G295" s="81"/>
      <c r="H295" s="47"/>
      <c r="I295" s="81"/>
      <c r="J295" s="47"/>
      <c r="K295" s="81"/>
      <c r="L295" s="47"/>
      <c r="M295" s="81"/>
      <c r="N295" s="47"/>
      <c r="O295" s="81"/>
      <c r="P295" s="59"/>
      <c r="Q295" s="81"/>
      <c r="R295" s="47"/>
      <c r="S295" s="81"/>
      <c r="T295" s="59"/>
      <c r="X295" s="88">
        <f t="shared" si="55"/>
        <v>0</v>
      </c>
      <c r="Z295" s="105">
        <v>11</v>
      </c>
      <c r="AA295" s="81"/>
      <c r="AB295" s="47"/>
      <c r="AC295" s="81"/>
      <c r="AD295" s="47"/>
      <c r="AE295" s="81"/>
      <c r="AF295" s="47"/>
      <c r="AG295" s="81"/>
      <c r="AH295" s="47"/>
      <c r="AI295" s="81"/>
      <c r="AJ295" s="59"/>
      <c r="AK295" s="81"/>
      <c r="AL295" s="47"/>
      <c r="AM295" s="81"/>
      <c r="AN295" s="59"/>
      <c r="AR295" s="88">
        <f t="shared" si="56"/>
        <v>0</v>
      </c>
      <c r="AT295" s="105">
        <v>11</v>
      </c>
      <c r="AU295" s="81"/>
      <c r="AV295" s="47"/>
      <c r="AW295" s="81"/>
      <c r="AX295" s="47"/>
      <c r="AY295" s="81"/>
      <c r="AZ295" s="47"/>
      <c r="BA295" s="81"/>
      <c r="BB295" s="47"/>
      <c r="BC295" s="81"/>
      <c r="BD295" s="59"/>
      <c r="BE295" s="81"/>
      <c r="BF295" s="47"/>
      <c r="BG295" s="81"/>
      <c r="BH295" s="59"/>
    </row>
    <row r="296" spans="4:60" ht="15" customHeight="1" outlineLevel="1" thickBot="1" x14ac:dyDescent="0.25">
      <c r="D296" s="88">
        <f t="shared" si="54"/>
        <v>0</v>
      </c>
      <c r="F296" s="105">
        <v>12</v>
      </c>
      <c r="G296" s="81"/>
      <c r="H296" s="47"/>
      <c r="I296" s="81"/>
      <c r="J296" s="47"/>
      <c r="K296" s="81"/>
      <c r="L296" s="47"/>
      <c r="M296" s="81"/>
      <c r="N296" s="47"/>
      <c r="O296" s="81"/>
      <c r="P296" s="59"/>
      <c r="Q296" s="81"/>
      <c r="R296" s="47"/>
      <c r="S296" s="81"/>
      <c r="T296" s="59"/>
      <c r="X296" s="88">
        <f t="shared" si="55"/>
        <v>0</v>
      </c>
      <c r="Z296" s="105">
        <v>12</v>
      </c>
      <c r="AA296" s="81"/>
      <c r="AB296" s="47"/>
      <c r="AC296" s="81"/>
      <c r="AD296" s="47"/>
      <c r="AE296" s="81"/>
      <c r="AF296" s="47"/>
      <c r="AG296" s="81"/>
      <c r="AH296" s="47"/>
      <c r="AI296" s="81"/>
      <c r="AJ296" s="59"/>
      <c r="AK296" s="81"/>
      <c r="AL296" s="47"/>
      <c r="AM296" s="81"/>
      <c r="AN296" s="59"/>
      <c r="AR296" s="88">
        <f t="shared" si="56"/>
        <v>0</v>
      </c>
      <c r="AT296" s="105">
        <v>12</v>
      </c>
      <c r="AU296" s="81"/>
      <c r="AV296" s="47"/>
      <c r="AW296" s="81"/>
      <c r="AX296" s="47"/>
      <c r="AY296" s="81"/>
      <c r="AZ296" s="47"/>
      <c r="BA296" s="81"/>
      <c r="BB296" s="47"/>
      <c r="BC296" s="81"/>
      <c r="BD296" s="59"/>
      <c r="BE296" s="81"/>
      <c r="BF296" s="47"/>
      <c r="BG296" s="81"/>
      <c r="BH296" s="59"/>
    </row>
    <row r="297" spans="4:60" ht="15" customHeight="1" outlineLevel="1" thickBot="1" x14ac:dyDescent="0.25">
      <c r="D297" s="88">
        <f t="shared" si="54"/>
        <v>0</v>
      </c>
      <c r="F297" s="105">
        <v>13</v>
      </c>
      <c r="G297" s="81"/>
      <c r="H297" s="47"/>
      <c r="I297" s="81"/>
      <c r="J297" s="47"/>
      <c r="K297" s="81"/>
      <c r="L297" s="47"/>
      <c r="M297" s="81"/>
      <c r="N297" s="47"/>
      <c r="O297" s="81"/>
      <c r="P297" s="59"/>
      <c r="Q297" s="81"/>
      <c r="R297" s="47"/>
      <c r="S297" s="81"/>
      <c r="T297" s="59"/>
      <c r="X297" s="88">
        <f t="shared" si="55"/>
        <v>0</v>
      </c>
      <c r="Z297" s="105">
        <v>13</v>
      </c>
      <c r="AA297" s="81"/>
      <c r="AB297" s="47"/>
      <c r="AC297" s="81"/>
      <c r="AD297" s="47"/>
      <c r="AE297" s="81"/>
      <c r="AF297" s="47"/>
      <c r="AG297" s="81"/>
      <c r="AH297" s="47"/>
      <c r="AI297" s="81"/>
      <c r="AJ297" s="59"/>
      <c r="AK297" s="81"/>
      <c r="AL297" s="47"/>
      <c r="AM297" s="81"/>
      <c r="AN297" s="59"/>
      <c r="AR297" s="88">
        <f t="shared" si="56"/>
        <v>0</v>
      </c>
      <c r="AT297" s="105">
        <v>13</v>
      </c>
      <c r="AU297" s="81"/>
      <c r="AV297" s="47"/>
      <c r="AW297" s="81"/>
      <c r="AX297" s="47"/>
      <c r="AY297" s="81"/>
      <c r="AZ297" s="47"/>
      <c r="BA297" s="81"/>
      <c r="BB297" s="47"/>
      <c r="BC297" s="81"/>
      <c r="BD297" s="59"/>
      <c r="BE297" s="81"/>
      <c r="BF297" s="47"/>
      <c r="BG297" s="81"/>
      <c r="BH297" s="59"/>
    </row>
    <row r="298" spans="4:60" ht="15" customHeight="1" outlineLevel="1" thickBot="1" x14ac:dyDescent="0.25">
      <c r="D298" s="88">
        <f t="shared" si="54"/>
        <v>0</v>
      </c>
      <c r="F298" s="105">
        <v>14</v>
      </c>
      <c r="G298" s="81"/>
      <c r="H298" s="78"/>
      <c r="I298" s="81"/>
      <c r="J298" s="47"/>
      <c r="K298" s="81"/>
      <c r="L298" s="47"/>
      <c r="M298" s="81"/>
      <c r="N298" s="47"/>
      <c r="O298" s="81"/>
      <c r="P298" s="59"/>
      <c r="Q298" s="81"/>
      <c r="R298" s="47"/>
      <c r="S298" s="81"/>
      <c r="T298" s="59"/>
      <c r="X298" s="88">
        <f t="shared" si="55"/>
        <v>0</v>
      </c>
      <c r="Z298" s="105">
        <v>14</v>
      </c>
      <c r="AA298" s="81"/>
      <c r="AB298" s="78"/>
      <c r="AC298" s="81"/>
      <c r="AD298" s="47"/>
      <c r="AE298" s="81"/>
      <c r="AF298" s="47"/>
      <c r="AG298" s="81"/>
      <c r="AH298" s="47"/>
      <c r="AI298" s="81"/>
      <c r="AJ298" s="59"/>
      <c r="AK298" s="81"/>
      <c r="AL298" s="47"/>
      <c r="AM298" s="81"/>
      <c r="AN298" s="59"/>
      <c r="AR298" s="88">
        <f t="shared" si="56"/>
        <v>0</v>
      </c>
      <c r="AT298" s="105">
        <v>14</v>
      </c>
      <c r="AU298" s="81"/>
      <c r="AV298" s="78"/>
      <c r="AW298" s="81"/>
      <c r="AX298" s="47"/>
      <c r="AY298" s="81"/>
      <c r="AZ298" s="47"/>
      <c r="BA298" s="81"/>
      <c r="BB298" s="47"/>
      <c r="BC298" s="81"/>
      <c r="BD298" s="59"/>
      <c r="BE298" s="81"/>
      <c r="BF298" s="47"/>
      <c r="BG298" s="81"/>
      <c r="BH298" s="59"/>
    </row>
    <row r="299" spans="4:60" ht="15" customHeight="1" outlineLevel="1" thickBot="1" x14ac:dyDescent="0.25">
      <c r="D299" s="89">
        <f t="shared" si="54"/>
        <v>0</v>
      </c>
      <c r="F299" s="105">
        <v>15</v>
      </c>
      <c r="G299" s="82"/>
      <c r="H299" s="60"/>
      <c r="I299" s="82"/>
      <c r="J299" s="60"/>
      <c r="K299" s="82"/>
      <c r="L299" s="60"/>
      <c r="M299" s="82"/>
      <c r="N299" s="60"/>
      <c r="O299" s="82"/>
      <c r="P299" s="61"/>
      <c r="Q299" s="82"/>
      <c r="R299" s="60"/>
      <c r="S299" s="82"/>
      <c r="T299" s="61"/>
      <c r="X299" s="89">
        <f t="shared" si="55"/>
        <v>0</v>
      </c>
      <c r="Z299" s="105">
        <v>15</v>
      </c>
      <c r="AA299" s="82"/>
      <c r="AB299" s="60"/>
      <c r="AC299" s="82"/>
      <c r="AD299" s="60"/>
      <c r="AE299" s="82"/>
      <c r="AF299" s="60"/>
      <c r="AG299" s="82"/>
      <c r="AH299" s="60"/>
      <c r="AI299" s="82"/>
      <c r="AJ299" s="61"/>
      <c r="AK299" s="82"/>
      <c r="AL299" s="60"/>
      <c r="AM299" s="82"/>
      <c r="AN299" s="61"/>
      <c r="AR299" s="89">
        <f t="shared" si="56"/>
        <v>0</v>
      </c>
      <c r="AT299" s="105">
        <v>15</v>
      </c>
      <c r="AU299" s="82"/>
      <c r="AV299" s="60"/>
      <c r="AW299" s="82"/>
      <c r="AX299" s="60"/>
      <c r="AY299" s="82"/>
      <c r="AZ299" s="60"/>
      <c r="BA299" s="82"/>
      <c r="BB299" s="60"/>
      <c r="BC299" s="82"/>
      <c r="BD299" s="61"/>
      <c r="BE299" s="82"/>
      <c r="BF299" s="60"/>
      <c r="BG299" s="82"/>
      <c r="BH299" s="61"/>
    </row>
    <row r="300" spans="4:60" ht="15" customHeight="1" outlineLevel="1" thickTop="1" x14ac:dyDescent="0.2">
      <c r="F300" s="106"/>
      <c r="G300" s="49" t="s">
        <v>27</v>
      </c>
      <c r="H300" s="49">
        <f>SUM(H285:H299)</f>
        <v>0</v>
      </c>
      <c r="I300" s="49"/>
      <c r="J300" s="49">
        <f>SUM(J285:J299)</f>
        <v>0</v>
      </c>
      <c r="K300" s="49"/>
      <c r="L300" s="49">
        <f>SUM(L285:L299)</f>
        <v>0</v>
      </c>
      <c r="M300" s="49"/>
      <c r="N300" s="49">
        <f>SUM(N285:N299)</f>
        <v>0</v>
      </c>
      <c r="O300" s="49"/>
      <c r="P300" s="49">
        <f>SUM(P285:P299)</f>
        <v>0</v>
      </c>
      <c r="Q300" s="49"/>
      <c r="R300" s="49">
        <f>SUM(R285:R299)</f>
        <v>0</v>
      </c>
      <c r="S300" s="49"/>
      <c r="T300" s="49">
        <f>SUM(T285:T299)</f>
        <v>0</v>
      </c>
      <c r="Z300" s="106"/>
      <c r="AA300" s="49" t="s">
        <v>27</v>
      </c>
      <c r="AB300" s="49">
        <f>SUM(AB285:AB299)</f>
        <v>0</v>
      </c>
      <c r="AC300" s="49"/>
      <c r="AD300" s="49">
        <f>SUM(AD285:AD299)</f>
        <v>0</v>
      </c>
      <c r="AE300" s="49"/>
      <c r="AF300" s="49">
        <f>SUM(AF285:AF299)</f>
        <v>0</v>
      </c>
      <c r="AG300" s="49"/>
      <c r="AH300" s="49">
        <f>SUM(AH285:AH299)</f>
        <v>0</v>
      </c>
      <c r="AI300" s="49"/>
      <c r="AJ300" s="49">
        <f>SUM(AJ285:AJ299)</f>
        <v>0</v>
      </c>
      <c r="AK300" s="49"/>
      <c r="AL300" s="49">
        <f>SUM(AL285:AL299)</f>
        <v>0</v>
      </c>
      <c r="AM300" s="49"/>
      <c r="AN300" s="49">
        <f>SUM(AN285:AN299)</f>
        <v>0</v>
      </c>
      <c r="AT300" s="106"/>
      <c r="AU300" s="49" t="s">
        <v>27</v>
      </c>
      <c r="AV300" s="49">
        <f>SUM(AV285:AV299)</f>
        <v>0</v>
      </c>
      <c r="AW300" s="49"/>
      <c r="AX300" s="49">
        <f>SUM(AX285:AX299)</f>
        <v>0</v>
      </c>
      <c r="AY300" s="49"/>
      <c r="AZ300" s="49">
        <f>SUM(AZ285:AZ299)</f>
        <v>0</v>
      </c>
      <c r="BA300" s="49"/>
      <c r="BB300" s="49">
        <f>SUM(BB285:BB299)</f>
        <v>0</v>
      </c>
      <c r="BC300" s="49"/>
      <c r="BD300" s="49">
        <f>SUM(BD285:BD299)</f>
        <v>0</v>
      </c>
      <c r="BE300" s="49"/>
      <c r="BF300" s="49">
        <f>SUM(BF285:BF299)</f>
        <v>0</v>
      </c>
      <c r="BG300" s="49"/>
      <c r="BH300" s="49">
        <f>SUM(BH285:BH299)</f>
        <v>0</v>
      </c>
    </row>
    <row r="301" spans="4:60" ht="1.5" customHeight="1" outlineLevel="1" thickBot="1" x14ac:dyDescent="0.25">
      <c r="F301" s="108" t="e">
        <f>IF(H302&lt;=EOMONTH(H266,0),INT((N302-LOOKUP(N302,DATE(YEAR(N302)+{-1;0;1},1,3)-WEEKDAY(DATE(YEAR(N302)+{-1;0;1},1,3))+2))/7)+1,"")</f>
        <v>#VALUE!</v>
      </c>
      <c r="G301" s="50"/>
      <c r="H301" s="50"/>
      <c r="I301" s="50"/>
      <c r="J301" s="50"/>
      <c r="K301" s="50"/>
      <c r="L301" s="50"/>
      <c r="M301" s="50"/>
      <c r="N301" s="50"/>
      <c r="O301" s="50"/>
      <c r="P301" s="50"/>
      <c r="Q301" s="50"/>
      <c r="R301" s="50"/>
      <c r="S301" s="50"/>
      <c r="T301" s="50"/>
      <c r="Z301" s="108">
        <f>IF(AB302&lt;=EOMONTH(AB266,0),INT((AH302-LOOKUP(AH302,DATE(YEAR(AH302)+{-1;0;1},1,3)-WEEKDAY(DATE(YEAR(AH302)+{-1;0;1},1,3))+2))/7)+1,"")</f>
        <v>35</v>
      </c>
      <c r="AA301" s="50"/>
      <c r="AB301" s="50"/>
      <c r="AC301" s="50"/>
      <c r="AD301" s="50"/>
      <c r="AE301" s="50"/>
      <c r="AF301" s="50"/>
      <c r="AG301" s="50"/>
      <c r="AH301" s="50"/>
      <c r="AI301" s="50"/>
      <c r="AJ301" s="50"/>
      <c r="AK301" s="50"/>
      <c r="AL301" s="50"/>
      <c r="AM301" s="50"/>
      <c r="AN301" s="50"/>
      <c r="AT301" s="108">
        <f>IF(AV302&lt;=EOMONTH(AV266,0),INT((BB302-LOOKUP(BB302,DATE(YEAR(BB302)+{-1;0;1},1,3)-WEEKDAY(DATE(YEAR(BB302)+{-1;0;1},1,3))+2))/7)+1,"")</f>
        <v>39</v>
      </c>
      <c r="AU301" s="50"/>
      <c r="AV301" s="50"/>
      <c r="AW301" s="50"/>
      <c r="AX301" s="50"/>
      <c r="AY301" s="50"/>
      <c r="AZ301" s="50"/>
      <c r="BA301" s="50"/>
      <c r="BB301" s="50"/>
      <c r="BC301" s="50"/>
      <c r="BD301" s="50"/>
      <c r="BE301" s="50"/>
      <c r="BF301" s="50"/>
      <c r="BG301" s="50"/>
      <c r="BH301" s="50"/>
    </row>
    <row r="302" spans="4:60" ht="39.950000000000003" customHeight="1" thickBot="1" x14ac:dyDescent="0.25">
      <c r="F302" s="71" t="e">
        <f>F301</f>
        <v>#VALUE!</v>
      </c>
      <c r="G302" s="51" t="str">
        <f>IF(ISNA(VLOOKUP(H302,Tab_feri,2,FALSE)),"",VLOOKUP(H302,Tab_feri,2,FALSE))</f>
        <v/>
      </c>
      <c r="H302" s="52">
        <f>IF(T284&lt;EOMONTH(F227,0),T284+1,"")</f>
        <v>43675</v>
      </c>
      <c r="I302" s="51" t="str">
        <f>IF(ISNA(VLOOKUP(J302,Tab_feri,2,FALSE)),"",VLOOKUP(J302,Tab_feri,2,FALSE))</f>
        <v/>
      </c>
      <c r="J302" s="52">
        <f>IF(H302&lt;EOMONTH(F227,0),H302+1,"")</f>
        <v>43676</v>
      </c>
      <c r="K302" s="51" t="str">
        <f>IF(ISNA(VLOOKUP(L302,Tab_feri,2,FALSE)),"",VLOOKUP(L302,Tab_feri,2,FALSE))</f>
        <v/>
      </c>
      <c r="L302" s="52">
        <f>IF(J302&lt;EOMONTH(F227,0),J302+1,"")</f>
        <v>43677</v>
      </c>
      <c r="M302" s="51" t="str">
        <f>IF(ISNA(VLOOKUP(N302,Tab_feri,2,FALSE)),"",VLOOKUP(N302,Tab_feri,2,FALSE))</f>
        <v/>
      </c>
      <c r="N302" s="52" t="str">
        <f>IF(L302&lt;EOMONTH(F227,0),L302+1,"")</f>
        <v/>
      </c>
      <c r="O302" s="51" t="str">
        <f>IF(ISNA(VLOOKUP(P302,Tab_feri,2,FALSE)),"",VLOOKUP(P302,Tab_feri,2,FALSE))</f>
        <v/>
      </c>
      <c r="P302" s="52" t="str">
        <f>IF(N302&lt;EOMONTH(F227,0),N302+1,"")</f>
        <v/>
      </c>
      <c r="Q302" s="53" t="str">
        <f>IF(ISNA(VLOOKUP(R302,Tab_feri,2,FALSE)),"",VLOOKUP(R302,Tab_feri,2,FALSE))</f>
        <v/>
      </c>
      <c r="R302" s="54" t="str">
        <f>IF(P302&lt;EOMONTH(F227,0),P302+1,"")</f>
        <v/>
      </c>
      <c r="S302" s="53" t="str">
        <f>IF(ISNA(VLOOKUP(T302,Tab_feri,2,FALSE)),"",VLOOKUP(T302,Tab_feri,2,FALSE))</f>
        <v/>
      </c>
      <c r="T302" s="55" t="str">
        <f>IF(R302&lt;EOMONTH(F227,0),R302+1,"")</f>
        <v/>
      </c>
      <c r="Z302" s="71">
        <f>Z301</f>
        <v>35</v>
      </c>
      <c r="AA302" s="51" t="str">
        <f>IF(ISNA(VLOOKUP(AB302,Tab_feri,2,FALSE)),"",VLOOKUP(AB302,Tab_feri,2,FALSE))</f>
        <v/>
      </c>
      <c r="AB302" s="52">
        <f>IF(AN284&lt;EOMONTH(Z227,0),AN284+1,"")</f>
        <v>43703</v>
      </c>
      <c r="AC302" s="51" t="str">
        <f>IF(ISNA(VLOOKUP(AD302,Tab_feri,2,FALSE)),"",VLOOKUP(AD302,Tab_feri,2,FALSE))</f>
        <v/>
      </c>
      <c r="AD302" s="52">
        <f>IF(AB302&lt;EOMONTH(Z227,0),AB302+1,"")</f>
        <v>43704</v>
      </c>
      <c r="AE302" s="51" t="str">
        <f>IF(ISNA(VLOOKUP(AF302,Tab_feri,2,FALSE)),"",VLOOKUP(AF302,Tab_feri,2,FALSE))</f>
        <v/>
      </c>
      <c r="AF302" s="52">
        <f>IF(AD302&lt;EOMONTH(Z227,0),AD302+1,"")</f>
        <v>43705</v>
      </c>
      <c r="AG302" s="51" t="str">
        <f>IF(ISNA(VLOOKUP(AH302,Tab_feri,2,FALSE)),"",VLOOKUP(AH302,Tab_feri,2,FALSE))</f>
        <v/>
      </c>
      <c r="AH302" s="52">
        <f>IF(AF302&lt;EOMONTH(Z227,0),AF302+1,"")</f>
        <v>43706</v>
      </c>
      <c r="AI302" s="51" t="str">
        <f>IF(ISNA(VLOOKUP(AJ302,Tab_feri,2,FALSE)),"",VLOOKUP(AJ302,Tab_feri,2,FALSE))</f>
        <v/>
      </c>
      <c r="AJ302" s="52">
        <f>IF(AH302&lt;EOMONTH(Z227,0),AH302+1,"")</f>
        <v>43707</v>
      </c>
      <c r="AK302" s="53" t="str">
        <f>IF(ISNA(VLOOKUP(AL302,Tab_feri,2,FALSE)),"",VLOOKUP(AL302,Tab_feri,2,FALSE))</f>
        <v/>
      </c>
      <c r="AL302" s="54">
        <f>IF(AJ302&lt;EOMONTH(Z227,0),AJ302+1,"")</f>
        <v>43708</v>
      </c>
      <c r="AM302" s="53" t="str">
        <f>IF(ISNA(VLOOKUP(AN302,Tab_feri,2,FALSE)),"",VLOOKUP(AN302,Tab_feri,2,FALSE))</f>
        <v/>
      </c>
      <c r="AN302" s="55" t="str">
        <f>IF(AL302&lt;EOMONTH(Z227,0),AL302+1,"")</f>
        <v/>
      </c>
      <c r="AT302" s="71">
        <f>AT301</f>
        <v>39</v>
      </c>
      <c r="AU302" s="51" t="str">
        <f>IF(ISNA(VLOOKUP(AV302,Tab_feri,2,FALSE)),"",VLOOKUP(AV302,Tab_feri,2,FALSE))</f>
        <v/>
      </c>
      <c r="AV302" s="52">
        <f>IF(BH284&lt;EOMONTH(AT227,0),BH284+1,"")</f>
        <v>43731</v>
      </c>
      <c r="AW302" s="51" t="str">
        <f>IF(ISNA(VLOOKUP(AX302,Tab_feri,2,FALSE)),"",VLOOKUP(AX302,Tab_feri,2,FALSE))</f>
        <v/>
      </c>
      <c r="AX302" s="52">
        <f>IF(AV302&lt;EOMONTH(AT227,0),AV302+1,"")</f>
        <v>43732</v>
      </c>
      <c r="AY302" s="51" t="str">
        <f>IF(ISNA(VLOOKUP(AZ302,Tab_feri,2,FALSE)),"",VLOOKUP(AZ302,Tab_feri,2,FALSE))</f>
        <v/>
      </c>
      <c r="AZ302" s="52">
        <f>IF(AX302&lt;EOMONTH(AT227,0),AX302+1,"")</f>
        <v>43733</v>
      </c>
      <c r="BA302" s="51" t="str">
        <f>IF(ISNA(VLOOKUP(BB302,Tab_feri,2,FALSE)),"",VLOOKUP(BB302,Tab_feri,2,FALSE))</f>
        <v/>
      </c>
      <c r="BB302" s="52">
        <f>IF(AZ302&lt;EOMONTH(AT227,0),AZ302+1,"")</f>
        <v>43734</v>
      </c>
      <c r="BC302" s="51" t="str">
        <f>IF(ISNA(VLOOKUP(BD302,Tab_feri,2,FALSE)),"",VLOOKUP(BD302,Tab_feri,2,FALSE))</f>
        <v/>
      </c>
      <c r="BD302" s="52">
        <f>IF(BB302&lt;EOMONTH(AT227,0),BB302+1,"")</f>
        <v>43735</v>
      </c>
      <c r="BE302" s="53" t="str">
        <f>IF(ISNA(VLOOKUP(BF302,Tab_feri,2,FALSE)),"",VLOOKUP(BF302,Tab_feri,2,FALSE))</f>
        <v/>
      </c>
      <c r="BF302" s="54">
        <f>IF(BD302&lt;EOMONTH(AT227,0),BD302+1,"")</f>
        <v>43736</v>
      </c>
      <c r="BG302" s="53" t="str">
        <f>IF(ISNA(VLOOKUP(BH302,Tab_feri,2,FALSE)),"",VLOOKUP(BH302,Tab_feri,2,FALSE))</f>
        <v/>
      </c>
      <c r="BH302" s="55">
        <f>IF(BF302&lt;EOMONTH(AT227,0),BF302+1,"")</f>
        <v>43737</v>
      </c>
    </row>
    <row r="303" spans="4:60" ht="15" customHeight="1" outlineLevel="1" thickTop="1" thickBot="1" x14ac:dyDescent="0.25">
      <c r="D303" s="87">
        <f>SUM(H303,J303,L303,N303,P303,R303,T303)</f>
        <v>0</v>
      </c>
      <c r="F303" s="105">
        <v>1</v>
      </c>
      <c r="G303" s="80"/>
      <c r="H303" s="57"/>
      <c r="I303" s="80"/>
      <c r="J303" s="57"/>
      <c r="K303" s="80"/>
      <c r="L303" s="57"/>
      <c r="M303" s="80"/>
      <c r="N303" s="57"/>
      <c r="O303" s="80"/>
      <c r="P303" s="58"/>
      <c r="Q303" s="80"/>
      <c r="R303" s="57"/>
      <c r="S303" s="80"/>
      <c r="T303" s="58"/>
      <c r="X303" s="87">
        <f>SUM(AB303,AD303,AF303,AH303,AJ303,AL303,AN303)</f>
        <v>0</v>
      </c>
      <c r="Z303" s="105">
        <v>1</v>
      </c>
      <c r="AA303" s="80"/>
      <c r="AB303" s="57"/>
      <c r="AC303" s="80"/>
      <c r="AD303" s="57"/>
      <c r="AE303" s="80"/>
      <c r="AF303" s="57"/>
      <c r="AG303" s="80"/>
      <c r="AH303" s="57"/>
      <c r="AI303" s="80"/>
      <c r="AJ303" s="58"/>
      <c r="AK303" s="80"/>
      <c r="AL303" s="57"/>
      <c r="AM303" s="80"/>
      <c r="AN303" s="58"/>
      <c r="AR303" s="87">
        <f>SUM(AV303,AX303,AZ303,BB303,BD303,BF303,BH303)</f>
        <v>0</v>
      </c>
      <c r="AT303" s="105">
        <v>1</v>
      </c>
      <c r="AU303" s="80"/>
      <c r="AV303" s="57"/>
      <c r="AW303" s="80"/>
      <c r="AX303" s="57"/>
      <c r="AY303" s="80"/>
      <c r="AZ303" s="57"/>
      <c r="BA303" s="80"/>
      <c r="BB303" s="57"/>
      <c r="BC303" s="80"/>
      <c r="BD303" s="58"/>
      <c r="BE303" s="80"/>
      <c r="BF303" s="57"/>
      <c r="BG303" s="80"/>
      <c r="BH303" s="58"/>
    </row>
    <row r="304" spans="4:60" ht="15" customHeight="1" outlineLevel="1" thickBot="1" x14ac:dyDescent="0.25">
      <c r="D304" s="88">
        <f t="shared" ref="D304:D317" si="57">SUM(H304,J304,L304,N304,P304,R304,T304)</f>
        <v>0</v>
      </c>
      <c r="F304" s="105">
        <v>2</v>
      </c>
      <c r="G304" s="81"/>
      <c r="H304" s="47"/>
      <c r="I304" s="81"/>
      <c r="J304" s="47"/>
      <c r="K304" s="81"/>
      <c r="L304" s="47"/>
      <c r="M304" s="81"/>
      <c r="N304" s="47"/>
      <c r="O304" s="81"/>
      <c r="P304" s="59"/>
      <c r="Q304" s="81"/>
      <c r="R304" s="47"/>
      <c r="S304" s="81"/>
      <c r="T304" s="59"/>
      <c r="X304" s="88">
        <f t="shared" ref="X304:X317" si="58">SUM(AB304,AD304,AF304,AH304,AJ304,AL304,AN304)</f>
        <v>0</v>
      </c>
      <c r="Z304" s="105">
        <v>2</v>
      </c>
      <c r="AA304" s="81"/>
      <c r="AB304" s="47"/>
      <c r="AC304" s="81"/>
      <c r="AD304" s="47"/>
      <c r="AE304" s="81"/>
      <c r="AF304" s="47"/>
      <c r="AG304" s="81"/>
      <c r="AH304" s="47"/>
      <c r="AI304" s="81"/>
      <c r="AJ304" s="59"/>
      <c r="AK304" s="81"/>
      <c r="AL304" s="47"/>
      <c r="AM304" s="81"/>
      <c r="AN304" s="59"/>
      <c r="AR304" s="88">
        <f t="shared" ref="AR304:AR317" si="59">SUM(AV304,AX304,AZ304,BB304,BD304,BF304,BH304)</f>
        <v>0</v>
      </c>
      <c r="AT304" s="105">
        <v>2</v>
      </c>
      <c r="AU304" s="81"/>
      <c r="AV304" s="47"/>
      <c r="AW304" s="81"/>
      <c r="AX304" s="47"/>
      <c r="AY304" s="81"/>
      <c r="AZ304" s="47"/>
      <c r="BA304" s="81"/>
      <c r="BB304" s="47"/>
      <c r="BC304" s="81"/>
      <c r="BD304" s="59"/>
      <c r="BE304" s="81"/>
      <c r="BF304" s="47"/>
      <c r="BG304" s="81"/>
      <c r="BH304" s="59"/>
    </row>
    <row r="305" spans="4:60" ht="15" customHeight="1" outlineLevel="1" thickBot="1" x14ac:dyDescent="0.25">
      <c r="D305" s="88">
        <f t="shared" si="57"/>
        <v>0</v>
      </c>
      <c r="F305" s="105">
        <v>3</v>
      </c>
      <c r="G305" s="81"/>
      <c r="H305" s="47"/>
      <c r="I305" s="81"/>
      <c r="J305" s="47"/>
      <c r="K305" s="81"/>
      <c r="L305" s="47"/>
      <c r="M305" s="81"/>
      <c r="N305" s="47"/>
      <c r="O305" s="81"/>
      <c r="P305" s="59"/>
      <c r="Q305" s="81"/>
      <c r="R305" s="47"/>
      <c r="S305" s="81"/>
      <c r="T305" s="59"/>
      <c r="X305" s="88">
        <f t="shared" si="58"/>
        <v>0</v>
      </c>
      <c r="Z305" s="105">
        <v>3</v>
      </c>
      <c r="AA305" s="81"/>
      <c r="AB305" s="47"/>
      <c r="AC305" s="81"/>
      <c r="AD305" s="47"/>
      <c r="AE305" s="81"/>
      <c r="AF305" s="47"/>
      <c r="AG305" s="81"/>
      <c r="AH305" s="47"/>
      <c r="AI305" s="81"/>
      <c r="AJ305" s="59"/>
      <c r="AK305" s="81"/>
      <c r="AL305" s="47"/>
      <c r="AM305" s="81"/>
      <c r="AN305" s="59"/>
      <c r="AR305" s="88">
        <f t="shared" si="59"/>
        <v>0</v>
      </c>
      <c r="AT305" s="105">
        <v>3</v>
      </c>
      <c r="AU305" s="81"/>
      <c r="AV305" s="47"/>
      <c r="AW305" s="81"/>
      <c r="AX305" s="47"/>
      <c r="AY305" s="81"/>
      <c r="AZ305" s="47"/>
      <c r="BA305" s="81"/>
      <c r="BB305" s="47"/>
      <c r="BC305" s="81"/>
      <c r="BD305" s="59"/>
      <c r="BE305" s="81"/>
      <c r="BF305" s="47"/>
      <c r="BG305" s="81"/>
      <c r="BH305" s="59"/>
    </row>
    <row r="306" spans="4:60" ht="15" customHeight="1" outlineLevel="1" thickBot="1" x14ac:dyDescent="0.25">
      <c r="D306" s="88">
        <f t="shared" si="57"/>
        <v>0</v>
      </c>
      <c r="F306" s="105">
        <v>4</v>
      </c>
      <c r="G306" s="81"/>
      <c r="H306" s="47"/>
      <c r="I306" s="81"/>
      <c r="J306" s="47"/>
      <c r="K306" s="81"/>
      <c r="L306" s="47"/>
      <c r="M306" s="81"/>
      <c r="N306" s="47"/>
      <c r="O306" s="81"/>
      <c r="P306" s="59"/>
      <c r="Q306" s="81"/>
      <c r="R306" s="47"/>
      <c r="S306" s="81"/>
      <c r="T306" s="59"/>
      <c r="X306" s="88">
        <f t="shared" si="58"/>
        <v>0</v>
      </c>
      <c r="Z306" s="105">
        <v>4</v>
      </c>
      <c r="AA306" s="81"/>
      <c r="AB306" s="47"/>
      <c r="AC306" s="81"/>
      <c r="AD306" s="47"/>
      <c r="AE306" s="81"/>
      <c r="AF306" s="47"/>
      <c r="AG306" s="81"/>
      <c r="AH306" s="47"/>
      <c r="AI306" s="81"/>
      <c r="AJ306" s="59"/>
      <c r="AK306" s="81"/>
      <c r="AL306" s="47"/>
      <c r="AM306" s="81"/>
      <c r="AN306" s="59"/>
      <c r="AR306" s="88">
        <f t="shared" si="59"/>
        <v>0</v>
      </c>
      <c r="AT306" s="105">
        <v>4</v>
      </c>
      <c r="AU306" s="81"/>
      <c r="AV306" s="47"/>
      <c r="AW306" s="81"/>
      <c r="AX306" s="47"/>
      <c r="AY306" s="81"/>
      <c r="AZ306" s="47"/>
      <c r="BA306" s="81"/>
      <c r="BB306" s="47"/>
      <c r="BC306" s="81"/>
      <c r="BD306" s="59"/>
      <c r="BE306" s="81"/>
      <c r="BF306" s="47"/>
      <c r="BG306" s="81"/>
      <c r="BH306" s="59"/>
    </row>
    <row r="307" spans="4:60" ht="15" customHeight="1" outlineLevel="1" thickBot="1" x14ac:dyDescent="0.25">
      <c r="D307" s="88">
        <f t="shared" si="57"/>
        <v>0</v>
      </c>
      <c r="F307" s="105">
        <v>5</v>
      </c>
      <c r="G307" s="81"/>
      <c r="H307" s="47"/>
      <c r="I307" s="81"/>
      <c r="J307" s="47"/>
      <c r="K307" s="81"/>
      <c r="L307" s="47"/>
      <c r="M307" s="81"/>
      <c r="N307" s="47"/>
      <c r="O307" s="81"/>
      <c r="P307" s="59"/>
      <c r="Q307" s="81"/>
      <c r="R307" s="47"/>
      <c r="S307" s="81"/>
      <c r="T307" s="59"/>
      <c r="X307" s="88">
        <f t="shared" si="58"/>
        <v>0</v>
      </c>
      <c r="Z307" s="105">
        <v>5</v>
      </c>
      <c r="AA307" s="81"/>
      <c r="AB307" s="47"/>
      <c r="AC307" s="81"/>
      <c r="AD307" s="47"/>
      <c r="AE307" s="81"/>
      <c r="AF307" s="47"/>
      <c r="AG307" s="81"/>
      <c r="AH307" s="47"/>
      <c r="AI307" s="81"/>
      <c r="AJ307" s="59"/>
      <c r="AK307" s="81"/>
      <c r="AL307" s="47"/>
      <c r="AM307" s="81"/>
      <c r="AN307" s="59"/>
      <c r="AR307" s="88">
        <f t="shared" si="59"/>
        <v>0</v>
      </c>
      <c r="AT307" s="105">
        <v>5</v>
      </c>
      <c r="AU307" s="81"/>
      <c r="AV307" s="47"/>
      <c r="AW307" s="81"/>
      <c r="AX307" s="47"/>
      <c r="AY307" s="81"/>
      <c r="AZ307" s="47"/>
      <c r="BA307" s="81"/>
      <c r="BB307" s="47"/>
      <c r="BC307" s="81"/>
      <c r="BD307" s="59"/>
      <c r="BE307" s="81"/>
      <c r="BF307" s="47"/>
      <c r="BG307" s="81"/>
      <c r="BH307" s="59"/>
    </row>
    <row r="308" spans="4:60" ht="15" customHeight="1" outlineLevel="1" thickBot="1" x14ac:dyDescent="0.25">
      <c r="D308" s="88">
        <f t="shared" si="57"/>
        <v>0</v>
      </c>
      <c r="F308" s="105">
        <v>6</v>
      </c>
      <c r="G308" s="81"/>
      <c r="H308" s="47"/>
      <c r="I308" s="81"/>
      <c r="J308" s="47"/>
      <c r="K308" s="81"/>
      <c r="L308" s="47"/>
      <c r="M308" s="81"/>
      <c r="N308" s="47"/>
      <c r="O308" s="81"/>
      <c r="P308" s="59"/>
      <c r="Q308" s="81"/>
      <c r="R308" s="47"/>
      <c r="S308" s="81"/>
      <c r="T308" s="59"/>
      <c r="X308" s="88">
        <f t="shared" si="58"/>
        <v>0</v>
      </c>
      <c r="Z308" s="105">
        <v>6</v>
      </c>
      <c r="AA308" s="81"/>
      <c r="AB308" s="47"/>
      <c r="AC308" s="81"/>
      <c r="AD308" s="47"/>
      <c r="AE308" s="81"/>
      <c r="AF308" s="47"/>
      <c r="AG308" s="81"/>
      <c r="AH308" s="47"/>
      <c r="AI308" s="81"/>
      <c r="AJ308" s="59"/>
      <c r="AK308" s="81"/>
      <c r="AL308" s="47"/>
      <c r="AM308" s="81"/>
      <c r="AN308" s="59"/>
      <c r="AR308" s="88">
        <f t="shared" si="59"/>
        <v>0</v>
      </c>
      <c r="AT308" s="105">
        <v>6</v>
      </c>
      <c r="AU308" s="81"/>
      <c r="AV308" s="47"/>
      <c r="AW308" s="81"/>
      <c r="AX308" s="47"/>
      <c r="AY308" s="81"/>
      <c r="AZ308" s="47"/>
      <c r="BA308" s="81"/>
      <c r="BB308" s="47"/>
      <c r="BC308" s="81"/>
      <c r="BD308" s="59"/>
      <c r="BE308" s="81"/>
      <c r="BF308" s="47"/>
      <c r="BG308" s="81"/>
      <c r="BH308" s="59"/>
    </row>
    <row r="309" spans="4:60" ht="15" customHeight="1" outlineLevel="1" thickBot="1" x14ac:dyDescent="0.25">
      <c r="D309" s="88">
        <f t="shared" si="57"/>
        <v>0</v>
      </c>
      <c r="F309" s="105">
        <v>7</v>
      </c>
      <c r="G309" s="81"/>
      <c r="H309" s="47"/>
      <c r="I309" s="81"/>
      <c r="J309" s="47"/>
      <c r="K309" s="81"/>
      <c r="L309" s="47"/>
      <c r="M309" s="81"/>
      <c r="N309" s="47"/>
      <c r="O309" s="81"/>
      <c r="P309" s="59"/>
      <c r="Q309" s="81"/>
      <c r="R309" s="47"/>
      <c r="S309" s="81"/>
      <c r="T309" s="59"/>
      <c r="X309" s="88">
        <f t="shared" si="58"/>
        <v>0</v>
      </c>
      <c r="Z309" s="105">
        <v>7</v>
      </c>
      <c r="AA309" s="81"/>
      <c r="AB309" s="47"/>
      <c r="AC309" s="81"/>
      <c r="AD309" s="47"/>
      <c r="AE309" s="81"/>
      <c r="AF309" s="47"/>
      <c r="AG309" s="81"/>
      <c r="AH309" s="47"/>
      <c r="AI309" s="81"/>
      <c r="AJ309" s="59"/>
      <c r="AK309" s="81"/>
      <c r="AL309" s="47"/>
      <c r="AM309" s="81"/>
      <c r="AN309" s="59"/>
      <c r="AR309" s="88">
        <f t="shared" si="59"/>
        <v>0</v>
      </c>
      <c r="AT309" s="105">
        <v>7</v>
      </c>
      <c r="AU309" s="81"/>
      <c r="AV309" s="47"/>
      <c r="AW309" s="81"/>
      <c r="AX309" s="47"/>
      <c r="AY309" s="81"/>
      <c r="AZ309" s="47"/>
      <c r="BA309" s="81"/>
      <c r="BB309" s="47"/>
      <c r="BC309" s="81"/>
      <c r="BD309" s="59"/>
      <c r="BE309" s="81"/>
      <c r="BF309" s="47"/>
      <c r="BG309" s="81"/>
      <c r="BH309" s="59"/>
    </row>
    <row r="310" spans="4:60" ht="15" customHeight="1" outlineLevel="1" thickBot="1" x14ac:dyDescent="0.25">
      <c r="D310" s="88">
        <f t="shared" si="57"/>
        <v>0</v>
      </c>
      <c r="F310" s="105">
        <v>8</v>
      </c>
      <c r="G310" s="81"/>
      <c r="H310" s="47"/>
      <c r="I310" s="81"/>
      <c r="J310" s="47"/>
      <c r="K310" s="81"/>
      <c r="L310" s="47"/>
      <c r="M310" s="81"/>
      <c r="N310" s="47"/>
      <c r="O310" s="81"/>
      <c r="P310" s="59"/>
      <c r="Q310" s="81"/>
      <c r="R310" s="47"/>
      <c r="S310" s="81"/>
      <c r="T310" s="59"/>
      <c r="X310" s="88">
        <f t="shared" si="58"/>
        <v>0</v>
      </c>
      <c r="Z310" s="105">
        <v>8</v>
      </c>
      <c r="AA310" s="81"/>
      <c r="AB310" s="47"/>
      <c r="AC310" s="81"/>
      <c r="AD310" s="47"/>
      <c r="AE310" s="81"/>
      <c r="AF310" s="47"/>
      <c r="AG310" s="81"/>
      <c r="AH310" s="47"/>
      <c r="AI310" s="81"/>
      <c r="AJ310" s="59"/>
      <c r="AK310" s="81"/>
      <c r="AL310" s="47"/>
      <c r="AM310" s="81"/>
      <c r="AN310" s="59"/>
      <c r="AR310" s="88">
        <f t="shared" si="59"/>
        <v>0</v>
      </c>
      <c r="AT310" s="105">
        <v>8</v>
      </c>
      <c r="AU310" s="81"/>
      <c r="AV310" s="47"/>
      <c r="AW310" s="81"/>
      <c r="AX310" s="47"/>
      <c r="AY310" s="81"/>
      <c r="AZ310" s="47"/>
      <c r="BA310" s="81"/>
      <c r="BB310" s="47"/>
      <c r="BC310" s="81"/>
      <c r="BD310" s="59"/>
      <c r="BE310" s="81"/>
      <c r="BF310" s="47"/>
      <c r="BG310" s="81"/>
      <c r="BH310" s="59"/>
    </row>
    <row r="311" spans="4:60" ht="15" customHeight="1" outlineLevel="1" thickBot="1" x14ac:dyDescent="0.25">
      <c r="D311" s="88">
        <f t="shared" si="57"/>
        <v>0</v>
      </c>
      <c r="F311" s="105">
        <v>9</v>
      </c>
      <c r="G311" s="81"/>
      <c r="H311" s="47"/>
      <c r="I311" s="81"/>
      <c r="J311" s="47"/>
      <c r="K311" s="81"/>
      <c r="L311" s="47"/>
      <c r="M311" s="81"/>
      <c r="N311" s="47"/>
      <c r="O311" s="81"/>
      <c r="P311" s="59"/>
      <c r="Q311" s="81"/>
      <c r="R311" s="47"/>
      <c r="S311" s="81"/>
      <c r="T311" s="59"/>
      <c r="X311" s="88">
        <f t="shared" si="58"/>
        <v>0</v>
      </c>
      <c r="Z311" s="105">
        <v>9</v>
      </c>
      <c r="AA311" s="81"/>
      <c r="AB311" s="47"/>
      <c r="AC311" s="81"/>
      <c r="AD311" s="47"/>
      <c r="AE311" s="81"/>
      <c r="AF311" s="47"/>
      <c r="AG311" s="81"/>
      <c r="AH311" s="47"/>
      <c r="AI311" s="81"/>
      <c r="AJ311" s="59"/>
      <c r="AK311" s="81"/>
      <c r="AL311" s="47"/>
      <c r="AM311" s="81"/>
      <c r="AN311" s="59"/>
      <c r="AR311" s="88">
        <f t="shared" si="59"/>
        <v>0</v>
      </c>
      <c r="AT311" s="105">
        <v>9</v>
      </c>
      <c r="AU311" s="81"/>
      <c r="AV311" s="47"/>
      <c r="AW311" s="81"/>
      <c r="AX311" s="47"/>
      <c r="AY311" s="81"/>
      <c r="AZ311" s="47"/>
      <c r="BA311" s="81"/>
      <c r="BB311" s="47"/>
      <c r="BC311" s="81"/>
      <c r="BD311" s="59"/>
      <c r="BE311" s="81"/>
      <c r="BF311" s="47"/>
      <c r="BG311" s="81"/>
      <c r="BH311" s="59"/>
    </row>
    <row r="312" spans="4:60" ht="15" customHeight="1" outlineLevel="1" thickBot="1" x14ac:dyDescent="0.25">
      <c r="D312" s="88">
        <f t="shared" si="57"/>
        <v>0</v>
      </c>
      <c r="F312" s="105">
        <v>10</v>
      </c>
      <c r="G312" s="81"/>
      <c r="H312" s="47"/>
      <c r="I312" s="81"/>
      <c r="J312" s="47"/>
      <c r="K312" s="81"/>
      <c r="L312" s="47"/>
      <c r="M312" s="81"/>
      <c r="N312" s="47"/>
      <c r="O312" s="81"/>
      <c r="P312" s="59"/>
      <c r="Q312" s="81"/>
      <c r="R312" s="47"/>
      <c r="S312" s="81"/>
      <c r="T312" s="59"/>
      <c r="X312" s="88">
        <f t="shared" si="58"/>
        <v>0</v>
      </c>
      <c r="Z312" s="105">
        <v>10</v>
      </c>
      <c r="AA312" s="81"/>
      <c r="AB312" s="47"/>
      <c r="AC312" s="81"/>
      <c r="AD312" s="47"/>
      <c r="AE312" s="81"/>
      <c r="AF312" s="47"/>
      <c r="AG312" s="81"/>
      <c r="AH312" s="47"/>
      <c r="AI312" s="81"/>
      <c r="AJ312" s="59"/>
      <c r="AK312" s="81"/>
      <c r="AL312" s="47"/>
      <c r="AM312" s="81"/>
      <c r="AN312" s="59"/>
      <c r="AR312" s="88">
        <f t="shared" si="59"/>
        <v>0</v>
      </c>
      <c r="AT312" s="105">
        <v>10</v>
      </c>
      <c r="AU312" s="81"/>
      <c r="AV312" s="47"/>
      <c r="AW312" s="81"/>
      <c r="AX312" s="47"/>
      <c r="AY312" s="81"/>
      <c r="AZ312" s="47"/>
      <c r="BA312" s="81"/>
      <c r="BB312" s="47"/>
      <c r="BC312" s="81"/>
      <c r="BD312" s="59"/>
      <c r="BE312" s="81"/>
      <c r="BF312" s="47"/>
      <c r="BG312" s="81"/>
      <c r="BH312" s="59"/>
    </row>
    <row r="313" spans="4:60" ht="15" customHeight="1" outlineLevel="1" thickBot="1" x14ac:dyDescent="0.25">
      <c r="D313" s="88">
        <f t="shared" si="57"/>
        <v>0</v>
      </c>
      <c r="F313" s="105">
        <v>11</v>
      </c>
      <c r="G313" s="81"/>
      <c r="H313" s="47"/>
      <c r="I313" s="81"/>
      <c r="J313" s="47"/>
      <c r="K313" s="81"/>
      <c r="L313" s="47"/>
      <c r="M313" s="81"/>
      <c r="N313" s="47"/>
      <c r="O313" s="81"/>
      <c r="P313" s="59"/>
      <c r="Q313" s="81"/>
      <c r="R313" s="47"/>
      <c r="S313" s="81"/>
      <c r="T313" s="59"/>
      <c r="X313" s="88">
        <f t="shared" si="58"/>
        <v>0</v>
      </c>
      <c r="Z313" s="105">
        <v>11</v>
      </c>
      <c r="AA313" s="81"/>
      <c r="AB313" s="47"/>
      <c r="AC313" s="81"/>
      <c r="AD313" s="47"/>
      <c r="AE313" s="81"/>
      <c r="AF313" s="47"/>
      <c r="AG313" s="81"/>
      <c r="AH313" s="47"/>
      <c r="AI313" s="81"/>
      <c r="AJ313" s="59"/>
      <c r="AK313" s="81"/>
      <c r="AL313" s="47"/>
      <c r="AM313" s="81"/>
      <c r="AN313" s="59"/>
      <c r="AR313" s="88">
        <f t="shared" si="59"/>
        <v>0</v>
      </c>
      <c r="AT313" s="105">
        <v>11</v>
      </c>
      <c r="AU313" s="81"/>
      <c r="AV313" s="47"/>
      <c r="AW313" s="81"/>
      <c r="AX313" s="47"/>
      <c r="AY313" s="81"/>
      <c r="AZ313" s="47"/>
      <c r="BA313" s="81"/>
      <c r="BB313" s="47"/>
      <c r="BC313" s="81"/>
      <c r="BD313" s="59"/>
      <c r="BE313" s="81"/>
      <c r="BF313" s="47"/>
      <c r="BG313" s="81"/>
      <c r="BH313" s="59"/>
    </row>
    <row r="314" spans="4:60" ht="15" customHeight="1" outlineLevel="1" thickBot="1" x14ac:dyDescent="0.25">
      <c r="D314" s="88">
        <f t="shared" si="57"/>
        <v>0</v>
      </c>
      <c r="F314" s="105">
        <v>12</v>
      </c>
      <c r="G314" s="81"/>
      <c r="H314" s="47"/>
      <c r="I314" s="81"/>
      <c r="J314" s="47"/>
      <c r="K314" s="81"/>
      <c r="L314" s="47"/>
      <c r="M314" s="81"/>
      <c r="N314" s="47"/>
      <c r="O314" s="81"/>
      <c r="P314" s="59"/>
      <c r="Q314" s="81"/>
      <c r="R314" s="47"/>
      <c r="S314" s="81"/>
      <c r="T314" s="59"/>
      <c r="X314" s="88">
        <f t="shared" si="58"/>
        <v>0</v>
      </c>
      <c r="Z314" s="105">
        <v>12</v>
      </c>
      <c r="AA314" s="81"/>
      <c r="AB314" s="47"/>
      <c r="AC314" s="81"/>
      <c r="AD314" s="47"/>
      <c r="AE314" s="81"/>
      <c r="AF314" s="47"/>
      <c r="AG314" s="81"/>
      <c r="AH314" s="47"/>
      <c r="AI314" s="81"/>
      <c r="AJ314" s="59"/>
      <c r="AK314" s="81"/>
      <c r="AL314" s="47"/>
      <c r="AM314" s="81"/>
      <c r="AN314" s="59"/>
      <c r="AR314" s="88">
        <f t="shared" si="59"/>
        <v>0</v>
      </c>
      <c r="AT314" s="105">
        <v>12</v>
      </c>
      <c r="AU314" s="81"/>
      <c r="AV314" s="47"/>
      <c r="AW314" s="81"/>
      <c r="AX314" s="47"/>
      <c r="AY314" s="81"/>
      <c r="AZ314" s="47"/>
      <c r="BA314" s="81"/>
      <c r="BB314" s="47"/>
      <c r="BC314" s="81"/>
      <c r="BD314" s="59"/>
      <c r="BE314" s="81"/>
      <c r="BF314" s="47"/>
      <c r="BG314" s="81"/>
      <c r="BH314" s="59"/>
    </row>
    <row r="315" spans="4:60" ht="15" customHeight="1" outlineLevel="1" thickBot="1" x14ac:dyDescent="0.25">
      <c r="D315" s="88">
        <f t="shared" si="57"/>
        <v>0</v>
      </c>
      <c r="F315" s="105">
        <v>13</v>
      </c>
      <c r="G315" s="81"/>
      <c r="H315" s="47"/>
      <c r="I315" s="81"/>
      <c r="J315" s="47"/>
      <c r="K315" s="81"/>
      <c r="L315" s="47"/>
      <c r="M315" s="81"/>
      <c r="N315" s="47"/>
      <c r="O315" s="81"/>
      <c r="P315" s="59"/>
      <c r="Q315" s="81"/>
      <c r="R315" s="47"/>
      <c r="S315" s="81"/>
      <c r="T315" s="59"/>
      <c r="X315" s="88">
        <f t="shared" si="58"/>
        <v>0</v>
      </c>
      <c r="Z315" s="105">
        <v>13</v>
      </c>
      <c r="AA315" s="81"/>
      <c r="AB315" s="47"/>
      <c r="AC315" s="81"/>
      <c r="AD315" s="47"/>
      <c r="AE315" s="81"/>
      <c r="AF315" s="47"/>
      <c r="AG315" s="81"/>
      <c r="AH315" s="47"/>
      <c r="AI315" s="81"/>
      <c r="AJ315" s="59"/>
      <c r="AK315" s="81"/>
      <c r="AL315" s="47"/>
      <c r="AM315" s="81"/>
      <c r="AN315" s="59"/>
      <c r="AR315" s="88">
        <f t="shared" si="59"/>
        <v>0</v>
      </c>
      <c r="AT315" s="105">
        <v>13</v>
      </c>
      <c r="AU315" s="81"/>
      <c r="AV315" s="47"/>
      <c r="AW315" s="81"/>
      <c r="AX315" s="47"/>
      <c r="AY315" s="81"/>
      <c r="AZ315" s="47"/>
      <c r="BA315" s="81"/>
      <c r="BB315" s="47"/>
      <c r="BC315" s="81"/>
      <c r="BD315" s="59"/>
      <c r="BE315" s="81"/>
      <c r="BF315" s="47"/>
      <c r="BG315" s="81"/>
      <c r="BH315" s="59"/>
    </row>
    <row r="316" spans="4:60" ht="15" customHeight="1" outlineLevel="1" thickBot="1" x14ac:dyDescent="0.25">
      <c r="D316" s="88">
        <f t="shared" si="57"/>
        <v>0</v>
      </c>
      <c r="F316" s="105">
        <v>14</v>
      </c>
      <c r="G316" s="81"/>
      <c r="H316" s="78"/>
      <c r="I316" s="81"/>
      <c r="J316" s="47"/>
      <c r="K316" s="81"/>
      <c r="L316" s="47"/>
      <c r="M316" s="81"/>
      <c r="N316" s="47"/>
      <c r="O316" s="81"/>
      <c r="P316" s="59"/>
      <c r="Q316" s="81"/>
      <c r="R316" s="47"/>
      <c r="S316" s="81"/>
      <c r="T316" s="59"/>
      <c r="X316" s="88">
        <f t="shared" si="58"/>
        <v>0</v>
      </c>
      <c r="Z316" s="105">
        <v>14</v>
      </c>
      <c r="AA316" s="81"/>
      <c r="AB316" s="78"/>
      <c r="AC316" s="81"/>
      <c r="AD316" s="47"/>
      <c r="AE316" s="81"/>
      <c r="AF316" s="47"/>
      <c r="AG316" s="81"/>
      <c r="AH316" s="47"/>
      <c r="AI316" s="81"/>
      <c r="AJ316" s="59"/>
      <c r="AK316" s="81"/>
      <c r="AL316" s="47"/>
      <c r="AM316" s="81"/>
      <c r="AN316" s="59"/>
      <c r="AR316" s="88">
        <f t="shared" si="59"/>
        <v>0</v>
      </c>
      <c r="AT316" s="105">
        <v>14</v>
      </c>
      <c r="AU316" s="81"/>
      <c r="AV316" s="78"/>
      <c r="AW316" s="81"/>
      <c r="AX316" s="47"/>
      <c r="AY316" s="81"/>
      <c r="AZ316" s="47"/>
      <c r="BA316" s="81"/>
      <c r="BB316" s="47"/>
      <c r="BC316" s="81"/>
      <c r="BD316" s="59"/>
      <c r="BE316" s="81"/>
      <c r="BF316" s="47"/>
      <c r="BG316" s="81"/>
      <c r="BH316" s="59"/>
    </row>
    <row r="317" spans="4:60" ht="15" customHeight="1" outlineLevel="1" thickBot="1" x14ac:dyDescent="0.25">
      <c r="D317" s="89">
        <f t="shared" si="57"/>
        <v>0</v>
      </c>
      <c r="F317" s="105">
        <v>15</v>
      </c>
      <c r="G317" s="82"/>
      <c r="H317" s="60"/>
      <c r="I317" s="82"/>
      <c r="J317" s="60"/>
      <c r="K317" s="82"/>
      <c r="L317" s="60"/>
      <c r="M317" s="82"/>
      <c r="N317" s="60"/>
      <c r="O317" s="82"/>
      <c r="P317" s="61"/>
      <c r="Q317" s="82"/>
      <c r="R317" s="60"/>
      <c r="S317" s="82"/>
      <c r="T317" s="61"/>
      <c r="X317" s="89">
        <f t="shared" si="58"/>
        <v>0</v>
      </c>
      <c r="Z317" s="105">
        <v>15</v>
      </c>
      <c r="AA317" s="82"/>
      <c r="AB317" s="60"/>
      <c r="AC317" s="82"/>
      <c r="AD317" s="60"/>
      <c r="AE317" s="82"/>
      <c r="AF317" s="60"/>
      <c r="AG317" s="82"/>
      <c r="AH317" s="60"/>
      <c r="AI317" s="82"/>
      <c r="AJ317" s="61"/>
      <c r="AK317" s="82"/>
      <c r="AL317" s="60"/>
      <c r="AM317" s="82"/>
      <c r="AN317" s="61"/>
      <c r="AR317" s="89">
        <f t="shared" si="59"/>
        <v>0</v>
      </c>
      <c r="AT317" s="105">
        <v>15</v>
      </c>
      <c r="AU317" s="82"/>
      <c r="AV317" s="60"/>
      <c r="AW317" s="82"/>
      <c r="AX317" s="60"/>
      <c r="AY317" s="82"/>
      <c r="AZ317" s="60"/>
      <c r="BA317" s="82"/>
      <c r="BB317" s="60"/>
      <c r="BC317" s="82"/>
      <c r="BD317" s="61"/>
      <c r="BE317" s="82"/>
      <c r="BF317" s="60"/>
      <c r="BG317" s="82"/>
      <c r="BH317" s="61"/>
    </row>
    <row r="318" spans="4:60" ht="15" customHeight="1" outlineLevel="1" thickTop="1" thickBot="1" x14ac:dyDescent="0.25">
      <c r="F318" s="106"/>
      <c r="G318" s="49" t="s">
        <v>27</v>
      </c>
      <c r="H318" s="49">
        <f>SUM(H303:H317)</f>
        <v>0</v>
      </c>
      <c r="I318" s="49"/>
      <c r="J318" s="49">
        <f>SUM(J303:J317)</f>
        <v>0</v>
      </c>
      <c r="K318" s="49"/>
      <c r="L318" s="49">
        <f>SUM(L303:L317)</f>
        <v>0</v>
      </c>
      <c r="M318" s="49"/>
      <c r="N318" s="49">
        <f>SUM(N303:N317)</f>
        <v>0</v>
      </c>
      <c r="O318" s="49"/>
      <c r="P318" s="49">
        <f>SUM(P303:P317)</f>
        <v>0</v>
      </c>
      <c r="Q318" s="49"/>
      <c r="R318" s="49">
        <f>SUM(R303:R317)</f>
        <v>0</v>
      </c>
      <c r="S318" s="49"/>
      <c r="T318" s="49">
        <f>SUM(T303:T317)</f>
        <v>0</v>
      </c>
      <c r="Z318" s="106"/>
      <c r="AA318" s="49" t="s">
        <v>27</v>
      </c>
      <c r="AB318" s="49">
        <f>SUM(AB303:AB317)</f>
        <v>0</v>
      </c>
      <c r="AC318" s="49"/>
      <c r="AD318" s="49">
        <f>SUM(AD303:AD317)</f>
        <v>0</v>
      </c>
      <c r="AE318" s="49"/>
      <c r="AF318" s="49">
        <f>SUM(AF303:AF317)</f>
        <v>0</v>
      </c>
      <c r="AG318" s="49"/>
      <c r="AH318" s="49">
        <f>SUM(AH303:AH317)</f>
        <v>0</v>
      </c>
      <c r="AI318" s="49"/>
      <c r="AJ318" s="49">
        <f>SUM(AJ303:AJ317)</f>
        <v>0</v>
      </c>
      <c r="AK318" s="49"/>
      <c r="AL318" s="49">
        <f>SUM(AL303:AL317)</f>
        <v>0</v>
      </c>
      <c r="AM318" s="49"/>
      <c r="AN318" s="49">
        <f>SUM(AN303:AN317)</f>
        <v>0</v>
      </c>
      <c r="AT318" s="106"/>
      <c r="AU318" s="49" t="s">
        <v>27</v>
      </c>
      <c r="AV318" s="49">
        <f>SUM(AV303:AV317)</f>
        <v>0</v>
      </c>
      <c r="AW318" s="49"/>
      <c r="AX318" s="49">
        <f>SUM(AX303:AX317)</f>
        <v>0</v>
      </c>
      <c r="AY318" s="49"/>
      <c r="AZ318" s="49">
        <f>SUM(AZ303:AZ317)</f>
        <v>0</v>
      </c>
      <c r="BA318" s="49"/>
      <c r="BB318" s="49">
        <f>SUM(BB303:BB317)</f>
        <v>0</v>
      </c>
      <c r="BC318" s="49"/>
      <c r="BD318" s="49">
        <f>SUM(BD303:BD317)</f>
        <v>0</v>
      </c>
      <c r="BE318" s="49"/>
      <c r="BF318" s="49">
        <f>SUM(BF303:BF317)</f>
        <v>0</v>
      </c>
      <c r="BG318" s="49"/>
      <c r="BH318" s="49">
        <f>SUM(BH303:BH317)</f>
        <v>0</v>
      </c>
    </row>
    <row r="319" spans="4:60" ht="15" hidden="1" customHeight="1" outlineLevel="1" thickBot="1" x14ac:dyDescent="0.25">
      <c r="F319" s="108" t="str">
        <f>IF(H320&lt;=EOMONTH(H284,0),INT((N320-LOOKUP(N320,DATE(YEAR(N320)+{-1;0;1},1,3)-WEEKDAY(DATE(YEAR(N320)+{-1;0;1},1,3))+2))/7)+1,"")</f>
        <v/>
      </c>
      <c r="G319" s="50"/>
      <c r="H319" s="50"/>
      <c r="I319" s="50"/>
      <c r="J319" s="50"/>
      <c r="K319" s="50"/>
      <c r="L319" s="50"/>
      <c r="M319" s="50"/>
      <c r="N319" s="50"/>
      <c r="O319" s="50"/>
      <c r="P319" s="50"/>
      <c r="Q319" s="50"/>
      <c r="R319" s="50"/>
      <c r="S319" s="50"/>
      <c r="T319" s="50"/>
      <c r="Z319" s="108" t="str">
        <f>IF(AB320&lt;=EOMONTH(AB284,0),INT((AH320-LOOKUP(AH320,DATE(YEAR(AH320)+{-1;0;1},1,3)-WEEKDAY(DATE(YEAR(AH320)+{-1;0;1},1,3))+2))/7)+1,"")</f>
        <v/>
      </c>
      <c r="AA319" s="50"/>
      <c r="AB319" s="50"/>
      <c r="AC319" s="50"/>
      <c r="AD319" s="50"/>
      <c r="AE319" s="50"/>
      <c r="AF319" s="50"/>
      <c r="AG319" s="50"/>
      <c r="AH319" s="50"/>
      <c r="AI319" s="50"/>
      <c r="AJ319" s="50"/>
      <c r="AK319" s="50"/>
      <c r="AL319" s="50"/>
      <c r="AM319" s="50"/>
      <c r="AN319" s="50"/>
      <c r="AT319" s="108" t="e">
        <f>IF(AV320&lt;=EOMONTH(AV284,0),INT((BB320-LOOKUP(BB320,DATE(YEAR(BB320)+{-1;0;1},1,3)-WEEKDAY(DATE(YEAR(BB320)+{-1;0;1},1,3))+2))/7)+1,"")</f>
        <v>#VALUE!</v>
      </c>
      <c r="AU319" s="50"/>
      <c r="AV319" s="50"/>
      <c r="AW319" s="50"/>
      <c r="AX319" s="50"/>
      <c r="AY319" s="50"/>
      <c r="AZ319" s="50"/>
      <c r="BA319" s="50"/>
      <c r="BB319" s="50"/>
      <c r="BC319" s="50"/>
      <c r="BD319" s="50"/>
      <c r="BE319" s="50"/>
      <c r="BF319" s="50"/>
      <c r="BG319" s="50"/>
      <c r="BH319" s="50"/>
    </row>
    <row r="320" spans="4:60" ht="39.950000000000003" customHeight="1" thickBot="1" x14ac:dyDescent="0.25">
      <c r="F320" s="71" t="str">
        <f>F319</f>
        <v/>
      </c>
      <c r="G320" s="51" t="str">
        <f>IF(ISNA(VLOOKUP(H320,Tab_feri,2,FALSE)),"",VLOOKUP(H320,Tab_feri,2,FALSE))</f>
        <v/>
      </c>
      <c r="H320" s="52" t="str">
        <f>IF(T302&lt;EOMONTH(F227,0),T302+1,"")</f>
        <v/>
      </c>
      <c r="I320" s="51" t="str">
        <f>IF(ISNA(VLOOKUP(J320,Tab_feri,2,FALSE)),"",VLOOKUP(J320,Tab_feri,2,FALSE))</f>
        <v/>
      </c>
      <c r="J320" s="52" t="str">
        <f>IF(H320&lt;EOMONTH(F227,0),H320+1,"")</f>
        <v/>
      </c>
      <c r="K320" s="51" t="str">
        <f>IF(ISNA(VLOOKUP(L320,Tab_feri,2,FALSE)),"",VLOOKUP(L320,Tab_feri,2,FALSE))</f>
        <v/>
      </c>
      <c r="L320" s="52" t="str">
        <f>IF(J320&lt;EOMONTH(F227,0),J320+1,"")</f>
        <v/>
      </c>
      <c r="M320" s="51" t="str">
        <f>IF(ISNA(VLOOKUP(N320,Tab_feri,2,FALSE)),"",VLOOKUP(N320,Tab_feri,2,FALSE))</f>
        <v/>
      </c>
      <c r="N320" s="52" t="str">
        <f>IF(L320&lt;EOMONTH(F227,0),L320+1,"")</f>
        <v/>
      </c>
      <c r="O320" s="51" t="str">
        <f>IF(ISNA(VLOOKUP(P320,Tab_feri,2,FALSE)),"",VLOOKUP(P320,Tab_feri,2,FALSE))</f>
        <v/>
      </c>
      <c r="P320" s="52" t="str">
        <f>IF(N320&lt;EOMONTH(F227,0),N320+1,"")</f>
        <v/>
      </c>
      <c r="Q320" s="53" t="str">
        <f>IF(ISNA(VLOOKUP(R320,Tab_feri,2,FALSE)),"",VLOOKUP(R320,Tab_feri,2,FALSE))</f>
        <v/>
      </c>
      <c r="R320" s="54" t="str">
        <f>IF(P320&lt;EOMONTH(F227,0),P320+1,"")</f>
        <v/>
      </c>
      <c r="S320" s="53" t="str">
        <f>IF(ISNA(VLOOKUP(T320,Tab_feri,2,FALSE)),"",VLOOKUP(T320,Tab_feri,2,FALSE))</f>
        <v/>
      </c>
      <c r="T320" s="55" t="str">
        <f>IF(R320&lt;EOMONTH(F227,0),R320+1,"")</f>
        <v/>
      </c>
      <c r="Z320" s="71" t="str">
        <f>Z319</f>
        <v/>
      </c>
      <c r="AA320" s="51" t="str">
        <f>IF(ISNA(VLOOKUP(AB320,Tab_feri,2,FALSE)),"",VLOOKUP(AB320,Tab_feri,2,FALSE))</f>
        <v/>
      </c>
      <c r="AB320" s="52" t="str">
        <f>IF(AN302&lt;EOMONTH(Z227,0),AN302+1,"")</f>
        <v/>
      </c>
      <c r="AC320" s="51" t="str">
        <f>IF(ISNA(VLOOKUP(AD320,Tab_feri,2,FALSE)),"",VLOOKUP(AD320,Tab_feri,2,FALSE))</f>
        <v/>
      </c>
      <c r="AD320" s="52" t="str">
        <f>IF(AB320&lt;EOMONTH(Z227,0),AB320+1,"")</f>
        <v/>
      </c>
      <c r="AE320" s="51" t="str">
        <f>IF(ISNA(VLOOKUP(AF320,Tab_feri,2,FALSE)),"",VLOOKUP(AF320,Tab_feri,2,FALSE))</f>
        <v/>
      </c>
      <c r="AF320" s="52" t="str">
        <f>IF(AD320&lt;EOMONTH(Z227,0),AD320+1,"")</f>
        <v/>
      </c>
      <c r="AG320" s="51" t="str">
        <f>IF(ISNA(VLOOKUP(AH320,Tab_feri,2,FALSE)),"",VLOOKUP(AH320,Tab_feri,2,FALSE))</f>
        <v/>
      </c>
      <c r="AH320" s="52" t="str">
        <f>IF(AF320&lt;EOMONTH(Z227,0),AF320+1,"")</f>
        <v/>
      </c>
      <c r="AI320" s="51" t="str">
        <f>IF(ISNA(VLOOKUP(AJ320,Tab_feri,2,FALSE)),"",VLOOKUP(AJ320,Tab_feri,2,FALSE))</f>
        <v/>
      </c>
      <c r="AJ320" s="52" t="str">
        <f>IF(AH320&lt;EOMONTH(Z227,0),AH320+1,"")</f>
        <v/>
      </c>
      <c r="AK320" s="53" t="str">
        <f>IF(ISNA(VLOOKUP(AL320,Tab_feri,2,FALSE)),"",VLOOKUP(AL320,Tab_feri,2,FALSE))</f>
        <v/>
      </c>
      <c r="AL320" s="54" t="str">
        <f>IF(AJ320&lt;EOMONTH(Z227,0),AJ320+1,"")</f>
        <v/>
      </c>
      <c r="AM320" s="53" t="str">
        <f>IF(ISNA(VLOOKUP(AN320,Tab_feri,2,FALSE)),"",VLOOKUP(AN320,Tab_feri,2,FALSE))</f>
        <v/>
      </c>
      <c r="AN320" s="55" t="str">
        <f>IF(AL320&lt;EOMONTH(Z227,0),AL320+1,"")</f>
        <v/>
      </c>
      <c r="AT320" s="71" t="e">
        <f>AT319</f>
        <v>#VALUE!</v>
      </c>
      <c r="AU320" s="51" t="str">
        <f>IF(ISNA(VLOOKUP(AV320,Tab_feri,2,FALSE)),"",VLOOKUP(AV320,Tab_feri,2,FALSE))</f>
        <v/>
      </c>
      <c r="AV320" s="52">
        <f>IF(BH302&lt;EOMONTH(AT227,0),BH302+1,"")</f>
        <v>43738</v>
      </c>
      <c r="AW320" s="51" t="str">
        <f>IF(ISNA(VLOOKUP(AX320,Tab_feri,2,FALSE)),"",VLOOKUP(AX320,Tab_feri,2,FALSE))</f>
        <v/>
      </c>
      <c r="AX320" s="52" t="str">
        <f>IF(AV320&lt;EOMONTH(AT227,0),AV320+1,"")</f>
        <v/>
      </c>
      <c r="AY320" s="51" t="str">
        <f>IF(ISNA(VLOOKUP(AZ320,Tab_feri,2,FALSE)),"",VLOOKUP(AZ320,Tab_feri,2,FALSE))</f>
        <v/>
      </c>
      <c r="AZ320" s="52" t="str">
        <f>IF(AX320&lt;EOMONTH(AT227,0),AX320+1,"")</f>
        <v/>
      </c>
      <c r="BA320" s="51" t="str">
        <f>IF(ISNA(VLOOKUP(BB320,Tab_feri,2,FALSE)),"",VLOOKUP(BB320,Tab_feri,2,FALSE))</f>
        <v/>
      </c>
      <c r="BB320" s="52" t="str">
        <f>IF(AZ320&lt;EOMONTH(AT227,0),AZ320+1,"")</f>
        <v/>
      </c>
      <c r="BC320" s="51" t="str">
        <f>IF(ISNA(VLOOKUP(BD320,Tab_feri,2,FALSE)),"",VLOOKUP(BD320,Tab_feri,2,FALSE))</f>
        <v/>
      </c>
      <c r="BD320" s="52" t="str">
        <f>IF(BB320&lt;EOMONTH(AT227,0),BB320+1,"")</f>
        <v/>
      </c>
      <c r="BE320" s="53" t="str">
        <f>IF(ISNA(VLOOKUP(BF320,Tab_feri,2,FALSE)),"",VLOOKUP(BF320,Tab_feri,2,FALSE))</f>
        <v/>
      </c>
      <c r="BF320" s="54" t="str">
        <f>IF(BD320&lt;EOMONTH(AT227,0),BD320+1,"")</f>
        <v/>
      </c>
      <c r="BG320" s="53" t="str">
        <f>IF(ISNA(VLOOKUP(BH320,Tab_feri,2,FALSE)),"",VLOOKUP(BH320,Tab_feri,2,FALSE))</f>
        <v/>
      </c>
      <c r="BH320" s="55" t="str">
        <f>IF(BF320&lt;EOMONTH(AT227,0),BF320+1,"")</f>
        <v/>
      </c>
    </row>
    <row r="321" spans="4:60" ht="16.5" outlineLevel="1" thickTop="1" thickBot="1" x14ac:dyDescent="0.25">
      <c r="D321" s="87">
        <f>SUM(H321,J321,L321,N321,P321,R321,T321)</f>
        <v>0</v>
      </c>
      <c r="F321" s="105">
        <v>1</v>
      </c>
      <c r="G321" s="80"/>
      <c r="H321" s="57"/>
      <c r="I321" s="80"/>
      <c r="J321" s="57"/>
      <c r="K321" s="80"/>
      <c r="L321" s="57"/>
      <c r="M321" s="80"/>
      <c r="N321" s="57"/>
      <c r="O321" s="80"/>
      <c r="P321" s="58"/>
      <c r="Q321" s="80"/>
      <c r="R321" s="57"/>
      <c r="S321" s="80"/>
      <c r="T321" s="58"/>
      <c r="X321" s="87">
        <f>SUM(AB321,AD321,AF321,AH321,AJ321,AL321,AN321)</f>
        <v>0</v>
      </c>
      <c r="Z321" s="105">
        <v>1</v>
      </c>
      <c r="AA321" s="80"/>
      <c r="AB321" s="57"/>
      <c r="AC321" s="80"/>
      <c r="AD321" s="57"/>
      <c r="AE321" s="80"/>
      <c r="AF321" s="57"/>
      <c r="AG321" s="80"/>
      <c r="AH321" s="57"/>
      <c r="AI321" s="80"/>
      <c r="AJ321" s="58"/>
      <c r="AK321" s="80"/>
      <c r="AL321" s="57"/>
      <c r="AM321" s="80"/>
      <c r="AN321" s="58"/>
      <c r="AR321" s="87">
        <f>SUM(AV321,AX321,AZ321,BB321,BD321,BF321,BH321)</f>
        <v>0</v>
      </c>
      <c r="AT321" s="105">
        <v>1</v>
      </c>
      <c r="AU321" s="80"/>
      <c r="AV321" s="57"/>
      <c r="AW321" s="80"/>
      <c r="AX321" s="57"/>
      <c r="AY321" s="80"/>
      <c r="AZ321" s="57"/>
      <c r="BA321" s="80"/>
      <c r="BB321" s="57"/>
      <c r="BC321" s="80"/>
      <c r="BD321" s="58"/>
      <c r="BE321" s="80"/>
      <c r="BF321" s="57"/>
      <c r="BG321" s="80"/>
      <c r="BH321" s="58"/>
    </row>
    <row r="322" spans="4:60" ht="15.75" outlineLevel="1" thickBot="1" x14ac:dyDescent="0.25">
      <c r="D322" s="88">
        <f t="shared" ref="D322:D335" si="60">SUM(H322,J322,L322,N322,P322,R322,T322)</f>
        <v>0</v>
      </c>
      <c r="F322" s="105">
        <v>2</v>
      </c>
      <c r="G322" s="81"/>
      <c r="H322" s="47"/>
      <c r="I322" s="81"/>
      <c r="J322" s="47"/>
      <c r="K322" s="81"/>
      <c r="L322" s="47"/>
      <c r="M322" s="81"/>
      <c r="N322" s="47"/>
      <c r="O322" s="81"/>
      <c r="P322" s="59"/>
      <c r="Q322" s="81"/>
      <c r="R322" s="47"/>
      <c r="S322" s="81"/>
      <c r="T322" s="59"/>
      <c r="X322" s="88">
        <f t="shared" ref="X322:X335" si="61">SUM(AB322,AD322,AF322,AH322,AJ322,AL322,AN322)</f>
        <v>0</v>
      </c>
      <c r="Z322" s="105">
        <v>2</v>
      </c>
      <c r="AA322" s="81"/>
      <c r="AB322" s="47"/>
      <c r="AC322" s="81"/>
      <c r="AD322" s="47"/>
      <c r="AE322" s="81"/>
      <c r="AF322" s="47"/>
      <c r="AG322" s="81"/>
      <c r="AH322" s="47"/>
      <c r="AI322" s="81"/>
      <c r="AJ322" s="59"/>
      <c r="AK322" s="81"/>
      <c r="AL322" s="47"/>
      <c r="AM322" s="81"/>
      <c r="AN322" s="59"/>
      <c r="AR322" s="88">
        <f t="shared" ref="AR322:AR335" si="62">SUM(AV322,AX322,AZ322,BB322,BD322,BF322,BH322)</f>
        <v>0</v>
      </c>
      <c r="AT322" s="105">
        <v>2</v>
      </c>
      <c r="AU322" s="81"/>
      <c r="AV322" s="47"/>
      <c r="AW322" s="81"/>
      <c r="AX322" s="47"/>
      <c r="AY322" s="81"/>
      <c r="AZ322" s="47"/>
      <c r="BA322" s="81"/>
      <c r="BB322" s="47"/>
      <c r="BC322" s="81"/>
      <c r="BD322" s="59"/>
      <c r="BE322" s="81"/>
      <c r="BF322" s="47"/>
      <c r="BG322" s="81"/>
      <c r="BH322" s="59"/>
    </row>
    <row r="323" spans="4:60" ht="15.75" outlineLevel="1" thickBot="1" x14ac:dyDescent="0.25">
      <c r="D323" s="88">
        <f t="shared" si="60"/>
        <v>0</v>
      </c>
      <c r="F323" s="105">
        <v>3</v>
      </c>
      <c r="G323" s="81"/>
      <c r="H323" s="47"/>
      <c r="I323" s="81"/>
      <c r="J323" s="47"/>
      <c r="K323" s="81"/>
      <c r="L323" s="47"/>
      <c r="M323" s="81"/>
      <c r="N323" s="47"/>
      <c r="O323" s="81"/>
      <c r="P323" s="59"/>
      <c r="Q323" s="81"/>
      <c r="R323" s="47"/>
      <c r="S323" s="81"/>
      <c r="T323" s="59"/>
      <c r="X323" s="88">
        <f t="shared" si="61"/>
        <v>0</v>
      </c>
      <c r="Z323" s="105">
        <v>3</v>
      </c>
      <c r="AA323" s="81"/>
      <c r="AB323" s="47"/>
      <c r="AC323" s="81"/>
      <c r="AD323" s="47"/>
      <c r="AE323" s="81"/>
      <c r="AF323" s="47"/>
      <c r="AG323" s="81"/>
      <c r="AH323" s="47"/>
      <c r="AI323" s="81"/>
      <c r="AJ323" s="59"/>
      <c r="AK323" s="81"/>
      <c r="AL323" s="47"/>
      <c r="AM323" s="81"/>
      <c r="AN323" s="59"/>
      <c r="AR323" s="88">
        <f t="shared" si="62"/>
        <v>0</v>
      </c>
      <c r="AT323" s="105">
        <v>3</v>
      </c>
      <c r="AU323" s="81"/>
      <c r="AV323" s="47"/>
      <c r="AW323" s="81"/>
      <c r="AX323" s="47"/>
      <c r="AY323" s="81"/>
      <c r="AZ323" s="47"/>
      <c r="BA323" s="81"/>
      <c r="BB323" s="47"/>
      <c r="BC323" s="81"/>
      <c r="BD323" s="59"/>
      <c r="BE323" s="81"/>
      <c r="BF323" s="47"/>
      <c r="BG323" s="81"/>
      <c r="BH323" s="59"/>
    </row>
    <row r="324" spans="4:60" ht="15.75" outlineLevel="1" thickBot="1" x14ac:dyDescent="0.25">
      <c r="D324" s="88">
        <f t="shared" si="60"/>
        <v>0</v>
      </c>
      <c r="F324" s="105">
        <v>4</v>
      </c>
      <c r="G324" s="81"/>
      <c r="H324" s="47"/>
      <c r="I324" s="81"/>
      <c r="J324" s="47"/>
      <c r="K324" s="81"/>
      <c r="L324" s="47"/>
      <c r="M324" s="81"/>
      <c r="N324" s="47"/>
      <c r="O324" s="81"/>
      <c r="P324" s="59"/>
      <c r="Q324" s="81"/>
      <c r="R324" s="47"/>
      <c r="S324" s="81"/>
      <c r="T324" s="59"/>
      <c r="X324" s="88">
        <f t="shared" si="61"/>
        <v>0</v>
      </c>
      <c r="Z324" s="105">
        <v>4</v>
      </c>
      <c r="AA324" s="81"/>
      <c r="AB324" s="47"/>
      <c r="AC324" s="81"/>
      <c r="AD324" s="47"/>
      <c r="AE324" s="81"/>
      <c r="AF324" s="47"/>
      <c r="AG324" s="81"/>
      <c r="AH324" s="47"/>
      <c r="AI324" s="81"/>
      <c r="AJ324" s="59"/>
      <c r="AK324" s="81"/>
      <c r="AL324" s="47"/>
      <c r="AM324" s="81"/>
      <c r="AN324" s="59"/>
      <c r="AR324" s="88">
        <f t="shared" si="62"/>
        <v>0</v>
      </c>
      <c r="AT324" s="105">
        <v>4</v>
      </c>
      <c r="AU324" s="81"/>
      <c r="AV324" s="47"/>
      <c r="AW324" s="81"/>
      <c r="AX324" s="47"/>
      <c r="AY324" s="81"/>
      <c r="AZ324" s="47"/>
      <c r="BA324" s="81"/>
      <c r="BB324" s="47"/>
      <c r="BC324" s="81"/>
      <c r="BD324" s="59"/>
      <c r="BE324" s="81"/>
      <c r="BF324" s="47"/>
      <c r="BG324" s="81"/>
      <c r="BH324" s="59"/>
    </row>
    <row r="325" spans="4:60" ht="15.75" outlineLevel="1" thickBot="1" x14ac:dyDescent="0.25">
      <c r="D325" s="88">
        <f t="shared" si="60"/>
        <v>0</v>
      </c>
      <c r="F325" s="105">
        <v>5</v>
      </c>
      <c r="G325" s="81"/>
      <c r="H325" s="47"/>
      <c r="I325" s="81"/>
      <c r="J325" s="47"/>
      <c r="K325" s="81"/>
      <c r="L325" s="47"/>
      <c r="M325" s="81"/>
      <c r="N325" s="47"/>
      <c r="O325" s="81"/>
      <c r="P325" s="59"/>
      <c r="Q325" s="81"/>
      <c r="R325" s="47"/>
      <c r="S325" s="81"/>
      <c r="T325" s="59"/>
      <c r="X325" s="88">
        <f t="shared" si="61"/>
        <v>0</v>
      </c>
      <c r="Z325" s="105">
        <v>5</v>
      </c>
      <c r="AA325" s="81"/>
      <c r="AB325" s="47"/>
      <c r="AC325" s="81"/>
      <c r="AD325" s="47"/>
      <c r="AE325" s="81"/>
      <c r="AF325" s="47"/>
      <c r="AG325" s="81"/>
      <c r="AH325" s="47"/>
      <c r="AI325" s="81"/>
      <c r="AJ325" s="59"/>
      <c r="AK325" s="81"/>
      <c r="AL325" s="47"/>
      <c r="AM325" s="81"/>
      <c r="AN325" s="59"/>
      <c r="AR325" s="88">
        <f t="shared" si="62"/>
        <v>0</v>
      </c>
      <c r="AT325" s="105">
        <v>5</v>
      </c>
      <c r="AU325" s="81"/>
      <c r="AV325" s="47"/>
      <c r="AW325" s="81"/>
      <c r="AX325" s="47"/>
      <c r="AY325" s="81"/>
      <c r="AZ325" s="47"/>
      <c r="BA325" s="81"/>
      <c r="BB325" s="47"/>
      <c r="BC325" s="81"/>
      <c r="BD325" s="59"/>
      <c r="BE325" s="81"/>
      <c r="BF325" s="47"/>
      <c r="BG325" s="81"/>
      <c r="BH325" s="59"/>
    </row>
    <row r="326" spans="4:60" ht="15.75" outlineLevel="1" thickBot="1" x14ac:dyDescent="0.25">
      <c r="D326" s="88">
        <f t="shared" si="60"/>
        <v>0</v>
      </c>
      <c r="F326" s="105">
        <v>6</v>
      </c>
      <c r="G326" s="81"/>
      <c r="H326" s="47"/>
      <c r="I326" s="81"/>
      <c r="J326" s="47"/>
      <c r="K326" s="81"/>
      <c r="L326" s="47"/>
      <c r="M326" s="81"/>
      <c r="N326" s="47"/>
      <c r="O326" s="81"/>
      <c r="P326" s="59"/>
      <c r="Q326" s="81"/>
      <c r="R326" s="47"/>
      <c r="S326" s="81"/>
      <c r="T326" s="59"/>
      <c r="X326" s="88">
        <f t="shared" si="61"/>
        <v>0</v>
      </c>
      <c r="Z326" s="105">
        <v>6</v>
      </c>
      <c r="AA326" s="81"/>
      <c r="AB326" s="47"/>
      <c r="AC326" s="81"/>
      <c r="AD326" s="47"/>
      <c r="AE326" s="81"/>
      <c r="AF326" s="47"/>
      <c r="AG326" s="81"/>
      <c r="AH326" s="47"/>
      <c r="AI326" s="81"/>
      <c r="AJ326" s="59"/>
      <c r="AK326" s="81"/>
      <c r="AL326" s="47"/>
      <c r="AM326" s="81"/>
      <c r="AN326" s="59"/>
      <c r="AR326" s="88">
        <f t="shared" si="62"/>
        <v>0</v>
      </c>
      <c r="AT326" s="105">
        <v>6</v>
      </c>
      <c r="AU326" s="81"/>
      <c r="AV326" s="47"/>
      <c r="AW326" s="81"/>
      <c r="AX326" s="47"/>
      <c r="AY326" s="81"/>
      <c r="AZ326" s="47"/>
      <c r="BA326" s="81"/>
      <c r="BB326" s="47"/>
      <c r="BC326" s="81"/>
      <c r="BD326" s="59"/>
      <c r="BE326" s="81"/>
      <c r="BF326" s="47"/>
      <c r="BG326" s="81"/>
      <c r="BH326" s="59"/>
    </row>
    <row r="327" spans="4:60" ht="15.75" outlineLevel="1" thickBot="1" x14ac:dyDescent="0.25">
      <c r="D327" s="88">
        <f t="shared" si="60"/>
        <v>0</v>
      </c>
      <c r="F327" s="105">
        <v>7</v>
      </c>
      <c r="G327" s="81"/>
      <c r="H327" s="47"/>
      <c r="I327" s="81"/>
      <c r="J327" s="47"/>
      <c r="K327" s="81"/>
      <c r="L327" s="47"/>
      <c r="M327" s="81"/>
      <c r="N327" s="47"/>
      <c r="O327" s="81"/>
      <c r="P327" s="59"/>
      <c r="Q327" s="81"/>
      <c r="R327" s="47"/>
      <c r="S327" s="81"/>
      <c r="T327" s="59"/>
      <c r="X327" s="88">
        <f t="shared" si="61"/>
        <v>0</v>
      </c>
      <c r="Z327" s="105">
        <v>7</v>
      </c>
      <c r="AA327" s="81"/>
      <c r="AB327" s="47"/>
      <c r="AC327" s="81"/>
      <c r="AD327" s="47"/>
      <c r="AE327" s="81"/>
      <c r="AF327" s="47"/>
      <c r="AG327" s="81"/>
      <c r="AH327" s="47"/>
      <c r="AI327" s="81"/>
      <c r="AJ327" s="59"/>
      <c r="AK327" s="81"/>
      <c r="AL327" s="47"/>
      <c r="AM327" s="81"/>
      <c r="AN327" s="59"/>
      <c r="AR327" s="88">
        <f t="shared" si="62"/>
        <v>0</v>
      </c>
      <c r="AT327" s="105">
        <v>7</v>
      </c>
      <c r="AU327" s="81"/>
      <c r="AV327" s="47"/>
      <c r="AW327" s="81"/>
      <c r="AX327" s="47"/>
      <c r="AY327" s="81"/>
      <c r="AZ327" s="47"/>
      <c r="BA327" s="81"/>
      <c r="BB327" s="47"/>
      <c r="BC327" s="81"/>
      <c r="BD327" s="59"/>
      <c r="BE327" s="81"/>
      <c r="BF327" s="47"/>
      <c r="BG327" s="81"/>
      <c r="BH327" s="59"/>
    </row>
    <row r="328" spans="4:60" ht="15.75" outlineLevel="1" thickBot="1" x14ac:dyDescent="0.25">
      <c r="D328" s="88">
        <f t="shared" si="60"/>
        <v>0</v>
      </c>
      <c r="F328" s="105">
        <v>8</v>
      </c>
      <c r="G328" s="81"/>
      <c r="H328" s="47"/>
      <c r="I328" s="81"/>
      <c r="J328" s="47"/>
      <c r="K328" s="81"/>
      <c r="L328" s="47"/>
      <c r="M328" s="81"/>
      <c r="N328" s="47"/>
      <c r="O328" s="81"/>
      <c r="P328" s="59"/>
      <c r="Q328" s="81"/>
      <c r="R328" s="47"/>
      <c r="S328" s="81"/>
      <c r="T328" s="59"/>
      <c r="X328" s="88">
        <f t="shared" si="61"/>
        <v>0</v>
      </c>
      <c r="Z328" s="105">
        <v>8</v>
      </c>
      <c r="AA328" s="81"/>
      <c r="AB328" s="47"/>
      <c r="AC328" s="81"/>
      <c r="AD328" s="47"/>
      <c r="AE328" s="81"/>
      <c r="AF328" s="47"/>
      <c r="AG328" s="81"/>
      <c r="AH328" s="47"/>
      <c r="AI328" s="81"/>
      <c r="AJ328" s="59"/>
      <c r="AK328" s="81"/>
      <c r="AL328" s="47"/>
      <c r="AM328" s="81"/>
      <c r="AN328" s="59"/>
      <c r="AR328" s="88">
        <f t="shared" si="62"/>
        <v>0</v>
      </c>
      <c r="AT328" s="105">
        <v>8</v>
      </c>
      <c r="AU328" s="81"/>
      <c r="AV328" s="47"/>
      <c r="AW328" s="81"/>
      <c r="AX328" s="47"/>
      <c r="AY328" s="81"/>
      <c r="AZ328" s="47"/>
      <c r="BA328" s="81"/>
      <c r="BB328" s="47"/>
      <c r="BC328" s="81"/>
      <c r="BD328" s="59"/>
      <c r="BE328" s="81"/>
      <c r="BF328" s="47"/>
      <c r="BG328" s="81"/>
      <c r="BH328" s="59"/>
    </row>
    <row r="329" spans="4:60" ht="15.75" outlineLevel="1" thickBot="1" x14ac:dyDescent="0.25">
      <c r="D329" s="88">
        <f t="shared" si="60"/>
        <v>0</v>
      </c>
      <c r="F329" s="105">
        <v>9</v>
      </c>
      <c r="G329" s="81"/>
      <c r="H329" s="47"/>
      <c r="I329" s="81"/>
      <c r="J329" s="47"/>
      <c r="K329" s="81"/>
      <c r="L329" s="47"/>
      <c r="M329" s="81"/>
      <c r="N329" s="47"/>
      <c r="O329" s="81"/>
      <c r="P329" s="59"/>
      <c r="Q329" s="81"/>
      <c r="R329" s="47"/>
      <c r="S329" s="81"/>
      <c r="T329" s="59"/>
      <c r="X329" s="88">
        <f t="shared" si="61"/>
        <v>0</v>
      </c>
      <c r="Z329" s="105">
        <v>9</v>
      </c>
      <c r="AA329" s="81"/>
      <c r="AB329" s="47"/>
      <c r="AC329" s="81"/>
      <c r="AD329" s="47"/>
      <c r="AE329" s="81"/>
      <c r="AF329" s="47"/>
      <c r="AG329" s="81"/>
      <c r="AH329" s="47"/>
      <c r="AI329" s="81"/>
      <c r="AJ329" s="59"/>
      <c r="AK329" s="81"/>
      <c r="AL329" s="47"/>
      <c r="AM329" s="81"/>
      <c r="AN329" s="59"/>
      <c r="AR329" s="88">
        <f t="shared" si="62"/>
        <v>0</v>
      </c>
      <c r="AT329" s="105">
        <v>9</v>
      </c>
      <c r="AU329" s="81"/>
      <c r="AV329" s="47"/>
      <c r="AW329" s="81"/>
      <c r="AX329" s="47"/>
      <c r="AY329" s="81"/>
      <c r="AZ329" s="47"/>
      <c r="BA329" s="81"/>
      <c r="BB329" s="47"/>
      <c r="BC329" s="81"/>
      <c r="BD329" s="59"/>
      <c r="BE329" s="81"/>
      <c r="BF329" s="47"/>
      <c r="BG329" s="81"/>
      <c r="BH329" s="59"/>
    </row>
    <row r="330" spans="4:60" ht="15.75" outlineLevel="1" thickBot="1" x14ac:dyDescent="0.25">
      <c r="D330" s="88">
        <f t="shared" si="60"/>
        <v>0</v>
      </c>
      <c r="F330" s="105">
        <v>10</v>
      </c>
      <c r="G330" s="81"/>
      <c r="H330" s="47"/>
      <c r="I330" s="81"/>
      <c r="J330" s="47"/>
      <c r="K330" s="81"/>
      <c r="L330" s="47"/>
      <c r="M330" s="81"/>
      <c r="N330" s="47"/>
      <c r="O330" s="81"/>
      <c r="P330" s="59"/>
      <c r="Q330" s="81"/>
      <c r="R330" s="47"/>
      <c r="S330" s="81"/>
      <c r="T330" s="59"/>
      <c r="X330" s="88">
        <f t="shared" si="61"/>
        <v>0</v>
      </c>
      <c r="Z330" s="105">
        <v>10</v>
      </c>
      <c r="AA330" s="81"/>
      <c r="AB330" s="47"/>
      <c r="AC330" s="81"/>
      <c r="AD330" s="47"/>
      <c r="AE330" s="81"/>
      <c r="AF330" s="47"/>
      <c r="AG330" s="81"/>
      <c r="AH330" s="47"/>
      <c r="AI330" s="81"/>
      <c r="AJ330" s="59"/>
      <c r="AK330" s="81"/>
      <c r="AL330" s="47"/>
      <c r="AM330" s="81"/>
      <c r="AN330" s="59"/>
      <c r="AR330" s="88">
        <f t="shared" si="62"/>
        <v>0</v>
      </c>
      <c r="AT330" s="105">
        <v>10</v>
      </c>
      <c r="AU330" s="81"/>
      <c r="AV330" s="47"/>
      <c r="AW330" s="81"/>
      <c r="AX330" s="47"/>
      <c r="AY330" s="81"/>
      <c r="AZ330" s="47"/>
      <c r="BA330" s="81"/>
      <c r="BB330" s="47"/>
      <c r="BC330" s="81"/>
      <c r="BD330" s="59"/>
      <c r="BE330" s="81"/>
      <c r="BF330" s="47"/>
      <c r="BG330" s="81"/>
      <c r="BH330" s="59"/>
    </row>
    <row r="331" spans="4:60" ht="15.75" outlineLevel="1" thickBot="1" x14ac:dyDescent="0.25">
      <c r="D331" s="88">
        <f t="shared" si="60"/>
        <v>0</v>
      </c>
      <c r="F331" s="105">
        <v>11</v>
      </c>
      <c r="G331" s="81"/>
      <c r="H331" s="47"/>
      <c r="I331" s="81"/>
      <c r="J331" s="47"/>
      <c r="K331" s="81"/>
      <c r="L331" s="47"/>
      <c r="M331" s="81"/>
      <c r="N331" s="47"/>
      <c r="O331" s="81"/>
      <c r="P331" s="59"/>
      <c r="Q331" s="81"/>
      <c r="R331" s="47"/>
      <c r="S331" s="81"/>
      <c r="T331" s="59"/>
      <c r="X331" s="88">
        <f t="shared" si="61"/>
        <v>0</v>
      </c>
      <c r="Z331" s="105">
        <v>11</v>
      </c>
      <c r="AA331" s="81"/>
      <c r="AB331" s="47"/>
      <c r="AC331" s="81"/>
      <c r="AD331" s="47"/>
      <c r="AE331" s="81"/>
      <c r="AF331" s="47"/>
      <c r="AG331" s="81"/>
      <c r="AH331" s="47"/>
      <c r="AI331" s="81"/>
      <c r="AJ331" s="59"/>
      <c r="AK331" s="81"/>
      <c r="AL331" s="47"/>
      <c r="AM331" s="81"/>
      <c r="AN331" s="59"/>
      <c r="AR331" s="88">
        <f t="shared" si="62"/>
        <v>0</v>
      </c>
      <c r="AT331" s="105">
        <v>11</v>
      </c>
      <c r="AU331" s="81"/>
      <c r="AV331" s="47"/>
      <c r="AW331" s="81"/>
      <c r="AX331" s="47"/>
      <c r="AY331" s="81"/>
      <c r="AZ331" s="47"/>
      <c r="BA331" s="81"/>
      <c r="BB331" s="47"/>
      <c r="BC331" s="81"/>
      <c r="BD331" s="59"/>
      <c r="BE331" s="81"/>
      <c r="BF331" s="47"/>
      <c r="BG331" s="81"/>
      <c r="BH331" s="59"/>
    </row>
    <row r="332" spans="4:60" ht="15.75" outlineLevel="1" thickBot="1" x14ac:dyDescent="0.25">
      <c r="D332" s="88">
        <f t="shared" si="60"/>
        <v>0</v>
      </c>
      <c r="F332" s="105">
        <v>12</v>
      </c>
      <c r="G332" s="81"/>
      <c r="H332" s="47"/>
      <c r="I332" s="81"/>
      <c r="J332" s="47"/>
      <c r="K332" s="81"/>
      <c r="L332" s="47"/>
      <c r="M332" s="81"/>
      <c r="N332" s="47"/>
      <c r="O332" s="81"/>
      <c r="P332" s="59"/>
      <c r="Q332" s="81"/>
      <c r="R332" s="47"/>
      <c r="S332" s="81"/>
      <c r="T332" s="59"/>
      <c r="X332" s="88">
        <f t="shared" si="61"/>
        <v>0</v>
      </c>
      <c r="Z332" s="105">
        <v>12</v>
      </c>
      <c r="AA332" s="81"/>
      <c r="AB332" s="47"/>
      <c r="AC332" s="81"/>
      <c r="AD332" s="47"/>
      <c r="AE332" s="81"/>
      <c r="AF332" s="47"/>
      <c r="AG332" s="81"/>
      <c r="AH332" s="47"/>
      <c r="AI332" s="81"/>
      <c r="AJ332" s="59"/>
      <c r="AK332" s="81"/>
      <c r="AL332" s="47"/>
      <c r="AM332" s="81"/>
      <c r="AN332" s="59"/>
      <c r="AR332" s="88">
        <f t="shared" si="62"/>
        <v>0</v>
      </c>
      <c r="AT332" s="105">
        <v>12</v>
      </c>
      <c r="AU332" s="81"/>
      <c r="AV332" s="47"/>
      <c r="AW332" s="81"/>
      <c r="AX332" s="47"/>
      <c r="AY332" s="81"/>
      <c r="AZ332" s="47"/>
      <c r="BA332" s="81"/>
      <c r="BB332" s="47"/>
      <c r="BC332" s="81"/>
      <c r="BD332" s="59"/>
      <c r="BE332" s="81"/>
      <c r="BF332" s="47"/>
      <c r="BG332" s="81"/>
      <c r="BH332" s="59"/>
    </row>
    <row r="333" spans="4:60" ht="15.75" outlineLevel="1" thickBot="1" x14ac:dyDescent="0.25">
      <c r="D333" s="88">
        <f t="shared" si="60"/>
        <v>0</v>
      </c>
      <c r="F333" s="105">
        <v>13</v>
      </c>
      <c r="G333" s="81"/>
      <c r="H333" s="47"/>
      <c r="I333" s="81"/>
      <c r="J333" s="47"/>
      <c r="K333" s="81"/>
      <c r="L333" s="47"/>
      <c r="M333" s="81"/>
      <c r="N333" s="47"/>
      <c r="O333" s="81"/>
      <c r="P333" s="59"/>
      <c r="Q333" s="81"/>
      <c r="R333" s="47"/>
      <c r="S333" s="81"/>
      <c r="T333" s="59"/>
      <c r="X333" s="88">
        <f t="shared" si="61"/>
        <v>0</v>
      </c>
      <c r="Z333" s="105">
        <v>13</v>
      </c>
      <c r="AA333" s="81"/>
      <c r="AB333" s="47"/>
      <c r="AC333" s="81"/>
      <c r="AD333" s="47"/>
      <c r="AE333" s="81"/>
      <c r="AF333" s="47"/>
      <c r="AG333" s="81"/>
      <c r="AH333" s="47"/>
      <c r="AI333" s="81"/>
      <c r="AJ333" s="59"/>
      <c r="AK333" s="81"/>
      <c r="AL333" s="47"/>
      <c r="AM333" s="81"/>
      <c r="AN333" s="59"/>
      <c r="AR333" s="88">
        <f t="shared" si="62"/>
        <v>0</v>
      </c>
      <c r="AT333" s="105">
        <v>13</v>
      </c>
      <c r="AU333" s="81"/>
      <c r="AV333" s="47"/>
      <c r="AW333" s="81"/>
      <c r="AX333" s="47"/>
      <c r="AY333" s="81"/>
      <c r="AZ333" s="47"/>
      <c r="BA333" s="81"/>
      <c r="BB333" s="47"/>
      <c r="BC333" s="81"/>
      <c r="BD333" s="59"/>
      <c r="BE333" s="81"/>
      <c r="BF333" s="47"/>
      <c r="BG333" s="81"/>
      <c r="BH333" s="59"/>
    </row>
    <row r="334" spans="4:60" ht="15.75" outlineLevel="1" thickBot="1" x14ac:dyDescent="0.25">
      <c r="D334" s="88">
        <f t="shared" si="60"/>
        <v>0</v>
      </c>
      <c r="F334" s="105">
        <v>14</v>
      </c>
      <c r="G334" s="81"/>
      <c r="H334" s="78"/>
      <c r="I334" s="81"/>
      <c r="J334" s="47"/>
      <c r="K334" s="81"/>
      <c r="L334" s="47"/>
      <c r="M334" s="81"/>
      <c r="N334" s="47"/>
      <c r="O334" s="81"/>
      <c r="P334" s="59"/>
      <c r="Q334" s="81"/>
      <c r="R334" s="47"/>
      <c r="S334" s="81"/>
      <c r="T334" s="59"/>
      <c r="X334" s="88">
        <f t="shared" si="61"/>
        <v>0</v>
      </c>
      <c r="Z334" s="105">
        <v>14</v>
      </c>
      <c r="AA334" s="81"/>
      <c r="AB334" s="78"/>
      <c r="AC334" s="81"/>
      <c r="AD334" s="47"/>
      <c r="AE334" s="81"/>
      <c r="AF334" s="47"/>
      <c r="AG334" s="81"/>
      <c r="AH334" s="47"/>
      <c r="AI334" s="81"/>
      <c r="AJ334" s="59"/>
      <c r="AK334" s="81"/>
      <c r="AL334" s="47"/>
      <c r="AM334" s="81"/>
      <c r="AN334" s="59"/>
      <c r="AR334" s="88">
        <f t="shared" si="62"/>
        <v>0</v>
      </c>
      <c r="AT334" s="105">
        <v>14</v>
      </c>
      <c r="AU334" s="81"/>
      <c r="AV334" s="78"/>
      <c r="AW334" s="81"/>
      <c r="AX334" s="47"/>
      <c r="AY334" s="81"/>
      <c r="AZ334" s="47"/>
      <c r="BA334" s="81"/>
      <c r="BB334" s="47"/>
      <c r="BC334" s="81"/>
      <c r="BD334" s="59"/>
      <c r="BE334" s="81"/>
      <c r="BF334" s="47"/>
      <c r="BG334" s="81"/>
      <c r="BH334" s="59"/>
    </row>
    <row r="335" spans="4:60" ht="15.75" outlineLevel="1" thickBot="1" x14ac:dyDescent="0.25">
      <c r="D335" s="89">
        <f t="shared" si="60"/>
        <v>0</v>
      </c>
      <c r="F335" s="105">
        <v>15</v>
      </c>
      <c r="G335" s="82"/>
      <c r="H335" s="60"/>
      <c r="I335" s="82"/>
      <c r="J335" s="60"/>
      <c r="K335" s="82"/>
      <c r="L335" s="60"/>
      <c r="M335" s="82"/>
      <c r="N335" s="60"/>
      <c r="O335" s="82"/>
      <c r="P335" s="61"/>
      <c r="Q335" s="82"/>
      <c r="R335" s="60"/>
      <c r="S335" s="82"/>
      <c r="T335" s="61"/>
      <c r="X335" s="89">
        <f t="shared" si="61"/>
        <v>0</v>
      </c>
      <c r="Z335" s="105">
        <v>15</v>
      </c>
      <c r="AA335" s="82"/>
      <c r="AB335" s="60"/>
      <c r="AC335" s="82"/>
      <c r="AD335" s="60"/>
      <c r="AE335" s="82"/>
      <c r="AF335" s="60"/>
      <c r="AG335" s="82"/>
      <c r="AH335" s="60"/>
      <c r="AI335" s="82"/>
      <c r="AJ335" s="61"/>
      <c r="AK335" s="82"/>
      <c r="AL335" s="60"/>
      <c r="AM335" s="82"/>
      <c r="AN335" s="61"/>
      <c r="AR335" s="89">
        <f t="shared" si="62"/>
        <v>0</v>
      </c>
      <c r="AT335" s="105">
        <v>15</v>
      </c>
      <c r="AU335" s="82"/>
      <c r="AV335" s="60"/>
      <c r="AW335" s="82"/>
      <c r="AX335" s="60"/>
      <c r="AY335" s="82"/>
      <c r="AZ335" s="60"/>
      <c r="BA335" s="82"/>
      <c r="BB335" s="60"/>
      <c r="BC335" s="82"/>
      <c r="BD335" s="61"/>
      <c r="BE335" s="82"/>
      <c r="BF335" s="60"/>
      <c r="BG335" s="82"/>
      <c r="BH335" s="61"/>
    </row>
    <row r="336" spans="4:60" ht="15.75" outlineLevel="1" thickTop="1" x14ac:dyDescent="0.2">
      <c r="F336" s="106"/>
      <c r="G336" s="49" t="s">
        <v>27</v>
      </c>
      <c r="H336" s="49">
        <f>SUM(H321:H335)</f>
        <v>0</v>
      </c>
      <c r="I336" s="49"/>
      <c r="J336" s="49">
        <f>SUM(J321:J335)</f>
        <v>0</v>
      </c>
      <c r="K336" s="49"/>
      <c r="L336" s="49">
        <f>SUM(L321:L335)</f>
        <v>0</v>
      </c>
      <c r="M336" s="49"/>
      <c r="N336" s="49">
        <f>SUM(N321:N335)</f>
        <v>0</v>
      </c>
      <c r="O336" s="49"/>
      <c r="P336" s="49">
        <f>SUM(P321:P335)</f>
        <v>0</v>
      </c>
      <c r="Q336" s="49"/>
      <c r="R336" s="49">
        <f>SUM(R321:R335)</f>
        <v>0</v>
      </c>
      <c r="S336" s="49"/>
      <c r="T336" s="49">
        <f>SUM(T321:T335)</f>
        <v>0</v>
      </c>
      <c r="Z336" s="106"/>
      <c r="AA336" s="49" t="s">
        <v>27</v>
      </c>
      <c r="AB336" s="49">
        <f>SUM(AB321:AB335)</f>
        <v>0</v>
      </c>
      <c r="AC336" s="49"/>
      <c r="AD336" s="49">
        <f>SUM(AD321:AD335)</f>
        <v>0</v>
      </c>
      <c r="AE336" s="49"/>
      <c r="AF336" s="49">
        <f>SUM(AF321:AF335)</f>
        <v>0</v>
      </c>
      <c r="AG336" s="49"/>
      <c r="AH336" s="49">
        <f>SUM(AH321:AH335)</f>
        <v>0</v>
      </c>
      <c r="AI336" s="49"/>
      <c r="AJ336" s="49">
        <f>SUM(AJ321:AJ335)</f>
        <v>0</v>
      </c>
      <c r="AK336" s="49"/>
      <c r="AL336" s="49">
        <f>SUM(AL321:AL335)</f>
        <v>0</v>
      </c>
      <c r="AM336" s="49"/>
      <c r="AN336" s="49">
        <f>SUM(AN321:AN335)</f>
        <v>0</v>
      </c>
      <c r="AT336" s="106"/>
      <c r="AU336" s="49" t="s">
        <v>27</v>
      </c>
      <c r="AV336" s="49">
        <f>SUM(AV321:AV335)</f>
        <v>0</v>
      </c>
      <c r="AW336" s="49"/>
      <c r="AX336" s="49">
        <f>SUM(AX321:AX335)</f>
        <v>0</v>
      </c>
      <c r="AY336" s="49"/>
      <c r="AZ336" s="49">
        <f>SUM(AZ321:AZ335)</f>
        <v>0</v>
      </c>
      <c r="BA336" s="49"/>
      <c r="BB336" s="49">
        <f>SUM(BB321:BB335)</f>
        <v>0</v>
      </c>
      <c r="BC336" s="49"/>
      <c r="BD336" s="49">
        <f>SUM(BD321:BD335)</f>
        <v>0</v>
      </c>
      <c r="BE336" s="49"/>
      <c r="BF336" s="49">
        <f>SUM(BF321:BF335)</f>
        <v>0</v>
      </c>
      <c r="BG336" s="49"/>
      <c r="BH336" s="49">
        <f>SUM(BH321:BH335)</f>
        <v>0</v>
      </c>
    </row>
    <row r="337" spans="2:60" ht="12" customHeight="1" x14ac:dyDescent="0.2"/>
    <row r="338" spans="2:60" ht="36.950000000000003" customHeight="1" x14ac:dyDescent="0.2">
      <c r="F338" s="217">
        <f>EDATE(DATE(An_ref,1,1),9)</f>
        <v>43739</v>
      </c>
      <c r="G338" s="217"/>
      <c r="H338" s="217"/>
      <c r="I338" s="217"/>
      <c r="J338" s="217"/>
      <c r="K338" s="84"/>
      <c r="L338" s="84"/>
      <c r="M338" s="90">
        <f>SUM(B342:B356)</f>
        <v>0</v>
      </c>
      <c r="N338" s="84"/>
      <c r="O338" s="84"/>
      <c r="P338" s="84"/>
      <c r="Q338" s="83"/>
      <c r="R338" s="83"/>
      <c r="S338" s="83"/>
      <c r="T338" s="83"/>
      <c r="Z338" s="217">
        <f>EDATE(DATE(An_ref,1,1),10)</f>
        <v>43770</v>
      </c>
      <c r="AA338" s="217"/>
      <c r="AB338" s="217"/>
      <c r="AC338" s="217"/>
      <c r="AD338" s="217"/>
      <c r="AE338" s="84"/>
      <c r="AF338" s="84"/>
      <c r="AG338" s="90">
        <f>SUM(V342:V356)</f>
        <v>0</v>
      </c>
      <c r="AH338" s="84"/>
      <c r="AI338" s="84"/>
      <c r="AJ338" s="84"/>
      <c r="AK338" s="83"/>
      <c r="AL338" s="83"/>
      <c r="AM338" s="83"/>
      <c r="AN338" s="83"/>
      <c r="AT338" s="217">
        <f>EDATE(DATE(An_ref,1,1),11)</f>
        <v>43800</v>
      </c>
      <c r="AU338" s="217"/>
      <c r="AV338" s="217"/>
      <c r="AW338" s="217"/>
      <c r="AX338" s="217"/>
      <c r="AY338" s="84"/>
      <c r="AZ338" s="84"/>
      <c r="BA338" s="90">
        <f>SUM(AP342:AP356)</f>
        <v>0</v>
      </c>
      <c r="BB338" s="84"/>
      <c r="BC338" s="84"/>
      <c r="BD338" s="84"/>
      <c r="BE338" s="83"/>
      <c r="BF338" s="83"/>
      <c r="BG338" s="83"/>
      <c r="BH338" s="83"/>
    </row>
    <row r="339" spans="2:60" s="17" customFormat="1" ht="22.5" customHeight="1" thickBot="1" x14ac:dyDescent="0.25">
      <c r="F339" s="7"/>
      <c r="G339" s="220" t="str">
        <f>UPPER(TEXT(H359,"jjjj"))</f>
        <v>LUNDI</v>
      </c>
      <c r="H339" s="220"/>
      <c r="I339" s="220" t="str">
        <f>UPPER(TEXT(J359,"jjjj"))</f>
        <v>MARDI</v>
      </c>
      <c r="J339" s="220"/>
      <c r="K339" s="220" t="str">
        <f>UPPER(TEXT(L359,"jjjj"))</f>
        <v>MERCREDI</v>
      </c>
      <c r="L339" s="220"/>
      <c r="M339" s="220" t="str">
        <f>UPPER(TEXT(N359,"jjjj"))</f>
        <v>JEUDI</v>
      </c>
      <c r="N339" s="220"/>
      <c r="O339" s="220" t="str">
        <f>UPPER(TEXT(P359,"jjjj"))</f>
        <v>VENDREDI</v>
      </c>
      <c r="P339" s="220"/>
      <c r="Q339" s="221" t="str">
        <f>UPPER(TEXT(R359,"jjjj"))</f>
        <v>SAMEDI</v>
      </c>
      <c r="R339" s="221"/>
      <c r="S339" s="221" t="str">
        <f>UPPER(TEXT(T359,"jjjj"))</f>
        <v>DIMANCHE</v>
      </c>
      <c r="T339" s="221"/>
      <c r="Z339" s="7"/>
      <c r="AA339" s="220" t="str">
        <f>UPPER(TEXT(AB359,"jjjj"))</f>
        <v>LUNDI</v>
      </c>
      <c r="AB339" s="220"/>
      <c r="AC339" s="220" t="str">
        <f>UPPER(TEXT(AD359,"jjjj"))</f>
        <v>MARDI</v>
      </c>
      <c r="AD339" s="220"/>
      <c r="AE339" s="220" t="str">
        <f>UPPER(TEXT(AF359,"jjjj"))</f>
        <v>MERCREDI</v>
      </c>
      <c r="AF339" s="220"/>
      <c r="AG339" s="220" t="str">
        <f>UPPER(TEXT(AH359,"jjjj"))</f>
        <v>JEUDI</v>
      </c>
      <c r="AH339" s="220"/>
      <c r="AI339" s="220" t="str">
        <f>UPPER(TEXT(AJ359,"jjjj"))</f>
        <v>VENDREDI</v>
      </c>
      <c r="AJ339" s="220"/>
      <c r="AK339" s="221" t="str">
        <f>UPPER(TEXT(AL359,"jjjj"))</f>
        <v>SAMEDI</v>
      </c>
      <c r="AL339" s="221"/>
      <c r="AM339" s="221" t="str">
        <f>UPPER(TEXT(AN359,"jjjj"))</f>
        <v>DIMANCHE</v>
      </c>
      <c r="AN339" s="221"/>
      <c r="AT339" s="7"/>
      <c r="AU339" s="220" t="str">
        <f>UPPER(TEXT(AV359,"jjjj"))</f>
        <v>LUNDI</v>
      </c>
      <c r="AV339" s="220"/>
      <c r="AW339" s="220" t="str">
        <f>UPPER(TEXT(AX359,"jjjj"))</f>
        <v>MARDI</v>
      </c>
      <c r="AX339" s="220"/>
      <c r="AY339" s="220" t="str">
        <f>UPPER(TEXT(AZ359,"jjjj"))</f>
        <v>MERCREDI</v>
      </c>
      <c r="AZ339" s="220"/>
      <c r="BA339" s="220" t="str">
        <f>UPPER(TEXT(BB359,"jjjj"))</f>
        <v>JEUDI</v>
      </c>
      <c r="BB339" s="220"/>
      <c r="BC339" s="220" t="str">
        <f>UPPER(TEXT(BD359,"jjjj"))</f>
        <v>VENDREDI</v>
      </c>
      <c r="BD339" s="220"/>
      <c r="BE339" s="221" t="str">
        <f>UPPER(TEXT(BF359,"jjjj"))</f>
        <v>SAMEDI</v>
      </c>
      <c r="BF339" s="221"/>
      <c r="BG339" s="221" t="str">
        <f>UPPER(TEXT(BH359,"jjjj"))</f>
        <v>DIMANCHE</v>
      </c>
      <c r="BH339" s="221"/>
    </row>
    <row r="340" spans="2:60" ht="15" hidden="1" customHeight="1" x14ac:dyDescent="0.2">
      <c r="F340" s="48">
        <f>INT((N341-LOOKUP(N341,DATE(YEAR(N341)+{-1;0;1},1,3)-WEEKDAY(DATE(YEAR(N341)+{-1;0;1},1,3))+2))/7)+1</f>
        <v>40</v>
      </c>
      <c r="G340" s="50"/>
      <c r="H340" s="50"/>
      <c r="I340" s="50"/>
      <c r="J340" s="50"/>
      <c r="K340" s="50"/>
      <c r="L340" s="50"/>
      <c r="M340" s="50"/>
      <c r="N340" s="50"/>
      <c r="O340" s="50"/>
      <c r="P340" s="50"/>
      <c r="Q340" s="50"/>
      <c r="R340" s="50"/>
      <c r="S340" s="50"/>
      <c r="T340" s="50"/>
      <c r="Z340" s="48" t="e">
        <f>INT((AH341-LOOKUP(AH341,DATE(YEAR(AH341)+{-1;0;1},1,3)-WEEKDAY(DATE(YEAR(AH341)+{-1;0;1},1,3))+2))/7)+1</f>
        <v>#VALUE!</v>
      </c>
      <c r="AA340" s="50"/>
      <c r="AB340" s="50"/>
      <c r="AC340" s="50"/>
      <c r="AD340" s="50"/>
      <c r="AE340" s="50"/>
      <c r="AF340" s="50"/>
      <c r="AG340" s="50"/>
      <c r="AH340" s="50"/>
      <c r="AI340" s="50"/>
      <c r="AJ340" s="50"/>
      <c r="AK340" s="50"/>
      <c r="AL340" s="50"/>
      <c r="AM340" s="50"/>
      <c r="AN340" s="50"/>
      <c r="AT340" s="48" t="e">
        <f>INT((BB341-LOOKUP(BB341,DATE(YEAR(BB341)+{-1;0;1},1,3)-WEEKDAY(DATE(YEAR(BB341)+{-1;0;1},1,3))+2))/7)+1</f>
        <v>#VALUE!</v>
      </c>
      <c r="AU340" s="50"/>
      <c r="AV340" s="50"/>
      <c r="AW340" s="50"/>
      <c r="AX340" s="50"/>
      <c r="AY340" s="50"/>
      <c r="AZ340" s="50"/>
      <c r="BA340" s="50"/>
      <c r="BB340" s="50"/>
      <c r="BC340" s="50"/>
      <c r="BD340" s="50"/>
      <c r="BE340" s="50"/>
      <c r="BF340" s="50"/>
      <c r="BG340" s="50"/>
      <c r="BH340" s="50"/>
    </row>
    <row r="341" spans="2:60" ht="39.950000000000003" customHeight="1" thickBot="1" x14ac:dyDescent="0.25">
      <c r="F341" s="71">
        <f>F340</f>
        <v>40</v>
      </c>
      <c r="G341" s="51" t="str">
        <f>IF(ISNA(VLOOKUP(H341,Tab_feri,2,FALSE)),"",VLOOKUP(H341,Tab_feri,2,FALSE))</f>
        <v/>
      </c>
      <c r="H341" s="52" t="str">
        <f>IF(WEEKDAY(F338)=2,F338,"")</f>
        <v/>
      </c>
      <c r="I341" s="51" t="str">
        <f>IF(ISNA(VLOOKUP(J341,Tab_feri,2,FALSE)),"",VLOOKUP(J341,Tab_feri,2,FALSE))</f>
        <v/>
      </c>
      <c r="J341" s="52">
        <f>IF(H341&lt;&gt;"",H341+1,IF(WEEKDAY(F338)=3,F338,""))</f>
        <v>43739</v>
      </c>
      <c r="K341" s="51" t="str">
        <f>IF(ISNA(VLOOKUP(L341,Tab_feri,2,FALSE)),"",VLOOKUP(L341,Tab_feri,2,FALSE))</f>
        <v/>
      </c>
      <c r="L341" s="52">
        <f>IF(J341&lt;&gt;"",J341+1,IF(WEEKDAY(F338)=4,F338,""))</f>
        <v>43740</v>
      </c>
      <c r="M341" s="51" t="str">
        <f>IF(ISNA(VLOOKUP(N341,Tab_feri,2,FALSE)),"",VLOOKUP(N341,Tab_feri,2,FALSE))</f>
        <v/>
      </c>
      <c r="N341" s="52">
        <f>IF(L341&lt;&gt;"",L341+1,IF(WEEKDAY(F338)=5,F338,""))</f>
        <v>43741</v>
      </c>
      <c r="O341" s="51" t="str">
        <f>IF(ISNA(VLOOKUP(P341,Tab_feri,2,FALSE)),"",VLOOKUP(P341,Tab_feri,2,FALSE))</f>
        <v/>
      </c>
      <c r="P341" s="52">
        <f>IF(N341&lt;&gt;"",N341+1,IF(WEEKDAY(F338)=6,F338,""))</f>
        <v>43742</v>
      </c>
      <c r="Q341" s="53" t="str">
        <f>IF(ISNA(VLOOKUP(R341,Tab_feri,2,FALSE)),"",VLOOKUP(R341,Tab_feri,2,FALSE))</f>
        <v/>
      </c>
      <c r="R341" s="54">
        <f>IF(P341&lt;&gt;"",P341+1,IF(WEEKDAY(F338)=7,F338,""))</f>
        <v>43743</v>
      </c>
      <c r="S341" s="53" t="str">
        <f>IF(ISNA(VLOOKUP(T341,Tab_feri,2,FALSE)),"",VLOOKUP(T341,Tab_feri,2,FALSE))</f>
        <v/>
      </c>
      <c r="T341" s="55">
        <f>IF(R341&lt;&gt;"",R341+1,IF(WEEKDAY(F338)=1,F338,""))</f>
        <v>43744</v>
      </c>
      <c r="Z341" s="71" t="e">
        <f>Z340</f>
        <v>#VALUE!</v>
      </c>
      <c r="AA341" s="51" t="str">
        <f>IF(ISNA(VLOOKUP(AB341,Tab_feri,2,FALSE)),"",VLOOKUP(AB341,Tab_feri,2,FALSE))</f>
        <v/>
      </c>
      <c r="AB341" s="52" t="str">
        <f>IF(WEEKDAY(Z338)=2,Z338,"")</f>
        <v/>
      </c>
      <c r="AC341" s="51" t="str">
        <f>IF(ISNA(VLOOKUP(AD341,Tab_feri,2,FALSE)),"",VLOOKUP(AD341,Tab_feri,2,FALSE))</f>
        <v/>
      </c>
      <c r="AD341" s="52" t="str">
        <f>IF(AB341&lt;&gt;"",AB341+1,IF(WEEKDAY(Z338)=3,Z338,""))</f>
        <v/>
      </c>
      <c r="AE341" s="51" t="str">
        <f>IF(ISNA(VLOOKUP(AF341,Tab_feri,2,FALSE)),"",VLOOKUP(AF341,Tab_feri,2,FALSE))</f>
        <v/>
      </c>
      <c r="AF341" s="52" t="str">
        <f>IF(AD341&lt;&gt;"",AD341+1,IF(WEEKDAY(Z338)=4,Z338,""))</f>
        <v/>
      </c>
      <c r="AG341" s="51" t="str">
        <f>IF(ISNA(VLOOKUP(AH341,Tab_feri,2,FALSE)),"",VLOOKUP(AH341,Tab_feri,2,FALSE))</f>
        <v/>
      </c>
      <c r="AH341" s="52" t="str">
        <f>IF(AF341&lt;&gt;"",AF341+1,IF(WEEKDAY(Z338)=5,Z338,""))</f>
        <v/>
      </c>
      <c r="AI341" s="101" t="str">
        <f>IF(ISNA(VLOOKUP(AJ341,Tab_feri,2,FALSE)),"",VLOOKUP(AJ341,Tab_feri,2,FALSE))</f>
        <v/>
      </c>
      <c r="AJ341" s="52">
        <f>IF(AH341&lt;&gt;"",AH341+1,IF(WEEKDAY(Z338)=6,Z338,""))</f>
        <v>43770</v>
      </c>
      <c r="AK341" s="53" t="str">
        <f>IF(ISNA(VLOOKUP(AL341,Tab_feri,2,FALSE)),"",VLOOKUP(AL341,Tab_feri,2,FALSE))</f>
        <v/>
      </c>
      <c r="AL341" s="54">
        <f>IF(AJ341&lt;&gt;"",AJ341+1,IF(WEEKDAY(Z338)=7,Z338,""))</f>
        <v>43771</v>
      </c>
      <c r="AM341" s="53" t="str">
        <f>IF(ISNA(VLOOKUP(AN341,Tab_feri,2,FALSE)),"",VLOOKUP(AN341,Tab_feri,2,FALSE))</f>
        <v/>
      </c>
      <c r="AN341" s="55">
        <f>IF(AL341&lt;&gt;"",AL341+1,IF(WEEKDAY(Z338)=1,Z338,""))</f>
        <v>43772</v>
      </c>
      <c r="AT341" s="125" t="e">
        <f>AT340</f>
        <v>#VALUE!</v>
      </c>
      <c r="AU341" s="112" t="str">
        <f>IF(ISNA(VLOOKUP(AV341,Tab_feri,2,FALSE)),"",VLOOKUP(AV341,Tab_feri,2,FALSE))</f>
        <v/>
      </c>
      <c r="AV341" s="113" t="str">
        <f>IF(WEEKDAY(AT338)=2,AT338,"")</f>
        <v/>
      </c>
      <c r="AW341" s="112" t="str">
        <f>IF(ISNA(VLOOKUP(AX341,Tab_feri,2,FALSE)),"",VLOOKUP(AX341,Tab_feri,2,FALSE))</f>
        <v/>
      </c>
      <c r="AX341" s="113" t="str">
        <f>IF(AV341&lt;&gt;"",AV341+1,IF(WEEKDAY(AT338)=3,AT338,""))</f>
        <v/>
      </c>
      <c r="AY341" s="112" t="str">
        <f>IF(ISNA(VLOOKUP(AZ341,Tab_feri,2,FALSE)),"",VLOOKUP(AZ341,Tab_feri,2,FALSE))</f>
        <v/>
      </c>
      <c r="AZ341" s="113" t="str">
        <f>IF(AX341&lt;&gt;"",AX341+1,IF(WEEKDAY(AT338)=4,AT338,""))</f>
        <v/>
      </c>
      <c r="BA341" s="112" t="str">
        <f>IF(ISNA(VLOOKUP(BB341,Tab_feri,2,FALSE)),"",VLOOKUP(BB341,Tab_feri,2,FALSE))</f>
        <v/>
      </c>
      <c r="BB341" s="113" t="str">
        <f>IF(AZ341&lt;&gt;"",AZ341+1,IF(WEEKDAY(AT338)=5,AT338,""))</f>
        <v/>
      </c>
      <c r="BC341" s="112" t="str">
        <f>IF(ISNA(VLOOKUP(BD341,Tab_feri,2,FALSE)),"",VLOOKUP(BD341,Tab_feri,2,FALSE))</f>
        <v/>
      </c>
      <c r="BD341" s="113" t="str">
        <f>IF(BB341&lt;&gt;"",BB341+1,IF(WEEKDAY(AT338)=6,AT338,""))</f>
        <v/>
      </c>
      <c r="BE341" s="114" t="str">
        <f>IF(ISNA(VLOOKUP(BF341,Tab_feri,2,FALSE)),"",VLOOKUP(BF341,Tab_feri,2,FALSE))</f>
        <v/>
      </c>
      <c r="BF341" s="115" t="str">
        <f>IF(BD341&lt;&gt;"",BD341+1,IF(WEEKDAY(AT338)=7,AT338,""))</f>
        <v/>
      </c>
      <c r="BG341" s="114" t="str">
        <f>IF(ISNA(VLOOKUP(BH341,Tab_feri,2,FALSE)),"",VLOOKUP(BH341,Tab_feri,2,FALSE))</f>
        <v/>
      </c>
      <c r="BH341" s="116">
        <f>IF(BF341&lt;&gt;"",BF341+1,IF(WEEKDAY(AT338)=1,AT338,""))</f>
        <v>43800</v>
      </c>
    </row>
    <row r="342" spans="2:60" ht="15" customHeight="1" outlineLevel="1" thickTop="1" thickBot="1" x14ac:dyDescent="0.25">
      <c r="B342" s="73">
        <f>SUM(D342,D360,D378,D396,D414,D432)</f>
        <v>0</v>
      </c>
      <c r="D342" s="87">
        <f>SUM(H342,J342,L342,N342,P342,R342,T342)</f>
        <v>0</v>
      </c>
      <c r="F342" s="105">
        <v>1</v>
      </c>
      <c r="G342" s="80"/>
      <c r="H342" s="57"/>
      <c r="I342" s="80"/>
      <c r="J342" s="57"/>
      <c r="K342" s="80"/>
      <c r="L342" s="57"/>
      <c r="M342" s="80"/>
      <c r="N342" s="57"/>
      <c r="O342" s="80"/>
      <c r="P342" s="58"/>
      <c r="Q342" s="80"/>
      <c r="R342" s="57"/>
      <c r="S342" s="80"/>
      <c r="T342" s="58"/>
      <c r="V342" s="73">
        <f>SUM(X342,X360,X378,X396,X414,X432)</f>
        <v>0</v>
      </c>
      <c r="X342" s="87">
        <f>SUM(AB342,AD342,AF342,AH342,AJ342,AL342,AN342)</f>
        <v>0</v>
      </c>
      <c r="Z342" s="105">
        <v>1</v>
      </c>
      <c r="AA342" s="80"/>
      <c r="AB342" s="57"/>
      <c r="AC342" s="80"/>
      <c r="AD342" s="57"/>
      <c r="AE342" s="80"/>
      <c r="AF342" s="57"/>
      <c r="AG342" s="80"/>
      <c r="AH342" s="57"/>
      <c r="AI342" s="80"/>
      <c r="AJ342" s="58"/>
      <c r="AK342" s="80"/>
      <c r="AL342" s="57"/>
      <c r="AM342" s="80"/>
      <c r="AN342" s="58"/>
      <c r="AP342" s="73">
        <f>SUM(AR342,AR360,AR378,AR396,AR414,AR432)</f>
        <v>0</v>
      </c>
      <c r="AR342" s="87">
        <f>SUM(AV342,AX342,AZ342,BB342,BD342,BF342,BH342)</f>
        <v>0</v>
      </c>
      <c r="AT342" s="105">
        <v>1</v>
      </c>
      <c r="AU342" s="80"/>
      <c r="AV342" s="57"/>
      <c r="AW342" s="80"/>
      <c r="AX342" s="57"/>
      <c r="AY342" s="80"/>
      <c r="AZ342" s="57"/>
      <c r="BA342" s="80"/>
      <c r="BB342" s="57"/>
      <c r="BC342" s="80"/>
      <c r="BD342" s="58"/>
      <c r="BE342" s="80"/>
      <c r="BF342" s="57"/>
      <c r="BG342" s="80"/>
      <c r="BH342" s="58"/>
    </row>
    <row r="343" spans="2:60" ht="15" customHeight="1" outlineLevel="1" thickBot="1" x14ac:dyDescent="0.25">
      <c r="B343" s="74">
        <f t="shared" ref="B343:B356" si="63">SUM(D343,D361,D379,D397,D415,D433)</f>
        <v>0</v>
      </c>
      <c r="D343" s="88">
        <f t="shared" ref="D343:D356" si="64">SUM(H343,J343,L343,N343,P343,R343,T343)</f>
        <v>0</v>
      </c>
      <c r="F343" s="105">
        <v>2</v>
      </c>
      <c r="G343" s="81"/>
      <c r="H343" s="47"/>
      <c r="I343" s="81"/>
      <c r="J343" s="47"/>
      <c r="K343" s="81"/>
      <c r="L343" s="47"/>
      <c r="M343" s="81"/>
      <c r="N343" s="47"/>
      <c r="O343" s="81"/>
      <c r="P343" s="59"/>
      <c r="Q343" s="81"/>
      <c r="R343" s="47"/>
      <c r="S343" s="81"/>
      <c r="T343" s="59"/>
      <c r="V343" s="74">
        <f t="shared" ref="V343:V356" si="65">SUM(X343,X361,X379,X397,X415,X433)</f>
        <v>0</v>
      </c>
      <c r="X343" s="88">
        <f t="shared" ref="X343:X356" si="66">SUM(AB343,AD343,AF343,AH343,AJ343,AL343,AN343)</f>
        <v>0</v>
      </c>
      <c r="Z343" s="105">
        <v>2</v>
      </c>
      <c r="AA343" s="81"/>
      <c r="AB343" s="47"/>
      <c r="AC343" s="81"/>
      <c r="AD343" s="47"/>
      <c r="AE343" s="81"/>
      <c r="AF343" s="47"/>
      <c r="AG343" s="81"/>
      <c r="AH343" s="47"/>
      <c r="AI343" s="81"/>
      <c r="AJ343" s="59"/>
      <c r="AK343" s="81"/>
      <c r="AL343" s="47"/>
      <c r="AM343" s="81"/>
      <c r="AN343" s="59"/>
      <c r="AP343" s="74">
        <f t="shared" ref="AP343:AP356" si="67">SUM(AR343,AR361,AR379,AR397,AR415,AR433)</f>
        <v>0</v>
      </c>
      <c r="AR343" s="88">
        <f t="shared" ref="AR343:AR356" si="68">SUM(AV343,AX343,AZ343,BB343,BD343,BF343,BH343)</f>
        <v>0</v>
      </c>
      <c r="AT343" s="105">
        <v>2</v>
      </c>
      <c r="AU343" s="81"/>
      <c r="AV343" s="47"/>
      <c r="AW343" s="81"/>
      <c r="AX343" s="47"/>
      <c r="AY343" s="81"/>
      <c r="AZ343" s="47"/>
      <c r="BA343" s="81"/>
      <c r="BB343" s="47"/>
      <c r="BC343" s="81"/>
      <c r="BD343" s="59"/>
      <c r="BE343" s="81"/>
      <c r="BF343" s="47"/>
      <c r="BG343" s="81"/>
      <c r="BH343" s="59"/>
    </row>
    <row r="344" spans="2:60" ht="15" customHeight="1" outlineLevel="1" thickBot="1" x14ac:dyDescent="0.25">
      <c r="B344" s="74">
        <f t="shared" si="63"/>
        <v>0</v>
      </c>
      <c r="D344" s="88">
        <f t="shared" si="64"/>
        <v>0</v>
      </c>
      <c r="F344" s="105">
        <v>3</v>
      </c>
      <c r="G344" s="81"/>
      <c r="H344" s="47"/>
      <c r="I344" s="81"/>
      <c r="J344" s="47"/>
      <c r="K344" s="81"/>
      <c r="L344" s="47"/>
      <c r="M344" s="81"/>
      <c r="N344" s="47"/>
      <c r="O344" s="81"/>
      <c r="P344" s="59"/>
      <c r="Q344" s="81"/>
      <c r="R344" s="47"/>
      <c r="S344" s="81"/>
      <c r="T344" s="59"/>
      <c r="V344" s="74">
        <f t="shared" si="65"/>
        <v>0</v>
      </c>
      <c r="X344" s="88">
        <f t="shared" si="66"/>
        <v>0</v>
      </c>
      <c r="Z344" s="105">
        <v>3</v>
      </c>
      <c r="AA344" s="81"/>
      <c r="AB344" s="47"/>
      <c r="AC344" s="81"/>
      <c r="AD344" s="47"/>
      <c r="AE344" s="81"/>
      <c r="AF344" s="47"/>
      <c r="AG344" s="81"/>
      <c r="AH344" s="47"/>
      <c r="AI344" s="81"/>
      <c r="AJ344" s="59"/>
      <c r="AK344" s="81"/>
      <c r="AL344" s="47"/>
      <c r="AM344" s="81"/>
      <c r="AN344" s="59"/>
      <c r="AP344" s="74">
        <f t="shared" si="67"/>
        <v>0</v>
      </c>
      <c r="AR344" s="88">
        <f t="shared" si="68"/>
        <v>0</v>
      </c>
      <c r="AT344" s="105">
        <v>3</v>
      </c>
      <c r="AU344" s="81"/>
      <c r="AV344" s="47"/>
      <c r="AW344" s="81"/>
      <c r="AX344" s="47"/>
      <c r="AY344" s="81"/>
      <c r="AZ344" s="47"/>
      <c r="BA344" s="81"/>
      <c r="BB344" s="47"/>
      <c r="BC344" s="81"/>
      <c r="BD344" s="59"/>
      <c r="BE344" s="81"/>
      <c r="BF344" s="47"/>
      <c r="BG344" s="81"/>
      <c r="BH344" s="59"/>
    </row>
    <row r="345" spans="2:60" ht="15" customHeight="1" outlineLevel="1" thickBot="1" x14ac:dyDescent="0.25">
      <c r="B345" s="74">
        <f t="shared" si="63"/>
        <v>0</v>
      </c>
      <c r="D345" s="88">
        <f t="shared" si="64"/>
        <v>0</v>
      </c>
      <c r="F345" s="105">
        <v>4</v>
      </c>
      <c r="G345" s="81"/>
      <c r="H345" s="47"/>
      <c r="I345" s="81"/>
      <c r="J345" s="47"/>
      <c r="K345" s="81"/>
      <c r="L345" s="47"/>
      <c r="M345" s="81"/>
      <c r="N345" s="47"/>
      <c r="O345" s="81"/>
      <c r="P345" s="59"/>
      <c r="Q345" s="81"/>
      <c r="R345" s="47"/>
      <c r="S345" s="81"/>
      <c r="T345" s="59"/>
      <c r="V345" s="74">
        <f t="shared" si="65"/>
        <v>0</v>
      </c>
      <c r="X345" s="88">
        <f t="shared" si="66"/>
        <v>0</v>
      </c>
      <c r="Z345" s="105">
        <v>4</v>
      </c>
      <c r="AA345" s="81"/>
      <c r="AB345" s="47"/>
      <c r="AC345" s="81"/>
      <c r="AD345" s="47"/>
      <c r="AE345" s="81"/>
      <c r="AF345" s="47"/>
      <c r="AG345" s="81"/>
      <c r="AH345" s="47"/>
      <c r="AI345" s="81"/>
      <c r="AJ345" s="59"/>
      <c r="AK345" s="81"/>
      <c r="AL345" s="47"/>
      <c r="AM345" s="81"/>
      <c r="AN345" s="59"/>
      <c r="AP345" s="74">
        <f t="shared" si="67"/>
        <v>0</v>
      </c>
      <c r="AR345" s="88">
        <f t="shared" si="68"/>
        <v>0</v>
      </c>
      <c r="AT345" s="105">
        <v>4</v>
      </c>
      <c r="AU345" s="81"/>
      <c r="AV345" s="47"/>
      <c r="AW345" s="81"/>
      <c r="AX345" s="47"/>
      <c r="AY345" s="81"/>
      <c r="AZ345" s="47"/>
      <c r="BA345" s="81"/>
      <c r="BB345" s="47"/>
      <c r="BC345" s="81"/>
      <c r="BD345" s="59"/>
      <c r="BE345" s="81"/>
      <c r="BF345" s="47"/>
      <c r="BG345" s="81"/>
      <c r="BH345" s="59"/>
    </row>
    <row r="346" spans="2:60" ht="15" customHeight="1" outlineLevel="1" thickBot="1" x14ac:dyDescent="0.25">
      <c r="B346" s="74">
        <f t="shared" si="63"/>
        <v>0</v>
      </c>
      <c r="D346" s="88">
        <f t="shared" si="64"/>
        <v>0</v>
      </c>
      <c r="F346" s="105">
        <v>5</v>
      </c>
      <c r="G346" s="81"/>
      <c r="H346" s="47"/>
      <c r="I346" s="81"/>
      <c r="J346" s="47"/>
      <c r="K346" s="81"/>
      <c r="L346" s="47"/>
      <c r="M346" s="81"/>
      <c r="N346" s="47"/>
      <c r="O346" s="81"/>
      <c r="P346" s="59"/>
      <c r="Q346" s="81"/>
      <c r="R346" s="47"/>
      <c r="S346" s="81"/>
      <c r="T346" s="59"/>
      <c r="V346" s="74">
        <f t="shared" si="65"/>
        <v>0</v>
      </c>
      <c r="X346" s="88">
        <f t="shared" si="66"/>
        <v>0</v>
      </c>
      <c r="Z346" s="105">
        <v>5</v>
      </c>
      <c r="AA346" s="81"/>
      <c r="AB346" s="47"/>
      <c r="AC346" s="81"/>
      <c r="AD346" s="47"/>
      <c r="AE346" s="81"/>
      <c r="AF346" s="47"/>
      <c r="AG346" s="81"/>
      <c r="AH346" s="47"/>
      <c r="AI346" s="81"/>
      <c r="AJ346" s="59"/>
      <c r="AK346" s="81"/>
      <c r="AL346" s="47"/>
      <c r="AM346" s="81"/>
      <c r="AN346" s="59"/>
      <c r="AP346" s="74">
        <f t="shared" si="67"/>
        <v>0</v>
      </c>
      <c r="AR346" s="88">
        <f t="shared" si="68"/>
        <v>0</v>
      </c>
      <c r="AT346" s="105">
        <v>5</v>
      </c>
      <c r="AU346" s="81"/>
      <c r="AV346" s="47"/>
      <c r="AW346" s="81"/>
      <c r="AX346" s="47"/>
      <c r="AY346" s="81"/>
      <c r="AZ346" s="47"/>
      <c r="BA346" s="81"/>
      <c r="BB346" s="47"/>
      <c r="BC346" s="81"/>
      <c r="BD346" s="59"/>
      <c r="BE346" s="81"/>
      <c r="BF346" s="47"/>
      <c r="BG346" s="81"/>
      <c r="BH346" s="59"/>
    </row>
    <row r="347" spans="2:60" ht="15" customHeight="1" outlineLevel="1" thickBot="1" x14ac:dyDescent="0.25">
      <c r="B347" s="74">
        <f t="shared" si="63"/>
        <v>0</v>
      </c>
      <c r="D347" s="88">
        <f t="shared" si="64"/>
        <v>0</v>
      </c>
      <c r="F347" s="105">
        <v>6</v>
      </c>
      <c r="G347" s="81"/>
      <c r="H347" s="47"/>
      <c r="I347" s="81"/>
      <c r="J347" s="47"/>
      <c r="K347" s="81"/>
      <c r="L347" s="47"/>
      <c r="M347" s="81"/>
      <c r="N347" s="47"/>
      <c r="O347" s="81"/>
      <c r="P347" s="59"/>
      <c r="Q347" s="81"/>
      <c r="R347" s="47"/>
      <c r="S347" s="81"/>
      <c r="T347" s="59"/>
      <c r="V347" s="74">
        <f t="shared" si="65"/>
        <v>0</v>
      </c>
      <c r="X347" s="88">
        <f t="shared" si="66"/>
        <v>0</v>
      </c>
      <c r="Z347" s="105">
        <v>6</v>
      </c>
      <c r="AA347" s="81"/>
      <c r="AB347" s="47"/>
      <c r="AC347" s="81"/>
      <c r="AD347" s="47"/>
      <c r="AE347" s="81"/>
      <c r="AF347" s="47"/>
      <c r="AG347" s="81"/>
      <c r="AH347" s="47"/>
      <c r="AI347" s="81"/>
      <c r="AJ347" s="59"/>
      <c r="AK347" s="81"/>
      <c r="AL347" s="47"/>
      <c r="AM347" s="81"/>
      <c r="AN347" s="59"/>
      <c r="AP347" s="74">
        <f t="shared" si="67"/>
        <v>0</v>
      </c>
      <c r="AR347" s="88">
        <f t="shared" si="68"/>
        <v>0</v>
      </c>
      <c r="AT347" s="105">
        <v>6</v>
      </c>
      <c r="AU347" s="81"/>
      <c r="AV347" s="47"/>
      <c r="AW347" s="81"/>
      <c r="AX347" s="47"/>
      <c r="AY347" s="81"/>
      <c r="AZ347" s="47"/>
      <c r="BA347" s="81"/>
      <c r="BB347" s="47"/>
      <c r="BC347" s="81"/>
      <c r="BD347" s="59"/>
      <c r="BE347" s="81"/>
      <c r="BF347" s="47"/>
      <c r="BG347" s="81"/>
      <c r="BH347" s="59"/>
    </row>
    <row r="348" spans="2:60" ht="15" customHeight="1" outlineLevel="1" thickBot="1" x14ac:dyDescent="0.25">
      <c r="B348" s="74">
        <f t="shared" si="63"/>
        <v>0</v>
      </c>
      <c r="D348" s="88">
        <f t="shared" si="64"/>
        <v>0</v>
      </c>
      <c r="F348" s="105">
        <v>7</v>
      </c>
      <c r="G348" s="81"/>
      <c r="H348" s="47"/>
      <c r="I348" s="81"/>
      <c r="J348" s="47"/>
      <c r="K348" s="81"/>
      <c r="L348" s="47"/>
      <c r="M348" s="81"/>
      <c r="N348" s="47"/>
      <c r="O348" s="81"/>
      <c r="P348" s="59"/>
      <c r="Q348" s="81"/>
      <c r="R348" s="47"/>
      <c r="S348" s="81"/>
      <c r="T348" s="59"/>
      <c r="V348" s="74">
        <f t="shared" si="65"/>
        <v>0</v>
      </c>
      <c r="X348" s="88">
        <f t="shared" si="66"/>
        <v>0</v>
      </c>
      <c r="Z348" s="105">
        <v>7</v>
      </c>
      <c r="AA348" s="81"/>
      <c r="AB348" s="47"/>
      <c r="AC348" s="81"/>
      <c r="AD348" s="47"/>
      <c r="AE348" s="81"/>
      <c r="AF348" s="47"/>
      <c r="AG348" s="81"/>
      <c r="AH348" s="47"/>
      <c r="AI348" s="81"/>
      <c r="AJ348" s="59"/>
      <c r="AK348" s="81"/>
      <c r="AL348" s="47"/>
      <c r="AM348" s="81"/>
      <c r="AN348" s="59"/>
      <c r="AP348" s="74">
        <f t="shared" si="67"/>
        <v>0</v>
      </c>
      <c r="AR348" s="88">
        <f t="shared" si="68"/>
        <v>0</v>
      </c>
      <c r="AT348" s="105">
        <v>7</v>
      </c>
      <c r="AU348" s="81"/>
      <c r="AV348" s="47"/>
      <c r="AW348" s="81"/>
      <c r="AX348" s="47"/>
      <c r="AY348" s="81"/>
      <c r="AZ348" s="47"/>
      <c r="BA348" s="81"/>
      <c r="BB348" s="47"/>
      <c r="BC348" s="81"/>
      <c r="BD348" s="59"/>
      <c r="BE348" s="81"/>
      <c r="BF348" s="47"/>
      <c r="BG348" s="81"/>
      <c r="BH348" s="59"/>
    </row>
    <row r="349" spans="2:60" ht="15" customHeight="1" outlineLevel="1" thickBot="1" x14ac:dyDescent="0.25">
      <c r="B349" s="74">
        <f t="shared" si="63"/>
        <v>0</v>
      </c>
      <c r="D349" s="88">
        <f t="shared" si="64"/>
        <v>0</v>
      </c>
      <c r="F349" s="105">
        <v>8</v>
      </c>
      <c r="G349" s="81"/>
      <c r="H349" s="47"/>
      <c r="I349" s="81"/>
      <c r="J349" s="47"/>
      <c r="K349" s="81"/>
      <c r="L349" s="47"/>
      <c r="M349" s="81"/>
      <c r="N349" s="47"/>
      <c r="O349" s="81"/>
      <c r="P349" s="59"/>
      <c r="Q349" s="81"/>
      <c r="R349" s="47"/>
      <c r="S349" s="81"/>
      <c r="T349" s="59"/>
      <c r="V349" s="74">
        <f t="shared" si="65"/>
        <v>0</v>
      </c>
      <c r="X349" s="88">
        <f t="shared" si="66"/>
        <v>0</v>
      </c>
      <c r="Z349" s="105">
        <v>8</v>
      </c>
      <c r="AA349" s="81"/>
      <c r="AB349" s="47"/>
      <c r="AC349" s="81"/>
      <c r="AD349" s="47"/>
      <c r="AE349" s="81"/>
      <c r="AF349" s="47"/>
      <c r="AG349" s="81"/>
      <c r="AH349" s="47"/>
      <c r="AI349" s="81"/>
      <c r="AJ349" s="59"/>
      <c r="AK349" s="81"/>
      <c r="AL349" s="47"/>
      <c r="AM349" s="81"/>
      <c r="AN349" s="59"/>
      <c r="AP349" s="74">
        <f t="shared" si="67"/>
        <v>0</v>
      </c>
      <c r="AR349" s="88">
        <f t="shared" si="68"/>
        <v>0</v>
      </c>
      <c r="AT349" s="105">
        <v>8</v>
      </c>
      <c r="AU349" s="81"/>
      <c r="AV349" s="47"/>
      <c r="AW349" s="81"/>
      <c r="AX349" s="47"/>
      <c r="AY349" s="81"/>
      <c r="AZ349" s="47"/>
      <c r="BA349" s="81"/>
      <c r="BB349" s="47"/>
      <c r="BC349" s="81"/>
      <c r="BD349" s="59"/>
      <c r="BE349" s="81"/>
      <c r="BF349" s="47"/>
      <c r="BG349" s="81"/>
      <c r="BH349" s="59"/>
    </row>
    <row r="350" spans="2:60" ht="15" customHeight="1" outlineLevel="1" thickBot="1" x14ac:dyDescent="0.25">
      <c r="B350" s="74">
        <f t="shared" si="63"/>
        <v>0</v>
      </c>
      <c r="D350" s="88">
        <f t="shared" si="64"/>
        <v>0</v>
      </c>
      <c r="F350" s="105">
        <v>9</v>
      </c>
      <c r="G350" s="81"/>
      <c r="H350" s="47"/>
      <c r="I350" s="81"/>
      <c r="J350" s="47"/>
      <c r="K350" s="81"/>
      <c r="L350" s="47"/>
      <c r="M350" s="81"/>
      <c r="N350" s="47"/>
      <c r="O350" s="81"/>
      <c r="P350" s="59"/>
      <c r="Q350" s="81"/>
      <c r="R350" s="47"/>
      <c r="S350" s="81"/>
      <c r="T350" s="59"/>
      <c r="V350" s="74">
        <f t="shared" si="65"/>
        <v>0</v>
      </c>
      <c r="X350" s="88">
        <f t="shared" si="66"/>
        <v>0</v>
      </c>
      <c r="Z350" s="105">
        <v>9</v>
      </c>
      <c r="AA350" s="81"/>
      <c r="AB350" s="47"/>
      <c r="AC350" s="81"/>
      <c r="AD350" s="47"/>
      <c r="AE350" s="81"/>
      <c r="AF350" s="47"/>
      <c r="AG350" s="81"/>
      <c r="AH350" s="47"/>
      <c r="AI350" s="81"/>
      <c r="AJ350" s="59"/>
      <c r="AK350" s="81"/>
      <c r="AL350" s="47"/>
      <c r="AM350" s="81"/>
      <c r="AN350" s="59"/>
      <c r="AP350" s="74">
        <f t="shared" si="67"/>
        <v>0</v>
      </c>
      <c r="AR350" s="88">
        <f t="shared" si="68"/>
        <v>0</v>
      </c>
      <c r="AT350" s="105">
        <v>9</v>
      </c>
      <c r="AU350" s="81"/>
      <c r="AV350" s="47"/>
      <c r="AW350" s="81"/>
      <c r="AX350" s="47"/>
      <c r="AY350" s="81"/>
      <c r="AZ350" s="47"/>
      <c r="BA350" s="81"/>
      <c r="BB350" s="47"/>
      <c r="BC350" s="81"/>
      <c r="BD350" s="59"/>
      <c r="BE350" s="81"/>
      <c r="BF350" s="47"/>
      <c r="BG350" s="81"/>
      <c r="BH350" s="59"/>
    </row>
    <row r="351" spans="2:60" ht="15" customHeight="1" outlineLevel="1" thickBot="1" x14ac:dyDescent="0.25">
      <c r="B351" s="74">
        <f t="shared" si="63"/>
        <v>0</v>
      </c>
      <c r="D351" s="88">
        <f t="shared" si="64"/>
        <v>0</v>
      </c>
      <c r="F351" s="105">
        <v>10</v>
      </c>
      <c r="G351" s="81"/>
      <c r="H351" s="47"/>
      <c r="I351" s="81"/>
      <c r="J351" s="47"/>
      <c r="K351" s="81"/>
      <c r="L351" s="47"/>
      <c r="M351" s="81"/>
      <c r="N351" s="47"/>
      <c r="O351" s="81"/>
      <c r="P351" s="59"/>
      <c r="Q351" s="81"/>
      <c r="R351" s="47"/>
      <c r="S351" s="81"/>
      <c r="T351" s="59"/>
      <c r="V351" s="74">
        <f t="shared" si="65"/>
        <v>0</v>
      </c>
      <c r="X351" s="88">
        <f t="shared" si="66"/>
        <v>0</v>
      </c>
      <c r="Z351" s="105">
        <v>10</v>
      </c>
      <c r="AA351" s="81"/>
      <c r="AB351" s="47"/>
      <c r="AC351" s="81"/>
      <c r="AD351" s="47"/>
      <c r="AE351" s="81"/>
      <c r="AF351" s="47"/>
      <c r="AG351" s="81"/>
      <c r="AH351" s="47"/>
      <c r="AI351" s="81"/>
      <c r="AJ351" s="59"/>
      <c r="AK351" s="81"/>
      <c r="AL351" s="47"/>
      <c r="AM351" s="81"/>
      <c r="AN351" s="59"/>
      <c r="AP351" s="74">
        <f t="shared" si="67"/>
        <v>0</v>
      </c>
      <c r="AR351" s="88">
        <f t="shared" si="68"/>
        <v>0</v>
      </c>
      <c r="AT351" s="105">
        <v>10</v>
      </c>
      <c r="AU351" s="81"/>
      <c r="AV351" s="47"/>
      <c r="AW351" s="81"/>
      <c r="AX351" s="47"/>
      <c r="AY351" s="81"/>
      <c r="AZ351" s="47"/>
      <c r="BA351" s="81"/>
      <c r="BB351" s="47"/>
      <c r="BC351" s="81"/>
      <c r="BD351" s="59"/>
      <c r="BE351" s="81"/>
      <c r="BF351" s="47"/>
      <c r="BG351" s="81"/>
      <c r="BH351" s="59"/>
    </row>
    <row r="352" spans="2:60" ht="15" customHeight="1" outlineLevel="1" thickBot="1" x14ac:dyDescent="0.25">
      <c r="B352" s="74">
        <f t="shared" si="63"/>
        <v>0</v>
      </c>
      <c r="D352" s="88">
        <f t="shared" si="64"/>
        <v>0</v>
      </c>
      <c r="F352" s="105">
        <v>11</v>
      </c>
      <c r="G352" s="81"/>
      <c r="H352" s="47"/>
      <c r="I352" s="81"/>
      <c r="J352" s="47"/>
      <c r="K352" s="81"/>
      <c r="L352" s="47"/>
      <c r="M352" s="81"/>
      <c r="N352" s="47"/>
      <c r="O352" s="81"/>
      <c r="P352" s="59"/>
      <c r="Q352" s="81"/>
      <c r="R352" s="47"/>
      <c r="S352" s="81"/>
      <c r="T352" s="59"/>
      <c r="V352" s="74">
        <f t="shared" si="65"/>
        <v>0</v>
      </c>
      <c r="X352" s="88">
        <f t="shared" si="66"/>
        <v>0</v>
      </c>
      <c r="Z352" s="105">
        <v>11</v>
      </c>
      <c r="AA352" s="81"/>
      <c r="AB352" s="47"/>
      <c r="AC352" s="81"/>
      <c r="AD352" s="47"/>
      <c r="AE352" s="81"/>
      <c r="AF352" s="47"/>
      <c r="AG352" s="81"/>
      <c r="AH352" s="47"/>
      <c r="AI352" s="81"/>
      <c r="AJ352" s="59"/>
      <c r="AK352" s="81"/>
      <c r="AL352" s="47"/>
      <c r="AM352" s="81"/>
      <c r="AN352" s="59"/>
      <c r="AP352" s="74">
        <f t="shared" si="67"/>
        <v>0</v>
      </c>
      <c r="AR352" s="88">
        <f t="shared" si="68"/>
        <v>0</v>
      </c>
      <c r="AT352" s="105">
        <v>11</v>
      </c>
      <c r="AU352" s="81"/>
      <c r="AV352" s="47"/>
      <c r="AW352" s="81"/>
      <c r="AX352" s="47"/>
      <c r="AY352" s="81"/>
      <c r="AZ352" s="47"/>
      <c r="BA352" s="81"/>
      <c r="BB352" s="47"/>
      <c r="BC352" s="81"/>
      <c r="BD352" s="59"/>
      <c r="BE352" s="81"/>
      <c r="BF352" s="47"/>
      <c r="BG352" s="81"/>
      <c r="BH352" s="59"/>
    </row>
    <row r="353" spans="2:60" ht="15" customHeight="1" outlineLevel="1" thickBot="1" x14ac:dyDescent="0.25">
      <c r="B353" s="74">
        <f t="shared" si="63"/>
        <v>0</v>
      </c>
      <c r="D353" s="88">
        <f t="shared" si="64"/>
        <v>0</v>
      </c>
      <c r="F353" s="105">
        <v>12</v>
      </c>
      <c r="G353" s="81"/>
      <c r="H353" s="47"/>
      <c r="I353" s="81"/>
      <c r="J353" s="47"/>
      <c r="K353" s="81"/>
      <c r="L353" s="47"/>
      <c r="M353" s="81"/>
      <c r="N353" s="47"/>
      <c r="O353" s="81"/>
      <c r="P353" s="59"/>
      <c r="Q353" s="81"/>
      <c r="R353" s="47"/>
      <c r="S353" s="81"/>
      <c r="T353" s="59"/>
      <c r="V353" s="74">
        <f t="shared" si="65"/>
        <v>0</v>
      </c>
      <c r="X353" s="88">
        <f t="shared" si="66"/>
        <v>0</v>
      </c>
      <c r="Z353" s="105">
        <v>12</v>
      </c>
      <c r="AA353" s="81"/>
      <c r="AB353" s="47"/>
      <c r="AC353" s="81"/>
      <c r="AD353" s="47"/>
      <c r="AE353" s="81"/>
      <c r="AF353" s="47"/>
      <c r="AG353" s="81"/>
      <c r="AH353" s="47"/>
      <c r="AI353" s="81"/>
      <c r="AJ353" s="59"/>
      <c r="AK353" s="81"/>
      <c r="AL353" s="47"/>
      <c r="AM353" s="81"/>
      <c r="AN353" s="59"/>
      <c r="AP353" s="74">
        <f t="shared" si="67"/>
        <v>0</v>
      </c>
      <c r="AR353" s="88">
        <f t="shared" si="68"/>
        <v>0</v>
      </c>
      <c r="AT353" s="105">
        <v>12</v>
      </c>
      <c r="AU353" s="81"/>
      <c r="AV353" s="47"/>
      <c r="AW353" s="81"/>
      <c r="AX353" s="47"/>
      <c r="AY353" s="81"/>
      <c r="AZ353" s="47"/>
      <c r="BA353" s="81"/>
      <c r="BB353" s="47"/>
      <c r="BC353" s="81"/>
      <c r="BD353" s="59"/>
      <c r="BE353" s="81"/>
      <c r="BF353" s="47"/>
      <c r="BG353" s="81"/>
      <c r="BH353" s="59"/>
    </row>
    <row r="354" spans="2:60" ht="15" customHeight="1" outlineLevel="1" thickBot="1" x14ac:dyDescent="0.25">
      <c r="B354" s="74">
        <f t="shared" si="63"/>
        <v>0</v>
      </c>
      <c r="D354" s="88">
        <f t="shared" si="64"/>
        <v>0</v>
      </c>
      <c r="F354" s="105">
        <v>13</v>
      </c>
      <c r="G354" s="81"/>
      <c r="H354" s="47"/>
      <c r="I354" s="81"/>
      <c r="J354" s="47"/>
      <c r="K354" s="81"/>
      <c r="L354" s="47"/>
      <c r="M354" s="81"/>
      <c r="N354" s="47"/>
      <c r="O354" s="81"/>
      <c r="P354" s="59"/>
      <c r="Q354" s="81"/>
      <c r="R354" s="47"/>
      <c r="S354" s="81"/>
      <c r="T354" s="59"/>
      <c r="V354" s="74">
        <f t="shared" si="65"/>
        <v>0</v>
      </c>
      <c r="X354" s="88">
        <f t="shared" si="66"/>
        <v>0</v>
      </c>
      <c r="Z354" s="105">
        <v>13</v>
      </c>
      <c r="AA354" s="81"/>
      <c r="AB354" s="47"/>
      <c r="AC354" s="81"/>
      <c r="AD354" s="47"/>
      <c r="AE354" s="81"/>
      <c r="AF354" s="47"/>
      <c r="AG354" s="81"/>
      <c r="AH354" s="47"/>
      <c r="AI354" s="81"/>
      <c r="AJ354" s="59"/>
      <c r="AK354" s="81"/>
      <c r="AL354" s="47"/>
      <c r="AM354" s="81"/>
      <c r="AN354" s="59"/>
      <c r="AP354" s="74">
        <f t="shared" si="67"/>
        <v>0</v>
      </c>
      <c r="AR354" s="88">
        <f t="shared" si="68"/>
        <v>0</v>
      </c>
      <c r="AT354" s="105">
        <v>13</v>
      </c>
      <c r="AU354" s="81"/>
      <c r="AV354" s="47"/>
      <c r="AW354" s="81"/>
      <c r="AX354" s="47"/>
      <c r="AY354" s="81"/>
      <c r="AZ354" s="47"/>
      <c r="BA354" s="81"/>
      <c r="BB354" s="47"/>
      <c r="BC354" s="81"/>
      <c r="BD354" s="59"/>
      <c r="BE354" s="81"/>
      <c r="BF354" s="47"/>
      <c r="BG354" s="81"/>
      <c r="BH354" s="59"/>
    </row>
    <row r="355" spans="2:60" ht="15" customHeight="1" outlineLevel="1" thickBot="1" x14ac:dyDescent="0.25">
      <c r="B355" s="74">
        <f t="shared" si="63"/>
        <v>0</v>
      </c>
      <c r="D355" s="88">
        <f t="shared" si="64"/>
        <v>0</v>
      </c>
      <c r="F355" s="105">
        <v>14</v>
      </c>
      <c r="G355" s="81"/>
      <c r="H355" s="78"/>
      <c r="I355" s="81"/>
      <c r="J355" s="47"/>
      <c r="K355" s="81"/>
      <c r="L355" s="47"/>
      <c r="M355" s="81"/>
      <c r="N355" s="47"/>
      <c r="O355" s="81"/>
      <c r="P355" s="59"/>
      <c r="Q355" s="81"/>
      <c r="R355" s="47"/>
      <c r="S355" s="81"/>
      <c r="T355" s="59"/>
      <c r="V355" s="74">
        <f t="shared" si="65"/>
        <v>0</v>
      </c>
      <c r="X355" s="88">
        <f t="shared" si="66"/>
        <v>0</v>
      </c>
      <c r="Z355" s="105">
        <v>14</v>
      </c>
      <c r="AA355" s="81"/>
      <c r="AB355" s="78"/>
      <c r="AC355" s="81"/>
      <c r="AD355" s="47"/>
      <c r="AE355" s="81"/>
      <c r="AF355" s="47"/>
      <c r="AG355" s="81"/>
      <c r="AH355" s="47"/>
      <c r="AI355" s="81"/>
      <c r="AJ355" s="59"/>
      <c r="AK355" s="81"/>
      <c r="AL355" s="47"/>
      <c r="AM355" s="81"/>
      <c r="AN355" s="59"/>
      <c r="AP355" s="74">
        <f t="shared" si="67"/>
        <v>0</v>
      </c>
      <c r="AR355" s="88">
        <f t="shared" si="68"/>
        <v>0</v>
      </c>
      <c r="AT355" s="105">
        <v>14</v>
      </c>
      <c r="AU355" s="81"/>
      <c r="AV355" s="78"/>
      <c r="AW355" s="81"/>
      <c r="AX355" s="47"/>
      <c r="AY355" s="81"/>
      <c r="AZ355" s="47"/>
      <c r="BA355" s="81"/>
      <c r="BB355" s="47"/>
      <c r="BC355" s="81"/>
      <c r="BD355" s="59"/>
      <c r="BE355" s="81"/>
      <c r="BF355" s="47"/>
      <c r="BG355" s="81"/>
      <c r="BH355" s="59"/>
    </row>
    <row r="356" spans="2:60" ht="15" customHeight="1" outlineLevel="1" thickBot="1" x14ac:dyDescent="0.25">
      <c r="B356" s="75">
        <f t="shared" si="63"/>
        <v>0</v>
      </c>
      <c r="D356" s="89">
        <f t="shared" si="64"/>
        <v>0</v>
      </c>
      <c r="F356" s="105">
        <v>15</v>
      </c>
      <c r="G356" s="82"/>
      <c r="H356" s="60"/>
      <c r="I356" s="82"/>
      <c r="J356" s="60"/>
      <c r="K356" s="82"/>
      <c r="L356" s="60"/>
      <c r="M356" s="82"/>
      <c r="N356" s="60"/>
      <c r="O356" s="82"/>
      <c r="P356" s="61"/>
      <c r="Q356" s="82"/>
      <c r="R356" s="60"/>
      <c r="S356" s="82"/>
      <c r="T356" s="61"/>
      <c r="V356" s="75">
        <f t="shared" si="65"/>
        <v>0</v>
      </c>
      <c r="X356" s="89">
        <f t="shared" si="66"/>
        <v>0</v>
      </c>
      <c r="Z356" s="105">
        <v>15</v>
      </c>
      <c r="AA356" s="82"/>
      <c r="AB356" s="60"/>
      <c r="AC356" s="82"/>
      <c r="AD356" s="60"/>
      <c r="AE356" s="82"/>
      <c r="AF356" s="60"/>
      <c r="AG356" s="82"/>
      <c r="AH356" s="60"/>
      <c r="AI356" s="82"/>
      <c r="AJ356" s="61"/>
      <c r="AK356" s="82"/>
      <c r="AL356" s="60"/>
      <c r="AM356" s="82"/>
      <c r="AN356" s="61"/>
      <c r="AP356" s="75">
        <f t="shared" si="67"/>
        <v>0</v>
      </c>
      <c r="AR356" s="89">
        <f t="shared" si="68"/>
        <v>0</v>
      </c>
      <c r="AT356" s="105">
        <v>15</v>
      </c>
      <c r="AU356" s="82"/>
      <c r="AV356" s="60"/>
      <c r="AW356" s="82"/>
      <c r="AX356" s="60"/>
      <c r="AY356" s="82"/>
      <c r="AZ356" s="60"/>
      <c r="BA356" s="82"/>
      <c r="BB356" s="60"/>
      <c r="BC356" s="82"/>
      <c r="BD356" s="61"/>
      <c r="BE356" s="82"/>
      <c r="BF356" s="60"/>
      <c r="BG356" s="82"/>
      <c r="BH356" s="61"/>
    </row>
    <row r="357" spans="2:60" ht="14.25" customHeight="1" outlineLevel="1" thickTop="1" x14ac:dyDescent="0.2">
      <c r="F357" s="106"/>
      <c r="G357" s="49" t="s">
        <v>27</v>
      </c>
      <c r="H357" s="49">
        <f>SUM(H342:H356)</f>
        <v>0</v>
      </c>
      <c r="I357" s="49"/>
      <c r="J357" s="49">
        <f>SUM(J342:J356)</f>
        <v>0</v>
      </c>
      <c r="K357" s="49"/>
      <c r="L357" s="49">
        <f>SUM(L342:L356)</f>
        <v>0</v>
      </c>
      <c r="M357" s="49"/>
      <c r="N357" s="49">
        <f>SUM(N342:N356)</f>
        <v>0</v>
      </c>
      <c r="O357" s="49"/>
      <c r="P357" s="49">
        <f>SUM(P342:P356)</f>
        <v>0</v>
      </c>
      <c r="Q357" s="49"/>
      <c r="R357" s="49">
        <f>SUM(R342:R356)</f>
        <v>0</v>
      </c>
      <c r="S357" s="49"/>
      <c r="T357" s="49">
        <f>SUM(T342:T356)</f>
        <v>0</v>
      </c>
      <c r="Z357" s="106"/>
      <c r="AA357" s="49" t="s">
        <v>27</v>
      </c>
      <c r="AB357" s="49">
        <f>SUM(AB342:AB356)</f>
        <v>0</v>
      </c>
      <c r="AC357" s="49"/>
      <c r="AD357" s="49">
        <f>SUM(AD342:AD356)</f>
        <v>0</v>
      </c>
      <c r="AE357" s="49"/>
      <c r="AF357" s="49">
        <f>SUM(AF342:AF356)</f>
        <v>0</v>
      </c>
      <c r="AG357" s="49"/>
      <c r="AH357" s="49">
        <f>SUM(AH342:AH356)</f>
        <v>0</v>
      </c>
      <c r="AI357" s="49"/>
      <c r="AJ357" s="49">
        <f>SUM(AJ342:AJ356)</f>
        <v>0</v>
      </c>
      <c r="AK357" s="49"/>
      <c r="AL357" s="49">
        <f>SUM(AL342:AL356)</f>
        <v>0</v>
      </c>
      <c r="AM357" s="49"/>
      <c r="AN357" s="49">
        <f>SUM(AN342:AN356)</f>
        <v>0</v>
      </c>
      <c r="AT357" s="106"/>
      <c r="AU357" s="49" t="s">
        <v>27</v>
      </c>
      <c r="AV357" s="49">
        <f>SUM(AV342:AV356)</f>
        <v>0</v>
      </c>
      <c r="AW357" s="49"/>
      <c r="AX357" s="49">
        <f>SUM(AX342:AX356)</f>
        <v>0</v>
      </c>
      <c r="AY357" s="49"/>
      <c r="AZ357" s="49">
        <f>SUM(AZ342:AZ356)</f>
        <v>0</v>
      </c>
      <c r="BA357" s="49"/>
      <c r="BB357" s="49">
        <f>SUM(BB342:BB356)</f>
        <v>0</v>
      </c>
      <c r="BC357" s="49"/>
      <c r="BD357" s="49">
        <f>SUM(BD342:BD356)</f>
        <v>0</v>
      </c>
      <c r="BE357" s="49"/>
      <c r="BF357" s="49">
        <f>SUM(BF342:BF356)</f>
        <v>0</v>
      </c>
      <c r="BG357" s="49"/>
      <c r="BH357" s="49">
        <f>SUM(BH342:BH356)</f>
        <v>0</v>
      </c>
    </row>
    <row r="358" spans="2:60" ht="1.5" customHeight="1" outlineLevel="1" thickBot="1" x14ac:dyDescent="0.25">
      <c r="F358" s="108">
        <f>INT((N359-LOOKUP(N359,DATE(YEAR(N359)+{-1;0;1},1,3)-WEEKDAY(DATE(YEAR(N359)+{-1;0;1},1,3))+2))/7)+1</f>
        <v>41</v>
      </c>
      <c r="G358" s="50"/>
      <c r="H358" s="50"/>
      <c r="I358" s="50"/>
      <c r="J358" s="50"/>
      <c r="K358" s="50"/>
      <c r="L358" s="50"/>
      <c r="M358" s="50"/>
      <c r="N358" s="50"/>
      <c r="O358" s="50"/>
      <c r="P358" s="50"/>
      <c r="Q358" s="50"/>
      <c r="R358" s="50"/>
      <c r="S358" s="50"/>
      <c r="T358" s="50"/>
      <c r="Z358" s="108">
        <f>INT((AH359-LOOKUP(AH359,DATE(YEAR(AH359)+{-1;0;1},1,3)-WEEKDAY(DATE(YEAR(AH359)+{-1;0;1},1,3))+2))/7)+1</f>
        <v>45</v>
      </c>
      <c r="AA358" s="50"/>
      <c r="AB358" s="50"/>
      <c r="AC358" s="50"/>
      <c r="AD358" s="50"/>
      <c r="AE358" s="50"/>
      <c r="AF358" s="50"/>
      <c r="AG358" s="50"/>
      <c r="AH358" s="50"/>
      <c r="AI358" s="50"/>
      <c r="AJ358" s="50"/>
      <c r="AK358" s="50"/>
      <c r="AL358" s="50"/>
      <c r="AM358" s="50"/>
      <c r="AN358" s="50"/>
      <c r="AT358" s="108">
        <f>INT((BB359-LOOKUP(BB359,DATE(YEAR(BB359)+{-1;0;1},1,3)-WEEKDAY(DATE(YEAR(BB359)+{-1;0;1},1,3))+2))/7)+1</f>
        <v>49</v>
      </c>
      <c r="AU358" s="50"/>
      <c r="AV358" s="50"/>
      <c r="AW358" s="50"/>
      <c r="AX358" s="50"/>
      <c r="AY358" s="50"/>
      <c r="AZ358" s="50"/>
      <c r="BA358" s="50"/>
      <c r="BB358" s="50"/>
      <c r="BC358" s="50"/>
      <c r="BD358" s="50"/>
      <c r="BE358" s="50"/>
      <c r="BF358" s="50"/>
      <c r="BG358" s="50"/>
      <c r="BH358" s="50"/>
    </row>
    <row r="359" spans="2:60" ht="39.950000000000003" customHeight="1" thickBot="1" x14ac:dyDescent="0.25">
      <c r="F359" s="71">
        <f>F358</f>
        <v>41</v>
      </c>
      <c r="G359" s="51" t="str">
        <f>IF(ISNA(VLOOKUP(H359,Tab_feri,2,FALSE)),"",VLOOKUP(H359,Tab_feri,2,FALSE))</f>
        <v/>
      </c>
      <c r="H359" s="52">
        <f>T341+1</f>
        <v>43745</v>
      </c>
      <c r="I359" s="51" t="str">
        <f>IF(ISNA(VLOOKUP(J359,Tab_feri,2,FALSE)),"",VLOOKUP(J359,Tab_feri,2,FALSE))</f>
        <v/>
      </c>
      <c r="J359" s="52">
        <f>H359+1</f>
        <v>43746</v>
      </c>
      <c r="K359" s="51" t="str">
        <f>IF(ISNA(VLOOKUP(L359,Tab_feri,2,FALSE)),"",VLOOKUP(L359,Tab_feri,2,FALSE))</f>
        <v/>
      </c>
      <c r="L359" s="52">
        <f>J359+1</f>
        <v>43747</v>
      </c>
      <c r="M359" s="51" t="str">
        <f>IF(ISNA(VLOOKUP(N359,Tab_feri,2,FALSE)),"",VLOOKUP(N359,Tab_feri,2,FALSE))</f>
        <v/>
      </c>
      <c r="N359" s="52">
        <f>L359+1</f>
        <v>43748</v>
      </c>
      <c r="O359" s="51" t="str">
        <f>IF(ISNA(VLOOKUP(P359,Tab_feri,2,FALSE)),"",VLOOKUP(P359,Tab_feri,2,FALSE))</f>
        <v/>
      </c>
      <c r="P359" s="52">
        <f>N359+1</f>
        <v>43749</v>
      </c>
      <c r="Q359" s="53" t="str">
        <f>IF(ISNA(VLOOKUP(R359,Tab_feri,2,FALSE)),"",VLOOKUP(R359,Tab_feri,2,FALSE))</f>
        <v/>
      </c>
      <c r="R359" s="54">
        <f>P359+1</f>
        <v>43750</v>
      </c>
      <c r="S359" s="53" t="str">
        <f>IF(ISNA(VLOOKUP(T359,Tab_feri,2,FALSE)),"",VLOOKUP(T359,Tab_feri,2,FALSE))</f>
        <v/>
      </c>
      <c r="T359" s="55">
        <f>R359+1</f>
        <v>43751</v>
      </c>
      <c r="Z359" s="71">
        <f>Z358</f>
        <v>45</v>
      </c>
      <c r="AA359" s="51" t="str">
        <f>IF(ISNA(VLOOKUP(AB359,Tab_feri,2,FALSE)),"",VLOOKUP(AB359,Tab_feri,2,FALSE))</f>
        <v/>
      </c>
      <c r="AB359" s="52">
        <f>AN341+1</f>
        <v>43773</v>
      </c>
      <c r="AC359" s="51" t="str">
        <f>IF(ISNA(VLOOKUP(AD359,Tab_feri,2,FALSE)),"",VLOOKUP(AD359,Tab_feri,2,FALSE))</f>
        <v/>
      </c>
      <c r="AD359" s="52">
        <f>AB359+1</f>
        <v>43774</v>
      </c>
      <c r="AE359" s="51" t="str">
        <f>IF(ISNA(VLOOKUP(AF359,Tab_feri,2,FALSE)),"",VLOOKUP(AF359,Tab_feri,2,FALSE))</f>
        <v/>
      </c>
      <c r="AF359" s="52">
        <f>AD359+1</f>
        <v>43775</v>
      </c>
      <c r="AG359" s="51" t="str">
        <f>IF(ISNA(VLOOKUP(AH359,Tab_feri,2,FALSE)),"",VLOOKUP(AH359,Tab_feri,2,FALSE))</f>
        <v/>
      </c>
      <c r="AH359" s="52">
        <f>AF359+1</f>
        <v>43776</v>
      </c>
      <c r="AI359" s="51" t="str">
        <f>IF(ISNA(VLOOKUP(AJ359,Tab_feri,2,FALSE)),"",VLOOKUP(AJ359,Tab_feri,2,FALSE))</f>
        <v/>
      </c>
      <c r="AJ359" s="52">
        <f>AH359+1</f>
        <v>43777</v>
      </c>
      <c r="AK359" s="53" t="str">
        <f>IF(ISNA(VLOOKUP(AL359,Tab_feri,2,FALSE)),"",VLOOKUP(AL359,Tab_feri,2,FALSE))</f>
        <v/>
      </c>
      <c r="AL359" s="54">
        <f>AJ359+1</f>
        <v>43778</v>
      </c>
      <c r="AM359" s="53" t="str">
        <f>IF(ISNA(VLOOKUP(AN359,Tab_feri,2,FALSE)),"",VLOOKUP(AN359,Tab_feri,2,FALSE))</f>
        <v/>
      </c>
      <c r="AN359" s="55">
        <f>AL359+1</f>
        <v>43779</v>
      </c>
      <c r="AT359" s="71">
        <f>AT358</f>
        <v>49</v>
      </c>
      <c r="AU359" s="51" t="str">
        <f>IF(ISNA(VLOOKUP(AV359,Tab_feri,2,FALSE)),"",VLOOKUP(AV359,Tab_feri,2,FALSE))</f>
        <v/>
      </c>
      <c r="AV359" s="52">
        <f>BH341+1</f>
        <v>43801</v>
      </c>
      <c r="AW359" s="51" t="str">
        <f>IF(ISNA(VLOOKUP(AX359,Tab_feri,2,FALSE)),"",VLOOKUP(AX359,Tab_feri,2,FALSE))</f>
        <v/>
      </c>
      <c r="AX359" s="52">
        <f>AV359+1</f>
        <v>43802</v>
      </c>
      <c r="AY359" s="51" t="str">
        <f>IF(ISNA(VLOOKUP(AZ359,Tab_feri,2,FALSE)),"",VLOOKUP(AZ359,Tab_feri,2,FALSE))</f>
        <v/>
      </c>
      <c r="AZ359" s="52">
        <f>AX359+1</f>
        <v>43803</v>
      </c>
      <c r="BA359" s="51" t="str">
        <f>IF(ISNA(VLOOKUP(BB359,Tab_feri,2,FALSE)),"",VLOOKUP(BB359,Tab_feri,2,FALSE))</f>
        <v/>
      </c>
      <c r="BB359" s="52">
        <f>AZ359+1</f>
        <v>43804</v>
      </c>
      <c r="BC359" s="51" t="str">
        <f>IF(ISNA(VLOOKUP(BD359,Tab_feri,2,FALSE)),"",VLOOKUP(BD359,Tab_feri,2,FALSE))</f>
        <v/>
      </c>
      <c r="BD359" s="52">
        <f>BB359+1</f>
        <v>43805</v>
      </c>
      <c r="BE359" s="53" t="str">
        <f>IF(ISNA(VLOOKUP(BF359,Tab_feri,2,FALSE)),"",VLOOKUP(BF359,Tab_feri,2,FALSE))</f>
        <v/>
      </c>
      <c r="BF359" s="54">
        <f>BD359+1</f>
        <v>43806</v>
      </c>
      <c r="BG359" s="53" t="str">
        <f>IF(ISNA(VLOOKUP(BH359,Tab_feri,2,FALSE)),"",VLOOKUP(BH359,Tab_feri,2,FALSE))</f>
        <v/>
      </c>
      <c r="BH359" s="55">
        <f>BF359+1</f>
        <v>43807</v>
      </c>
    </row>
    <row r="360" spans="2:60" ht="15" customHeight="1" outlineLevel="1" thickTop="1" thickBot="1" x14ac:dyDescent="0.25">
      <c r="D360" s="87">
        <f>SUM(H360,J360,L360,N360,P360,R360,T360)</f>
        <v>0</v>
      </c>
      <c r="F360" s="105">
        <v>1</v>
      </c>
      <c r="G360" s="80"/>
      <c r="H360" s="57"/>
      <c r="I360" s="80"/>
      <c r="J360" s="57"/>
      <c r="K360" s="80"/>
      <c r="L360" s="57"/>
      <c r="M360" s="80"/>
      <c r="N360" s="57"/>
      <c r="O360" s="80"/>
      <c r="P360" s="58"/>
      <c r="Q360" s="80"/>
      <c r="R360" s="57"/>
      <c r="S360" s="80"/>
      <c r="T360" s="58"/>
      <c r="X360" s="87">
        <f>SUM(AB360,AD360,AF360,AH360,AJ360,AL360,AN360)</f>
        <v>0</v>
      </c>
      <c r="Z360" s="105">
        <v>1</v>
      </c>
      <c r="AA360" s="80"/>
      <c r="AB360" s="57"/>
      <c r="AC360" s="80"/>
      <c r="AD360" s="57"/>
      <c r="AE360" s="80"/>
      <c r="AF360" s="57"/>
      <c r="AG360" s="80"/>
      <c r="AH360" s="57"/>
      <c r="AI360" s="80"/>
      <c r="AJ360" s="58"/>
      <c r="AK360" s="80"/>
      <c r="AL360" s="57"/>
      <c r="AM360" s="80"/>
      <c r="AN360" s="58"/>
      <c r="AR360" s="87">
        <f>SUM(AV360,AX360,AZ360,BB360,BD360,BF360,BH360)</f>
        <v>0</v>
      </c>
      <c r="AT360" s="105">
        <v>1</v>
      </c>
      <c r="AU360" s="80"/>
      <c r="AV360" s="57"/>
      <c r="AW360" s="80"/>
      <c r="AX360" s="57"/>
      <c r="AY360" s="80"/>
      <c r="AZ360" s="57"/>
      <c r="BA360" s="80"/>
      <c r="BB360" s="57"/>
      <c r="BC360" s="80"/>
      <c r="BD360" s="58"/>
      <c r="BE360" s="80"/>
      <c r="BF360" s="57"/>
      <c r="BG360" s="80"/>
      <c r="BH360" s="58"/>
    </row>
    <row r="361" spans="2:60" ht="15" customHeight="1" outlineLevel="1" thickBot="1" x14ac:dyDescent="0.25">
      <c r="D361" s="88">
        <f t="shared" ref="D361:D374" si="69">SUM(H361,J361,L361,N361,P361,R361,T361)</f>
        <v>0</v>
      </c>
      <c r="F361" s="105">
        <v>2</v>
      </c>
      <c r="G361" s="81"/>
      <c r="H361" s="47"/>
      <c r="I361" s="81"/>
      <c r="J361" s="47"/>
      <c r="K361" s="81"/>
      <c r="L361" s="47"/>
      <c r="M361" s="81"/>
      <c r="N361" s="47"/>
      <c r="O361" s="81"/>
      <c r="P361" s="59"/>
      <c r="Q361" s="81"/>
      <c r="R361" s="47"/>
      <c r="S361" s="81"/>
      <c r="T361" s="59"/>
      <c r="X361" s="88">
        <f t="shared" ref="X361:X374" si="70">SUM(AB361,AD361,AF361,AH361,AJ361,AL361,AN361)</f>
        <v>0</v>
      </c>
      <c r="Z361" s="105">
        <v>2</v>
      </c>
      <c r="AA361" s="81"/>
      <c r="AB361" s="47"/>
      <c r="AC361" s="81"/>
      <c r="AD361" s="47"/>
      <c r="AE361" s="81"/>
      <c r="AF361" s="47"/>
      <c r="AG361" s="81"/>
      <c r="AH361" s="47"/>
      <c r="AI361" s="81"/>
      <c r="AJ361" s="59"/>
      <c r="AK361" s="81"/>
      <c r="AL361" s="47"/>
      <c r="AM361" s="81"/>
      <c r="AN361" s="59"/>
      <c r="AR361" s="88">
        <f t="shared" ref="AR361:AR374" si="71">SUM(AV361,AX361,AZ361,BB361,BD361,BF361,BH361)</f>
        <v>0</v>
      </c>
      <c r="AT361" s="105">
        <v>2</v>
      </c>
      <c r="AU361" s="81"/>
      <c r="AV361" s="47"/>
      <c r="AW361" s="81"/>
      <c r="AX361" s="47"/>
      <c r="AY361" s="81"/>
      <c r="AZ361" s="47"/>
      <c r="BA361" s="81"/>
      <c r="BB361" s="47"/>
      <c r="BC361" s="81"/>
      <c r="BD361" s="59"/>
      <c r="BE361" s="81"/>
      <c r="BF361" s="47"/>
      <c r="BG361" s="81"/>
      <c r="BH361" s="59"/>
    </row>
    <row r="362" spans="2:60" ht="15" customHeight="1" outlineLevel="1" thickBot="1" x14ac:dyDescent="0.25">
      <c r="D362" s="88">
        <f t="shared" si="69"/>
        <v>0</v>
      </c>
      <c r="F362" s="105">
        <v>3</v>
      </c>
      <c r="G362" s="81"/>
      <c r="H362" s="47"/>
      <c r="I362" s="81"/>
      <c r="J362" s="47"/>
      <c r="K362" s="81"/>
      <c r="L362" s="47"/>
      <c r="M362" s="81"/>
      <c r="N362" s="47"/>
      <c r="O362" s="81"/>
      <c r="P362" s="59"/>
      <c r="Q362" s="81"/>
      <c r="R362" s="47"/>
      <c r="S362" s="81"/>
      <c r="T362" s="59"/>
      <c r="X362" s="88">
        <f t="shared" si="70"/>
        <v>0</v>
      </c>
      <c r="Z362" s="105">
        <v>3</v>
      </c>
      <c r="AA362" s="81"/>
      <c r="AB362" s="47"/>
      <c r="AC362" s="81"/>
      <c r="AD362" s="47"/>
      <c r="AE362" s="81"/>
      <c r="AF362" s="47"/>
      <c r="AG362" s="81"/>
      <c r="AH362" s="47"/>
      <c r="AI362" s="81"/>
      <c r="AJ362" s="59"/>
      <c r="AK362" s="81"/>
      <c r="AL362" s="47"/>
      <c r="AM362" s="81"/>
      <c r="AN362" s="59"/>
      <c r="AR362" s="88">
        <f t="shared" si="71"/>
        <v>0</v>
      </c>
      <c r="AT362" s="105">
        <v>3</v>
      </c>
      <c r="AU362" s="81"/>
      <c r="AV362" s="47"/>
      <c r="AW362" s="81"/>
      <c r="AX362" s="47"/>
      <c r="AY362" s="81"/>
      <c r="AZ362" s="47"/>
      <c r="BA362" s="81"/>
      <c r="BB362" s="47"/>
      <c r="BC362" s="81"/>
      <c r="BD362" s="59"/>
      <c r="BE362" s="81"/>
      <c r="BF362" s="47"/>
      <c r="BG362" s="81"/>
      <c r="BH362" s="59"/>
    </row>
    <row r="363" spans="2:60" ht="15" customHeight="1" outlineLevel="1" thickBot="1" x14ac:dyDescent="0.25">
      <c r="D363" s="88">
        <f t="shared" si="69"/>
        <v>0</v>
      </c>
      <c r="F363" s="105">
        <v>4</v>
      </c>
      <c r="G363" s="81"/>
      <c r="H363" s="47"/>
      <c r="I363" s="81"/>
      <c r="J363" s="47"/>
      <c r="K363" s="81"/>
      <c r="L363" s="47"/>
      <c r="M363" s="81"/>
      <c r="N363" s="47"/>
      <c r="O363" s="81"/>
      <c r="P363" s="59"/>
      <c r="Q363" s="81"/>
      <c r="R363" s="47"/>
      <c r="S363" s="81"/>
      <c r="T363" s="59"/>
      <c r="X363" s="88">
        <f t="shared" si="70"/>
        <v>0</v>
      </c>
      <c r="Z363" s="105">
        <v>4</v>
      </c>
      <c r="AA363" s="81"/>
      <c r="AB363" s="47"/>
      <c r="AC363" s="81"/>
      <c r="AD363" s="47"/>
      <c r="AE363" s="81"/>
      <c r="AF363" s="47"/>
      <c r="AG363" s="81"/>
      <c r="AH363" s="47"/>
      <c r="AI363" s="81"/>
      <c r="AJ363" s="59"/>
      <c r="AK363" s="81"/>
      <c r="AL363" s="47"/>
      <c r="AM363" s="81"/>
      <c r="AN363" s="59"/>
      <c r="AR363" s="88">
        <f t="shared" si="71"/>
        <v>0</v>
      </c>
      <c r="AT363" s="105">
        <v>4</v>
      </c>
      <c r="AU363" s="81"/>
      <c r="AV363" s="47"/>
      <c r="AW363" s="81"/>
      <c r="AX363" s="47"/>
      <c r="AY363" s="81"/>
      <c r="AZ363" s="47"/>
      <c r="BA363" s="81"/>
      <c r="BB363" s="47"/>
      <c r="BC363" s="81"/>
      <c r="BD363" s="59"/>
      <c r="BE363" s="81"/>
      <c r="BF363" s="47"/>
      <c r="BG363" s="81"/>
      <c r="BH363" s="59"/>
    </row>
    <row r="364" spans="2:60" ht="15" customHeight="1" outlineLevel="1" thickBot="1" x14ac:dyDescent="0.25">
      <c r="D364" s="88">
        <f t="shared" si="69"/>
        <v>0</v>
      </c>
      <c r="F364" s="105">
        <v>5</v>
      </c>
      <c r="G364" s="81"/>
      <c r="H364" s="47"/>
      <c r="I364" s="81"/>
      <c r="J364" s="47"/>
      <c r="K364" s="81"/>
      <c r="L364" s="47"/>
      <c r="M364" s="81"/>
      <c r="N364" s="47"/>
      <c r="O364" s="81"/>
      <c r="P364" s="59"/>
      <c r="Q364" s="81"/>
      <c r="R364" s="47"/>
      <c r="S364" s="81"/>
      <c r="T364" s="59"/>
      <c r="X364" s="88">
        <f t="shared" si="70"/>
        <v>0</v>
      </c>
      <c r="Z364" s="105">
        <v>5</v>
      </c>
      <c r="AA364" s="81"/>
      <c r="AB364" s="47"/>
      <c r="AC364" s="81"/>
      <c r="AD364" s="47"/>
      <c r="AE364" s="81"/>
      <c r="AF364" s="47"/>
      <c r="AG364" s="81"/>
      <c r="AH364" s="47"/>
      <c r="AI364" s="81"/>
      <c r="AJ364" s="59"/>
      <c r="AK364" s="81"/>
      <c r="AL364" s="47"/>
      <c r="AM364" s="81"/>
      <c r="AN364" s="59"/>
      <c r="AR364" s="88">
        <f t="shared" si="71"/>
        <v>0</v>
      </c>
      <c r="AT364" s="105">
        <v>5</v>
      </c>
      <c r="AU364" s="81"/>
      <c r="AV364" s="47"/>
      <c r="AW364" s="81"/>
      <c r="AX364" s="47"/>
      <c r="AY364" s="81"/>
      <c r="AZ364" s="47"/>
      <c r="BA364" s="81"/>
      <c r="BB364" s="47"/>
      <c r="BC364" s="81"/>
      <c r="BD364" s="59"/>
      <c r="BE364" s="81"/>
      <c r="BF364" s="47"/>
      <c r="BG364" s="81"/>
      <c r="BH364" s="59"/>
    </row>
    <row r="365" spans="2:60" ht="15" customHeight="1" outlineLevel="1" thickBot="1" x14ac:dyDescent="0.25">
      <c r="D365" s="88">
        <f t="shared" si="69"/>
        <v>0</v>
      </c>
      <c r="F365" s="105">
        <v>6</v>
      </c>
      <c r="G365" s="81"/>
      <c r="H365" s="47"/>
      <c r="I365" s="81"/>
      <c r="J365" s="47"/>
      <c r="K365" s="81"/>
      <c r="L365" s="47"/>
      <c r="M365" s="81"/>
      <c r="N365" s="47"/>
      <c r="O365" s="81"/>
      <c r="P365" s="59"/>
      <c r="Q365" s="81"/>
      <c r="R365" s="47"/>
      <c r="S365" s="81"/>
      <c r="T365" s="59"/>
      <c r="X365" s="88">
        <f t="shared" si="70"/>
        <v>0</v>
      </c>
      <c r="Z365" s="105">
        <v>6</v>
      </c>
      <c r="AA365" s="81"/>
      <c r="AB365" s="47"/>
      <c r="AC365" s="81"/>
      <c r="AD365" s="47"/>
      <c r="AE365" s="81"/>
      <c r="AF365" s="47"/>
      <c r="AG365" s="81"/>
      <c r="AH365" s="47"/>
      <c r="AI365" s="81"/>
      <c r="AJ365" s="59"/>
      <c r="AK365" s="81"/>
      <c r="AL365" s="47"/>
      <c r="AM365" s="81"/>
      <c r="AN365" s="59"/>
      <c r="AR365" s="88">
        <f t="shared" si="71"/>
        <v>0</v>
      </c>
      <c r="AT365" s="105">
        <v>6</v>
      </c>
      <c r="AU365" s="81"/>
      <c r="AV365" s="47"/>
      <c r="AW365" s="81"/>
      <c r="AX365" s="47"/>
      <c r="AY365" s="81"/>
      <c r="AZ365" s="47"/>
      <c r="BA365" s="81"/>
      <c r="BB365" s="47"/>
      <c r="BC365" s="81"/>
      <c r="BD365" s="59"/>
      <c r="BE365" s="81"/>
      <c r="BF365" s="47"/>
      <c r="BG365" s="81"/>
      <c r="BH365" s="59"/>
    </row>
    <row r="366" spans="2:60" ht="15" customHeight="1" outlineLevel="1" thickBot="1" x14ac:dyDescent="0.25">
      <c r="D366" s="88">
        <f t="shared" si="69"/>
        <v>0</v>
      </c>
      <c r="F366" s="105">
        <v>7</v>
      </c>
      <c r="G366" s="81"/>
      <c r="H366" s="47"/>
      <c r="I366" s="81"/>
      <c r="J366" s="47"/>
      <c r="K366" s="81"/>
      <c r="L366" s="47"/>
      <c r="M366" s="81"/>
      <c r="N366" s="47"/>
      <c r="O366" s="81"/>
      <c r="P366" s="59"/>
      <c r="Q366" s="81"/>
      <c r="R366" s="47"/>
      <c r="S366" s="81"/>
      <c r="T366" s="59"/>
      <c r="X366" s="88">
        <f t="shared" si="70"/>
        <v>0</v>
      </c>
      <c r="Z366" s="105">
        <v>7</v>
      </c>
      <c r="AA366" s="81"/>
      <c r="AB366" s="47"/>
      <c r="AC366" s="81"/>
      <c r="AD366" s="47"/>
      <c r="AE366" s="81"/>
      <c r="AF366" s="47"/>
      <c r="AG366" s="81"/>
      <c r="AH366" s="47"/>
      <c r="AI366" s="81"/>
      <c r="AJ366" s="59"/>
      <c r="AK366" s="81"/>
      <c r="AL366" s="47"/>
      <c r="AM366" s="81"/>
      <c r="AN366" s="59"/>
      <c r="AR366" s="88">
        <f t="shared" si="71"/>
        <v>0</v>
      </c>
      <c r="AT366" s="105">
        <v>7</v>
      </c>
      <c r="AU366" s="81"/>
      <c r="AV366" s="47"/>
      <c r="AW366" s="81"/>
      <c r="AX366" s="47"/>
      <c r="AY366" s="81"/>
      <c r="AZ366" s="47"/>
      <c r="BA366" s="81"/>
      <c r="BB366" s="47"/>
      <c r="BC366" s="81"/>
      <c r="BD366" s="59"/>
      <c r="BE366" s="81"/>
      <c r="BF366" s="47"/>
      <c r="BG366" s="81"/>
      <c r="BH366" s="59"/>
    </row>
    <row r="367" spans="2:60" ht="15" customHeight="1" outlineLevel="1" thickBot="1" x14ac:dyDescent="0.25">
      <c r="D367" s="88">
        <f t="shared" si="69"/>
        <v>0</v>
      </c>
      <c r="F367" s="105">
        <v>8</v>
      </c>
      <c r="G367" s="81"/>
      <c r="H367" s="47"/>
      <c r="I367" s="81"/>
      <c r="J367" s="47"/>
      <c r="K367" s="81"/>
      <c r="L367" s="47"/>
      <c r="M367" s="81"/>
      <c r="N367" s="47"/>
      <c r="O367" s="81"/>
      <c r="P367" s="59"/>
      <c r="Q367" s="81"/>
      <c r="R367" s="47"/>
      <c r="S367" s="81"/>
      <c r="T367" s="59"/>
      <c r="X367" s="88">
        <f t="shared" si="70"/>
        <v>0</v>
      </c>
      <c r="Z367" s="105">
        <v>8</v>
      </c>
      <c r="AA367" s="81"/>
      <c r="AB367" s="47"/>
      <c r="AC367" s="81"/>
      <c r="AD367" s="47"/>
      <c r="AE367" s="81"/>
      <c r="AF367" s="47"/>
      <c r="AG367" s="81"/>
      <c r="AH367" s="47"/>
      <c r="AI367" s="81"/>
      <c r="AJ367" s="59"/>
      <c r="AK367" s="81"/>
      <c r="AL367" s="47"/>
      <c r="AM367" s="81"/>
      <c r="AN367" s="59"/>
      <c r="AR367" s="88">
        <f t="shared" si="71"/>
        <v>0</v>
      </c>
      <c r="AT367" s="105">
        <v>8</v>
      </c>
      <c r="AU367" s="81"/>
      <c r="AV367" s="47"/>
      <c r="AW367" s="81"/>
      <c r="AX367" s="47"/>
      <c r="AY367" s="81"/>
      <c r="AZ367" s="47"/>
      <c r="BA367" s="81"/>
      <c r="BB367" s="47"/>
      <c r="BC367" s="81"/>
      <c r="BD367" s="59"/>
      <c r="BE367" s="81"/>
      <c r="BF367" s="47"/>
      <c r="BG367" s="81"/>
      <c r="BH367" s="59"/>
    </row>
    <row r="368" spans="2:60" ht="15" customHeight="1" outlineLevel="1" thickBot="1" x14ac:dyDescent="0.25">
      <c r="D368" s="88">
        <f t="shared" si="69"/>
        <v>0</v>
      </c>
      <c r="F368" s="105">
        <v>9</v>
      </c>
      <c r="G368" s="81"/>
      <c r="H368" s="47"/>
      <c r="I368" s="81"/>
      <c r="J368" s="47"/>
      <c r="K368" s="81"/>
      <c r="L368" s="47"/>
      <c r="M368" s="81"/>
      <c r="N368" s="47"/>
      <c r="O368" s="81"/>
      <c r="P368" s="59"/>
      <c r="Q368" s="81"/>
      <c r="R368" s="47"/>
      <c r="S368" s="81"/>
      <c r="T368" s="59"/>
      <c r="X368" s="88">
        <f t="shared" si="70"/>
        <v>0</v>
      </c>
      <c r="Z368" s="105">
        <v>9</v>
      </c>
      <c r="AA368" s="81"/>
      <c r="AB368" s="47"/>
      <c r="AC368" s="81"/>
      <c r="AD368" s="47"/>
      <c r="AE368" s="81"/>
      <c r="AF368" s="47"/>
      <c r="AG368" s="81"/>
      <c r="AH368" s="47"/>
      <c r="AI368" s="81"/>
      <c r="AJ368" s="59"/>
      <c r="AK368" s="81"/>
      <c r="AL368" s="47"/>
      <c r="AM368" s="81"/>
      <c r="AN368" s="59"/>
      <c r="AR368" s="88">
        <f t="shared" si="71"/>
        <v>0</v>
      </c>
      <c r="AT368" s="105">
        <v>9</v>
      </c>
      <c r="AU368" s="81"/>
      <c r="AV368" s="47"/>
      <c r="AW368" s="81"/>
      <c r="AX368" s="47"/>
      <c r="AY368" s="81"/>
      <c r="AZ368" s="47"/>
      <c r="BA368" s="81"/>
      <c r="BB368" s="47"/>
      <c r="BC368" s="81"/>
      <c r="BD368" s="59"/>
      <c r="BE368" s="81"/>
      <c r="BF368" s="47"/>
      <c r="BG368" s="81"/>
      <c r="BH368" s="59"/>
    </row>
    <row r="369" spans="4:60" ht="15" customHeight="1" outlineLevel="1" thickBot="1" x14ac:dyDescent="0.25">
      <c r="D369" s="88">
        <f t="shared" si="69"/>
        <v>0</v>
      </c>
      <c r="F369" s="105">
        <v>10</v>
      </c>
      <c r="G369" s="81"/>
      <c r="H369" s="47"/>
      <c r="I369" s="81"/>
      <c r="J369" s="47"/>
      <c r="K369" s="81"/>
      <c r="L369" s="47"/>
      <c r="M369" s="81"/>
      <c r="N369" s="47"/>
      <c r="O369" s="81"/>
      <c r="P369" s="59"/>
      <c r="Q369" s="81"/>
      <c r="R369" s="47"/>
      <c r="S369" s="81"/>
      <c r="T369" s="59"/>
      <c r="X369" s="88">
        <f t="shared" si="70"/>
        <v>0</v>
      </c>
      <c r="Z369" s="105">
        <v>10</v>
      </c>
      <c r="AA369" s="81"/>
      <c r="AB369" s="47"/>
      <c r="AC369" s="81"/>
      <c r="AD369" s="47"/>
      <c r="AE369" s="81"/>
      <c r="AF369" s="47"/>
      <c r="AG369" s="81"/>
      <c r="AH369" s="47"/>
      <c r="AI369" s="81"/>
      <c r="AJ369" s="59"/>
      <c r="AK369" s="81"/>
      <c r="AL369" s="47"/>
      <c r="AM369" s="81"/>
      <c r="AN369" s="59"/>
      <c r="AR369" s="88">
        <f t="shared" si="71"/>
        <v>0</v>
      </c>
      <c r="AT369" s="105">
        <v>10</v>
      </c>
      <c r="AU369" s="81"/>
      <c r="AV369" s="47"/>
      <c r="AW369" s="81"/>
      <c r="AX369" s="47"/>
      <c r="AY369" s="81"/>
      <c r="AZ369" s="47"/>
      <c r="BA369" s="81"/>
      <c r="BB369" s="47"/>
      <c r="BC369" s="81"/>
      <c r="BD369" s="59"/>
      <c r="BE369" s="81"/>
      <c r="BF369" s="47"/>
      <c r="BG369" s="81"/>
      <c r="BH369" s="59"/>
    </row>
    <row r="370" spans="4:60" ht="15" customHeight="1" outlineLevel="1" thickBot="1" x14ac:dyDescent="0.25">
      <c r="D370" s="88">
        <f t="shared" si="69"/>
        <v>0</v>
      </c>
      <c r="F370" s="105">
        <v>11</v>
      </c>
      <c r="G370" s="81"/>
      <c r="H370" s="47"/>
      <c r="I370" s="81"/>
      <c r="J370" s="47"/>
      <c r="K370" s="81"/>
      <c r="L370" s="47"/>
      <c r="M370" s="81"/>
      <c r="N370" s="47"/>
      <c r="O370" s="81"/>
      <c r="P370" s="59"/>
      <c r="Q370" s="81"/>
      <c r="R370" s="47"/>
      <c r="S370" s="81"/>
      <c r="T370" s="59"/>
      <c r="X370" s="88">
        <f t="shared" si="70"/>
        <v>0</v>
      </c>
      <c r="Z370" s="105">
        <v>11</v>
      </c>
      <c r="AA370" s="81"/>
      <c r="AB370" s="47"/>
      <c r="AC370" s="81"/>
      <c r="AD370" s="47"/>
      <c r="AE370" s="81"/>
      <c r="AF370" s="47"/>
      <c r="AG370" s="81"/>
      <c r="AH370" s="47"/>
      <c r="AI370" s="81"/>
      <c r="AJ370" s="59"/>
      <c r="AK370" s="81"/>
      <c r="AL370" s="47"/>
      <c r="AM370" s="81"/>
      <c r="AN370" s="59"/>
      <c r="AR370" s="88">
        <f t="shared" si="71"/>
        <v>0</v>
      </c>
      <c r="AT370" s="105">
        <v>11</v>
      </c>
      <c r="AU370" s="81"/>
      <c r="AV370" s="47"/>
      <c r="AW370" s="81"/>
      <c r="AX370" s="47"/>
      <c r="AY370" s="81"/>
      <c r="AZ370" s="47"/>
      <c r="BA370" s="81"/>
      <c r="BB370" s="47"/>
      <c r="BC370" s="81"/>
      <c r="BD370" s="59"/>
      <c r="BE370" s="81"/>
      <c r="BF370" s="47"/>
      <c r="BG370" s="81"/>
      <c r="BH370" s="59"/>
    </row>
    <row r="371" spans="4:60" ht="15" customHeight="1" outlineLevel="1" thickBot="1" x14ac:dyDescent="0.25">
      <c r="D371" s="88">
        <f t="shared" si="69"/>
        <v>0</v>
      </c>
      <c r="F371" s="105">
        <v>12</v>
      </c>
      <c r="G371" s="81"/>
      <c r="H371" s="47"/>
      <c r="I371" s="81"/>
      <c r="J371" s="47"/>
      <c r="K371" s="81"/>
      <c r="L371" s="47"/>
      <c r="M371" s="81"/>
      <c r="N371" s="47"/>
      <c r="O371" s="81"/>
      <c r="P371" s="59"/>
      <c r="Q371" s="81"/>
      <c r="R371" s="47"/>
      <c r="S371" s="81"/>
      <c r="T371" s="59"/>
      <c r="X371" s="88">
        <f t="shared" si="70"/>
        <v>0</v>
      </c>
      <c r="Z371" s="105">
        <v>12</v>
      </c>
      <c r="AA371" s="81"/>
      <c r="AB371" s="47"/>
      <c r="AC371" s="81"/>
      <c r="AD371" s="47"/>
      <c r="AE371" s="81"/>
      <c r="AF371" s="47"/>
      <c r="AG371" s="81"/>
      <c r="AH371" s="47"/>
      <c r="AI371" s="81"/>
      <c r="AJ371" s="59"/>
      <c r="AK371" s="81"/>
      <c r="AL371" s="47"/>
      <c r="AM371" s="81"/>
      <c r="AN371" s="59"/>
      <c r="AR371" s="88">
        <f t="shared" si="71"/>
        <v>0</v>
      </c>
      <c r="AT371" s="105">
        <v>12</v>
      </c>
      <c r="AU371" s="81"/>
      <c r="AV371" s="47"/>
      <c r="AW371" s="81"/>
      <c r="AX371" s="47"/>
      <c r="AY371" s="81"/>
      <c r="AZ371" s="47"/>
      <c r="BA371" s="81"/>
      <c r="BB371" s="47"/>
      <c r="BC371" s="81"/>
      <c r="BD371" s="59"/>
      <c r="BE371" s="81"/>
      <c r="BF371" s="47"/>
      <c r="BG371" s="81"/>
      <c r="BH371" s="59"/>
    </row>
    <row r="372" spans="4:60" ht="15" customHeight="1" outlineLevel="1" thickBot="1" x14ac:dyDescent="0.25">
      <c r="D372" s="88">
        <f t="shared" si="69"/>
        <v>0</v>
      </c>
      <c r="F372" s="105">
        <v>13</v>
      </c>
      <c r="G372" s="81"/>
      <c r="H372" s="47"/>
      <c r="I372" s="81"/>
      <c r="J372" s="47"/>
      <c r="K372" s="81"/>
      <c r="L372" s="47"/>
      <c r="M372" s="81"/>
      <c r="N372" s="47"/>
      <c r="O372" s="81"/>
      <c r="P372" s="59"/>
      <c r="Q372" s="81"/>
      <c r="R372" s="47"/>
      <c r="S372" s="81"/>
      <c r="T372" s="59"/>
      <c r="X372" s="88">
        <f t="shared" si="70"/>
        <v>0</v>
      </c>
      <c r="Z372" s="105">
        <v>13</v>
      </c>
      <c r="AA372" s="81"/>
      <c r="AB372" s="47"/>
      <c r="AC372" s="81"/>
      <c r="AD372" s="47"/>
      <c r="AE372" s="81"/>
      <c r="AF372" s="47"/>
      <c r="AG372" s="81"/>
      <c r="AH372" s="47"/>
      <c r="AI372" s="81"/>
      <c r="AJ372" s="59"/>
      <c r="AK372" s="81"/>
      <c r="AL372" s="47"/>
      <c r="AM372" s="81"/>
      <c r="AN372" s="59"/>
      <c r="AR372" s="88">
        <f t="shared" si="71"/>
        <v>0</v>
      </c>
      <c r="AT372" s="105">
        <v>13</v>
      </c>
      <c r="AU372" s="81"/>
      <c r="AV372" s="47"/>
      <c r="AW372" s="81"/>
      <c r="AX372" s="47"/>
      <c r="AY372" s="81"/>
      <c r="AZ372" s="47"/>
      <c r="BA372" s="81"/>
      <c r="BB372" s="47"/>
      <c r="BC372" s="81"/>
      <c r="BD372" s="59"/>
      <c r="BE372" s="81"/>
      <c r="BF372" s="47"/>
      <c r="BG372" s="81"/>
      <c r="BH372" s="59"/>
    </row>
    <row r="373" spans="4:60" ht="15" customHeight="1" outlineLevel="1" thickBot="1" x14ac:dyDescent="0.25">
      <c r="D373" s="88">
        <f t="shared" si="69"/>
        <v>0</v>
      </c>
      <c r="F373" s="105">
        <v>14</v>
      </c>
      <c r="G373" s="81"/>
      <c r="H373" s="78"/>
      <c r="I373" s="81"/>
      <c r="J373" s="47"/>
      <c r="K373" s="81"/>
      <c r="L373" s="47"/>
      <c r="M373" s="81"/>
      <c r="N373" s="47"/>
      <c r="O373" s="81"/>
      <c r="P373" s="59"/>
      <c r="Q373" s="81"/>
      <c r="R373" s="47"/>
      <c r="S373" s="81"/>
      <c r="T373" s="59"/>
      <c r="X373" s="88">
        <f t="shared" si="70"/>
        <v>0</v>
      </c>
      <c r="Z373" s="105">
        <v>14</v>
      </c>
      <c r="AA373" s="81"/>
      <c r="AB373" s="78"/>
      <c r="AC373" s="81"/>
      <c r="AD373" s="47"/>
      <c r="AE373" s="81"/>
      <c r="AF373" s="47"/>
      <c r="AG373" s="81"/>
      <c r="AH373" s="47"/>
      <c r="AI373" s="81"/>
      <c r="AJ373" s="59"/>
      <c r="AK373" s="81"/>
      <c r="AL373" s="47"/>
      <c r="AM373" s="81"/>
      <c r="AN373" s="59"/>
      <c r="AR373" s="88">
        <f t="shared" si="71"/>
        <v>0</v>
      </c>
      <c r="AT373" s="105">
        <v>14</v>
      </c>
      <c r="AU373" s="81"/>
      <c r="AV373" s="78"/>
      <c r="AW373" s="81"/>
      <c r="AX373" s="47"/>
      <c r="AY373" s="81"/>
      <c r="AZ373" s="47"/>
      <c r="BA373" s="81"/>
      <c r="BB373" s="47"/>
      <c r="BC373" s="81"/>
      <c r="BD373" s="59"/>
      <c r="BE373" s="81"/>
      <c r="BF373" s="47"/>
      <c r="BG373" s="81"/>
      <c r="BH373" s="59"/>
    </row>
    <row r="374" spans="4:60" ht="15" customHeight="1" outlineLevel="1" thickBot="1" x14ac:dyDescent="0.25">
      <c r="D374" s="89">
        <f t="shared" si="69"/>
        <v>0</v>
      </c>
      <c r="F374" s="105">
        <v>15</v>
      </c>
      <c r="G374" s="82"/>
      <c r="H374" s="60"/>
      <c r="I374" s="82"/>
      <c r="J374" s="60"/>
      <c r="K374" s="82"/>
      <c r="L374" s="60"/>
      <c r="M374" s="82"/>
      <c r="N374" s="60"/>
      <c r="O374" s="82"/>
      <c r="P374" s="61"/>
      <c r="Q374" s="82"/>
      <c r="R374" s="60"/>
      <c r="S374" s="82"/>
      <c r="T374" s="61"/>
      <c r="X374" s="89">
        <f t="shared" si="70"/>
        <v>0</v>
      </c>
      <c r="Z374" s="105">
        <v>15</v>
      </c>
      <c r="AA374" s="82"/>
      <c r="AB374" s="60"/>
      <c r="AC374" s="82"/>
      <c r="AD374" s="60"/>
      <c r="AE374" s="82"/>
      <c r="AF374" s="60"/>
      <c r="AG374" s="82"/>
      <c r="AH374" s="60"/>
      <c r="AI374" s="82"/>
      <c r="AJ374" s="61"/>
      <c r="AK374" s="82"/>
      <c r="AL374" s="60"/>
      <c r="AM374" s="82"/>
      <c r="AN374" s="61"/>
      <c r="AR374" s="89">
        <f t="shared" si="71"/>
        <v>0</v>
      </c>
      <c r="AT374" s="105">
        <v>15</v>
      </c>
      <c r="AU374" s="82"/>
      <c r="AV374" s="60"/>
      <c r="AW374" s="82"/>
      <c r="AX374" s="60"/>
      <c r="AY374" s="82"/>
      <c r="AZ374" s="60"/>
      <c r="BA374" s="82"/>
      <c r="BB374" s="60"/>
      <c r="BC374" s="82"/>
      <c r="BD374" s="61"/>
      <c r="BE374" s="82"/>
      <c r="BF374" s="60"/>
      <c r="BG374" s="82"/>
      <c r="BH374" s="61"/>
    </row>
    <row r="375" spans="4:60" ht="15" customHeight="1" outlineLevel="1" thickTop="1" thickBot="1" x14ac:dyDescent="0.25">
      <c r="F375" s="106"/>
      <c r="G375" s="49" t="s">
        <v>27</v>
      </c>
      <c r="H375" s="49">
        <f>SUM(H360:H374)</f>
        <v>0</v>
      </c>
      <c r="I375" s="49"/>
      <c r="J375" s="49">
        <f>SUM(J360:J374)</f>
        <v>0</v>
      </c>
      <c r="K375" s="49"/>
      <c r="L375" s="49">
        <f>SUM(L360:L374)</f>
        <v>0</v>
      </c>
      <c r="M375" s="49"/>
      <c r="N375" s="49">
        <f>SUM(N360:N374)</f>
        <v>0</v>
      </c>
      <c r="O375" s="49"/>
      <c r="P375" s="49">
        <f>SUM(P360:P374)</f>
        <v>0</v>
      </c>
      <c r="Q375" s="49"/>
      <c r="R375" s="49">
        <f>SUM(R360:R374)</f>
        <v>0</v>
      </c>
      <c r="S375" s="49"/>
      <c r="T375" s="49">
        <f>SUM(T360:T374)</f>
        <v>0</v>
      </c>
      <c r="Z375" s="106"/>
      <c r="AA375" s="49" t="s">
        <v>27</v>
      </c>
      <c r="AB375" s="49">
        <f>SUM(AB360:AB374)</f>
        <v>0</v>
      </c>
      <c r="AC375" s="49"/>
      <c r="AD375" s="49">
        <f>SUM(AD360:AD374)</f>
        <v>0</v>
      </c>
      <c r="AE375" s="49"/>
      <c r="AF375" s="49">
        <f>SUM(AF360:AF374)</f>
        <v>0</v>
      </c>
      <c r="AG375" s="49"/>
      <c r="AH375" s="49">
        <f>SUM(AH360:AH374)</f>
        <v>0</v>
      </c>
      <c r="AI375" s="49"/>
      <c r="AJ375" s="49">
        <f>SUM(AJ360:AJ374)</f>
        <v>0</v>
      </c>
      <c r="AK375" s="49"/>
      <c r="AL375" s="49">
        <f>SUM(AL360:AL374)</f>
        <v>0</v>
      </c>
      <c r="AM375" s="49"/>
      <c r="AN375" s="49">
        <f>SUM(AN360:AN374)</f>
        <v>0</v>
      </c>
      <c r="AT375" s="106"/>
      <c r="AU375" s="49" t="s">
        <v>27</v>
      </c>
      <c r="AV375" s="49">
        <f>SUM(AV360:AV374)</f>
        <v>0</v>
      </c>
      <c r="AW375" s="49"/>
      <c r="AX375" s="49">
        <f>SUM(AX360:AX374)</f>
        <v>0</v>
      </c>
      <c r="AY375" s="49"/>
      <c r="AZ375" s="49">
        <f>SUM(AZ360:AZ374)</f>
        <v>0</v>
      </c>
      <c r="BA375" s="49"/>
      <c r="BB375" s="49">
        <f>SUM(BB360:BB374)</f>
        <v>0</v>
      </c>
      <c r="BC375" s="49"/>
      <c r="BD375" s="49">
        <f>SUM(BD360:BD374)</f>
        <v>0</v>
      </c>
      <c r="BE375" s="49"/>
      <c r="BF375" s="49">
        <f>SUM(BF360:BF374)</f>
        <v>0</v>
      </c>
      <c r="BG375" s="49"/>
      <c r="BH375" s="49">
        <f>SUM(BH360:BH374)</f>
        <v>0</v>
      </c>
    </row>
    <row r="376" spans="4:60" ht="15" hidden="1" customHeight="1" outlineLevel="1" thickBot="1" x14ac:dyDescent="0.25">
      <c r="F376" s="108">
        <f>INT((N377-LOOKUP(N377,DATE(YEAR(N377)+{-1;0;1},1,3)-WEEKDAY(DATE(YEAR(N377)+{-1;0;1},1,3))+2))/7)+1</f>
        <v>42</v>
      </c>
      <c r="G376" s="50"/>
      <c r="H376" s="50"/>
      <c r="I376" s="50"/>
      <c r="J376" s="50"/>
      <c r="K376" s="50"/>
      <c r="L376" s="50"/>
      <c r="M376" s="50"/>
      <c r="N376" s="50"/>
      <c r="O376" s="50"/>
      <c r="P376" s="50"/>
      <c r="Q376" s="50"/>
      <c r="R376" s="50"/>
      <c r="S376" s="50"/>
      <c r="T376" s="50"/>
      <c r="Z376" s="108">
        <f>INT((AH377-LOOKUP(AH377,DATE(YEAR(AH377)+{-1;0;1},1,3)-WEEKDAY(DATE(YEAR(AH377)+{-1;0;1},1,3))+2))/7)+1</f>
        <v>46</v>
      </c>
      <c r="AA376" s="50"/>
      <c r="AB376" s="50"/>
      <c r="AC376" s="50"/>
      <c r="AD376" s="50"/>
      <c r="AE376" s="50"/>
      <c r="AF376" s="50"/>
      <c r="AG376" s="50"/>
      <c r="AH376" s="50"/>
      <c r="AI376" s="50"/>
      <c r="AJ376" s="50"/>
      <c r="AK376" s="50"/>
      <c r="AL376" s="50"/>
      <c r="AM376" s="50"/>
      <c r="AN376" s="50"/>
      <c r="AT376" s="108">
        <f>INT((BB377-LOOKUP(BB377,DATE(YEAR(BB377)+{-1;0;1},1,3)-WEEKDAY(DATE(YEAR(BB377)+{-1;0;1},1,3))+2))/7)+1</f>
        <v>50</v>
      </c>
      <c r="AU376" s="50"/>
      <c r="AV376" s="50"/>
      <c r="AW376" s="50"/>
      <c r="AX376" s="50"/>
      <c r="AY376" s="50"/>
      <c r="AZ376" s="50"/>
      <c r="BA376" s="50"/>
      <c r="BB376" s="50"/>
      <c r="BC376" s="50"/>
      <c r="BD376" s="50"/>
      <c r="BE376" s="50"/>
      <c r="BF376" s="50"/>
      <c r="BG376" s="50"/>
      <c r="BH376" s="50"/>
    </row>
    <row r="377" spans="4:60" ht="39.950000000000003" customHeight="1" thickBot="1" x14ac:dyDescent="0.25">
      <c r="F377" s="71">
        <f>F376</f>
        <v>42</v>
      </c>
      <c r="G377" s="51" t="str">
        <f>IF(ISNA(VLOOKUP(H377,Tab_feri,2,FALSE)),"",VLOOKUP(H377,Tab_feri,2,FALSE))</f>
        <v/>
      </c>
      <c r="H377" s="52">
        <f>T359+1</f>
        <v>43752</v>
      </c>
      <c r="I377" s="51" t="str">
        <f>IF(ISNA(VLOOKUP(J377,Tab_feri,2,FALSE)),"",VLOOKUP(J377,Tab_feri,2,FALSE))</f>
        <v/>
      </c>
      <c r="J377" s="52">
        <f>H377+1</f>
        <v>43753</v>
      </c>
      <c r="K377" s="51" t="str">
        <f>IF(ISNA(VLOOKUP(L377,Tab_feri,2,FALSE)),"",VLOOKUP(L377,Tab_feri,2,FALSE))</f>
        <v/>
      </c>
      <c r="L377" s="52">
        <f>J377+1</f>
        <v>43754</v>
      </c>
      <c r="M377" s="51" t="str">
        <f>IF(ISNA(VLOOKUP(N377,Tab_feri,2,FALSE)),"",VLOOKUP(N377,Tab_feri,2,FALSE))</f>
        <v/>
      </c>
      <c r="N377" s="52">
        <f>L377+1</f>
        <v>43755</v>
      </c>
      <c r="O377" s="51" t="str">
        <f>IF(ISNA(VLOOKUP(P377,Tab_feri,2,FALSE)),"",VLOOKUP(P377,Tab_feri,2,FALSE))</f>
        <v/>
      </c>
      <c r="P377" s="52">
        <f>N377+1</f>
        <v>43756</v>
      </c>
      <c r="Q377" s="53" t="str">
        <f>IF(ISNA(VLOOKUP(R377,Tab_feri,2,FALSE)),"",VLOOKUP(R377,Tab_feri,2,FALSE))</f>
        <v/>
      </c>
      <c r="R377" s="54">
        <f>P377+1</f>
        <v>43757</v>
      </c>
      <c r="S377" s="53" t="str">
        <f>IF(ISNA(VLOOKUP(T377,Tab_feri,2,FALSE)),"",VLOOKUP(T377,Tab_feri,2,FALSE))</f>
        <v/>
      </c>
      <c r="T377" s="55">
        <f>R377+1</f>
        <v>43758</v>
      </c>
      <c r="Z377" s="71">
        <f>Z376</f>
        <v>46</v>
      </c>
      <c r="AA377" s="101" t="str">
        <f>IF(ISNA(VLOOKUP(AB377,Tab_feri,2,FALSE)),"",VLOOKUP(AB377,Tab_feri,2,FALSE))</f>
        <v/>
      </c>
      <c r="AB377" s="52">
        <f>AN359+1</f>
        <v>43780</v>
      </c>
      <c r="AC377" s="51" t="str">
        <f>IF(ISNA(VLOOKUP(AD377,Tab_feri,2,FALSE)),"",VLOOKUP(AD377,Tab_feri,2,FALSE))</f>
        <v/>
      </c>
      <c r="AD377" s="52">
        <f>AB377+1</f>
        <v>43781</v>
      </c>
      <c r="AE377" s="51" t="str">
        <f>IF(ISNA(VLOOKUP(AF377,Tab_feri,2,FALSE)),"",VLOOKUP(AF377,Tab_feri,2,FALSE))</f>
        <v/>
      </c>
      <c r="AF377" s="52">
        <f>AD377+1</f>
        <v>43782</v>
      </c>
      <c r="AG377" s="51" t="str">
        <f>IF(ISNA(VLOOKUP(AH377,Tab_feri,2,FALSE)),"",VLOOKUP(AH377,Tab_feri,2,FALSE))</f>
        <v/>
      </c>
      <c r="AH377" s="52">
        <f>AF377+1</f>
        <v>43783</v>
      </c>
      <c r="AI377" s="51" t="str">
        <f>IF(ISNA(VLOOKUP(AJ377,Tab_feri,2,FALSE)),"",VLOOKUP(AJ377,Tab_feri,2,FALSE))</f>
        <v/>
      </c>
      <c r="AJ377" s="52">
        <f>AH377+1</f>
        <v>43784</v>
      </c>
      <c r="AK377" s="53" t="str">
        <f>IF(ISNA(VLOOKUP(AL377,Tab_feri,2,FALSE)),"",VLOOKUP(AL377,Tab_feri,2,FALSE))</f>
        <v/>
      </c>
      <c r="AL377" s="54">
        <f>AJ377+1</f>
        <v>43785</v>
      </c>
      <c r="AM377" s="53" t="str">
        <f>IF(ISNA(VLOOKUP(AN377,Tab_feri,2,FALSE)),"",VLOOKUP(AN377,Tab_feri,2,FALSE))</f>
        <v/>
      </c>
      <c r="AN377" s="55">
        <f>AL377+1</f>
        <v>43786</v>
      </c>
      <c r="AT377" s="71">
        <f>AT376</f>
        <v>50</v>
      </c>
      <c r="AU377" s="51" t="str">
        <f>IF(ISNA(VLOOKUP(AV377,Tab_feri,2,FALSE)),"",VLOOKUP(AV377,Tab_feri,2,FALSE))</f>
        <v/>
      </c>
      <c r="AV377" s="52">
        <f>BH359+1</f>
        <v>43808</v>
      </c>
      <c r="AW377" s="51" t="str">
        <f>IF(ISNA(VLOOKUP(AX377,Tab_feri,2,FALSE)),"",VLOOKUP(AX377,Tab_feri,2,FALSE))</f>
        <v/>
      </c>
      <c r="AX377" s="52">
        <f>AV377+1</f>
        <v>43809</v>
      </c>
      <c r="AY377" s="51" t="str">
        <f>IF(ISNA(VLOOKUP(AZ377,Tab_feri,2,FALSE)),"",VLOOKUP(AZ377,Tab_feri,2,FALSE))</f>
        <v/>
      </c>
      <c r="AZ377" s="52">
        <f>AX377+1</f>
        <v>43810</v>
      </c>
      <c r="BA377" s="51" t="str">
        <f>IF(ISNA(VLOOKUP(BB377,Tab_feri,2,FALSE)),"",VLOOKUP(BB377,Tab_feri,2,FALSE))</f>
        <v/>
      </c>
      <c r="BB377" s="52">
        <f>AZ377+1</f>
        <v>43811</v>
      </c>
      <c r="BC377" s="51" t="str">
        <f>IF(ISNA(VLOOKUP(BD377,Tab_feri,2,FALSE)),"",VLOOKUP(BD377,Tab_feri,2,FALSE))</f>
        <v/>
      </c>
      <c r="BD377" s="52">
        <f>BB377+1</f>
        <v>43812</v>
      </c>
      <c r="BE377" s="53" t="str">
        <f>IF(ISNA(VLOOKUP(BF377,Tab_feri,2,FALSE)),"",VLOOKUP(BF377,Tab_feri,2,FALSE))</f>
        <v/>
      </c>
      <c r="BF377" s="54">
        <f>BD377+1</f>
        <v>43813</v>
      </c>
      <c r="BG377" s="53" t="str">
        <f>IF(ISNA(VLOOKUP(BH377,Tab_feri,2,FALSE)),"",VLOOKUP(BH377,Tab_feri,2,FALSE))</f>
        <v/>
      </c>
      <c r="BH377" s="55">
        <f>BF377+1</f>
        <v>43814</v>
      </c>
    </row>
    <row r="378" spans="4:60" ht="15" customHeight="1" outlineLevel="1" thickTop="1" thickBot="1" x14ac:dyDescent="0.25">
      <c r="D378" s="87">
        <f>SUM(H378,J378,L378,N378,P378,R378,T378)</f>
        <v>0</v>
      </c>
      <c r="F378" s="105">
        <v>1</v>
      </c>
      <c r="G378" s="80"/>
      <c r="H378" s="57"/>
      <c r="I378" s="80"/>
      <c r="J378" s="57"/>
      <c r="K378" s="80"/>
      <c r="L378" s="57"/>
      <c r="M378" s="80"/>
      <c r="N378" s="57"/>
      <c r="O378" s="80"/>
      <c r="P378" s="58"/>
      <c r="Q378" s="80"/>
      <c r="R378" s="57"/>
      <c r="S378" s="80"/>
      <c r="T378" s="58"/>
      <c r="X378" s="87">
        <f>SUM(AB378,AD378,AF378,AH378,AJ378,AL378,AN378)</f>
        <v>0</v>
      </c>
      <c r="Z378" s="105">
        <v>1</v>
      </c>
      <c r="AA378" s="80"/>
      <c r="AB378" s="57"/>
      <c r="AC378" s="80"/>
      <c r="AD378" s="57"/>
      <c r="AE378" s="80"/>
      <c r="AF378" s="57"/>
      <c r="AG378" s="80"/>
      <c r="AH378" s="57"/>
      <c r="AI378" s="80"/>
      <c r="AJ378" s="58"/>
      <c r="AK378" s="80"/>
      <c r="AL378" s="57"/>
      <c r="AM378" s="80"/>
      <c r="AN378" s="58"/>
      <c r="AR378" s="87">
        <f>SUM(AV378,AX378,AZ378,BB378,BD378,BF378,BH378)</f>
        <v>0</v>
      </c>
      <c r="AT378" s="105">
        <v>1</v>
      </c>
      <c r="AU378" s="80"/>
      <c r="AV378" s="57"/>
      <c r="AW378" s="80"/>
      <c r="AX378" s="57"/>
      <c r="AY378" s="80"/>
      <c r="AZ378" s="57"/>
      <c r="BA378" s="80"/>
      <c r="BB378" s="57"/>
      <c r="BC378" s="80"/>
      <c r="BD378" s="58"/>
      <c r="BE378" s="80"/>
      <c r="BF378" s="57"/>
      <c r="BG378" s="80"/>
      <c r="BH378" s="58"/>
    </row>
    <row r="379" spans="4:60" ht="15" customHeight="1" outlineLevel="1" thickBot="1" x14ac:dyDescent="0.25">
      <c r="D379" s="88">
        <f t="shared" ref="D379:D392" si="72">SUM(H379,J379,L379,N379,P379,R379,T379)</f>
        <v>0</v>
      </c>
      <c r="F379" s="105">
        <v>2</v>
      </c>
      <c r="G379" s="81"/>
      <c r="H379" s="47"/>
      <c r="I379" s="81"/>
      <c r="J379" s="47"/>
      <c r="K379" s="81"/>
      <c r="L379" s="47"/>
      <c r="M379" s="81"/>
      <c r="N379" s="47"/>
      <c r="O379" s="81"/>
      <c r="P379" s="59"/>
      <c r="Q379" s="81"/>
      <c r="R379" s="47"/>
      <c r="S379" s="81"/>
      <c r="T379" s="59"/>
      <c r="X379" s="88">
        <f t="shared" ref="X379:X392" si="73">SUM(AB379,AD379,AF379,AH379,AJ379,AL379,AN379)</f>
        <v>0</v>
      </c>
      <c r="Z379" s="105">
        <v>2</v>
      </c>
      <c r="AA379" s="81"/>
      <c r="AB379" s="47"/>
      <c r="AC379" s="81"/>
      <c r="AD379" s="47"/>
      <c r="AE379" s="81"/>
      <c r="AF379" s="47"/>
      <c r="AG379" s="81"/>
      <c r="AH379" s="47"/>
      <c r="AI379" s="81"/>
      <c r="AJ379" s="59"/>
      <c r="AK379" s="81"/>
      <c r="AL379" s="47"/>
      <c r="AM379" s="81"/>
      <c r="AN379" s="59"/>
      <c r="AR379" s="88">
        <f t="shared" ref="AR379:AR392" si="74">SUM(AV379,AX379,AZ379,BB379,BD379,BF379,BH379)</f>
        <v>0</v>
      </c>
      <c r="AT379" s="105">
        <v>2</v>
      </c>
      <c r="AU379" s="81"/>
      <c r="AV379" s="47"/>
      <c r="AW379" s="81"/>
      <c r="AX379" s="47"/>
      <c r="AY379" s="81"/>
      <c r="AZ379" s="47"/>
      <c r="BA379" s="81"/>
      <c r="BB379" s="47"/>
      <c r="BC379" s="81"/>
      <c r="BD379" s="59"/>
      <c r="BE379" s="81"/>
      <c r="BF379" s="47"/>
      <c r="BG379" s="81"/>
      <c r="BH379" s="59"/>
    </row>
    <row r="380" spans="4:60" ht="15" customHeight="1" outlineLevel="1" thickBot="1" x14ac:dyDescent="0.25">
      <c r="D380" s="88">
        <f t="shared" si="72"/>
        <v>0</v>
      </c>
      <c r="F380" s="105">
        <v>3</v>
      </c>
      <c r="G380" s="81"/>
      <c r="H380" s="47"/>
      <c r="I380" s="81"/>
      <c r="J380" s="47"/>
      <c r="K380" s="81"/>
      <c r="L380" s="47"/>
      <c r="M380" s="81"/>
      <c r="N380" s="47"/>
      <c r="O380" s="81"/>
      <c r="P380" s="59"/>
      <c r="Q380" s="81"/>
      <c r="R380" s="47"/>
      <c r="S380" s="81"/>
      <c r="T380" s="59"/>
      <c r="X380" s="88">
        <f t="shared" si="73"/>
        <v>0</v>
      </c>
      <c r="Z380" s="105">
        <v>3</v>
      </c>
      <c r="AA380" s="81"/>
      <c r="AB380" s="47"/>
      <c r="AC380" s="81"/>
      <c r="AD380" s="47"/>
      <c r="AE380" s="81"/>
      <c r="AF380" s="47"/>
      <c r="AG380" s="81"/>
      <c r="AH380" s="47"/>
      <c r="AI380" s="81"/>
      <c r="AJ380" s="59"/>
      <c r="AK380" s="81"/>
      <c r="AL380" s="47"/>
      <c r="AM380" s="81"/>
      <c r="AN380" s="59"/>
      <c r="AR380" s="88">
        <f t="shared" si="74"/>
        <v>0</v>
      </c>
      <c r="AT380" s="105">
        <v>3</v>
      </c>
      <c r="AU380" s="81"/>
      <c r="AV380" s="47"/>
      <c r="AW380" s="81"/>
      <c r="AX380" s="47"/>
      <c r="AY380" s="81"/>
      <c r="AZ380" s="47"/>
      <c r="BA380" s="81"/>
      <c r="BB380" s="47"/>
      <c r="BC380" s="81"/>
      <c r="BD380" s="59"/>
      <c r="BE380" s="81"/>
      <c r="BF380" s="47"/>
      <c r="BG380" s="81"/>
      <c r="BH380" s="59"/>
    </row>
    <row r="381" spans="4:60" ht="15" customHeight="1" outlineLevel="1" thickBot="1" x14ac:dyDescent="0.25">
      <c r="D381" s="88">
        <f t="shared" si="72"/>
        <v>0</v>
      </c>
      <c r="F381" s="105">
        <v>4</v>
      </c>
      <c r="G381" s="81"/>
      <c r="H381" s="47"/>
      <c r="I381" s="81"/>
      <c r="J381" s="47"/>
      <c r="K381" s="81"/>
      <c r="L381" s="47"/>
      <c r="M381" s="81"/>
      <c r="N381" s="47"/>
      <c r="O381" s="81"/>
      <c r="P381" s="59"/>
      <c r="Q381" s="81"/>
      <c r="R381" s="47"/>
      <c r="S381" s="81"/>
      <c r="T381" s="59"/>
      <c r="X381" s="88">
        <f t="shared" si="73"/>
        <v>0</v>
      </c>
      <c r="Z381" s="105">
        <v>4</v>
      </c>
      <c r="AA381" s="81"/>
      <c r="AB381" s="47"/>
      <c r="AC381" s="81"/>
      <c r="AD381" s="47"/>
      <c r="AE381" s="81"/>
      <c r="AF381" s="47"/>
      <c r="AG381" s="81"/>
      <c r="AH381" s="47"/>
      <c r="AI381" s="81"/>
      <c r="AJ381" s="59"/>
      <c r="AK381" s="81"/>
      <c r="AL381" s="47"/>
      <c r="AM381" s="81"/>
      <c r="AN381" s="59"/>
      <c r="AR381" s="88">
        <f t="shared" si="74"/>
        <v>0</v>
      </c>
      <c r="AT381" s="105">
        <v>4</v>
      </c>
      <c r="AU381" s="81"/>
      <c r="AV381" s="47"/>
      <c r="AW381" s="81"/>
      <c r="AX381" s="47"/>
      <c r="AY381" s="81"/>
      <c r="AZ381" s="47"/>
      <c r="BA381" s="81"/>
      <c r="BB381" s="47"/>
      <c r="BC381" s="81"/>
      <c r="BD381" s="59"/>
      <c r="BE381" s="81"/>
      <c r="BF381" s="47"/>
      <c r="BG381" s="81"/>
      <c r="BH381" s="59"/>
    </row>
    <row r="382" spans="4:60" ht="15" customHeight="1" outlineLevel="1" thickBot="1" x14ac:dyDescent="0.25">
      <c r="D382" s="88">
        <f t="shared" si="72"/>
        <v>0</v>
      </c>
      <c r="F382" s="105">
        <v>5</v>
      </c>
      <c r="G382" s="81"/>
      <c r="H382" s="47"/>
      <c r="I382" s="81"/>
      <c r="J382" s="47"/>
      <c r="K382" s="81"/>
      <c r="L382" s="47"/>
      <c r="M382" s="81"/>
      <c r="N382" s="47"/>
      <c r="O382" s="81"/>
      <c r="P382" s="59"/>
      <c r="Q382" s="81"/>
      <c r="R382" s="47"/>
      <c r="S382" s="81"/>
      <c r="T382" s="59"/>
      <c r="X382" s="88">
        <f t="shared" si="73"/>
        <v>0</v>
      </c>
      <c r="Z382" s="105">
        <v>5</v>
      </c>
      <c r="AA382" s="81"/>
      <c r="AB382" s="47"/>
      <c r="AC382" s="81"/>
      <c r="AD382" s="47"/>
      <c r="AE382" s="81"/>
      <c r="AF382" s="47"/>
      <c r="AG382" s="81"/>
      <c r="AH382" s="47"/>
      <c r="AI382" s="81"/>
      <c r="AJ382" s="59"/>
      <c r="AK382" s="81"/>
      <c r="AL382" s="47"/>
      <c r="AM382" s="81"/>
      <c r="AN382" s="59"/>
      <c r="AR382" s="88">
        <f t="shared" si="74"/>
        <v>0</v>
      </c>
      <c r="AT382" s="105">
        <v>5</v>
      </c>
      <c r="AU382" s="81"/>
      <c r="AV382" s="47"/>
      <c r="AW382" s="81"/>
      <c r="AX382" s="47"/>
      <c r="AY382" s="81"/>
      <c r="AZ382" s="47"/>
      <c r="BA382" s="81"/>
      <c r="BB382" s="47"/>
      <c r="BC382" s="81"/>
      <c r="BD382" s="59"/>
      <c r="BE382" s="81"/>
      <c r="BF382" s="47"/>
      <c r="BG382" s="81"/>
      <c r="BH382" s="59"/>
    </row>
    <row r="383" spans="4:60" ht="15" customHeight="1" outlineLevel="1" thickBot="1" x14ac:dyDescent="0.25">
      <c r="D383" s="88">
        <f t="shared" si="72"/>
        <v>0</v>
      </c>
      <c r="F383" s="105">
        <v>6</v>
      </c>
      <c r="G383" s="81"/>
      <c r="H383" s="47"/>
      <c r="I383" s="81"/>
      <c r="J383" s="47"/>
      <c r="K383" s="81"/>
      <c r="L383" s="47"/>
      <c r="M383" s="81"/>
      <c r="N383" s="47"/>
      <c r="O383" s="81"/>
      <c r="P383" s="59"/>
      <c r="Q383" s="81"/>
      <c r="R383" s="47"/>
      <c r="S383" s="81"/>
      <c r="T383" s="59"/>
      <c r="X383" s="88">
        <f t="shared" si="73"/>
        <v>0</v>
      </c>
      <c r="Z383" s="105">
        <v>6</v>
      </c>
      <c r="AA383" s="81"/>
      <c r="AB383" s="47"/>
      <c r="AC383" s="81"/>
      <c r="AD383" s="47"/>
      <c r="AE383" s="81"/>
      <c r="AF383" s="47"/>
      <c r="AG383" s="81"/>
      <c r="AH383" s="47"/>
      <c r="AI383" s="81"/>
      <c r="AJ383" s="59"/>
      <c r="AK383" s="81"/>
      <c r="AL383" s="47"/>
      <c r="AM383" s="81"/>
      <c r="AN383" s="59"/>
      <c r="AR383" s="88">
        <f t="shared" si="74"/>
        <v>0</v>
      </c>
      <c r="AT383" s="105">
        <v>6</v>
      </c>
      <c r="AU383" s="81"/>
      <c r="AV383" s="47"/>
      <c r="AW383" s="81"/>
      <c r="AX383" s="47"/>
      <c r="AY383" s="81"/>
      <c r="AZ383" s="47"/>
      <c r="BA383" s="81"/>
      <c r="BB383" s="47"/>
      <c r="BC383" s="81"/>
      <c r="BD383" s="59"/>
      <c r="BE383" s="81"/>
      <c r="BF383" s="47"/>
      <c r="BG383" s="81"/>
      <c r="BH383" s="59"/>
    </row>
    <row r="384" spans="4:60" ht="15" customHeight="1" outlineLevel="1" thickBot="1" x14ac:dyDescent="0.25">
      <c r="D384" s="88">
        <f t="shared" si="72"/>
        <v>0</v>
      </c>
      <c r="F384" s="105">
        <v>7</v>
      </c>
      <c r="G384" s="81"/>
      <c r="H384" s="47"/>
      <c r="I384" s="81"/>
      <c r="J384" s="47"/>
      <c r="K384" s="81"/>
      <c r="L384" s="47"/>
      <c r="M384" s="81"/>
      <c r="N384" s="47"/>
      <c r="O384" s="81"/>
      <c r="P384" s="59"/>
      <c r="Q384" s="81"/>
      <c r="R384" s="47"/>
      <c r="S384" s="81"/>
      <c r="T384" s="59"/>
      <c r="X384" s="88">
        <f t="shared" si="73"/>
        <v>0</v>
      </c>
      <c r="Z384" s="105">
        <v>7</v>
      </c>
      <c r="AA384" s="81"/>
      <c r="AB384" s="47"/>
      <c r="AC384" s="81"/>
      <c r="AD384" s="47"/>
      <c r="AE384" s="81"/>
      <c r="AF384" s="47"/>
      <c r="AG384" s="81"/>
      <c r="AH384" s="47"/>
      <c r="AI384" s="81"/>
      <c r="AJ384" s="59"/>
      <c r="AK384" s="81"/>
      <c r="AL384" s="47"/>
      <c r="AM384" s="81"/>
      <c r="AN384" s="59"/>
      <c r="AR384" s="88">
        <f t="shared" si="74"/>
        <v>0</v>
      </c>
      <c r="AT384" s="105">
        <v>7</v>
      </c>
      <c r="AU384" s="81"/>
      <c r="AV384" s="47"/>
      <c r="AW384" s="81"/>
      <c r="AX384" s="47"/>
      <c r="AY384" s="81"/>
      <c r="AZ384" s="47"/>
      <c r="BA384" s="81"/>
      <c r="BB384" s="47"/>
      <c r="BC384" s="81"/>
      <c r="BD384" s="59"/>
      <c r="BE384" s="81"/>
      <c r="BF384" s="47"/>
      <c r="BG384" s="81"/>
      <c r="BH384" s="59"/>
    </row>
    <row r="385" spans="4:60" ht="15" customHeight="1" outlineLevel="1" thickBot="1" x14ac:dyDescent="0.25">
      <c r="D385" s="88">
        <f t="shared" si="72"/>
        <v>0</v>
      </c>
      <c r="F385" s="105">
        <v>8</v>
      </c>
      <c r="G385" s="81"/>
      <c r="H385" s="47"/>
      <c r="I385" s="81"/>
      <c r="J385" s="47"/>
      <c r="K385" s="81"/>
      <c r="L385" s="47"/>
      <c r="M385" s="81"/>
      <c r="N385" s="47"/>
      <c r="O385" s="81"/>
      <c r="P385" s="59"/>
      <c r="Q385" s="81"/>
      <c r="R385" s="47"/>
      <c r="S385" s="81"/>
      <c r="T385" s="59"/>
      <c r="X385" s="88">
        <f t="shared" si="73"/>
        <v>0</v>
      </c>
      <c r="Z385" s="105">
        <v>8</v>
      </c>
      <c r="AA385" s="81"/>
      <c r="AB385" s="47"/>
      <c r="AC385" s="81"/>
      <c r="AD385" s="47"/>
      <c r="AE385" s="81"/>
      <c r="AF385" s="47"/>
      <c r="AG385" s="81"/>
      <c r="AH385" s="47"/>
      <c r="AI385" s="81"/>
      <c r="AJ385" s="59"/>
      <c r="AK385" s="81"/>
      <c r="AL385" s="47"/>
      <c r="AM385" s="81"/>
      <c r="AN385" s="59"/>
      <c r="AR385" s="88">
        <f t="shared" si="74"/>
        <v>0</v>
      </c>
      <c r="AT385" s="105">
        <v>8</v>
      </c>
      <c r="AU385" s="81"/>
      <c r="AV385" s="47"/>
      <c r="AW385" s="81"/>
      <c r="AX385" s="47"/>
      <c r="AY385" s="81"/>
      <c r="AZ385" s="47"/>
      <c r="BA385" s="81"/>
      <c r="BB385" s="47"/>
      <c r="BC385" s="81"/>
      <c r="BD385" s="59"/>
      <c r="BE385" s="81"/>
      <c r="BF385" s="47"/>
      <c r="BG385" s="81"/>
      <c r="BH385" s="59"/>
    </row>
    <row r="386" spans="4:60" ht="15" customHeight="1" outlineLevel="1" thickBot="1" x14ac:dyDescent="0.25">
      <c r="D386" s="88">
        <f t="shared" si="72"/>
        <v>0</v>
      </c>
      <c r="F386" s="105">
        <v>9</v>
      </c>
      <c r="G386" s="81"/>
      <c r="H386" s="47"/>
      <c r="I386" s="81"/>
      <c r="J386" s="47"/>
      <c r="K386" s="81"/>
      <c r="L386" s="47"/>
      <c r="M386" s="81"/>
      <c r="N386" s="47"/>
      <c r="O386" s="81"/>
      <c r="P386" s="59"/>
      <c r="Q386" s="81"/>
      <c r="R386" s="47"/>
      <c r="S386" s="81"/>
      <c r="T386" s="59"/>
      <c r="X386" s="88">
        <f t="shared" si="73"/>
        <v>0</v>
      </c>
      <c r="Z386" s="105">
        <v>9</v>
      </c>
      <c r="AA386" s="81"/>
      <c r="AB386" s="47"/>
      <c r="AC386" s="81"/>
      <c r="AD386" s="47"/>
      <c r="AE386" s="81"/>
      <c r="AF386" s="47"/>
      <c r="AG386" s="81"/>
      <c r="AH386" s="47"/>
      <c r="AI386" s="81"/>
      <c r="AJ386" s="59"/>
      <c r="AK386" s="81"/>
      <c r="AL386" s="47"/>
      <c r="AM386" s="81"/>
      <c r="AN386" s="59"/>
      <c r="AR386" s="88">
        <f t="shared" si="74"/>
        <v>0</v>
      </c>
      <c r="AT386" s="105">
        <v>9</v>
      </c>
      <c r="AU386" s="81"/>
      <c r="AV386" s="47"/>
      <c r="AW386" s="81"/>
      <c r="AX386" s="47"/>
      <c r="AY386" s="81"/>
      <c r="AZ386" s="47"/>
      <c r="BA386" s="81"/>
      <c r="BB386" s="47"/>
      <c r="BC386" s="81"/>
      <c r="BD386" s="59"/>
      <c r="BE386" s="81"/>
      <c r="BF386" s="47"/>
      <c r="BG386" s="81"/>
      <c r="BH386" s="59"/>
    </row>
    <row r="387" spans="4:60" ht="15" customHeight="1" outlineLevel="1" thickBot="1" x14ac:dyDescent="0.25">
      <c r="D387" s="88">
        <f t="shared" si="72"/>
        <v>0</v>
      </c>
      <c r="F387" s="105">
        <v>10</v>
      </c>
      <c r="G387" s="81"/>
      <c r="H387" s="47"/>
      <c r="I387" s="81"/>
      <c r="J387" s="47"/>
      <c r="K387" s="81"/>
      <c r="L387" s="47"/>
      <c r="M387" s="81"/>
      <c r="N387" s="47"/>
      <c r="O387" s="81"/>
      <c r="P387" s="59"/>
      <c r="Q387" s="81"/>
      <c r="R387" s="47"/>
      <c r="S387" s="81"/>
      <c r="T387" s="59"/>
      <c r="X387" s="88">
        <f t="shared" si="73"/>
        <v>0</v>
      </c>
      <c r="Z387" s="105">
        <v>10</v>
      </c>
      <c r="AA387" s="81"/>
      <c r="AB387" s="47"/>
      <c r="AC387" s="81"/>
      <c r="AD387" s="47"/>
      <c r="AE387" s="81"/>
      <c r="AF387" s="47"/>
      <c r="AG387" s="81"/>
      <c r="AH387" s="47"/>
      <c r="AI387" s="81"/>
      <c r="AJ387" s="59"/>
      <c r="AK387" s="81"/>
      <c r="AL387" s="47"/>
      <c r="AM387" s="81"/>
      <c r="AN387" s="59"/>
      <c r="AR387" s="88">
        <f t="shared" si="74"/>
        <v>0</v>
      </c>
      <c r="AT387" s="105">
        <v>10</v>
      </c>
      <c r="AU387" s="81"/>
      <c r="AV387" s="47"/>
      <c r="AW387" s="81"/>
      <c r="AX387" s="47"/>
      <c r="AY387" s="81"/>
      <c r="AZ387" s="47"/>
      <c r="BA387" s="81"/>
      <c r="BB387" s="47"/>
      <c r="BC387" s="81"/>
      <c r="BD387" s="59"/>
      <c r="BE387" s="81"/>
      <c r="BF387" s="47"/>
      <c r="BG387" s="81"/>
      <c r="BH387" s="59"/>
    </row>
    <row r="388" spans="4:60" ht="15" customHeight="1" outlineLevel="1" thickBot="1" x14ac:dyDescent="0.25">
      <c r="D388" s="88">
        <f t="shared" si="72"/>
        <v>0</v>
      </c>
      <c r="F388" s="105">
        <v>11</v>
      </c>
      <c r="G388" s="81"/>
      <c r="H388" s="47"/>
      <c r="I388" s="81"/>
      <c r="J388" s="47"/>
      <c r="K388" s="81"/>
      <c r="L388" s="47"/>
      <c r="M388" s="81"/>
      <c r="N388" s="47"/>
      <c r="O388" s="81"/>
      <c r="P388" s="59"/>
      <c r="Q388" s="81"/>
      <c r="R388" s="47"/>
      <c r="S388" s="81"/>
      <c r="T388" s="59"/>
      <c r="X388" s="88">
        <f t="shared" si="73"/>
        <v>0</v>
      </c>
      <c r="Z388" s="105">
        <v>11</v>
      </c>
      <c r="AA388" s="81"/>
      <c r="AB388" s="47"/>
      <c r="AC388" s="81"/>
      <c r="AD388" s="47"/>
      <c r="AE388" s="81"/>
      <c r="AF388" s="47"/>
      <c r="AG388" s="81"/>
      <c r="AH388" s="47"/>
      <c r="AI388" s="81"/>
      <c r="AJ388" s="59"/>
      <c r="AK388" s="81"/>
      <c r="AL388" s="47"/>
      <c r="AM388" s="81"/>
      <c r="AN388" s="59"/>
      <c r="AR388" s="88">
        <f t="shared" si="74"/>
        <v>0</v>
      </c>
      <c r="AT388" s="105">
        <v>11</v>
      </c>
      <c r="AU388" s="81"/>
      <c r="AV388" s="47"/>
      <c r="AW388" s="81"/>
      <c r="AX388" s="47"/>
      <c r="AY388" s="81"/>
      <c r="AZ388" s="47"/>
      <c r="BA388" s="81"/>
      <c r="BB388" s="47"/>
      <c r="BC388" s="81"/>
      <c r="BD388" s="59"/>
      <c r="BE388" s="81"/>
      <c r="BF388" s="47"/>
      <c r="BG388" s="81"/>
      <c r="BH388" s="59"/>
    </row>
    <row r="389" spans="4:60" ht="15" customHeight="1" outlineLevel="1" thickBot="1" x14ac:dyDescent="0.25">
      <c r="D389" s="88">
        <f t="shared" si="72"/>
        <v>0</v>
      </c>
      <c r="F389" s="105">
        <v>12</v>
      </c>
      <c r="G389" s="81"/>
      <c r="H389" s="47"/>
      <c r="I389" s="81"/>
      <c r="J389" s="47"/>
      <c r="K389" s="81"/>
      <c r="L389" s="47"/>
      <c r="M389" s="81"/>
      <c r="N389" s="47"/>
      <c r="O389" s="81"/>
      <c r="P389" s="59"/>
      <c r="Q389" s="81"/>
      <c r="R389" s="47"/>
      <c r="S389" s="81"/>
      <c r="T389" s="59"/>
      <c r="X389" s="88">
        <f t="shared" si="73"/>
        <v>0</v>
      </c>
      <c r="Z389" s="105">
        <v>12</v>
      </c>
      <c r="AA389" s="81"/>
      <c r="AB389" s="47"/>
      <c r="AC389" s="81"/>
      <c r="AD389" s="47"/>
      <c r="AE389" s="81"/>
      <c r="AF389" s="47"/>
      <c r="AG389" s="81"/>
      <c r="AH389" s="47"/>
      <c r="AI389" s="81"/>
      <c r="AJ389" s="59"/>
      <c r="AK389" s="81"/>
      <c r="AL389" s="47"/>
      <c r="AM389" s="81"/>
      <c r="AN389" s="59"/>
      <c r="AR389" s="88">
        <f t="shared" si="74"/>
        <v>0</v>
      </c>
      <c r="AT389" s="105">
        <v>12</v>
      </c>
      <c r="AU389" s="81"/>
      <c r="AV389" s="47"/>
      <c r="AW389" s="81"/>
      <c r="AX389" s="47"/>
      <c r="AY389" s="81"/>
      <c r="AZ389" s="47"/>
      <c r="BA389" s="81"/>
      <c r="BB389" s="47"/>
      <c r="BC389" s="81"/>
      <c r="BD389" s="59"/>
      <c r="BE389" s="81"/>
      <c r="BF389" s="47"/>
      <c r="BG389" s="81"/>
      <c r="BH389" s="59"/>
    </row>
    <row r="390" spans="4:60" ht="15" customHeight="1" outlineLevel="1" thickBot="1" x14ac:dyDescent="0.25">
      <c r="D390" s="88">
        <f t="shared" si="72"/>
        <v>0</v>
      </c>
      <c r="F390" s="105">
        <v>13</v>
      </c>
      <c r="G390" s="81"/>
      <c r="H390" s="47"/>
      <c r="I390" s="81"/>
      <c r="J390" s="47"/>
      <c r="K390" s="81"/>
      <c r="L390" s="47"/>
      <c r="M390" s="81"/>
      <c r="N390" s="47"/>
      <c r="O390" s="81"/>
      <c r="P390" s="59"/>
      <c r="Q390" s="81"/>
      <c r="R390" s="47"/>
      <c r="S390" s="81"/>
      <c r="T390" s="59"/>
      <c r="X390" s="88">
        <f t="shared" si="73"/>
        <v>0</v>
      </c>
      <c r="Z390" s="105">
        <v>13</v>
      </c>
      <c r="AA390" s="81"/>
      <c r="AB390" s="47"/>
      <c r="AC390" s="81"/>
      <c r="AD390" s="47"/>
      <c r="AE390" s="81"/>
      <c r="AF390" s="47"/>
      <c r="AG390" s="81"/>
      <c r="AH390" s="47"/>
      <c r="AI390" s="81"/>
      <c r="AJ390" s="59"/>
      <c r="AK390" s="81"/>
      <c r="AL390" s="47"/>
      <c r="AM390" s="81"/>
      <c r="AN390" s="59"/>
      <c r="AR390" s="88">
        <f t="shared" si="74"/>
        <v>0</v>
      </c>
      <c r="AT390" s="105">
        <v>13</v>
      </c>
      <c r="AU390" s="81"/>
      <c r="AV390" s="47"/>
      <c r="AW390" s="81"/>
      <c r="AX390" s="47"/>
      <c r="AY390" s="81"/>
      <c r="AZ390" s="47"/>
      <c r="BA390" s="81"/>
      <c r="BB390" s="47"/>
      <c r="BC390" s="81"/>
      <c r="BD390" s="59"/>
      <c r="BE390" s="81"/>
      <c r="BF390" s="47"/>
      <c r="BG390" s="81"/>
      <c r="BH390" s="59"/>
    </row>
    <row r="391" spans="4:60" ht="15" customHeight="1" outlineLevel="1" thickBot="1" x14ac:dyDescent="0.25">
      <c r="D391" s="88">
        <f t="shared" si="72"/>
        <v>0</v>
      </c>
      <c r="F391" s="105">
        <v>14</v>
      </c>
      <c r="G391" s="81"/>
      <c r="H391" s="78"/>
      <c r="I391" s="81"/>
      <c r="J391" s="47"/>
      <c r="K391" s="81"/>
      <c r="L391" s="47"/>
      <c r="M391" s="81"/>
      <c r="N391" s="47"/>
      <c r="O391" s="81"/>
      <c r="P391" s="59"/>
      <c r="Q391" s="81"/>
      <c r="R391" s="47"/>
      <c r="S391" s="81"/>
      <c r="T391" s="59"/>
      <c r="X391" s="88">
        <f t="shared" si="73"/>
        <v>0</v>
      </c>
      <c r="Z391" s="105">
        <v>14</v>
      </c>
      <c r="AA391" s="81"/>
      <c r="AB391" s="78"/>
      <c r="AC391" s="81"/>
      <c r="AD391" s="47"/>
      <c r="AE391" s="81"/>
      <c r="AF391" s="47"/>
      <c r="AG391" s="81"/>
      <c r="AH391" s="47"/>
      <c r="AI391" s="81"/>
      <c r="AJ391" s="59"/>
      <c r="AK391" s="81"/>
      <c r="AL391" s="47"/>
      <c r="AM391" s="81"/>
      <c r="AN391" s="59"/>
      <c r="AR391" s="88">
        <f t="shared" si="74"/>
        <v>0</v>
      </c>
      <c r="AT391" s="105">
        <v>14</v>
      </c>
      <c r="AU391" s="81"/>
      <c r="AV391" s="78"/>
      <c r="AW391" s="81"/>
      <c r="AX391" s="47"/>
      <c r="AY391" s="81"/>
      <c r="AZ391" s="47"/>
      <c r="BA391" s="81"/>
      <c r="BB391" s="47"/>
      <c r="BC391" s="81"/>
      <c r="BD391" s="59"/>
      <c r="BE391" s="81"/>
      <c r="BF391" s="47"/>
      <c r="BG391" s="81"/>
      <c r="BH391" s="59"/>
    </row>
    <row r="392" spans="4:60" ht="15" customHeight="1" outlineLevel="1" thickBot="1" x14ac:dyDescent="0.25">
      <c r="D392" s="89">
        <f t="shared" si="72"/>
        <v>0</v>
      </c>
      <c r="F392" s="105">
        <v>15</v>
      </c>
      <c r="G392" s="82"/>
      <c r="H392" s="60"/>
      <c r="I392" s="82"/>
      <c r="J392" s="60"/>
      <c r="K392" s="82"/>
      <c r="L392" s="60"/>
      <c r="M392" s="82"/>
      <c r="N392" s="60"/>
      <c r="O392" s="82"/>
      <c r="P392" s="61"/>
      <c r="Q392" s="82"/>
      <c r="R392" s="60"/>
      <c r="S392" s="82"/>
      <c r="T392" s="61"/>
      <c r="X392" s="89">
        <f t="shared" si="73"/>
        <v>0</v>
      </c>
      <c r="Z392" s="105">
        <v>15</v>
      </c>
      <c r="AA392" s="82"/>
      <c r="AB392" s="60"/>
      <c r="AC392" s="82"/>
      <c r="AD392" s="60"/>
      <c r="AE392" s="82"/>
      <c r="AF392" s="60"/>
      <c r="AG392" s="82"/>
      <c r="AH392" s="60"/>
      <c r="AI392" s="82"/>
      <c r="AJ392" s="61"/>
      <c r="AK392" s="82"/>
      <c r="AL392" s="60"/>
      <c r="AM392" s="82"/>
      <c r="AN392" s="61"/>
      <c r="AR392" s="89">
        <f t="shared" si="74"/>
        <v>0</v>
      </c>
      <c r="AT392" s="105">
        <v>15</v>
      </c>
      <c r="AU392" s="82"/>
      <c r="AV392" s="60"/>
      <c r="AW392" s="82"/>
      <c r="AX392" s="60"/>
      <c r="AY392" s="82"/>
      <c r="AZ392" s="60"/>
      <c r="BA392" s="82"/>
      <c r="BB392" s="60"/>
      <c r="BC392" s="82"/>
      <c r="BD392" s="61"/>
      <c r="BE392" s="82"/>
      <c r="BF392" s="60"/>
      <c r="BG392" s="82"/>
      <c r="BH392" s="61"/>
    </row>
    <row r="393" spans="4:60" ht="15" customHeight="1" outlineLevel="1" thickTop="1" x14ac:dyDescent="0.2">
      <c r="F393" s="106"/>
      <c r="G393" s="49" t="s">
        <v>27</v>
      </c>
      <c r="H393" s="49">
        <f>SUM(H378:H392)</f>
        <v>0</v>
      </c>
      <c r="I393" s="49"/>
      <c r="J393" s="49">
        <f>SUM(J378:J392)</f>
        <v>0</v>
      </c>
      <c r="K393" s="49"/>
      <c r="L393" s="49">
        <f>SUM(L378:L392)</f>
        <v>0</v>
      </c>
      <c r="M393" s="49"/>
      <c r="N393" s="49">
        <f>SUM(N378:N392)</f>
        <v>0</v>
      </c>
      <c r="O393" s="49"/>
      <c r="P393" s="49">
        <f>SUM(P378:P392)</f>
        <v>0</v>
      </c>
      <c r="Q393" s="49"/>
      <c r="R393" s="49">
        <f>SUM(R378:R392)</f>
        <v>0</v>
      </c>
      <c r="S393" s="49"/>
      <c r="T393" s="49">
        <f>SUM(T378:T392)</f>
        <v>0</v>
      </c>
      <c r="Z393" s="106"/>
      <c r="AA393" s="49" t="s">
        <v>27</v>
      </c>
      <c r="AB393" s="49">
        <f>SUM(AB378:AB392)</f>
        <v>0</v>
      </c>
      <c r="AC393" s="49"/>
      <c r="AD393" s="49">
        <f>SUM(AD378:AD392)</f>
        <v>0</v>
      </c>
      <c r="AE393" s="49"/>
      <c r="AF393" s="49">
        <f>SUM(AF378:AF392)</f>
        <v>0</v>
      </c>
      <c r="AG393" s="49"/>
      <c r="AH393" s="49">
        <f>SUM(AH378:AH392)</f>
        <v>0</v>
      </c>
      <c r="AI393" s="49"/>
      <c r="AJ393" s="49">
        <f>SUM(AJ378:AJ392)</f>
        <v>0</v>
      </c>
      <c r="AK393" s="49"/>
      <c r="AL393" s="49">
        <f>SUM(AL378:AL392)</f>
        <v>0</v>
      </c>
      <c r="AM393" s="49"/>
      <c r="AN393" s="49">
        <f>SUM(AN378:AN392)</f>
        <v>0</v>
      </c>
      <c r="AT393" s="106"/>
      <c r="AU393" s="49" t="s">
        <v>27</v>
      </c>
      <c r="AV393" s="49">
        <f>SUM(AV378:AV392)</f>
        <v>0</v>
      </c>
      <c r="AW393" s="49"/>
      <c r="AX393" s="49">
        <f>SUM(AX378:AX392)</f>
        <v>0</v>
      </c>
      <c r="AY393" s="49"/>
      <c r="AZ393" s="49">
        <f>SUM(AZ378:AZ392)</f>
        <v>0</v>
      </c>
      <c r="BA393" s="49"/>
      <c r="BB393" s="49">
        <f>SUM(BB378:BB392)</f>
        <v>0</v>
      </c>
      <c r="BC393" s="49"/>
      <c r="BD393" s="49">
        <f>SUM(BD378:BD392)</f>
        <v>0</v>
      </c>
      <c r="BE393" s="49"/>
      <c r="BF393" s="49">
        <f>SUM(BF378:BF392)</f>
        <v>0</v>
      </c>
      <c r="BG393" s="49"/>
      <c r="BH393" s="49">
        <f>SUM(BH378:BH392)</f>
        <v>0</v>
      </c>
    </row>
    <row r="394" spans="4:60" ht="1.5" customHeight="1" outlineLevel="1" thickBot="1" x14ac:dyDescent="0.25">
      <c r="F394" s="108">
        <f>INT((N395-LOOKUP(N395,DATE(YEAR(N395)+{-1;0;1},1,3)-WEEKDAY(DATE(YEAR(N395)+{-1;0;1},1,3))+2))/7)+1</f>
        <v>43</v>
      </c>
      <c r="G394" s="50"/>
      <c r="H394" s="50"/>
      <c r="I394" s="50"/>
      <c r="J394" s="50"/>
      <c r="K394" s="50"/>
      <c r="L394" s="50"/>
      <c r="M394" s="50"/>
      <c r="N394" s="50"/>
      <c r="O394" s="50"/>
      <c r="P394" s="50"/>
      <c r="Q394" s="50"/>
      <c r="R394" s="50"/>
      <c r="S394" s="50"/>
      <c r="T394" s="50"/>
      <c r="Z394" s="108">
        <f>INT((AH395-LOOKUP(AH395,DATE(YEAR(AH395)+{-1;0;1},1,3)-WEEKDAY(DATE(YEAR(AH395)+{-1;0;1},1,3))+2))/7)+1</f>
        <v>47</v>
      </c>
      <c r="AA394" s="50"/>
      <c r="AB394" s="50"/>
      <c r="AC394" s="50"/>
      <c r="AD394" s="50"/>
      <c r="AE394" s="50"/>
      <c r="AF394" s="50"/>
      <c r="AG394" s="50"/>
      <c r="AH394" s="50"/>
      <c r="AI394" s="50"/>
      <c r="AJ394" s="50"/>
      <c r="AK394" s="50"/>
      <c r="AL394" s="50"/>
      <c r="AM394" s="50"/>
      <c r="AN394" s="50"/>
      <c r="AT394" s="108">
        <f>INT((BB395-LOOKUP(BB395,DATE(YEAR(BB395)+{-1;0;1},1,3)-WEEKDAY(DATE(YEAR(BB395)+{-1;0;1},1,3))+2))/7)+1</f>
        <v>51</v>
      </c>
      <c r="AU394" s="50"/>
      <c r="AV394" s="50"/>
      <c r="AW394" s="50"/>
      <c r="AX394" s="50"/>
      <c r="AY394" s="50"/>
      <c r="AZ394" s="50"/>
      <c r="BA394" s="50"/>
      <c r="BB394" s="50"/>
      <c r="BC394" s="50"/>
      <c r="BD394" s="50"/>
      <c r="BE394" s="50"/>
      <c r="BF394" s="50"/>
      <c r="BG394" s="50"/>
      <c r="BH394" s="50"/>
    </row>
    <row r="395" spans="4:60" ht="39.950000000000003" customHeight="1" thickBot="1" x14ac:dyDescent="0.25">
      <c r="F395" s="71">
        <f>F394</f>
        <v>43</v>
      </c>
      <c r="G395" s="51" t="str">
        <f>IF(ISNA(VLOOKUP(H395,Tab_feri,2,FALSE)),"",VLOOKUP(H395,Tab_feri,2,FALSE))</f>
        <v/>
      </c>
      <c r="H395" s="52">
        <f>T377+1</f>
        <v>43759</v>
      </c>
      <c r="I395" s="51" t="str">
        <f>IF(ISNA(VLOOKUP(J395,Tab_feri,2,FALSE)),"",VLOOKUP(J395,Tab_feri,2,FALSE))</f>
        <v/>
      </c>
      <c r="J395" s="52">
        <f>H395+1</f>
        <v>43760</v>
      </c>
      <c r="K395" s="51" t="str">
        <f>IF(ISNA(VLOOKUP(L395,Tab_feri,2,FALSE)),"",VLOOKUP(L395,Tab_feri,2,FALSE))</f>
        <v/>
      </c>
      <c r="L395" s="52">
        <f>J395+1</f>
        <v>43761</v>
      </c>
      <c r="M395" s="51" t="str">
        <f>IF(ISNA(VLOOKUP(N395,Tab_feri,2,FALSE)),"",VLOOKUP(N395,Tab_feri,2,FALSE))</f>
        <v/>
      </c>
      <c r="N395" s="52">
        <f>L395+1</f>
        <v>43762</v>
      </c>
      <c r="O395" s="51" t="str">
        <f>IF(ISNA(VLOOKUP(P395,Tab_feri,2,FALSE)),"",VLOOKUP(P395,Tab_feri,2,FALSE))</f>
        <v/>
      </c>
      <c r="P395" s="52">
        <f>N395+1</f>
        <v>43763</v>
      </c>
      <c r="Q395" s="53" t="str">
        <f>IF(ISNA(VLOOKUP(R395,Tab_feri,2,FALSE)),"",VLOOKUP(R395,Tab_feri,2,FALSE))</f>
        <v/>
      </c>
      <c r="R395" s="54">
        <f>P395+1</f>
        <v>43764</v>
      </c>
      <c r="S395" s="53" t="str">
        <f>IF(ISNA(VLOOKUP(T395,Tab_feri,2,FALSE)),"",VLOOKUP(T395,Tab_feri,2,FALSE))</f>
        <v/>
      </c>
      <c r="T395" s="55">
        <f>R395+1</f>
        <v>43765</v>
      </c>
      <c r="Z395" s="71">
        <f>Z394</f>
        <v>47</v>
      </c>
      <c r="AA395" s="51" t="str">
        <f>IF(ISNA(VLOOKUP(AB395,Tab_feri,2,FALSE)),"",VLOOKUP(AB395,Tab_feri,2,FALSE))</f>
        <v/>
      </c>
      <c r="AB395" s="52">
        <f>AN377+1</f>
        <v>43787</v>
      </c>
      <c r="AC395" s="51" t="str">
        <f>IF(ISNA(VLOOKUP(AD395,Tab_feri,2,FALSE)),"",VLOOKUP(AD395,Tab_feri,2,FALSE))</f>
        <v/>
      </c>
      <c r="AD395" s="52">
        <f>AB395+1</f>
        <v>43788</v>
      </c>
      <c r="AE395" s="51" t="str">
        <f>IF(ISNA(VLOOKUP(AF395,Tab_feri,2,FALSE)),"",VLOOKUP(AF395,Tab_feri,2,FALSE))</f>
        <v/>
      </c>
      <c r="AF395" s="52">
        <f>AD395+1</f>
        <v>43789</v>
      </c>
      <c r="AG395" s="51" t="str">
        <f>IF(ISNA(VLOOKUP(AH395,Tab_feri,2,FALSE)),"",VLOOKUP(AH395,Tab_feri,2,FALSE))</f>
        <v/>
      </c>
      <c r="AH395" s="52">
        <f>AF395+1</f>
        <v>43790</v>
      </c>
      <c r="AI395" s="51" t="str">
        <f>IF(ISNA(VLOOKUP(AJ395,Tab_feri,2,FALSE)),"",VLOOKUP(AJ395,Tab_feri,2,FALSE))</f>
        <v/>
      </c>
      <c r="AJ395" s="52">
        <f>AH395+1</f>
        <v>43791</v>
      </c>
      <c r="AK395" s="53" t="str">
        <f>IF(ISNA(VLOOKUP(AL395,Tab_feri,2,FALSE)),"",VLOOKUP(AL395,Tab_feri,2,FALSE))</f>
        <v/>
      </c>
      <c r="AL395" s="54">
        <f>AJ395+1</f>
        <v>43792</v>
      </c>
      <c r="AM395" s="53" t="str">
        <f>IF(ISNA(VLOOKUP(AN395,Tab_feri,2,FALSE)),"",VLOOKUP(AN395,Tab_feri,2,FALSE))</f>
        <v/>
      </c>
      <c r="AN395" s="55">
        <f>AL395+1</f>
        <v>43793</v>
      </c>
      <c r="AT395" s="71">
        <f>AT394</f>
        <v>51</v>
      </c>
      <c r="AU395" s="51" t="str">
        <f>IF(ISNA(VLOOKUP(AV395,Tab_feri,2,FALSE)),"",VLOOKUP(AV395,Tab_feri,2,FALSE))</f>
        <v/>
      </c>
      <c r="AV395" s="52">
        <f>BH377+1</f>
        <v>43815</v>
      </c>
      <c r="AW395" s="51" t="str">
        <f>IF(ISNA(VLOOKUP(AX395,Tab_feri,2,FALSE)),"",VLOOKUP(AX395,Tab_feri,2,FALSE))</f>
        <v/>
      </c>
      <c r="AX395" s="52">
        <f>AV395+1</f>
        <v>43816</v>
      </c>
      <c r="AY395" s="51" t="str">
        <f>IF(ISNA(VLOOKUP(AZ395,Tab_feri,2,FALSE)),"",VLOOKUP(AZ395,Tab_feri,2,FALSE))</f>
        <v/>
      </c>
      <c r="AZ395" s="52">
        <f>AX395+1</f>
        <v>43817</v>
      </c>
      <c r="BA395" s="51" t="str">
        <f>IF(ISNA(VLOOKUP(BB395,Tab_feri,2,FALSE)),"",VLOOKUP(BB395,Tab_feri,2,FALSE))</f>
        <v/>
      </c>
      <c r="BB395" s="52">
        <f>AZ395+1</f>
        <v>43818</v>
      </c>
      <c r="BC395" s="51" t="str">
        <f>IF(ISNA(VLOOKUP(BD395,Tab_feri,2,FALSE)),"",VLOOKUP(BD395,Tab_feri,2,FALSE))</f>
        <v/>
      </c>
      <c r="BD395" s="52">
        <f>BB395+1</f>
        <v>43819</v>
      </c>
      <c r="BE395" s="53" t="str">
        <f>IF(ISNA(VLOOKUP(BF395,Tab_feri,2,FALSE)),"",VLOOKUP(BF395,Tab_feri,2,FALSE))</f>
        <v/>
      </c>
      <c r="BF395" s="54">
        <f>BD395+1</f>
        <v>43820</v>
      </c>
      <c r="BG395" s="53" t="str">
        <f>IF(ISNA(VLOOKUP(BH395,Tab_feri,2,FALSE)),"",VLOOKUP(BH395,Tab_feri,2,FALSE))</f>
        <v/>
      </c>
      <c r="BH395" s="55">
        <f>BF395+1</f>
        <v>43821</v>
      </c>
    </row>
    <row r="396" spans="4:60" ht="15" customHeight="1" outlineLevel="1" thickTop="1" thickBot="1" x14ac:dyDescent="0.25">
      <c r="D396" s="87">
        <f>SUM(H396,J396,L396,N396,P396,R396,T396)</f>
        <v>0</v>
      </c>
      <c r="F396" s="105">
        <v>1</v>
      </c>
      <c r="G396" s="80"/>
      <c r="H396" s="57"/>
      <c r="I396" s="80"/>
      <c r="J396" s="57"/>
      <c r="K396" s="80"/>
      <c r="L396" s="57"/>
      <c r="M396" s="80"/>
      <c r="N396" s="57"/>
      <c r="O396" s="80"/>
      <c r="P396" s="58"/>
      <c r="Q396" s="80"/>
      <c r="R396" s="57"/>
      <c r="S396" s="80"/>
      <c r="T396" s="58"/>
      <c r="X396" s="87">
        <f>SUM(AB396,AD396,AF396,AH396,AJ396,AL396,AN396)</f>
        <v>0</v>
      </c>
      <c r="Z396" s="105">
        <v>1</v>
      </c>
      <c r="AA396" s="80"/>
      <c r="AB396" s="57"/>
      <c r="AC396" s="80"/>
      <c r="AD396" s="57"/>
      <c r="AE396" s="80"/>
      <c r="AF396" s="57"/>
      <c r="AG396" s="80"/>
      <c r="AH396" s="57"/>
      <c r="AI396" s="80"/>
      <c r="AJ396" s="58"/>
      <c r="AK396" s="80"/>
      <c r="AL396" s="57"/>
      <c r="AM396" s="80"/>
      <c r="AN396" s="58"/>
      <c r="AR396" s="87">
        <f>SUM(AV396,AX396,AZ396,BB396,BD396,BF396,BH396)</f>
        <v>0</v>
      </c>
      <c r="AT396" s="105">
        <v>1</v>
      </c>
      <c r="AU396" s="80"/>
      <c r="AV396" s="57"/>
      <c r="AW396" s="80"/>
      <c r="AX396" s="57"/>
      <c r="AY396" s="80"/>
      <c r="AZ396" s="57"/>
      <c r="BA396" s="80"/>
      <c r="BB396" s="57"/>
      <c r="BC396" s="80"/>
      <c r="BD396" s="58"/>
      <c r="BE396" s="80"/>
      <c r="BF396" s="57"/>
      <c r="BG396" s="80"/>
      <c r="BH396" s="58"/>
    </row>
    <row r="397" spans="4:60" ht="15" customHeight="1" outlineLevel="1" thickBot="1" x14ac:dyDescent="0.25">
      <c r="D397" s="88">
        <f t="shared" ref="D397:D410" si="75">SUM(H397,J397,L397,N397,P397,R397,T397)</f>
        <v>0</v>
      </c>
      <c r="F397" s="105">
        <v>2</v>
      </c>
      <c r="G397" s="81"/>
      <c r="H397" s="47"/>
      <c r="I397" s="81"/>
      <c r="J397" s="47"/>
      <c r="K397" s="81"/>
      <c r="L397" s="47"/>
      <c r="M397" s="81"/>
      <c r="N397" s="47"/>
      <c r="O397" s="81"/>
      <c r="P397" s="59"/>
      <c r="Q397" s="81"/>
      <c r="R397" s="47"/>
      <c r="S397" s="81"/>
      <c r="T397" s="59"/>
      <c r="X397" s="88">
        <f t="shared" ref="X397:X410" si="76">SUM(AB397,AD397,AF397,AH397,AJ397,AL397,AN397)</f>
        <v>0</v>
      </c>
      <c r="Z397" s="105">
        <v>2</v>
      </c>
      <c r="AA397" s="81"/>
      <c r="AB397" s="47"/>
      <c r="AC397" s="81"/>
      <c r="AD397" s="47"/>
      <c r="AE397" s="81"/>
      <c r="AF397" s="47"/>
      <c r="AG397" s="81"/>
      <c r="AH397" s="47"/>
      <c r="AI397" s="81"/>
      <c r="AJ397" s="59"/>
      <c r="AK397" s="81"/>
      <c r="AL397" s="47"/>
      <c r="AM397" s="81"/>
      <c r="AN397" s="59"/>
      <c r="AR397" s="88">
        <f t="shared" ref="AR397:AR410" si="77">SUM(AV397,AX397,AZ397,BB397,BD397,BF397,BH397)</f>
        <v>0</v>
      </c>
      <c r="AT397" s="105">
        <v>2</v>
      </c>
      <c r="AU397" s="81"/>
      <c r="AV397" s="47"/>
      <c r="AW397" s="81"/>
      <c r="AX397" s="47"/>
      <c r="AY397" s="81"/>
      <c r="AZ397" s="47"/>
      <c r="BA397" s="81"/>
      <c r="BB397" s="47"/>
      <c r="BC397" s="81"/>
      <c r="BD397" s="59"/>
      <c r="BE397" s="81"/>
      <c r="BF397" s="47"/>
      <c r="BG397" s="81"/>
      <c r="BH397" s="59"/>
    </row>
    <row r="398" spans="4:60" ht="15" customHeight="1" outlineLevel="1" thickBot="1" x14ac:dyDescent="0.25">
      <c r="D398" s="88">
        <f t="shared" si="75"/>
        <v>0</v>
      </c>
      <c r="F398" s="105">
        <v>3</v>
      </c>
      <c r="G398" s="81"/>
      <c r="H398" s="47"/>
      <c r="I398" s="81"/>
      <c r="J398" s="47"/>
      <c r="K398" s="81"/>
      <c r="L398" s="47"/>
      <c r="M398" s="81"/>
      <c r="N398" s="47"/>
      <c r="O398" s="81"/>
      <c r="P398" s="59"/>
      <c r="Q398" s="81"/>
      <c r="R398" s="47"/>
      <c r="S398" s="81"/>
      <c r="T398" s="59"/>
      <c r="X398" s="88">
        <f t="shared" si="76"/>
        <v>0</v>
      </c>
      <c r="Z398" s="105">
        <v>3</v>
      </c>
      <c r="AA398" s="81"/>
      <c r="AB398" s="47"/>
      <c r="AC398" s="81"/>
      <c r="AD398" s="47"/>
      <c r="AE398" s="81"/>
      <c r="AF398" s="47"/>
      <c r="AG398" s="81"/>
      <c r="AH398" s="47"/>
      <c r="AI398" s="81"/>
      <c r="AJ398" s="59"/>
      <c r="AK398" s="81"/>
      <c r="AL398" s="47"/>
      <c r="AM398" s="81"/>
      <c r="AN398" s="59"/>
      <c r="AR398" s="88">
        <f t="shared" si="77"/>
        <v>0</v>
      </c>
      <c r="AT398" s="105">
        <v>3</v>
      </c>
      <c r="AU398" s="81"/>
      <c r="AV398" s="47"/>
      <c r="AW398" s="81"/>
      <c r="AX398" s="47"/>
      <c r="AY398" s="81"/>
      <c r="AZ398" s="47"/>
      <c r="BA398" s="81"/>
      <c r="BB398" s="47"/>
      <c r="BC398" s="81"/>
      <c r="BD398" s="59"/>
      <c r="BE398" s="81"/>
      <c r="BF398" s="47"/>
      <c r="BG398" s="81"/>
      <c r="BH398" s="59"/>
    </row>
    <row r="399" spans="4:60" ht="15" customHeight="1" outlineLevel="1" thickBot="1" x14ac:dyDescent="0.25">
      <c r="D399" s="88">
        <f t="shared" si="75"/>
        <v>0</v>
      </c>
      <c r="F399" s="105">
        <v>4</v>
      </c>
      <c r="G399" s="81"/>
      <c r="H399" s="47"/>
      <c r="I399" s="81"/>
      <c r="J399" s="47"/>
      <c r="K399" s="81"/>
      <c r="L399" s="47"/>
      <c r="M399" s="81"/>
      <c r="N399" s="47"/>
      <c r="O399" s="81"/>
      <c r="P399" s="59"/>
      <c r="Q399" s="81"/>
      <c r="R399" s="47"/>
      <c r="S399" s="81"/>
      <c r="T399" s="59"/>
      <c r="X399" s="88">
        <f t="shared" si="76"/>
        <v>0</v>
      </c>
      <c r="Z399" s="105">
        <v>4</v>
      </c>
      <c r="AA399" s="81"/>
      <c r="AB399" s="47"/>
      <c r="AC399" s="81"/>
      <c r="AD399" s="47"/>
      <c r="AE399" s="81"/>
      <c r="AF399" s="47"/>
      <c r="AG399" s="81"/>
      <c r="AH399" s="47"/>
      <c r="AI399" s="81"/>
      <c r="AJ399" s="59"/>
      <c r="AK399" s="81"/>
      <c r="AL399" s="47"/>
      <c r="AM399" s="81"/>
      <c r="AN399" s="59"/>
      <c r="AR399" s="88">
        <f t="shared" si="77"/>
        <v>0</v>
      </c>
      <c r="AT399" s="105">
        <v>4</v>
      </c>
      <c r="AU399" s="81"/>
      <c r="AV399" s="47"/>
      <c r="AW399" s="81"/>
      <c r="AX399" s="47"/>
      <c r="AY399" s="81"/>
      <c r="AZ399" s="47"/>
      <c r="BA399" s="81"/>
      <c r="BB399" s="47"/>
      <c r="BC399" s="81"/>
      <c r="BD399" s="59"/>
      <c r="BE399" s="81"/>
      <c r="BF399" s="47"/>
      <c r="BG399" s="81"/>
      <c r="BH399" s="59"/>
    </row>
    <row r="400" spans="4:60" ht="15" customHeight="1" outlineLevel="1" thickBot="1" x14ac:dyDescent="0.25">
      <c r="D400" s="88">
        <f t="shared" si="75"/>
        <v>0</v>
      </c>
      <c r="F400" s="105">
        <v>5</v>
      </c>
      <c r="G400" s="81"/>
      <c r="H400" s="47"/>
      <c r="I400" s="81"/>
      <c r="J400" s="47"/>
      <c r="K400" s="81"/>
      <c r="L400" s="47"/>
      <c r="M400" s="81"/>
      <c r="N400" s="47"/>
      <c r="O400" s="81"/>
      <c r="P400" s="59"/>
      <c r="Q400" s="81"/>
      <c r="R400" s="47"/>
      <c r="S400" s="81"/>
      <c r="T400" s="59"/>
      <c r="X400" s="88">
        <f t="shared" si="76"/>
        <v>0</v>
      </c>
      <c r="Z400" s="105">
        <v>5</v>
      </c>
      <c r="AA400" s="81"/>
      <c r="AB400" s="47"/>
      <c r="AC400" s="81"/>
      <c r="AD400" s="47"/>
      <c r="AE400" s="81"/>
      <c r="AF400" s="47"/>
      <c r="AG400" s="81"/>
      <c r="AH400" s="47"/>
      <c r="AI400" s="81"/>
      <c r="AJ400" s="59"/>
      <c r="AK400" s="81"/>
      <c r="AL400" s="47"/>
      <c r="AM400" s="81"/>
      <c r="AN400" s="59"/>
      <c r="AR400" s="88">
        <f t="shared" si="77"/>
        <v>0</v>
      </c>
      <c r="AT400" s="105">
        <v>5</v>
      </c>
      <c r="AU400" s="81"/>
      <c r="AV400" s="47"/>
      <c r="AW400" s="81"/>
      <c r="AX400" s="47"/>
      <c r="AY400" s="81"/>
      <c r="AZ400" s="47"/>
      <c r="BA400" s="81"/>
      <c r="BB400" s="47"/>
      <c r="BC400" s="81"/>
      <c r="BD400" s="59"/>
      <c r="BE400" s="81"/>
      <c r="BF400" s="47"/>
      <c r="BG400" s="81"/>
      <c r="BH400" s="59"/>
    </row>
    <row r="401" spans="4:60" ht="15" customHeight="1" outlineLevel="1" thickBot="1" x14ac:dyDescent="0.25">
      <c r="D401" s="88">
        <f t="shared" si="75"/>
        <v>0</v>
      </c>
      <c r="F401" s="105">
        <v>6</v>
      </c>
      <c r="G401" s="81"/>
      <c r="H401" s="47"/>
      <c r="I401" s="81"/>
      <c r="J401" s="47"/>
      <c r="K401" s="81"/>
      <c r="L401" s="47"/>
      <c r="M401" s="81"/>
      <c r="N401" s="47"/>
      <c r="O401" s="81"/>
      <c r="P401" s="59"/>
      <c r="Q401" s="81"/>
      <c r="R401" s="47"/>
      <c r="S401" s="81"/>
      <c r="T401" s="59"/>
      <c r="X401" s="88">
        <f t="shared" si="76"/>
        <v>0</v>
      </c>
      <c r="Z401" s="105">
        <v>6</v>
      </c>
      <c r="AA401" s="81"/>
      <c r="AB401" s="47"/>
      <c r="AC401" s="81"/>
      <c r="AD401" s="47"/>
      <c r="AE401" s="81"/>
      <c r="AF401" s="47"/>
      <c r="AG401" s="81"/>
      <c r="AH401" s="47"/>
      <c r="AI401" s="81"/>
      <c r="AJ401" s="59"/>
      <c r="AK401" s="81"/>
      <c r="AL401" s="47"/>
      <c r="AM401" s="81"/>
      <c r="AN401" s="59"/>
      <c r="AR401" s="88">
        <f t="shared" si="77"/>
        <v>0</v>
      </c>
      <c r="AT401" s="105">
        <v>6</v>
      </c>
      <c r="AU401" s="81"/>
      <c r="AV401" s="47"/>
      <c r="AW401" s="81"/>
      <c r="AX401" s="47"/>
      <c r="AY401" s="81"/>
      <c r="AZ401" s="47"/>
      <c r="BA401" s="81"/>
      <c r="BB401" s="47"/>
      <c r="BC401" s="81"/>
      <c r="BD401" s="59"/>
      <c r="BE401" s="81"/>
      <c r="BF401" s="47"/>
      <c r="BG401" s="81"/>
      <c r="BH401" s="59"/>
    </row>
    <row r="402" spans="4:60" ht="15" customHeight="1" outlineLevel="1" thickBot="1" x14ac:dyDescent="0.25">
      <c r="D402" s="88">
        <f t="shared" si="75"/>
        <v>0</v>
      </c>
      <c r="F402" s="105">
        <v>7</v>
      </c>
      <c r="G402" s="81"/>
      <c r="H402" s="47"/>
      <c r="I402" s="81"/>
      <c r="J402" s="47"/>
      <c r="K402" s="81"/>
      <c r="L402" s="47"/>
      <c r="M402" s="81"/>
      <c r="N402" s="47"/>
      <c r="O402" s="81"/>
      <c r="P402" s="59"/>
      <c r="Q402" s="81"/>
      <c r="R402" s="47"/>
      <c r="S402" s="81"/>
      <c r="T402" s="59"/>
      <c r="X402" s="88">
        <f t="shared" si="76"/>
        <v>0</v>
      </c>
      <c r="Z402" s="105">
        <v>7</v>
      </c>
      <c r="AA402" s="81"/>
      <c r="AB402" s="47"/>
      <c r="AC402" s="81"/>
      <c r="AD402" s="47"/>
      <c r="AE402" s="81"/>
      <c r="AF402" s="47"/>
      <c r="AG402" s="81"/>
      <c r="AH402" s="47"/>
      <c r="AI402" s="81"/>
      <c r="AJ402" s="59"/>
      <c r="AK402" s="81"/>
      <c r="AL402" s="47"/>
      <c r="AM402" s="81"/>
      <c r="AN402" s="59"/>
      <c r="AR402" s="88">
        <f t="shared" si="77"/>
        <v>0</v>
      </c>
      <c r="AT402" s="105">
        <v>7</v>
      </c>
      <c r="AU402" s="81"/>
      <c r="AV402" s="47"/>
      <c r="AW402" s="81"/>
      <c r="AX402" s="47"/>
      <c r="AY402" s="81"/>
      <c r="AZ402" s="47"/>
      <c r="BA402" s="81"/>
      <c r="BB402" s="47"/>
      <c r="BC402" s="81"/>
      <c r="BD402" s="59"/>
      <c r="BE402" s="81"/>
      <c r="BF402" s="47"/>
      <c r="BG402" s="81"/>
      <c r="BH402" s="59"/>
    </row>
    <row r="403" spans="4:60" ht="15" customHeight="1" outlineLevel="1" thickBot="1" x14ac:dyDescent="0.25">
      <c r="D403" s="88">
        <f t="shared" si="75"/>
        <v>0</v>
      </c>
      <c r="F403" s="105">
        <v>8</v>
      </c>
      <c r="G403" s="81"/>
      <c r="H403" s="47"/>
      <c r="I403" s="81"/>
      <c r="J403" s="47"/>
      <c r="K403" s="81"/>
      <c r="L403" s="47"/>
      <c r="M403" s="81"/>
      <c r="N403" s="47"/>
      <c r="O403" s="81"/>
      <c r="P403" s="59"/>
      <c r="Q403" s="81"/>
      <c r="R403" s="47"/>
      <c r="S403" s="81"/>
      <c r="T403" s="59"/>
      <c r="X403" s="88">
        <f t="shared" si="76"/>
        <v>0</v>
      </c>
      <c r="Z403" s="105">
        <v>8</v>
      </c>
      <c r="AA403" s="81"/>
      <c r="AB403" s="47"/>
      <c r="AC403" s="81"/>
      <c r="AD403" s="47"/>
      <c r="AE403" s="81"/>
      <c r="AF403" s="47"/>
      <c r="AG403" s="81"/>
      <c r="AH403" s="47"/>
      <c r="AI403" s="81"/>
      <c r="AJ403" s="59"/>
      <c r="AK403" s="81"/>
      <c r="AL403" s="47"/>
      <c r="AM403" s="81"/>
      <c r="AN403" s="59"/>
      <c r="AR403" s="88">
        <f t="shared" si="77"/>
        <v>0</v>
      </c>
      <c r="AT403" s="105">
        <v>8</v>
      </c>
      <c r="AU403" s="81"/>
      <c r="AV403" s="47"/>
      <c r="AW403" s="81"/>
      <c r="AX403" s="47"/>
      <c r="AY403" s="81"/>
      <c r="AZ403" s="47"/>
      <c r="BA403" s="81"/>
      <c r="BB403" s="47"/>
      <c r="BC403" s="81"/>
      <c r="BD403" s="59"/>
      <c r="BE403" s="81"/>
      <c r="BF403" s="47"/>
      <c r="BG403" s="81"/>
      <c r="BH403" s="59"/>
    </row>
    <row r="404" spans="4:60" ht="15" customHeight="1" outlineLevel="1" thickBot="1" x14ac:dyDescent="0.25">
      <c r="D404" s="88">
        <f t="shared" si="75"/>
        <v>0</v>
      </c>
      <c r="F404" s="105">
        <v>9</v>
      </c>
      <c r="G404" s="81"/>
      <c r="H404" s="47"/>
      <c r="I404" s="81"/>
      <c r="J404" s="47"/>
      <c r="K404" s="81"/>
      <c r="L404" s="47"/>
      <c r="M404" s="81"/>
      <c r="N404" s="47"/>
      <c r="O404" s="81"/>
      <c r="P404" s="59"/>
      <c r="Q404" s="81"/>
      <c r="R404" s="47"/>
      <c r="S404" s="81"/>
      <c r="T404" s="59"/>
      <c r="X404" s="88">
        <f t="shared" si="76"/>
        <v>0</v>
      </c>
      <c r="Z404" s="105">
        <v>9</v>
      </c>
      <c r="AA404" s="81"/>
      <c r="AB404" s="47"/>
      <c r="AC404" s="81"/>
      <c r="AD404" s="47"/>
      <c r="AE404" s="81"/>
      <c r="AF404" s="47"/>
      <c r="AG404" s="81"/>
      <c r="AH404" s="47"/>
      <c r="AI404" s="81"/>
      <c r="AJ404" s="59"/>
      <c r="AK404" s="81"/>
      <c r="AL404" s="47"/>
      <c r="AM404" s="81"/>
      <c r="AN404" s="59"/>
      <c r="AR404" s="88">
        <f t="shared" si="77"/>
        <v>0</v>
      </c>
      <c r="AT404" s="105">
        <v>9</v>
      </c>
      <c r="AU404" s="81"/>
      <c r="AV404" s="47"/>
      <c r="AW404" s="81"/>
      <c r="AX404" s="47"/>
      <c r="AY404" s="81"/>
      <c r="AZ404" s="47"/>
      <c r="BA404" s="81"/>
      <c r="BB404" s="47"/>
      <c r="BC404" s="81"/>
      <c r="BD404" s="59"/>
      <c r="BE404" s="81"/>
      <c r="BF404" s="47"/>
      <c r="BG404" s="81"/>
      <c r="BH404" s="59"/>
    </row>
    <row r="405" spans="4:60" ht="15" customHeight="1" outlineLevel="1" thickBot="1" x14ac:dyDescent="0.25">
      <c r="D405" s="88">
        <f t="shared" si="75"/>
        <v>0</v>
      </c>
      <c r="F405" s="105">
        <v>10</v>
      </c>
      <c r="G405" s="81"/>
      <c r="H405" s="47"/>
      <c r="I405" s="81"/>
      <c r="J405" s="47"/>
      <c r="K405" s="81"/>
      <c r="L405" s="47"/>
      <c r="M405" s="81"/>
      <c r="N405" s="47"/>
      <c r="O405" s="81"/>
      <c r="P405" s="59"/>
      <c r="Q405" s="81"/>
      <c r="R405" s="47"/>
      <c r="S405" s="81"/>
      <c r="T405" s="59"/>
      <c r="X405" s="88">
        <f t="shared" si="76"/>
        <v>0</v>
      </c>
      <c r="Z405" s="105">
        <v>10</v>
      </c>
      <c r="AA405" s="81"/>
      <c r="AB405" s="47"/>
      <c r="AC405" s="81"/>
      <c r="AD405" s="47"/>
      <c r="AE405" s="81"/>
      <c r="AF405" s="47"/>
      <c r="AG405" s="81"/>
      <c r="AH405" s="47"/>
      <c r="AI405" s="81"/>
      <c r="AJ405" s="59"/>
      <c r="AK405" s="81"/>
      <c r="AL405" s="47"/>
      <c r="AM405" s="81"/>
      <c r="AN405" s="59"/>
      <c r="AR405" s="88">
        <f t="shared" si="77"/>
        <v>0</v>
      </c>
      <c r="AT405" s="105">
        <v>10</v>
      </c>
      <c r="AU405" s="81"/>
      <c r="AV405" s="47"/>
      <c r="AW405" s="81"/>
      <c r="AX405" s="47"/>
      <c r="AY405" s="81"/>
      <c r="AZ405" s="47"/>
      <c r="BA405" s="81"/>
      <c r="BB405" s="47"/>
      <c r="BC405" s="81"/>
      <c r="BD405" s="59"/>
      <c r="BE405" s="81"/>
      <c r="BF405" s="47"/>
      <c r="BG405" s="81"/>
      <c r="BH405" s="59"/>
    </row>
    <row r="406" spans="4:60" ht="15" customHeight="1" outlineLevel="1" thickBot="1" x14ac:dyDescent="0.25">
      <c r="D406" s="88">
        <f t="shared" si="75"/>
        <v>0</v>
      </c>
      <c r="F406" s="105">
        <v>11</v>
      </c>
      <c r="G406" s="81"/>
      <c r="H406" s="47"/>
      <c r="I406" s="81"/>
      <c r="J406" s="47"/>
      <c r="K406" s="81"/>
      <c r="L406" s="47"/>
      <c r="M406" s="81"/>
      <c r="N406" s="47"/>
      <c r="O406" s="81"/>
      <c r="P406" s="59"/>
      <c r="Q406" s="81"/>
      <c r="R406" s="47"/>
      <c r="S406" s="81"/>
      <c r="T406" s="59"/>
      <c r="X406" s="88">
        <f t="shared" si="76"/>
        <v>0</v>
      </c>
      <c r="Z406" s="105">
        <v>11</v>
      </c>
      <c r="AA406" s="81"/>
      <c r="AB406" s="47"/>
      <c r="AC406" s="81"/>
      <c r="AD406" s="47"/>
      <c r="AE406" s="81"/>
      <c r="AF406" s="47"/>
      <c r="AG406" s="81"/>
      <c r="AH406" s="47"/>
      <c r="AI406" s="81"/>
      <c r="AJ406" s="59"/>
      <c r="AK406" s="81"/>
      <c r="AL406" s="47"/>
      <c r="AM406" s="81"/>
      <c r="AN406" s="59"/>
      <c r="AR406" s="88">
        <f t="shared" si="77"/>
        <v>0</v>
      </c>
      <c r="AT406" s="105">
        <v>11</v>
      </c>
      <c r="AU406" s="81"/>
      <c r="AV406" s="47"/>
      <c r="AW406" s="81"/>
      <c r="AX406" s="47"/>
      <c r="AY406" s="81"/>
      <c r="AZ406" s="47"/>
      <c r="BA406" s="81"/>
      <c r="BB406" s="47"/>
      <c r="BC406" s="81"/>
      <c r="BD406" s="59"/>
      <c r="BE406" s="81"/>
      <c r="BF406" s="47"/>
      <c r="BG406" s="81"/>
      <c r="BH406" s="59"/>
    </row>
    <row r="407" spans="4:60" ht="15" customHeight="1" outlineLevel="1" thickBot="1" x14ac:dyDescent="0.25">
      <c r="D407" s="88">
        <f t="shared" si="75"/>
        <v>0</v>
      </c>
      <c r="F407" s="105">
        <v>12</v>
      </c>
      <c r="G407" s="81"/>
      <c r="H407" s="47"/>
      <c r="I407" s="81"/>
      <c r="J407" s="47"/>
      <c r="K407" s="81"/>
      <c r="L407" s="47"/>
      <c r="M407" s="81"/>
      <c r="N407" s="47"/>
      <c r="O407" s="81"/>
      <c r="P407" s="59"/>
      <c r="Q407" s="81"/>
      <c r="R407" s="47"/>
      <c r="S407" s="81"/>
      <c r="T407" s="59"/>
      <c r="X407" s="88">
        <f t="shared" si="76"/>
        <v>0</v>
      </c>
      <c r="Z407" s="105">
        <v>12</v>
      </c>
      <c r="AA407" s="81"/>
      <c r="AB407" s="47"/>
      <c r="AC407" s="81"/>
      <c r="AD407" s="47"/>
      <c r="AE407" s="81"/>
      <c r="AF407" s="47"/>
      <c r="AG407" s="81"/>
      <c r="AH407" s="47"/>
      <c r="AI407" s="81"/>
      <c r="AJ407" s="59"/>
      <c r="AK407" s="81"/>
      <c r="AL407" s="47"/>
      <c r="AM407" s="81"/>
      <c r="AN407" s="59"/>
      <c r="AR407" s="88">
        <f t="shared" si="77"/>
        <v>0</v>
      </c>
      <c r="AT407" s="105">
        <v>12</v>
      </c>
      <c r="AU407" s="81"/>
      <c r="AV407" s="47"/>
      <c r="AW407" s="81"/>
      <c r="AX407" s="47"/>
      <c r="AY407" s="81"/>
      <c r="AZ407" s="47"/>
      <c r="BA407" s="81"/>
      <c r="BB407" s="47"/>
      <c r="BC407" s="81"/>
      <c r="BD407" s="59"/>
      <c r="BE407" s="81"/>
      <c r="BF407" s="47"/>
      <c r="BG407" s="81"/>
      <c r="BH407" s="59"/>
    </row>
    <row r="408" spans="4:60" ht="15" customHeight="1" outlineLevel="1" thickBot="1" x14ac:dyDescent="0.25">
      <c r="D408" s="88">
        <f t="shared" si="75"/>
        <v>0</v>
      </c>
      <c r="F408" s="105">
        <v>13</v>
      </c>
      <c r="G408" s="81"/>
      <c r="H408" s="47"/>
      <c r="I408" s="81"/>
      <c r="J408" s="47"/>
      <c r="K408" s="81"/>
      <c r="L408" s="47"/>
      <c r="M408" s="81"/>
      <c r="N408" s="47"/>
      <c r="O408" s="81"/>
      <c r="P408" s="59"/>
      <c r="Q408" s="81"/>
      <c r="R408" s="47"/>
      <c r="S408" s="81"/>
      <c r="T408" s="59"/>
      <c r="X408" s="88">
        <f t="shared" si="76"/>
        <v>0</v>
      </c>
      <c r="Z408" s="105">
        <v>13</v>
      </c>
      <c r="AA408" s="81"/>
      <c r="AB408" s="47"/>
      <c r="AC408" s="81"/>
      <c r="AD408" s="47"/>
      <c r="AE408" s="81"/>
      <c r="AF408" s="47"/>
      <c r="AG408" s="81"/>
      <c r="AH408" s="47"/>
      <c r="AI408" s="81"/>
      <c r="AJ408" s="59"/>
      <c r="AK408" s="81"/>
      <c r="AL408" s="47"/>
      <c r="AM408" s="81"/>
      <c r="AN408" s="59"/>
      <c r="AR408" s="88">
        <f t="shared" si="77"/>
        <v>0</v>
      </c>
      <c r="AT408" s="105">
        <v>13</v>
      </c>
      <c r="AU408" s="81"/>
      <c r="AV408" s="47"/>
      <c r="AW408" s="81"/>
      <c r="AX408" s="47"/>
      <c r="AY408" s="81"/>
      <c r="AZ408" s="47"/>
      <c r="BA408" s="81"/>
      <c r="BB408" s="47"/>
      <c r="BC408" s="81"/>
      <c r="BD408" s="59"/>
      <c r="BE408" s="81"/>
      <c r="BF408" s="47"/>
      <c r="BG408" s="81"/>
      <c r="BH408" s="59"/>
    </row>
    <row r="409" spans="4:60" ht="15" customHeight="1" outlineLevel="1" thickBot="1" x14ac:dyDescent="0.25">
      <c r="D409" s="88">
        <f t="shared" si="75"/>
        <v>0</v>
      </c>
      <c r="F409" s="105">
        <v>14</v>
      </c>
      <c r="G409" s="81"/>
      <c r="H409" s="78"/>
      <c r="I409" s="81"/>
      <c r="J409" s="47"/>
      <c r="K409" s="81"/>
      <c r="L409" s="47"/>
      <c r="M409" s="81"/>
      <c r="N409" s="47"/>
      <c r="O409" s="81"/>
      <c r="P409" s="59"/>
      <c r="Q409" s="81"/>
      <c r="R409" s="47"/>
      <c r="S409" s="81"/>
      <c r="T409" s="59"/>
      <c r="X409" s="88">
        <f t="shared" si="76"/>
        <v>0</v>
      </c>
      <c r="Z409" s="105">
        <v>14</v>
      </c>
      <c r="AA409" s="81"/>
      <c r="AB409" s="78"/>
      <c r="AC409" s="81"/>
      <c r="AD409" s="47"/>
      <c r="AE409" s="81"/>
      <c r="AF409" s="47"/>
      <c r="AG409" s="81"/>
      <c r="AH409" s="47"/>
      <c r="AI409" s="81"/>
      <c r="AJ409" s="59"/>
      <c r="AK409" s="81"/>
      <c r="AL409" s="47"/>
      <c r="AM409" s="81"/>
      <c r="AN409" s="59"/>
      <c r="AR409" s="88">
        <f t="shared" si="77"/>
        <v>0</v>
      </c>
      <c r="AT409" s="105">
        <v>14</v>
      </c>
      <c r="AU409" s="81"/>
      <c r="AV409" s="78"/>
      <c r="AW409" s="81"/>
      <c r="AX409" s="47"/>
      <c r="AY409" s="81"/>
      <c r="AZ409" s="47"/>
      <c r="BA409" s="81"/>
      <c r="BB409" s="47"/>
      <c r="BC409" s="81"/>
      <c r="BD409" s="59"/>
      <c r="BE409" s="81"/>
      <c r="BF409" s="47"/>
      <c r="BG409" s="81"/>
      <c r="BH409" s="59"/>
    </row>
    <row r="410" spans="4:60" ht="15" customHeight="1" outlineLevel="1" thickBot="1" x14ac:dyDescent="0.25">
      <c r="D410" s="89">
        <f t="shared" si="75"/>
        <v>0</v>
      </c>
      <c r="F410" s="105">
        <v>15</v>
      </c>
      <c r="G410" s="82"/>
      <c r="H410" s="60"/>
      <c r="I410" s="82"/>
      <c r="J410" s="60"/>
      <c r="K410" s="82"/>
      <c r="L410" s="60"/>
      <c r="M410" s="82"/>
      <c r="N410" s="60"/>
      <c r="O410" s="82"/>
      <c r="P410" s="61"/>
      <c r="Q410" s="82"/>
      <c r="R410" s="60"/>
      <c r="S410" s="82"/>
      <c r="T410" s="61"/>
      <c r="X410" s="89">
        <f t="shared" si="76"/>
        <v>0</v>
      </c>
      <c r="Z410" s="105">
        <v>15</v>
      </c>
      <c r="AA410" s="82"/>
      <c r="AB410" s="60"/>
      <c r="AC410" s="82"/>
      <c r="AD410" s="60"/>
      <c r="AE410" s="82"/>
      <c r="AF410" s="60"/>
      <c r="AG410" s="82"/>
      <c r="AH410" s="60"/>
      <c r="AI410" s="82"/>
      <c r="AJ410" s="61"/>
      <c r="AK410" s="82"/>
      <c r="AL410" s="60"/>
      <c r="AM410" s="82"/>
      <c r="AN410" s="61"/>
      <c r="AR410" s="89">
        <f t="shared" si="77"/>
        <v>0</v>
      </c>
      <c r="AT410" s="105">
        <v>15</v>
      </c>
      <c r="AU410" s="82"/>
      <c r="AV410" s="60"/>
      <c r="AW410" s="82"/>
      <c r="AX410" s="60"/>
      <c r="AY410" s="82"/>
      <c r="AZ410" s="60"/>
      <c r="BA410" s="82"/>
      <c r="BB410" s="60"/>
      <c r="BC410" s="82"/>
      <c r="BD410" s="61"/>
      <c r="BE410" s="82"/>
      <c r="BF410" s="60"/>
      <c r="BG410" s="82"/>
      <c r="BH410" s="61"/>
    </row>
    <row r="411" spans="4:60" ht="14.25" customHeight="1" outlineLevel="1" thickTop="1" x14ac:dyDescent="0.2">
      <c r="F411" s="117"/>
      <c r="G411" s="49" t="s">
        <v>27</v>
      </c>
      <c r="H411" s="49">
        <f>SUM(H396:H410)</f>
        <v>0</v>
      </c>
      <c r="I411" s="49"/>
      <c r="J411" s="49">
        <f>SUM(J396:J410)</f>
        <v>0</v>
      </c>
      <c r="K411" s="49"/>
      <c r="L411" s="49">
        <f>SUM(L396:L410)</f>
        <v>0</v>
      </c>
      <c r="M411" s="49"/>
      <c r="N411" s="49">
        <f>SUM(N396:N410)</f>
        <v>0</v>
      </c>
      <c r="O411" s="49"/>
      <c r="P411" s="49">
        <f>SUM(P396:P410)</f>
        <v>0</v>
      </c>
      <c r="Q411" s="49"/>
      <c r="R411" s="49">
        <f>SUM(R396:R410)</f>
        <v>0</v>
      </c>
      <c r="S411" s="49"/>
      <c r="T411" s="49">
        <f>SUM(T396:T410)</f>
        <v>0</v>
      </c>
      <c r="Z411" s="106"/>
      <c r="AA411" s="49" t="s">
        <v>27</v>
      </c>
      <c r="AB411" s="49">
        <f>SUM(AB396:AB410)</f>
        <v>0</v>
      </c>
      <c r="AC411" s="49"/>
      <c r="AD411" s="49">
        <f>SUM(AD396:AD410)</f>
        <v>0</v>
      </c>
      <c r="AE411" s="49"/>
      <c r="AF411" s="49">
        <f>SUM(AF396:AF410)</f>
        <v>0</v>
      </c>
      <c r="AG411" s="49"/>
      <c r="AH411" s="49">
        <f>SUM(AH396:AH410)</f>
        <v>0</v>
      </c>
      <c r="AI411" s="49"/>
      <c r="AJ411" s="49">
        <f>SUM(AJ396:AJ410)</f>
        <v>0</v>
      </c>
      <c r="AK411" s="49"/>
      <c r="AL411" s="49">
        <f>SUM(AL396:AL410)</f>
        <v>0</v>
      </c>
      <c r="AM411" s="49"/>
      <c r="AN411" s="49">
        <f>SUM(AN396:AN410)</f>
        <v>0</v>
      </c>
      <c r="AT411" s="106"/>
      <c r="AU411" s="49" t="s">
        <v>27</v>
      </c>
      <c r="AV411" s="49">
        <f>SUM(AV396:AV410)</f>
        <v>0</v>
      </c>
      <c r="AW411" s="49"/>
      <c r="AX411" s="49">
        <f>SUM(AX396:AX410)</f>
        <v>0</v>
      </c>
      <c r="AY411" s="49"/>
      <c r="AZ411" s="49">
        <f>SUM(AZ396:AZ410)</f>
        <v>0</v>
      </c>
      <c r="BA411" s="49"/>
      <c r="BB411" s="49">
        <f>SUM(BB396:BB410)</f>
        <v>0</v>
      </c>
      <c r="BC411" s="49"/>
      <c r="BD411" s="49">
        <f>SUM(BD396:BD410)</f>
        <v>0</v>
      </c>
      <c r="BE411" s="49"/>
      <c r="BF411" s="49">
        <f>SUM(BF396:BF410)</f>
        <v>0</v>
      </c>
      <c r="BG411" s="49"/>
      <c r="BH411" s="49">
        <f>SUM(BH396:BH410)</f>
        <v>0</v>
      </c>
    </row>
    <row r="412" spans="4:60" ht="1.5" customHeight="1" outlineLevel="1" thickBot="1" x14ac:dyDescent="0.25">
      <c r="F412" s="123">
        <f>IF(H413&lt;=EOMONTH(H377,0),INT((N413-LOOKUP(N413,DATE(YEAR(N413)+{-1;0;1},1,3)-WEEKDAY(DATE(YEAR(N413)+{-1;0;1},1,3))+2))/7)+1,"")</f>
        <v>44</v>
      </c>
      <c r="G412" s="47"/>
      <c r="H412" s="47"/>
      <c r="I412" s="47"/>
      <c r="J412" s="47"/>
      <c r="K412" s="47"/>
      <c r="L412" s="47"/>
      <c r="M412" s="47"/>
      <c r="N412" s="47"/>
      <c r="O412" s="47"/>
      <c r="P412" s="47"/>
      <c r="Q412" s="47"/>
      <c r="R412" s="47"/>
      <c r="S412" s="47"/>
      <c r="T412" s="59"/>
      <c r="Z412" s="108">
        <f>IF(AB413&lt;=EOMONTH(AB377,0),INT((AH413-LOOKUP(AH413,DATE(YEAR(AH413)+{-1;0;1},1,3)-WEEKDAY(DATE(YEAR(AH413)+{-1;0;1},1,3))+2))/7)+1,"")</f>
        <v>48</v>
      </c>
      <c r="AA412" s="50"/>
      <c r="AB412" s="50"/>
      <c r="AC412" s="50"/>
      <c r="AD412" s="50"/>
      <c r="AE412" s="50"/>
      <c r="AF412" s="50"/>
      <c r="AG412" s="50"/>
      <c r="AH412" s="50"/>
      <c r="AI412" s="50"/>
      <c r="AJ412" s="50"/>
      <c r="AK412" s="50"/>
      <c r="AL412" s="50"/>
      <c r="AM412" s="50"/>
      <c r="AN412" s="50"/>
      <c r="AT412" s="108">
        <f>IF(AV413&lt;=EOMONTH(AV377,0),INT((BB413-LOOKUP(BB413,DATE(YEAR(BB413)+{-1;0;1},1,3)-WEEKDAY(DATE(YEAR(BB413)+{-1;0;1},1,3))+2))/7)+1,"")</f>
        <v>52</v>
      </c>
      <c r="AU412" s="50"/>
      <c r="AV412" s="50"/>
      <c r="AW412" s="50"/>
      <c r="AX412" s="50"/>
      <c r="AY412" s="50"/>
      <c r="AZ412" s="50"/>
      <c r="BA412" s="50"/>
      <c r="BB412" s="50"/>
      <c r="BC412" s="50"/>
      <c r="BD412" s="50"/>
      <c r="BE412" s="50"/>
      <c r="BF412" s="50"/>
      <c r="BG412" s="50"/>
      <c r="BH412" s="50"/>
    </row>
    <row r="413" spans="4:60" ht="39.950000000000003" customHeight="1" thickBot="1" x14ac:dyDescent="0.25">
      <c r="F413" s="124">
        <f>F412</f>
        <v>44</v>
      </c>
      <c r="G413" s="118" t="str">
        <f>IF(ISNA(VLOOKUP(H413,Tab_feri,2,FALSE)),"",VLOOKUP(H413,Tab_feri,2,FALSE))</f>
        <v/>
      </c>
      <c r="H413" s="119">
        <f>IF(T395&lt;EOMONTH(F338,0),T395+1,"")</f>
        <v>43766</v>
      </c>
      <c r="I413" s="118" t="str">
        <f>IF(ISNA(VLOOKUP(J413,Tab_feri,2,FALSE)),"",VLOOKUP(J413,Tab_feri,2,FALSE))</f>
        <v/>
      </c>
      <c r="J413" s="119">
        <f>IF(H413&lt;EOMONTH(F338,0),H413+1,"")</f>
        <v>43767</v>
      </c>
      <c r="K413" s="118" t="str">
        <f>IF(ISNA(VLOOKUP(L413,Tab_feri,2,FALSE)),"",VLOOKUP(L413,Tab_feri,2,FALSE))</f>
        <v/>
      </c>
      <c r="L413" s="119">
        <f>IF(J413&lt;EOMONTH(F338,0),J413+1,"")</f>
        <v>43768</v>
      </c>
      <c r="M413" s="118" t="str">
        <f>IF(ISNA(VLOOKUP(N413,Tab_feri,2,FALSE)),"",VLOOKUP(N413,Tab_feri,2,FALSE))</f>
        <v/>
      </c>
      <c r="N413" s="119">
        <f>IF(L413&lt;EOMONTH(F338,0),L413+1,"")</f>
        <v>43769</v>
      </c>
      <c r="O413" s="118" t="str">
        <f>IF(ISNA(VLOOKUP(P413,Tab_feri,2,FALSE)),"",VLOOKUP(P413,Tab_feri,2,FALSE))</f>
        <v/>
      </c>
      <c r="P413" s="119" t="str">
        <f>IF(N413&lt;EOMONTH(F338,0),N413+1,"")</f>
        <v/>
      </c>
      <c r="Q413" s="120" t="str">
        <f>IF(ISNA(VLOOKUP(R413,Tab_feri,2,FALSE)),"",VLOOKUP(R413,Tab_feri,2,FALSE))</f>
        <v/>
      </c>
      <c r="R413" s="121" t="str">
        <f>IF(P413&lt;EOMONTH(F338,0),P413+1,"")</f>
        <v/>
      </c>
      <c r="S413" s="120" t="str">
        <f>IF(ISNA(VLOOKUP(T413,Tab_feri,2,FALSE)),"",VLOOKUP(T413,Tab_feri,2,FALSE))</f>
        <v/>
      </c>
      <c r="T413" s="122" t="str">
        <f>IF(R413&lt;EOMONTH(F338,0),R413+1,"")</f>
        <v/>
      </c>
      <c r="Z413" s="71">
        <f>Z412</f>
        <v>48</v>
      </c>
      <c r="AA413" s="51" t="str">
        <f>IF(ISNA(VLOOKUP(AB413,Tab_feri,2,FALSE)),"",VLOOKUP(AB413,Tab_feri,2,FALSE))</f>
        <v/>
      </c>
      <c r="AB413" s="52">
        <f>IF(AN395&lt;EOMONTH(Z338,0),AN395+1,"")</f>
        <v>43794</v>
      </c>
      <c r="AC413" s="51" t="str">
        <f>IF(ISNA(VLOOKUP(AD413,Tab_feri,2,FALSE)),"",VLOOKUP(AD413,Tab_feri,2,FALSE))</f>
        <v/>
      </c>
      <c r="AD413" s="52">
        <f>IF(AB413&lt;EOMONTH(Z338,0),AB413+1,"")</f>
        <v>43795</v>
      </c>
      <c r="AE413" s="51" t="str">
        <f>IF(ISNA(VLOOKUP(AF413,Tab_feri,2,FALSE)),"",VLOOKUP(AF413,Tab_feri,2,FALSE))</f>
        <v/>
      </c>
      <c r="AF413" s="52">
        <f>IF(AD413&lt;EOMONTH(Z338,0),AD413+1,"")</f>
        <v>43796</v>
      </c>
      <c r="AG413" s="51" t="str">
        <f>IF(ISNA(VLOOKUP(AH413,Tab_feri,2,FALSE)),"",VLOOKUP(AH413,Tab_feri,2,FALSE))</f>
        <v/>
      </c>
      <c r="AH413" s="52">
        <f>IF(AF413&lt;EOMONTH(Z338,0),AF413+1,"")</f>
        <v>43797</v>
      </c>
      <c r="AI413" s="51" t="str">
        <f>IF(ISNA(VLOOKUP(AJ413,Tab_feri,2,FALSE)),"",VLOOKUP(AJ413,Tab_feri,2,FALSE))</f>
        <v/>
      </c>
      <c r="AJ413" s="52">
        <f>IF(AH413&lt;EOMONTH(Z338,0),AH413+1,"")</f>
        <v>43798</v>
      </c>
      <c r="AK413" s="53" t="str">
        <f>IF(ISNA(VLOOKUP(AL413,Tab_feri,2,FALSE)),"",VLOOKUP(AL413,Tab_feri,2,FALSE))</f>
        <v/>
      </c>
      <c r="AL413" s="54">
        <f>IF(AJ413&lt;EOMONTH(Z338,0),AJ413+1,"")</f>
        <v>43799</v>
      </c>
      <c r="AM413" s="53" t="str">
        <f>IF(ISNA(VLOOKUP(AN413,Tab_feri,2,FALSE)),"",VLOOKUP(AN413,Tab_feri,2,FALSE))</f>
        <v/>
      </c>
      <c r="AN413" s="55" t="str">
        <f>IF(AL413&lt;EOMONTH(Z338,0),AL413+1,"")</f>
        <v/>
      </c>
      <c r="AT413" s="71">
        <f>AT412</f>
        <v>52</v>
      </c>
      <c r="AU413" s="101" t="str">
        <f>IF(ISNA(VLOOKUP(AV413,Tab_feri,2,FALSE)),"",VLOOKUP(AV413,Tab_feri,2,FALSE))</f>
        <v/>
      </c>
      <c r="AV413" s="52">
        <f>IF(BH395&lt;EOMONTH(AT338,0),BH395+1,"")</f>
        <v>43822</v>
      </c>
      <c r="AW413" s="51" t="str">
        <f>IF(ISNA(VLOOKUP(AX413,Tab_feri,2,FALSE)),"",VLOOKUP(AX413,Tab_feri,2,FALSE))</f>
        <v/>
      </c>
      <c r="AX413" s="52">
        <f>IF(AV413&lt;EOMONTH(AT338,0),AV413+1,"")</f>
        <v>43823</v>
      </c>
      <c r="AY413" s="101" t="str">
        <f>IF(ISNA(VLOOKUP(AZ413,Tab_feri,2,FALSE)),"",VLOOKUP(AZ413,Tab_feri,2,FALSE))</f>
        <v/>
      </c>
      <c r="AZ413" s="52">
        <f>IF(AX413&lt;EOMONTH(AT338,0),AX413+1,"")</f>
        <v>43824</v>
      </c>
      <c r="BA413" s="51" t="str">
        <f>IF(ISNA(VLOOKUP(BB413,Tab_feri,2,FALSE)),"",VLOOKUP(BB413,Tab_feri,2,FALSE))</f>
        <v/>
      </c>
      <c r="BB413" s="52">
        <f>IF(AZ413&lt;EOMONTH(AT338,0),AZ413+1,"")</f>
        <v>43825</v>
      </c>
      <c r="BC413" s="51" t="str">
        <f>IF(ISNA(VLOOKUP(BD413,Tab_feri,2,FALSE)),"",VLOOKUP(BD413,Tab_feri,2,FALSE))</f>
        <v/>
      </c>
      <c r="BD413" s="52">
        <f>IF(BB413&lt;EOMONTH(AT338,0),BB413+1,"")</f>
        <v>43826</v>
      </c>
      <c r="BE413" s="53" t="str">
        <f>IF(ISNA(VLOOKUP(BF413,Tab_feri,2,FALSE)),"",VLOOKUP(BF413,Tab_feri,2,FALSE))</f>
        <v/>
      </c>
      <c r="BF413" s="54">
        <f>IF(BD413&lt;EOMONTH(AT338,0),BD413+1,"")</f>
        <v>43827</v>
      </c>
      <c r="BG413" s="53" t="str">
        <f>IF(ISNA(VLOOKUP(BH413,Tab_feri,2,FALSE)),"",VLOOKUP(BH413,Tab_feri,2,FALSE))</f>
        <v/>
      </c>
      <c r="BH413" s="55">
        <f>IF(BF413&lt;EOMONTH(AT338,0),BF413+1,"")</f>
        <v>43828</v>
      </c>
    </row>
    <row r="414" spans="4:60" ht="15" customHeight="1" outlineLevel="1" thickTop="1" thickBot="1" x14ac:dyDescent="0.25">
      <c r="D414" s="87">
        <f>SUM(H414,J414,L414,N414,P414,R414,T414)</f>
        <v>0</v>
      </c>
      <c r="F414" s="105">
        <v>1</v>
      </c>
      <c r="G414" s="80"/>
      <c r="H414" s="57"/>
      <c r="I414" s="80"/>
      <c r="J414" s="57"/>
      <c r="K414" s="80"/>
      <c r="L414" s="57"/>
      <c r="M414" s="80"/>
      <c r="N414" s="57"/>
      <c r="O414" s="80"/>
      <c r="P414" s="58"/>
      <c r="Q414" s="80"/>
      <c r="R414" s="57"/>
      <c r="S414" s="80"/>
      <c r="T414" s="58"/>
      <c r="X414" s="87">
        <f>SUM(AB414,AD414,AF414,AH414,AJ414,AL414,AN414)</f>
        <v>0</v>
      </c>
      <c r="Z414" s="105">
        <v>1</v>
      </c>
      <c r="AA414" s="80"/>
      <c r="AB414" s="57"/>
      <c r="AC414" s="80"/>
      <c r="AD414" s="57"/>
      <c r="AE414" s="80"/>
      <c r="AF414" s="57"/>
      <c r="AG414" s="80"/>
      <c r="AH414" s="57"/>
      <c r="AI414" s="80"/>
      <c r="AJ414" s="58"/>
      <c r="AK414" s="80"/>
      <c r="AL414" s="57"/>
      <c r="AM414" s="80"/>
      <c r="AN414" s="58"/>
      <c r="AR414" s="87">
        <f>SUM(AV414,AX414,AZ414,BB414,BD414,BF414,BH414)</f>
        <v>0</v>
      </c>
      <c r="AT414" s="105">
        <v>1</v>
      </c>
      <c r="AU414" s="80"/>
      <c r="AV414" s="57"/>
      <c r="AW414" s="80"/>
      <c r="AX414" s="57"/>
      <c r="AY414" s="80"/>
      <c r="AZ414" s="57"/>
      <c r="BA414" s="80"/>
      <c r="BB414" s="57"/>
      <c r="BC414" s="80"/>
      <c r="BD414" s="58"/>
      <c r="BE414" s="80"/>
      <c r="BF414" s="57"/>
      <c r="BG414" s="80"/>
      <c r="BH414" s="58"/>
    </row>
    <row r="415" spans="4:60" ht="15" customHeight="1" outlineLevel="1" thickBot="1" x14ac:dyDescent="0.25">
      <c r="D415" s="88">
        <f t="shared" ref="D415:D428" si="78">SUM(H415,J415,L415,N415,P415,R415,T415)</f>
        <v>0</v>
      </c>
      <c r="F415" s="105">
        <v>2</v>
      </c>
      <c r="G415" s="81"/>
      <c r="H415" s="47"/>
      <c r="I415" s="81"/>
      <c r="J415" s="47"/>
      <c r="K415" s="81"/>
      <c r="L415" s="47"/>
      <c r="M415" s="81"/>
      <c r="N415" s="47"/>
      <c r="O415" s="81"/>
      <c r="P415" s="59"/>
      <c r="Q415" s="81"/>
      <c r="R415" s="47"/>
      <c r="S415" s="81"/>
      <c r="T415" s="59"/>
      <c r="X415" s="88">
        <f t="shared" ref="X415:X428" si="79">SUM(AB415,AD415,AF415,AH415,AJ415,AL415,AN415)</f>
        <v>0</v>
      </c>
      <c r="Z415" s="105">
        <v>2</v>
      </c>
      <c r="AA415" s="81"/>
      <c r="AB415" s="47"/>
      <c r="AC415" s="81"/>
      <c r="AD415" s="47"/>
      <c r="AE415" s="81"/>
      <c r="AF415" s="47"/>
      <c r="AG415" s="81"/>
      <c r="AH415" s="47"/>
      <c r="AI415" s="81"/>
      <c r="AJ415" s="59"/>
      <c r="AK415" s="81"/>
      <c r="AL415" s="47"/>
      <c r="AM415" s="81"/>
      <c r="AN415" s="59"/>
      <c r="AR415" s="88">
        <f t="shared" ref="AR415:AR428" si="80">SUM(AV415,AX415,AZ415,BB415,BD415,BF415,BH415)</f>
        <v>0</v>
      </c>
      <c r="AT415" s="105">
        <v>2</v>
      </c>
      <c r="AU415" s="81"/>
      <c r="AV415" s="47"/>
      <c r="AW415" s="81"/>
      <c r="AX415" s="47"/>
      <c r="AY415" s="81"/>
      <c r="AZ415" s="47"/>
      <c r="BA415" s="81"/>
      <c r="BB415" s="47"/>
      <c r="BC415" s="81"/>
      <c r="BD415" s="59"/>
      <c r="BE415" s="81"/>
      <c r="BF415" s="47"/>
      <c r="BG415" s="81"/>
      <c r="BH415" s="59"/>
    </row>
    <row r="416" spans="4:60" ht="15" customHeight="1" outlineLevel="1" thickBot="1" x14ac:dyDescent="0.25">
      <c r="D416" s="88">
        <f t="shared" si="78"/>
        <v>0</v>
      </c>
      <c r="F416" s="105">
        <v>3</v>
      </c>
      <c r="G416" s="81"/>
      <c r="H416" s="47"/>
      <c r="I416" s="81"/>
      <c r="J416" s="47"/>
      <c r="K416" s="81"/>
      <c r="L416" s="47"/>
      <c r="M416" s="81"/>
      <c r="N416" s="47"/>
      <c r="O416" s="81"/>
      <c r="P416" s="59"/>
      <c r="Q416" s="81"/>
      <c r="R416" s="47"/>
      <c r="S416" s="81"/>
      <c r="T416" s="59"/>
      <c r="X416" s="88">
        <f t="shared" si="79"/>
        <v>0</v>
      </c>
      <c r="Z416" s="105">
        <v>3</v>
      </c>
      <c r="AA416" s="81"/>
      <c r="AB416" s="47"/>
      <c r="AC416" s="81"/>
      <c r="AD416" s="47"/>
      <c r="AE416" s="81"/>
      <c r="AF416" s="47"/>
      <c r="AG416" s="81"/>
      <c r="AH416" s="47"/>
      <c r="AI416" s="81"/>
      <c r="AJ416" s="59"/>
      <c r="AK416" s="81"/>
      <c r="AL416" s="47"/>
      <c r="AM416" s="81"/>
      <c r="AN416" s="59"/>
      <c r="AR416" s="88">
        <f t="shared" si="80"/>
        <v>0</v>
      </c>
      <c r="AT416" s="105">
        <v>3</v>
      </c>
      <c r="AU416" s="81"/>
      <c r="AV416" s="47"/>
      <c r="AW416" s="81"/>
      <c r="AX416" s="47"/>
      <c r="AY416" s="81"/>
      <c r="AZ416" s="47"/>
      <c r="BA416" s="81"/>
      <c r="BB416" s="47"/>
      <c r="BC416" s="81"/>
      <c r="BD416" s="59"/>
      <c r="BE416" s="81"/>
      <c r="BF416" s="47"/>
      <c r="BG416" s="81"/>
      <c r="BH416" s="59"/>
    </row>
    <row r="417" spans="4:60" ht="15" customHeight="1" outlineLevel="1" thickBot="1" x14ac:dyDescent="0.25">
      <c r="D417" s="88">
        <f t="shared" si="78"/>
        <v>0</v>
      </c>
      <c r="F417" s="105">
        <v>4</v>
      </c>
      <c r="G417" s="81"/>
      <c r="H417" s="47"/>
      <c r="I417" s="81"/>
      <c r="J417" s="47"/>
      <c r="K417" s="81"/>
      <c r="L417" s="47"/>
      <c r="M417" s="81"/>
      <c r="N417" s="47"/>
      <c r="O417" s="81"/>
      <c r="P417" s="59"/>
      <c r="Q417" s="81"/>
      <c r="R417" s="47"/>
      <c r="S417" s="81"/>
      <c r="T417" s="59"/>
      <c r="X417" s="88">
        <f t="shared" si="79"/>
        <v>0</v>
      </c>
      <c r="Z417" s="105">
        <v>4</v>
      </c>
      <c r="AA417" s="81"/>
      <c r="AB417" s="47"/>
      <c r="AC417" s="81"/>
      <c r="AD417" s="47"/>
      <c r="AE417" s="81"/>
      <c r="AF417" s="47"/>
      <c r="AG417" s="81"/>
      <c r="AH417" s="47"/>
      <c r="AI417" s="81"/>
      <c r="AJ417" s="59"/>
      <c r="AK417" s="81"/>
      <c r="AL417" s="47"/>
      <c r="AM417" s="81"/>
      <c r="AN417" s="59"/>
      <c r="AR417" s="88">
        <f t="shared" si="80"/>
        <v>0</v>
      </c>
      <c r="AT417" s="105">
        <v>4</v>
      </c>
      <c r="AU417" s="81"/>
      <c r="AV417" s="47"/>
      <c r="AW417" s="81"/>
      <c r="AX417" s="47"/>
      <c r="AY417" s="81"/>
      <c r="AZ417" s="47"/>
      <c r="BA417" s="81"/>
      <c r="BB417" s="47"/>
      <c r="BC417" s="81"/>
      <c r="BD417" s="59"/>
      <c r="BE417" s="81"/>
      <c r="BF417" s="47"/>
      <c r="BG417" s="81"/>
      <c r="BH417" s="59"/>
    </row>
    <row r="418" spans="4:60" ht="15" customHeight="1" outlineLevel="1" thickBot="1" x14ac:dyDescent="0.25">
      <c r="D418" s="88">
        <f t="shared" si="78"/>
        <v>0</v>
      </c>
      <c r="F418" s="105">
        <v>5</v>
      </c>
      <c r="G418" s="81"/>
      <c r="H418" s="47"/>
      <c r="I418" s="81"/>
      <c r="J418" s="47"/>
      <c r="K418" s="81"/>
      <c r="L418" s="47"/>
      <c r="M418" s="81"/>
      <c r="N418" s="47"/>
      <c r="O418" s="81"/>
      <c r="P418" s="59"/>
      <c r="Q418" s="81"/>
      <c r="R418" s="47"/>
      <c r="S418" s="81"/>
      <c r="T418" s="59"/>
      <c r="X418" s="88">
        <f t="shared" si="79"/>
        <v>0</v>
      </c>
      <c r="Z418" s="105">
        <v>5</v>
      </c>
      <c r="AA418" s="81"/>
      <c r="AB418" s="47"/>
      <c r="AC418" s="81"/>
      <c r="AD418" s="47"/>
      <c r="AE418" s="81"/>
      <c r="AF418" s="47"/>
      <c r="AG418" s="81"/>
      <c r="AH418" s="47"/>
      <c r="AI418" s="81"/>
      <c r="AJ418" s="59"/>
      <c r="AK418" s="81"/>
      <c r="AL418" s="47"/>
      <c r="AM418" s="81"/>
      <c r="AN418" s="59"/>
      <c r="AR418" s="88">
        <f t="shared" si="80"/>
        <v>0</v>
      </c>
      <c r="AT418" s="105">
        <v>5</v>
      </c>
      <c r="AU418" s="81"/>
      <c r="AV418" s="47"/>
      <c r="AW418" s="81"/>
      <c r="AX418" s="47"/>
      <c r="AY418" s="81"/>
      <c r="AZ418" s="47"/>
      <c r="BA418" s="81"/>
      <c r="BB418" s="47"/>
      <c r="BC418" s="81"/>
      <c r="BD418" s="59"/>
      <c r="BE418" s="81"/>
      <c r="BF418" s="47"/>
      <c r="BG418" s="81"/>
      <c r="BH418" s="59"/>
    </row>
    <row r="419" spans="4:60" ht="15" customHeight="1" outlineLevel="1" thickBot="1" x14ac:dyDescent="0.25">
      <c r="D419" s="88">
        <f t="shared" si="78"/>
        <v>0</v>
      </c>
      <c r="F419" s="105">
        <v>6</v>
      </c>
      <c r="G419" s="81"/>
      <c r="H419" s="47"/>
      <c r="I419" s="81"/>
      <c r="J419" s="47"/>
      <c r="K419" s="81"/>
      <c r="L419" s="47"/>
      <c r="M419" s="81"/>
      <c r="N419" s="47"/>
      <c r="O419" s="81"/>
      <c r="P419" s="59"/>
      <c r="Q419" s="81"/>
      <c r="R419" s="47"/>
      <c r="S419" s="81"/>
      <c r="T419" s="59"/>
      <c r="X419" s="88">
        <f t="shared" si="79"/>
        <v>0</v>
      </c>
      <c r="Z419" s="105">
        <v>6</v>
      </c>
      <c r="AA419" s="81"/>
      <c r="AB419" s="47"/>
      <c r="AC419" s="81"/>
      <c r="AD419" s="47"/>
      <c r="AE419" s="81"/>
      <c r="AF419" s="47"/>
      <c r="AG419" s="81"/>
      <c r="AH419" s="47"/>
      <c r="AI419" s="81"/>
      <c r="AJ419" s="59"/>
      <c r="AK419" s="81"/>
      <c r="AL419" s="47"/>
      <c r="AM419" s="81"/>
      <c r="AN419" s="59"/>
      <c r="AR419" s="88">
        <f t="shared" si="80"/>
        <v>0</v>
      </c>
      <c r="AT419" s="105">
        <v>6</v>
      </c>
      <c r="AU419" s="81"/>
      <c r="AV419" s="47"/>
      <c r="AW419" s="81"/>
      <c r="AX419" s="47"/>
      <c r="AY419" s="81"/>
      <c r="AZ419" s="47"/>
      <c r="BA419" s="81"/>
      <c r="BB419" s="47"/>
      <c r="BC419" s="81"/>
      <c r="BD419" s="59"/>
      <c r="BE419" s="81"/>
      <c r="BF419" s="47"/>
      <c r="BG419" s="81"/>
      <c r="BH419" s="59"/>
    </row>
    <row r="420" spans="4:60" ht="15" customHeight="1" outlineLevel="1" thickBot="1" x14ac:dyDescent="0.25">
      <c r="D420" s="88">
        <f t="shared" si="78"/>
        <v>0</v>
      </c>
      <c r="F420" s="105">
        <v>7</v>
      </c>
      <c r="G420" s="81"/>
      <c r="H420" s="47"/>
      <c r="I420" s="81"/>
      <c r="J420" s="47"/>
      <c r="K420" s="81"/>
      <c r="L420" s="47"/>
      <c r="M420" s="81"/>
      <c r="N420" s="47"/>
      <c r="O420" s="81"/>
      <c r="P420" s="59"/>
      <c r="Q420" s="81"/>
      <c r="R420" s="47"/>
      <c r="S420" s="81"/>
      <c r="T420" s="59"/>
      <c r="X420" s="88">
        <f t="shared" si="79"/>
        <v>0</v>
      </c>
      <c r="Z420" s="105">
        <v>7</v>
      </c>
      <c r="AA420" s="81"/>
      <c r="AB420" s="47"/>
      <c r="AC420" s="81"/>
      <c r="AD420" s="47"/>
      <c r="AE420" s="81"/>
      <c r="AF420" s="47"/>
      <c r="AG420" s="81"/>
      <c r="AH420" s="47"/>
      <c r="AI420" s="81"/>
      <c r="AJ420" s="59"/>
      <c r="AK420" s="81"/>
      <c r="AL420" s="47"/>
      <c r="AM420" s="81"/>
      <c r="AN420" s="59"/>
      <c r="AR420" s="88">
        <f t="shared" si="80"/>
        <v>0</v>
      </c>
      <c r="AT420" s="105">
        <v>7</v>
      </c>
      <c r="AU420" s="81"/>
      <c r="AV420" s="47"/>
      <c r="AW420" s="81"/>
      <c r="AX420" s="47"/>
      <c r="AY420" s="81"/>
      <c r="AZ420" s="47"/>
      <c r="BA420" s="81"/>
      <c r="BB420" s="47"/>
      <c r="BC420" s="81"/>
      <c r="BD420" s="59"/>
      <c r="BE420" s="81"/>
      <c r="BF420" s="47"/>
      <c r="BG420" s="81"/>
      <c r="BH420" s="59"/>
    </row>
    <row r="421" spans="4:60" ht="15" customHeight="1" outlineLevel="1" thickBot="1" x14ac:dyDescent="0.25">
      <c r="D421" s="88">
        <f t="shared" si="78"/>
        <v>0</v>
      </c>
      <c r="F421" s="105">
        <v>8</v>
      </c>
      <c r="G421" s="81"/>
      <c r="H421" s="47"/>
      <c r="I421" s="81"/>
      <c r="J421" s="47"/>
      <c r="K421" s="81"/>
      <c r="L421" s="47"/>
      <c r="M421" s="81"/>
      <c r="N421" s="47"/>
      <c r="O421" s="81"/>
      <c r="P421" s="59"/>
      <c r="Q421" s="81"/>
      <c r="R421" s="47"/>
      <c r="S421" s="81"/>
      <c r="T421" s="59"/>
      <c r="X421" s="88">
        <f t="shared" si="79"/>
        <v>0</v>
      </c>
      <c r="Z421" s="105">
        <v>8</v>
      </c>
      <c r="AA421" s="81"/>
      <c r="AB421" s="47"/>
      <c r="AC421" s="81"/>
      <c r="AD421" s="47"/>
      <c r="AE421" s="81"/>
      <c r="AF421" s="47"/>
      <c r="AG421" s="81"/>
      <c r="AH421" s="47"/>
      <c r="AI421" s="81"/>
      <c r="AJ421" s="59"/>
      <c r="AK421" s="81"/>
      <c r="AL421" s="47"/>
      <c r="AM421" s="81"/>
      <c r="AN421" s="59"/>
      <c r="AR421" s="88">
        <f t="shared" si="80"/>
        <v>0</v>
      </c>
      <c r="AT421" s="105">
        <v>8</v>
      </c>
      <c r="AU421" s="81"/>
      <c r="AV421" s="47"/>
      <c r="AW421" s="81"/>
      <c r="AX421" s="47"/>
      <c r="AY421" s="81"/>
      <c r="AZ421" s="47"/>
      <c r="BA421" s="81"/>
      <c r="BB421" s="47"/>
      <c r="BC421" s="81"/>
      <c r="BD421" s="59"/>
      <c r="BE421" s="81"/>
      <c r="BF421" s="47"/>
      <c r="BG421" s="81"/>
      <c r="BH421" s="59"/>
    </row>
    <row r="422" spans="4:60" ht="15" customHeight="1" outlineLevel="1" thickBot="1" x14ac:dyDescent="0.25">
      <c r="D422" s="88">
        <f t="shared" si="78"/>
        <v>0</v>
      </c>
      <c r="F422" s="105">
        <v>9</v>
      </c>
      <c r="G422" s="81"/>
      <c r="H422" s="47"/>
      <c r="I422" s="81"/>
      <c r="J422" s="47"/>
      <c r="K422" s="81"/>
      <c r="L422" s="47"/>
      <c r="M422" s="81"/>
      <c r="N422" s="47"/>
      <c r="O422" s="81"/>
      <c r="P422" s="59"/>
      <c r="Q422" s="81"/>
      <c r="R422" s="47"/>
      <c r="S422" s="81"/>
      <c r="T422" s="59"/>
      <c r="X422" s="88">
        <f t="shared" si="79"/>
        <v>0</v>
      </c>
      <c r="Z422" s="105">
        <v>9</v>
      </c>
      <c r="AA422" s="81"/>
      <c r="AB422" s="47"/>
      <c r="AC422" s="81"/>
      <c r="AD422" s="47"/>
      <c r="AE422" s="81"/>
      <c r="AF422" s="47"/>
      <c r="AG422" s="81"/>
      <c r="AH422" s="47"/>
      <c r="AI422" s="81"/>
      <c r="AJ422" s="59"/>
      <c r="AK422" s="81"/>
      <c r="AL422" s="47"/>
      <c r="AM422" s="81"/>
      <c r="AN422" s="59"/>
      <c r="AR422" s="88">
        <f t="shared" si="80"/>
        <v>0</v>
      </c>
      <c r="AT422" s="105">
        <v>9</v>
      </c>
      <c r="AU422" s="81"/>
      <c r="AV422" s="47"/>
      <c r="AW422" s="81"/>
      <c r="AX422" s="47"/>
      <c r="AY422" s="81"/>
      <c r="AZ422" s="47"/>
      <c r="BA422" s="81"/>
      <c r="BB422" s="47"/>
      <c r="BC422" s="81"/>
      <c r="BD422" s="59"/>
      <c r="BE422" s="81"/>
      <c r="BF422" s="47"/>
      <c r="BG422" s="81"/>
      <c r="BH422" s="59"/>
    </row>
    <row r="423" spans="4:60" ht="15" customHeight="1" outlineLevel="1" thickBot="1" x14ac:dyDescent="0.25">
      <c r="D423" s="88">
        <f t="shared" si="78"/>
        <v>0</v>
      </c>
      <c r="F423" s="105">
        <v>10</v>
      </c>
      <c r="G423" s="81"/>
      <c r="H423" s="47"/>
      <c r="I423" s="81"/>
      <c r="J423" s="47"/>
      <c r="K423" s="81"/>
      <c r="L423" s="47"/>
      <c r="M423" s="81"/>
      <c r="N423" s="47"/>
      <c r="O423" s="81"/>
      <c r="P423" s="59"/>
      <c r="Q423" s="81"/>
      <c r="R423" s="47"/>
      <c r="S423" s="81"/>
      <c r="T423" s="59"/>
      <c r="X423" s="88">
        <f t="shared" si="79"/>
        <v>0</v>
      </c>
      <c r="Z423" s="105">
        <v>10</v>
      </c>
      <c r="AA423" s="81"/>
      <c r="AB423" s="47"/>
      <c r="AC423" s="81"/>
      <c r="AD423" s="47"/>
      <c r="AE423" s="81"/>
      <c r="AF423" s="47"/>
      <c r="AG423" s="81"/>
      <c r="AH423" s="47"/>
      <c r="AI423" s="81"/>
      <c r="AJ423" s="59"/>
      <c r="AK423" s="81"/>
      <c r="AL423" s="47"/>
      <c r="AM423" s="81"/>
      <c r="AN423" s="59"/>
      <c r="AR423" s="88">
        <f t="shared" si="80"/>
        <v>0</v>
      </c>
      <c r="AT423" s="105">
        <v>10</v>
      </c>
      <c r="AU423" s="81"/>
      <c r="AV423" s="47"/>
      <c r="AW423" s="81"/>
      <c r="AX423" s="47"/>
      <c r="AY423" s="81"/>
      <c r="AZ423" s="47"/>
      <c r="BA423" s="81"/>
      <c r="BB423" s="47"/>
      <c r="BC423" s="81"/>
      <c r="BD423" s="59"/>
      <c r="BE423" s="81"/>
      <c r="BF423" s="47"/>
      <c r="BG423" s="81"/>
      <c r="BH423" s="59"/>
    </row>
    <row r="424" spans="4:60" ht="15" customHeight="1" outlineLevel="1" thickBot="1" x14ac:dyDescent="0.25">
      <c r="D424" s="88">
        <f t="shared" si="78"/>
        <v>0</v>
      </c>
      <c r="F424" s="105">
        <v>11</v>
      </c>
      <c r="G424" s="81"/>
      <c r="H424" s="47"/>
      <c r="I424" s="81"/>
      <c r="J424" s="47"/>
      <c r="K424" s="81"/>
      <c r="L424" s="47"/>
      <c r="M424" s="81"/>
      <c r="N424" s="47"/>
      <c r="O424" s="81"/>
      <c r="P424" s="59"/>
      <c r="Q424" s="81"/>
      <c r="R424" s="47"/>
      <c r="S424" s="81"/>
      <c r="T424" s="59"/>
      <c r="X424" s="88">
        <f t="shared" si="79"/>
        <v>0</v>
      </c>
      <c r="Z424" s="105">
        <v>11</v>
      </c>
      <c r="AA424" s="81"/>
      <c r="AB424" s="47"/>
      <c r="AC424" s="81"/>
      <c r="AD424" s="47"/>
      <c r="AE424" s="81"/>
      <c r="AF424" s="47"/>
      <c r="AG424" s="81"/>
      <c r="AH424" s="47"/>
      <c r="AI424" s="81"/>
      <c r="AJ424" s="59"/>
      <c r="AK424" s="81"/>
      <c r="AL424" s="47"/>
      <c r="AM424" s="81"/>
      <c r="AN424" s="59"/>
      <c r="AR424" s="88">
        <f t="shared" si="80"/>
        <v>0</v>
      </c>
      <c r="AT424" s="105">
        <v>11</v>
      </c>
      <c r="AU424" s="81"/>
      <c r="AV424" s="47"/>
      <c r="AW424" s="81"/>
      <c r="AX424" s="47"/>
      <c r="AY424" s="81"/>
      <c r="AZ424" s="47"/>
      <c r="BA424" s="81"/>
      <c r="BB424" s="47"/>
      <c r="BC424" s="81"/>
      <c r="BD424" s="59"/>
      <c r="BE424" s="81"/>
      <c r="BF424" s="47"/>
      <c r="BG424" s="81"/>
      <c r="BH424" s="59"/>
    </row>
    <row r="425" spans="4:60" ht="15" customHeight="1" outlineLevel="1" thickBot="1" x14ac:dyDescent="0.25">
      <c r="D425" s="88">
        <f t="shared" si="78"/>
        <v>0</v>
      </c>
      <c r="F425" s="105">
        <v>12</v>
      </c>
      <c r="G425" s="81"/>
      <c r="H425" s="47"/>
      <c r="I425" s="81"/>
      <c r="J425" s="47"/>
      <c r="K425" s="81"/>
      <c r="L425" s="47"/>
      <c r="M425" s="81"/>
      <c r="N425" s="47"/>
      <c r="O425" s="81"/>
      <c r="P425" s="59"/>
      <c r="Q425" s="81"/>
      <c r="R425" s="47"/>
      <c r="S425" s="81"/>
      <c r="T425" s="59"/>
      <c r="X425" s="88">
        <f t="shared" si="79"/>
        <v>0</v>
      </c>
      <c r="Z425" s="105">
        <v>12</v>
      </c>
      <c r="AA425" s="81"/>
      <c r="AB425" s="47"/>
      <c r="AC425" s="81"/>
      <c r="AD425" s="47"/>
      <c r="AE425" s="81"/>
      <c r="AF425" s="47"/>
      <c r="AG425" s="81"/>
      <c r="AH425" s="47"/>
      <c r="AI425" s="81"/>
      <c r="AJ425" s="59"/>
      <c r="AK425" s="81"/>
      <c r="AL425" s="47"/>
      <c r="AM425" s="81"/>
      <c r="AN425" s="59"/>
      <c r="AR425" s="88">
        <f t="shared" si="80"/>
        <v>0</v>
      </c>
      <c r="AT425" s="105">
        <v>12</v>
      </c>
      <c r="AU425" s="81"/>
      <c r="AV425" s="47"/>
      <c r="AW425" s="81"/>
      <c r="AX425" s="47"/>
      <c r="AY425" s="81"/>
      <c r="AZ425" s="47"/>
      <c r="BA425" s="81"/>
      <c r="BB425" s="47"/>
      <c r="BC425" s="81"/>
      <c r="BD425" s="59"/>
      <c r="BE425" s="81"/>
      <c r="BF425" s="47"/>
      <c r="BG425" s="81"/>
      <c r="BH425" s="59"/>
    </row>
    <row r="426" spans="4:60" ht="15" customHeight="1" outlineLevel="1" thickBot="1" x14ac:dyDescent="0.25">
      <c r="D426" s="88">
        <f t="shared" si="78"/>
        <v>0</v>
      </c>
      <c r="F426" s="105">
        <v>13</v>
      </c>
      <c r="G426" s="81"/>
      <c r="H426" s="47"/>
      <c r="I426" s="81"/>
      <c r="J426" s="47"/>
      <c r="K426" s="81"/>
      <c r="L426" s="47"/>
      <c r="M426" s="81"/>
      <c r="N426" s="47"/>
      <c r="O426" s="81"/>
      <c r="P426" s="59"/>
      <c r="Q426" s="81"/>
      <c r="R426" s="47"/>
      <c r="S426" s="81"/>
      <c r="T426" s="59"/>
      <c r="X426" s="88">
        <f t="shared" si="79"/>
        <v>0</v>
      </c>
      <c r="Z426" s="105">
        <v>13</v>
      </c>
      <c r="AA426" s="81"/>
      <c r="AB426" s="47"/>
      <c r="AC426" s="81"/>
      <c r="AD426" s="47"/>
      <c r="AE426" s="81"/>
      <c r="AF426" s="47"/>
      <c r="AG426" s="81"/>
      <c r="AH426" s="47"/>
      <c r="AI426" s="81"/>
      <c r="AJ426" s="59"/>
      <c r="AK426" s="81"/>
      <c r="AL426" s="47"/>
      <c r="AM426" s="81"/>
      <c r="AN426" s="59"/>
      <c r="AR426" s="88">
        <f t="shared" si="80"/>
        <v>0</v>
      </c>
      <c r="AT426" s="105">
        <v>13</v>
      </c>
      <c r="AU426" s="81"/>
      <c r="AV426" s="47"/>
      <c r="AW426" s="81"/>
      <c r="AX426" s="47"/>
      <c r="AY426" s="81"/>
      <c r="AZ426" s="47"/>
      <c r="BA426" s="81"/>
      <c r="BB426" s="47"/>
      <c r="BC426" s="81"/>
      <c r="BD426" s="59"/>
      <c r="BE426" s="81"/>
      <c r="BF426" s="47"/>
      <c r="BG426" s="81"/>
      <c r="BH426" s="59"/>
    </row>
    <row r="427" spans="4:60" ht="15" customHeight="1" outlineLevel="1" thickBot="1" x14ac:dyDescent="0.25">
      <c r="D427" s="88">
        <f t="shared" si="78"/>
        <v>0</v>
      </c>
      <c r="F427" s="105">
        <v>14</v>
      </c>
      <c r="G427" s="81"/>
      <c r="H427" s="78"/>
      <c r="I427" s="81"/>
      <c r="J427" s="47"/>
      <c r="K427" s="81"/>
      <c r="L427" s="47"/>
      <c r="M427" s="81"/>
      <c r="N427" s="47"/>
      <c r="O427" s="81"/>
      <c r="P427" s="59"/>
      <c r="Q427" s="81"/>
      <c r="R427" s="47"/>
      <c r="S427" s="81"/>
      <c r="T427" s="59"/>
      <c r="X427" s="88">
        <f t="shared" si="79"/>
        <v>0</v>
      </c>
      <c r="Z427" s="105">
        <v>14</v>
      </c>
      <c r="AA427" s="81"/>
      <c r="AB427" s="78"/>
      <c r="AC427" s="81"/>
      <c r="AD427" s="47"/>
      <c r="AE427" s="81"/>
      <c r="AF427" s="47"/>
      <c r="AG427" s="81"/>
      <c r="AH427" s="47"/>
      <c r="AI427" s="81"/>
      <c r="AJ427" s="59"/>
      <c r="AK427" s="81"/>
      <c r="AL427" s="47"/>
      <c r="AM427" s="81"/>
      <c r="AN427" s="59"/>
      <c r="AR427" s="88">
        <f t="shared" si="80"/>
        <v>0</v>
      </c>
      <c r="AT427" s="105">
        <v>14</v>
      </c>
      <c r="AU427" s="81"/>
      <c r="AV427" s="78"/>
      <c r="AW427" s="81"/>
      <c r="AX427" s="47"/>
      <c r="AY427" s="81"/>
      <c r="AZ427" s="47"/>
      <c r="BA427" s="81"/>
      <c r="BB427" s="47"/>
      <c r="BC427" s="81"/>
      <c r="BD427" s="59"/>
      <c r="BE427" s="81"/>
      <c r="BF427" s="47"/>
      <c r="BG427" s="81"/>
      <c r="BH427" s="59"/>
    </row>
    <row r="428" spans="4:60" ht="15" customHeight="1" outlineLevel="1" thickBot="1" x14ac:dyDescent="0.25">
      <c r="D428" s="89">
        <f t="shared" si="78"/>
        <v>0</v>
      </c>
      <c r="F428" s="105">
        <v>15</v>
      </c>
      <c r="G428" s="82"/>
      <c r="H428" s="60"/>
      <c r="I428" s="82"/>
      <c r="J428" s="60"/>
      <c r="K428" s="82"/>
      <c r="L428" s="60"/>
      <c r="M428" s="82"/>
      <c r="N428" s="60"/>
      <c r="O428" s="82"/>
      <c r="P428" s="61"/>
      <c r="Q428" s="82"/>
      <c r="R428" s="60"/>
      <c r="S428" s="82"/>
      <c r="T428" s="61"/>
      <c r="X428" s="89">
        <f t="shared" si="79"/>
        <v>0</v>
      </c>
      <c r="Z428" s="105">
        <v>15</v>
      </c>
      <c r="AA428" s="82"/>
      <c r="AB428" s="60"/>
      <c r="AC428" s="82"/>
      <c r="AD428" s="60"/>
      <c r="AE428" s="82"/>
      <c r="AF428" s="60"/>
      <c r="AG428" s="82"/>
      <c r="AH428" s="60"/>
      <c r="AI428" s="82"/>
      <c r="AJ428" s="61"/>
      <c r="AK428" s="82"/>
      <c r="AL428" s="60"/>
      <c r="AM428" s="82"/>
      <c r="AN428" s="61"/>
      <c r="AR428" s="89">
        <f t="shared" si="80"/>
        <v>0</v>
      </c>
      <c r="AT428" s="105">
        <v>15</v>
      </c>
      <c r="AU428" s="82"/>
      <c r="AV428" s="60"/>
      <c r="AW428" s="82"/>
      <c r="AX428" s="60"/>
      <c r="AY428" s="82"/>
      <c r="AZ428" s="60"/>
      <c r="BA428" s="82"/>
      <c r="BB428" s="60"/>
      <c r="BC428" s="82"/>
      <c r="BD428" s="61"/>
      <c r="BE428" s="82"/>
      <c r="BF428" s="60"/>
      <c r="BG428" s="82"/>
      <c r="BH428" s="61"/>
    </row>
    <row r="429" spans="4:60" ht="15" customHeight="1" outlineLevel="1" thickTop="1" x14ac:dyDescent="0.2">
      <c r="F429" s="106"/>
      <c r="G429" s="49" t="s">
        <v>27</v>
      </c>
      <c r="H429" s="49">
        <f>SUM(H414:H428)</f>
        <v>0</v>
      </c>
      <c r="I429" s="49"/>
      <c r="J429" s="49">
        <f>SUM(J414:J428)</f>
        <v>0</v>
      </c>
      <c r="K429" s="49"/>
      <c r="L429" s="49">
        <f>SUM(L414:L428)</f>
        <v>0</v>
      </c>
      <c r="M429" s="49"/>
      <c r="N429" s="49">
        <f>SUM(N414:N428)</f>
        <v>0</v>
      </c>
      <c r="O429" s="49"/>
      <c r="P429" s="49">
        <f>SUM(P414:P428)</f>
        <v>0</v>
      </c>
      <c r="Q429" s="49"/>
      <c r="R429" s="49">
        <f>SUM(R414:R428)</f>
        <v>0</v>
      </c>
      <c r="S429" s="49"/>
      <c r="T429" s="49">
        <f>SUM(T414:T428)</f>
        <v>0</v>
      </c>
      <c r="Z429" s="106"/>
      <c r="AA429" s="49" t="s">
        <v>27</v>
      </c>
      <c r="AB429" s="49">
        <f>SUM(AB414:AB428)</f>
        <v>0</v>
      </c>
      <c r="AC429" s="49"/>
      <c r="AD429" s="49">
        <f>SUM(AD414:AD428)</f>
        <v>0</v>
      </c>
      <c r="AE429" s="49"/>
      <c r="AF429" s="49">
        <f>SUM(AF414:AF428)</f>
        <v>0</v>
      </c>
      <c r="AG429" s="49"/>
      <c r="AH429" s="49">
        <f>SUM(AH414:AH428)</f>
        <v>0</v>
      </c>
      <c r="AI429" s="49"/>
      <c r="AJ429" s="49">
        <f>SUM(AJ414:AJ428)</f>
        <v>0</v>
      </c>
      <c r="AK429" s="49"/>
      <c r="AL429" s="49">
        <f>SUM(AL414:AL428)</f>
        <v>0</v>
      </c>
      <c r="AM429" s="49"/>
      <c r="AN429" s="49">
        <f>SUM(AN414:AN428)</f>
        <v>0</v>
      </c>
      <c r="AT429" s="106"/>
      <c r="AU429" s="49" t="s">
        <v>27</v>
      </c>
      <c r="AV429" s="49">
        <f>SUM(AV414:AV428)</f>
        <v>0</v>
      </c>
      <c r="AW429" s="49"/>
      <c r="AX429" s="49">
        <f>SUM(AX414:AX428)</f>
        <v>0</v>
      </c>
      <c r="AY429" s="49"/>
      <c r="AZ429" s="49">
        <f>SUM(AZ414:AZ428)</f>
        <v>0</v>
      </c>
      <c r="BA429" s="49"/>
      <c r="BB429" s="49">
        <f>SUM(BB414:BB428)</f>
        <v>0</v>
      </c>
      <c r="BC429" s="49"/>
      <c r="BD429" s="49">
        <f>SUM(BD414:BD428)</f>
        <v>0</v>
      </c>
      <c r="BE429" s="49"/>
      <c r="BF429" s="49">
        <f>SUM(BF414:BF428)</f>
        <v>0</v>
      </c>
      <c r="BG429" s="49"/>
      <c r="BH429" s="49">
        <f>SUM(BH414:BH428)</f>
        <v>0</v>
      </c>
    </row>
    <row r="430" spans="4:60" ht="0.75" customHeight="1" outlineLevel="1" thickBot="1" x14ac:dyDescent="0.25">
      <c r="F430" s="108" t="str">
        <f>IF(H431&lt;=EOMONTH(H395,0),INT((N431-LOOKUP(N431,DATE(YEAR(N431)+{-1;0;1},1,3)-WEEKDAY(DATE(YEAR(N431)+{-1;0;1},1,3))+2))/7)+1,"")</f>
        <v/>
      </c>
      <c r="G430" s="50"/>
      <c r="H430" s="50"/>
      <c r="I430" s="50"/>
      <c r="J430" s="50"/>
      <c r="K430" s="50"/>
      <c r="L430" s="50"/>
      <c r="M430" s="50"/>
      <c r="N430" s="50"/>
      <c r="O430" s="50"/>
      <c r="P430" s="50"/>
      <c r="Q430" s="50"/>
      <c r="R430" s="50"/>
      <c r="S430" s="50"/>
      <c r="T430" s="50"/>
      <c r="Z430" s="108" t="str">
        <f>IF(AB431&lt;=EOMONTH(AB395,0),INT((AH431-LOOKUP(AH431,DATE(YEAR(AH431)+{-1;0;1},1,3)-WEEKDAY(DATE(YEAR(AH431)+{-1;0;1},1,3))+2))/7)+1,"")</f>
        <v/>
      </c>
      <c r="AA430" s="50"/>
      <c r="AB430" s="50"/>
      <c r="AC430" s="50"/>
      <c r="AD430" s="50"/>
      <c r="AE430" s="50"/>
      <c r="AF430" s="50"/>
      <c r="AG430" s="50"/>
      <c r="AH430" s="50"/>
      <c r="AI430" s="50"/>
      <c r="AJ430" s="50"/>
      <c r="AK430" s="50"/>
      <c r="AL430" s="50"/>
      <c r="AM430" s="50"/>
      <c r="AN430" s="50"/>
      <c r="AT430" s="108" t="e">
        <f>IF(AV431&lt;=EOMONTH(AV395,0),INT((BB431-LOOKUP(BB431,DATE(YEAR(BB431)+{-1;0;1},1,3)-WEEKDAY(DATE(YEAR(BB431)+{-1;0;1},1,3))+2))/7)+1,"")</f>
        <v>#VALUE!</v>
      </c>
      <c r="AU430" s="50"/>
      <c r="AV430" s="50"/>
      <c r="AW430" s="50"/>
      <c r="AX430" s="50"/>
      <c r="AY430" s="50"/>
      <c r="AZ430" s="50"/>
      <c r="BA430" s="50"/>
      <c r="BB430" s="50"/>
      <c r="BC430" s="50"/>
      <c r="BD430" s="50"/>
      <c r="BE430" s="50"/>
      <c r="BF430" s="50"/>
      <c r="BG430" s="50"/>
      <c r="BH430" s="50"/>
    </row>
    <row r="431" spans="4:60" ht="39.950000000000003" customHeight="1" thickBot="1" x14ac:dyDescent="0.25">
      <c r="F431" s="71" t="str">
        <f>F430</f>
        <v/>
      </c>
      <c r="G431" s="51" t="str">
        <f>IF(ISNA(VLOOKUP(H431,Tab_feri,2,FALSE)),"",VLOOKUP(H431,Tab_feri,2,FALSE))</f>
        <v/>
      </c>
      <c r="H431" s="52" t="str">
        <f>IF(T413&lt;EOMONTH(F338,0),T413+1,"")</f>
        <v/>
      </c>
      <c r="I431" s="51" t="str">
        <f>IF(ISNA(VLOOKUP(J431,Tab_feri,2,FALSE)),"",VLOOKUP(J431,Tab_feri,2,FALSE))</f>
        <v/>
      </c>
      <c r="J431" s="52" t="str">
        <f>IF(H431&lt;EOMONTH(F338,0),H431+1,"")</f>
        <v/>
      </c>
      <c r="K431" s="51" t="str">
        <f>IF(ISNA(VLOOKUP(L431,Tab_feri,2,FALSE)),"",VLOOKUP(L431,Tab_feri,2,FALSE))</f>
        <v/>
      </c>
      <c r="L431" s="52" t="str">
        <f>IF(J431&lt;EOMONTH(F338,0),J431+1,"")</f>
        <v/>
      </c>
      <c r="M431" s="51" t="str">
        <f>IF(ISNA(VLOOKUP(N431,Tab_feri,2,FALSE)),"",VLOOKUP(N431,Tab_feri,2,FALSE))</f>
        <v/>
      </c>
      <c r="N431" s="52" t="str">
        <f>IF(L431&lt;EOMONTH(F338,0),L431+1,"")</f>
        <v/>
      </c>
      <c r="O431" s="51" t="str">
        <f>IF(ISNA(VLOOKUP(P431,Tab_feri,2,FALSE)),"",VLOOKUP(P431,Tab_feri,2,FALSE))</f>
        <v/>
      </c>
      <c r="P431" s="52" t="str">
        <f>IF(N431&lt;EOMONTH(F338,0),N431+1,"")</f>
        <v/>
      </c>
      <c r="Q431" s="53" t="str">
        <f>IF(ISNA(VLOOKUP(R431,Tab_feri,2,FALSE)),"",VLOOKUP(R431,Tab_feri,2,FALSE))</f>
        <v/>
      </c>
      <c r="R431" s="54" t="str">
        <f>IF(P431&lt;EOMONTH(F338,0),P431+1,"")</f>
        <v/>
      </c>
      <c r="S431" s="53" t="str">
        <f>IF(ISNA(VLOOKUP(T431,Tab_feri,2,FALSE)),"",VLOOKUP(T431,Tab_feri,2,FALSE))</f>
        <v/>
      </c>
      <c r="T431" s="55" t="str">
        <f>IF(R431&lt;EOMONTH(F338,0),R431+1,"")</f>
        <v/>
      </c>
      <c r="Z431" s="71" t="str">
        <f>Z430</f>
        <v/>
      </c>
      <c r="AA431" s="51" t="str">
        <f>IF(ISNA(VLOOKUP(AB431,Tab_feri,2,FALSE)),"",VLOOKUP(AB431,Tab_feri,2,FALSE))</f>
        <v/>
      </c>
      <c r="AB431" s="52" t="str">
        <f>IF(AN413&lt;EOMONTH(Z338,0),AN413+1,"")</f>
        <v/>
      </c>
      <c r="AC431" s="51" t="str">
        <f>IF(ISNA(VLOOKUP(AD431,Tab_feri,2,FALSE)),"",VLOOKUP(AD431,Tab_feri,2,FALSE))</f>
        <v/>
      </c>
      <c r="AD431" s="52" t="str">
        <f>IF(AB431&lt;EOMONTH(Z338,0),AB431+1,"")</f>
        <v/>
      </c>
      <c r="AE431" s="51" t="str">
        <f>IF(ISNA(VLOOKUP(AF431,Tab_feri,2,FALSE)),"",VLOOKUP(AF431,Tab_feri,2,FALSE))</f>
        <v/>
      </c>
      <c r="AF431" s="52" t="str">
        <f>IF(AD431&lt;EOMONTH(Z338,0),AD431+1,"")</f>
        <v/>
      </c>
      <c r="AG431" s="51" t="str">
        <f>IF(ISNA(VLOOKUP(AH431,Tab_feri,2,FALSE)),"",VLOOKUP(AH431,Tab_feri,2,FALSE))</f>
        <v/>
      </c>
      <c r="AH431" s="52" t="str">
        <f>IF(AF431&lt;EOMONTH(Z338,0),AF431+1,"")</f>
        <v/>
      </c>
      <c r="AI431" s="51" t="str">
        <f>IF(ISNA(VLOOKUP(AJ431,Tab_feri,2,FALSE)),"",VLOOKUP(AJ431,Tab_feri,2,FALSE))</f>
        <v/>
      </c>
      <c r="AJ431" s="52" t="str">
        <f>IF(AH431&lt;EOMONTH(Z338,0),AH431+1,"")</f>
        <v/>
      </c>
      <c r="AK431" s="53" t="str">
        <f>IF(ISNA(VLOOKUP(AL431,Tab_feri,2,FALSE)),"",VLOOKUP(AL431,Tab_feri,2,FALSE))</f>
        <v/>
      </c>
      <c r="AL431" s="54" t="str">
        <f>IF(AJ431&lt;EOMONTH(Z338,0),AJ431+1,"")</f>
        <v/>
      </c>
      <c r="AM431" s="53" t="str">
        <f>IF(ISNA(VLOOKUP(AN431,Tab_feri,2,FALSE)),"",VLOOKUP(AN431,Tab_feri,2,FALSE))</f>
        <v/>
      </c>
      <c r="AN431" s="55" t="str">
        <f>IF(AL431&lt;EOMONTH(Z338,0),AL431+1,"")</f>
        <v/>
      </c>
      <c r="AT431" s="71" t="e">
        <f>AT430</f>
        <v>#VALUE!</v>
      </c>
      <c r="AU431" s="51" t="str">
        <f>IF(ISNA(VLOOKUP(AV431,Tab_feri,2,FALSE)),"",VLOOKUP(AV431,Tab_feri,2,FALSE))</f>
        <v/>
      </c>
      <c r="AV431" s="52">
        <f>IF(BH413&lt;EOMONTH(AT338,0),BH413+1,"")</f>
        <v>43829</v>
      </c>
      <c r="AW431" s="51" t="str">
        <f>IF(ISNA(VLOOKUP(AX431,Tab_feri,2,FALSE)),"",VLOOKUP(AX431,Tab_feri,2,FALSE))</f>
        <v/>
      </c>
      <c r="AX431" s="52">
        <f>IF(AV431&lt;EOMONTH(AT338,0),AV431+1,"")</f>
        <v>43830</v>
      </c>
      <c r="AY431" s="51" t="str">
        <f>IF(ISNA(VLOOKUP(AZ431,Tab_feri,2,FALSE)),"",VLOOKUP(AZ431,Tab_feri,2,FALSE))</f>
        <v/>
      </c>
      <c r="AZ431" s="52" t="str">
        <f>IF(AX431&lt;EOMONTH(AT338,0),AX431+1,"")</f>
        <v/>
      </c>
      <c r="BA431" s="51" t="str">
        <f>IF(ISNA(VLOOKUP(BB431,Tab_feri,2,FALSE)),"",VLOOKUP(BB431,Tab_feri,2,FALSE))</f>
        <v/>
      </c>
      <c r="BB431" s="52" t="str">
        <f>IF(AZ431&lt;EOMONTH(AT338,0),AZ431+1,"")</f>
        <v/>
      </c>
      <c r="BC431" s="51" t="str">
        <f>IF(ISNA(VLOOKUP(BD431,Tab_feri,2,FALSE)),"",VLOOKUP(BD431,Tab_feri,2,FALSE))</f>
        <v/>
      </c>
      <c r="BD431" s="52" t="str">
        <f>IF(BB431&lt;EOMONTH(AT338,0),BB431+1,"")</f>
        <v/>
      </c>
      <c r="BE431" s="53" t="str">
        <f>IF(ISNA(VLOOKUP(BF431,Tab_feri,2,FALSE)),"",VLOOKUP(BF431,Tab_feri,2,FALSE))</f>
        <v/>
      </c>
      <c r="BF431" s="54" t="str">
        <f>IF(BD431&lt;EOMONTH(AT338,0),BD431+1,"")</f>
        <v/>
      </c>
      <c r="BG431" s="53" t="str">
        <f>IF(ISNA(VLOOKUP(BH431,Tab_feri,2,FALSE)),"",VLOOKUP(BH431,Tab_feri,2,FALSE))</f>
        <v/>
      </c>
      <c r="BH431" s="55" t="str">
        <f>IF(BF431&lt;EOMONTH(AT338,0),BF431+1,"")</f>
        <v/>
      </c>
    </row>
    <row r="432" spans="4:60" ht="15" customHeight="1" outlineLevel="1" thickTop="1" thickBot="1" x14ac:dyDescent="0.25">
      <c r="D432" s="87">
        <f>SUM(H432,J432,L432,N432,P432,R432,T432)</f>
        <v>0</v>
      </c>
      <c r="F432" s="105">
        <v>1</v>
      </c>
      <c r="G432" s="80"/>
      <c r="H432" s="57"/>
      <c r="I432" s="80"/>
      <c r="J432" s="57"/>
      <c r="K432" s="80"/>
      <c r="L432" s="57"/>
      <c r="M432" s="80"/>
      <c r="N432" s="57"/>
      <c r="O432" s="80"/>
      <c r="P432" s="58"/>
      <c r="Q432" s="80"/>
      <c r="R432" s="57"/>
      <c r="S432" s="80"/>
      <c r="T432" s="58"/>
      <c r="X432" s="87">
        <f>SUM(AB432,AD432,AF432,AH432,AJ432,AL432,AN432)</f>
        <v>0</v>
      </c>
      <c r="Z432" s="105">
        <v>1</v>
      </c>
      <c r="AA432" s="80"/>
      <c r="AB432" s="57"/>
      <c r="AC432" s="80"/>
      <c r="AD432" s="57"/>
      <c r="AE432" s="80"/>
      <c r="AF432" s="57"/>
      <c r="AG432" s="80"/>
      <c r="AH432" s="57"/>
      <c r="AI432" s="80"/>
      <c r="AJ432" s="58"/>
      <c r="AK432" s="80"/>
      <c r="AL432" s="57"/>
      <c r="AM432" s="80"/>
      <c r="AN432" s="58"/>
      <c r="AR432" s="87">
        <f>SUM(AV432,AX432,AZ432,BB432,BD432,BF432,BH432)</f>
        <v>0</v>
      </c>
      <c r="AT432" s="105">
        <v>1</v>
      </c>
      <c r="AU432" s="80"/>
      <c r="AV432" s="57"/>
      <c r="AW432" s="80"/>
      <c r="AX432" s="57"/>
      <c r="AY432" s="80"/>
      <c r="AZ432" s="57"/>
      <c r="BA432" s="80"/>
      <c r="BB432" s="57"/>
      <c r="BC432" s="80"/>
      <c r="BD432" s="58"/>
      <c r="BE432" s="80"/>
      <c r="BF432" s="57"/>
      <c r="BG432" s="80"/>
      <c r="BH432" s="58"/>
    </row>
    <row r="433" spans="4:60" ht="15" customHeight="1" outlineLevel="1" thickBot="1" x14ac:dyDescent="0.25">
      <c r="D433" s="88">
        <f t="shared" ref="D433:D446" si="81">SUM(H433,J433,L433,N433,P433,R433,T433)</f>
        <v>0</v>
      </c>
      <c r="F433" s="105">
        <v>2</v>
      </c>
      <c r="G433" s="81"/>
      <c r="H433" s="47"/>
      <c r="I433" s="81"/>
      <c r="J433" s="47"/>
      <c r="K433" s="81"/>
      <c r="L433" s="47"/>
      <c r="M433" s="81"/>
      <c r="N433" s="47"/>
      <c r="O433" s="81"/>
      <c r="P433" s="59"/>
      <c r="Q433" s="81"/>
      <c r="R433" s="47"/>
      <c r="S433" s="81"/>
      <c r="T433" s="59"/>
      <c r="X433" s="88">
        <f t="shared" ref="X433:X446" si="82">SUM(AB433,AD433,AF433,AH433,AJ433,AL433,AN433)</f>
        <v>0</v>
      </c>
      <c r="Z433" s="105">
        <v>2</v>
      </c>
      <c r="AA433" s="81"/>
      <c r="AB433" s="47"/>
      <c r="AC433" s="81"/>
      <c r="AD433" s="47"/>
      <c r="AE433" s="81"/>
      <c r="AF433" s="47"/>
      <c r="AG433" s="81"/>
      <c r="AH433" s="47"/>
      <c r="AI433" s="81"/>
      <c r="AJ433" s="59"/>
      <c r="AK433" s="81"/>
      <c r="AL433" s="47"/>
      <c r="AM433" s="81"/>
      <c r="AN433" s="59"/>
      <c r="AR433" s="88">
        <f t="shared" ref="AR433:AR446" si="83">SUM(AV433,AX433,AZ433,BB433,BD433,BF433,BH433)</f>
        <v>0</v>
      </c>
      <c r="AT433" s="105">
        <v>2</v>
      </c>
      <c r="AU433" s="81"/>
      <c r="AV433" s="47"/>
      <c r="AW433" s="81"/>
      <c r="AX433" s="47"/>
      <c r="AY433" s="81"/>
      <c r="AZ433" s="47"/>
      <c r="BA433" s="81"/>
      <c r="BB433" s="47"/>
      <c r="BC433" s="81"/>
      <c r="BD433" s="59"/>
      <c r="BE433" s="81"/>
      <c r="BF433" s="47"/>
      <c r="BG433" s="81"/>
      <c r="BH433" s="59"/>
    </row>
    <row r="434" spans="4:60" ht="15" customHeight="1" outlineLevel="1" thickBot="1" x14ac:dyDescent="0.25">
      <c r="D434" s="88">
        <f t="shared" si="81"/>
        <v>0</v>
      </c>
      <c r="F434" s="105">
        <v>3</v>
      </c>
      <c r="G434" s="81"/>
      <c r="H434" s="47"/>
      <c r="I434" s="81"/>
      <c r="J434" s="47"/>
      <c r="K434" s="81"/>
      <c r="L434" s="47"/>
      <c r="M434" s="81"/>
      <c r="N434" s="47"/>
      <c r="O434" s="81"/>
      <c r="P434" s="59"/>
      <c r="Q434" s="81"/>
      <c r="R434" s="47"/>
      <c r="S434" s="81"/>
      <c r="T434" s="59"/>
      <c r="X434" s="88">
        <f t="shared" si="82"/>
        <v>0</v>
      </c>
      <c r="Z434" s="105">
        <v>3</v>
      </c>
      <c r="AA434" s="81"/>
      <c r="AB434" s="47"/>
      <c r="AC434" s="81"/>
      <c r="AD434" s="47"/>
      <c r="AE434" s="81"/>
      <c r="AF434" s="47"/>
      <c r="AG434" s="81"/>
      <c r="AH434" s="47"/>
      <c r="AI434" s="81"/>
      <c r="AJ434" s="59"/>
      <c r="AK434" s="81"/>
      <c r="AL434" s="47"/>
      <c r="AM434" s="81"/>
      <c r="AN434" s="59"/>
      <c r="AR434" s="88">
        <f t="shared" si="83"/>
        <v>0</v>
      </c>
      <c r="AT434" s="105">
        <v>3</v>
      </c>
      <c r="AU434" s="81"/>
      <c r="AV434" s="47"/>
      <c r="AW434" s="81"/>
      <c r="AX434" s="47"/>
      <c r="AY434" s="81"/>
      <c r="AZ434" s="47"/>
      <c r="BA434" s="81"/>
      <c r="BB434" s="47"/>
      <c r="BC434" s="81"/>
      <c r="BD434" s="59"/>
      <c r="BE434" s="81"/>
      <c r="BF434" s="47"/>
      <c r="BG434" s="81"/>
      <c r="BH434" s="59"/>
    </row>
    <row r="435" spans="4:60" ht="15" customHeight="1" outlineLevel="1" thickBot="1" x14ac:dyDescent="0.25">
      <c r="D435" s="88">
        <f t="shared" si="81"/>
        <v>0</v>
      </c>
      <c r="F435" s="105">
        <v>4</v>
      </c>
      <c r="G435" s="81"/>
      <c r="H435" s="47"/>
      <c r="I435" s="81"/>
      <c r="J435" s="47"/>
      <c r="K435" s="81"/>
      <c r="L435" s="47"/>
      <c r="M435" s="81"/>
      <c r="N435" s="47"/>
      <c r="O435" s="81"/>
      <c r="P435" s="59"/>
      <c r="Q435" s="81"/>
      <c r="R435" s="47"/>
      <c r="S435" s="81"/>
      <c r="T435" s="59"/>
      <c r="X435" s="88">
        <f t="shared" si="82"/>
        <v>0</v>
      </c>
      <c r="Z435" s="105">
        <v>4</v>
      </c>
      <c r="AA435" s="81"/>
      <c r="AB435" s="47"/>
      <c r="AC435" s="81"/>
      <c r="AD435" s="47"/>
      <c r="AE435" s="81"/>
      <c r="AF435" s="47"/>
      <c r="AG435" s="81"/>
      <c r="AH435" s="47"/>
      <c r="AI435" s="81"/>
      <c r="AJ435" s="59"/>
      <c r="AK435" s="81"/>
      <c r="AL435" s="47"/>
      <c r="AM435" s="81"/>
      <c r="AN435" s="59"/>
      <c r="AR435" s="88">
        <f t="shared" si="83"/>
        <v>0</v>
      </c>
      <c r="AT435" s="105">
        <v>4</v>
      </c>
      <c r="AU435" s="81"/>
      <c r="AV435" s="47"/>
      <c r="AW435" s="81"/>
      <c r="AX435" s="47"/>
      <c r="AY435" s="81"/>
      <c r="AZ435" s="47"/>
      <c r="BA435" s="81"/>
      <c r="BB435" s="47"/>
      <c r="BC435" s="81"/>
      <c r="BD435" s="59"/>
      <c r="BE435" s="81"/>
      <c r="BF435" s="47"/>
      <c r="BG435" s="81"/>
      <c r="BH435" s="59"/>
    </row>
    <row r="436" spans="4:60" ht="15" customHeight="1" outlineLevel="1" thickBot="1" x14ac:dyDescent="0.25">
      <c r="D436" s="88">
        <f t="shared" si="81"/>
        <v>0</v>
      </c>
      <c r="F436" s="105">
        <v>5</v>
      </c>
      <c r="G436" s="81"/>
      <c r="H436" s="47"/>
      <c r="I436" s="81"/>
      <c r="J436" s="47"/>
      <c r="K436" s="81"/>
      <c r="L436" s="47"/>
      <c r="M436" s="81"/>
      <c r="N436" s="47"/>
      <c r="O436" s="81"/>
      <c r="P436" s="59"/>
      <c r="Q436" s="81"/>
      <c r="R436" s="47"/>
      <c r="S436" s="81"/>
      <c r="T436" s="59"/>
      <c r="X436" s="88">
        <f t="shared" si="82"/>
        <v>0</v>
      </c>
      <c r="Z436" s="105">
        <v>5</v>
      </c>
      <c r="AA436" s="81"/>
      <c r="AB436" s="47"/>
      <c r="AC436" s="81"/>
      <c r="AD436" s="47"/>
      <c r="AE436" s="81"/>
      <c r="AF436" s="47"/>
      <c r="AG436" s="81"/>
      <c r="AH436" s="47"/>
      <c r="AI436" s="81"/>
      <c r="AJ436" s="59"/>
      <c r="AK436" s="81"/>
      <c r="AL436" s="47"/>
      <c r="AM436" s="81"/>
      <c r="AN436" s="59"/>
      <c r="AR436" s="88">
        <f t="shared" si="83"/>
        <v>0</v>
      </c>
      <c r="AT436" s="105">
        <v>5</v>
      </c>
      <c r="AU436" s="81"/>
      <c r="AV436" s="47"/>
      <c r="AW436" s="81"/>
      <c r="AX436" s="47"/>
      <c r="AY436" s="81"/>
      <c r="AZ436" s="47"/>
      <c r="BA436" s="81"/>
      <c r="BB436" s="47"/>
      <c r="BC436" s="81"/>
      <c r="BD436" s="59"/>
      <c r="BE436" s="81"/>
      <c r="BF436" s="47"/>
      <c r="BG436" s="81"/>
      <c r="BH436" s="59"/>
    </row>
    <row r="437" spans="4:60" ht="15" customHeight="1" outlineLevel="1" thickBot="1" x14ac:dyDescent="0.25">
      <c r="D437" s="88">
        <f t="shared" si="81"/>
        <v>0</v>
      </c>
      <c r="F437" s="105">
        <v>6</v>
      </c>
      <c r="G437" s="81"/>
      <c r="H437" s="47"/>
      <c r="I437" s="81"/>
      <c r="J437" s="47"/>
      <c r="K437" s="81"/>
      <c r="L437" s="47"/>
      <c r="M437" s="81"/>
      <c r="N437" s="47"/>
      <c r="O437" s="81"/>
      <c r="P437" s="59"/>
      <c r="Q437" s="81"/>
      <c r="R437" s="47"/>
      <c r="S437" s="81"/>
      <c r="T437" s="59"/>
      <c r="X437" s="88">
        <f t="shared" si="82"/>
        <v>0</v>
      </c>
      <c r="Z437" s="105">
        <v>6</v>
      </c>
      <c r="AA437" s="81"/>
      <c r="AB437" s="47"/>
      <c r="AC437" s="81"/>
      <c r="AD437" s="47"/>
      <c r="AE437" s="81"/>
      <c r="AF437" s="47"/>
      <c r="AG437" s="81"/>
      <c r="AH437" s="47"/>
      <c r="AI437" s="81"/>
      <c r="AJ437" s="59"/>
      <c r="AK437" s="81"/>
      <c r="AL437" s="47"/>
      <c r="AM437" s="81"/>
      <c r="AN437" s="59"/>
      <c r="AR437" s="88">
        <f t="shared" si="83"/>
        <v>0</v>
      </c>
      <c r="AT437" s="105">
        <v>6</v>
      </c>
      <c r="AU437" s="81"/>
      <c r="AV437" s="47"/>
      <c r="AW437" s="81"/>
      <c r="AX437" s="47"/>
      <c r="AY437" s="81"/>
      <c r="AZ437" s="47"/>
      <c r="BA437" s="81"/>
      <c r="BB437" s="47"/>
      <c r="BC437" s="81"/>
      <c r="BD437" s="59"/>
      <c r="BE437" s="81"/>
      <c r="BF437" s="47"/>
      <c r="BG437" s="81"/>
      <c r="BH437" s="59"/>
    </row>
    <row r="438" spans="4:60" ht="15" customHeight="1" outlineLevel="1" thickBot="1" x14ac:dyDescent="0.25">
      <c r="D438" s="88">
        <f t="shared" si="81"/>
        <v>0</v>
      </c>
      <c r="F438" s="105">
        <v>7</v>
      </c>
      <c r="G438" s="81"/>
      <c r="H438" s="47"/>
      <c r="I438" s="81"/>
      <c r="J438" s="47"/>
      <c r="K438" s="81"/>
      <c r="L438" s="47"/>
      <c r="M438" s="81"/>
      <c r="N438" s="47"/>
      <c r="O438" s="81"/>
      <c r="P438" s="59"/>
      <c r="Q438" s="81"/>
      <c r="R438" s="47"/>
      <c r="S438" s="81"/>
      <c r="T438" s="59"/>
      <c r="X438" s="88">
        <f t="shared" si="82"/>
        <v>0</v>
      </c>
      <c r="Z438" s="105">
        <v>7</v>
      </c>
      <c r="AA438" s="81"/>
      <c r="AB438" s="47"/>
      <c r="AC438" s="81"/>
      <c r="AD438" s="47"/>
      <c r="AE438" s="81"/>
      <c r="AF438" s="47"/>
      <c r="AG438" s="81"/>
      <c r="AH438" s="47"/>
      <c r="AI438" s="81"/>
      <c r="AJ438" s="59"/>
      <c r="AK438" s="81"/>
      <c r="AL438" s="47"/>
      <c r="AM438" s="81"/>
      <c r="AN438" s="59"/>
      <c r="AR438" s="88">
        <f t="shared" si="83"/>
        <v>0</v>
      </c>
      <c r="AT438" s="105">
        <v>7</v>
      </c>
      <c r="AU438" s="81"/>
      <c r="AV438" s="47"/>
      <c r="AW438" s="81"/>
      <c r="AX438" s="47"/>
      <c r="AY438" s="81"/>
      <c r="AZ438" s="47"/>
      <c r="BA438" s="81"/>
      <c r="BB438" s="47"/>
      <c r="BC438" s="81"/>
      <c r="BD438" s="59"/>
      <c r="BE438" s="81"/>
      <c r="BF438" s="47"/>
      <c r="BG438" s="81"/>
      <c r="BH438" s="59"/>
    </row>
    <row r="439" spans="4:60" ht="15" customHeight="1" outlineLevel="1" thickBot="1" x14ac:dyDescent="0.25">
      <c r="D439" s="88">
        <f t="shared" si="81"/>
        <v>0</v>
      </c>
      <c r="F439" s="105">
        <v>8</v>
      </c>
      <c r="G439" s="81"/>
      <c r="H439" s="47"/>
      <c r="I439" s="81"/>
      <c r="J439" s="47"/>
      <c r="K439" s="81"/>
      <c r="L439" s="47"/>
      <c r="M439" s="81"/>
      <c r="N439" s="47"/>
      <c r="O439" s="81"/>
      <c r="P439" s="59"/>
      <c r="Q439" s="81"/>
      <c r="R439" s="47"/>
      <c r="S439" s="81"/>
      <c r="T439" s="59"/>
      <c r="X439" s="88">
        <f t="shared" si="82"/>
        <v>0</v>
      </c>
      <c r="Z439" s="105">
        <v>8</v>
      </c>
      <c r="AA439" s="81"/>
      <c r="AB439" s="47"/>
      <c r="AC439" s="81"/>
      <c r="AD439" s="47"/>
      <c r="AE439" s="81"/>
      <c r="AF439" s="47"/>
      <c r="AG439" s="81"/>
      <c r="AH439" s="47"/>
      <c r="AI439" s="81"/>
      <c r="AJ439" s="59"/>
      <c r="AK439" s="81"/>
      <c r="AL439" s="47"/>
      <c r="AM439" s="81"/>
      <c r="AN439" s="59"/>
      <c r="AR439" s="88">
        <f t="shared" si="83"/>
        <v>0</v>
      </c>
      <c r="AT439" s="105">
        <v>8</v>
      </c>
      <c r="AU439" s="81"/>
      <c r="AV439" s="47"/>
      <c r="AW439" s="81"/>
      <c r="AX439" s="47"/>
      <c r="AY439" s="81"/>
      <c r="AZ439" s="47"/>
      <c r="BA439" s="81"/>
      <c r="BB439" s="47"/>
      <c r="BC439" s="81"/>
      <c r="BD439" s="59"/>
      <c r="BE439" s="81"/>
      <c r="BF439" s="47"/>
      <c r="BG439" s="81"/>
      <c r="BH439" s="59"/>
    </row>
    <row r="440" spans="4:60" ht="15" customHeight="1" outlineLevel="1" thickBot="1" x14ac:dyDescent="0.25">
      <c r="D440" s="88">
        <f t="shared" si="81"/>
        <v>0</v>
      </c>
      <c r="F440" s="105">
        <v>9</v>
      </c>
      <c r="G440" s="81"/>
      <c r="H440" s="47"/>
      <c r="I440" s="81"/>
      <c r="J440" s="47"/>
      <c r="K440" s="81"/>
      <c r="L440" s="47"/>
      <c r="M440" s="81"/>
      <c r="N440" s="47"/>
      <c r="O440" s="81"/>
      <c r="P440" s="59"/>
      <c r="Q440" s="81"/>
      <c r="R440" s="47"/>
      <c r="S440" s="81"/>
      <c r="T440" s="59"/>
      <c r="X440" s="88">
        <f t="shared" si="82"/>
        <v>0</v>
      </c>
      <c r="Z440" s="105">
        <v>9</v>
      </c>
      <c r="AA440" s="81"/>
      <c r="AB440" s="47"/>
      <c r="AC440" s="81"/>
      <c r="AD440" s="47"/>
      <c r="AE440" s="81"/>
      <c r="AF440" s="47"/>
      <c r="AG440" s="81"/>
      <c r="AH440" s="47"/>
      <c r="AI440" s="81"/>
      <c r="AJ440" s="59"/>
      <c r="AK440" s="81"/>
      <c r="AL440" s="47"/>
      <c r="AM440" s="81"/>
      <c r="AN440" s="59"/>
      <c r="AR440" s="88">
        <f t="shared" si="83"/>
        <v>0</v>
      </c>
      <c r="AT440" s="105">
        <v>9</v>
      </c>
      <c r="AU440" s="81"/>
      <c r="AV440" s="47"/>
      <c r="AW440" s="81"/>
      <c r="AX440" s="47"/>
      <c r="AY440" s="81"/>
      <c r="AZ440" s="47"/>
      <c r="BA440" s="81"/>
      <c r="BB440" s="47"/>
      <c r="BC440" s="81"/>
      <c r="BD440" s="59"/>
      <c r="BE440" s="81"/>
      <c r="BF440" s="47"/>
      <c r="BG440" s="81"/>
      <c r="BH440" s="59"/>
    </row>
    <row r="441" spans="4:60" ht="15" customHeight="1" outlineLevel="1" thickBot="1" x14ac:dyDescent="0.25">
      <c r="D441" s="88">
        <f t="shared" si="81"/>
        <v>0</v>
      </c>
      <c r="F441" s="105">
        <v>10</v>
      </c>
      <c r="G441" s="81"/>
      <c r="H441" s="47"/>
      <c r="I441" s="81"/>
      <c r="J441" s="47"/>
      <c r="K441" s="81"/>
      <c r="L441" s="47"/>
      <c r="M441" s="81"/>
      <c r="N441" s="47"/>
      <c r="O441" s="81"/>
      <c r="P441" s="59"/>
      <c r="Q441" s="81"/>
      <c r="R441" s="47"/>
      <c r="S441" s="81"/>
      <c r="T441" s="59"/>
      <c r="X441" s="88">
        <f t="shared" si="82"/>
        <v>0</v>
      </c>
      <c r="Z441" s="105">
        <v>10</v>
      </c>
      <c r="AA441" s="81"/>
      <c r="AB441" s="47"/>
      <c r="AC441" s="81"/>
      <c r="AD441" s="47"/>
      <c r="AE441" s="81"/>
      <c r="AF441" s="47"/>
      <c r="AG441" s="81"/>
      <c r="AH441" s="47"/>
      <c r="AI441" s="81"/>
      <c r="AJ441" s="59"/>
      <c r="AK441" s="81"/>
      <c r="AL441" s="47"/>
      <c r="AM441" s="81"/>
      <c r="AN441" s="59"/>
      <c r="AR441" s="88">
        <f t="shared" si="83"/>
        <v>0</v>
      </c>
      <c r="AT441" s="105">
        <v>10</v>
      </c>
      <c r="AU441" s="81"/>
      <c r="AV441" s="47"/>
      <c r="AW441" s="81"/>
      <c r="AX441" s="47"/>
      <c r="AY441" s="81"/>
      <c r="AZ441" s="47"/>
      <c r="BA441" s="81"/>
      <c r="BB441" s="47"/>
      <c r="BC441" s="81"/>
      <c r="BD441" s="59"/>
      <c r="BE441" s="81"/>
      <c r="BF441" s="47"/>
      <c r="BG441" s="81"/>
      <c r="BH441" s="59"/>
    </row>
    <row r="442" spans="4:60" ht="15" customHeight="1" outlineLevel="1" thickBot="1" x14ac:dyDescent="0.25">
      <c r="D442" s="88">
        <f t="shared" si="81"/>
        <v>0</v>
      </c>
      <c r="F442" s="105">
        <v>11</v>
      </c>
      <c r="G442" s="81"/>
      <c r="H442" s="47"/>
      <c r="I442" s="81"/>
      <c r="J442" s="47"/>
      <c r="K442" s="81"/>
      <c r="L442" s="47"/>
      <c r="M442" s="81"/>
      <c r="N442" s="47"/>
      <c r="O442" s="81"/>
      <c r="P442" s="59"/>
      <c r="Q442" s="81"/>
      <c r="R442" s="47"/>
      <c r="S442" s="81"/>
      <c r="T442" s="59"/>
      <c r="X442" s="88">
        <f t="shared" si="82"/>
        <v>0</v>
      </c>
      <c r="Z442" s="105">
        <v>11</v>
      </c>
      <c r="AA442" s="81"/>
      <c r="AB442" s="47"/>
      <c r="AC442" s="81"/>
      <c r="AD442" s="47"/>
      <c r="AE442" s="81"/>
      <c r="AF442" s="47"/>
      <c r="AG442" s="81"/>
      <c r="AH442" s="47"/>
      <c r="AI442" s="81"/>
      <c r="AJ442" s="59"/>
      <c r="AK442" s="81"/>
      <c r="AL442" s="47"/>
      <c r="AM442" s="81"/>
      <c r="AN442" s="59"/>
      <c r="AR442" s="88">
        <f t="shared" si="83"/>
        <v>0</v>
      </c>
      <c r="AT442" s="105">
        <v>11</v>
      </c>
      <c r="AU442" s="81"/>
      <c r="AV442" s="47"/>
      <c r="AW442" s="81"/>
      <c r="AX442" s="47"/>
      <c r="AY442" s="81"/>
      <c r="AZ442" s="47"/>
      <c r="BA442" s="81"/>
      <c r="BB442" s="47"/>
      <c r="BC442" s="81"/>
      <c r="BD442" s="59"/>
      <c r="BE442" s="81"/>
      <c r="BF442" s="47"/>
      <c r="BG442" s="81"/>
      <c r="BH442" s="59"/>
    </row>
    <row r="443" spans="4:60" ht="15" customHeight="1" outlineLevel="1" thickBot="1" x14ac:dyDescent="0.25">
      <c r="D443" s="88">
        <f t="shared" si="81"/>
        <v>0</v>
      </c>
      <c r="F443" s="105">
        <v>12</v>
      </c>
      <c r="G443" s="81"/>
      <c r="H443" s="47"/>
      <c r="I443" s="81"/>
      <c r="J443" s="47"/>
      <c r="K443" s="81"/>
      <c r="L443" s="47"/>
      <c r="M443" s="81"/>
      <c r="N443" s="47"/>
      <c r="O443" s="81"/>
      <c r="P443" s="59"/>
      <c r="Q443" s="81"/>
      <c r="R443" s="47"/>
      <c r="S443" s="81"/>
      <c r="T443" s="59"/>
      <c r="X443" s="88">
        <f t="shared" si="82"/>
        <v>0</v>
      </c>
      <c r="Z443" s="105">
        <v>12</v>
      </c>
      <c r="AA443" s="81"/>
      <c r="AB443" s="47"/>
      <c r="AC443" s="81"/>
      <c r="AD443" s="47"/>
      <c r="AE443" s="81"/>
      <c r="AF443" s="47"/>
      <c r="AG443" s="81"/>
      <c r="AH443" s="47"/>
      <c r="AI443" s="81"/>
      <c r="AJ443" s="59"/>
      <c r="AK443" s="81"/>
      <c r="AL443" s="47"/>
      <c r="AM443" s="81"/>
      <c r="AN443" s="59"/>
      <c r="AR443" s="88">
        <f t="shared" si="83"/>
        <v>0</v>
      </c>
      <c r="AT443" s="105">
        <v>12</v>
      </c>
      <c r="AU443" s="81"/>
      <c r="AV443" s="47"/>
      <c r="AW443" s="81"/>
      <c r="AX443" s="47"/>
      <c r="AY443" s="81"/>
      <c r="AZ443" s="47"/>
      <c r="BA443" s="81"/>
      <c r="BB443" s="47"/>
      <c r="BC443" s="81"/>
      <c r="BD443" s="59"/>
      <c r="BE443" s="81"/>
      <c r="BF443" s="47"/>
      <c r="BG443" s="81"/>
      <c r="BH443" s="59"/>
    </row>
    <row r="444" spans="4:60" ht="15" customHeight="1" outlineLevel="1" thickBot="1" x14ac:dyDescent="0.25">
      <c r="D444" s="88">
        <f t="shared" si="81"/>
        <v>0</v>
      </c>
      <c r="F444" s="105">
        <v>13</v>
      </c>
      <c r="G444" s="81"/>
      <c r="H444" s="47"/>
      <c r="I444" s="81"/>
      <c r="J444" s="47"/>
      <c r="K444" s="81"/>
      <c r="L444" s="47"/>
      <c r="M444" s="81"/>
      <c r="N444" s="47"/>
      <c r="O444" s="81"/>
      <c r="P444" s="59"/>
      <c r="Q444" s="81"/>
      <c r="R444" s="47"/>
      <c r="S444" s="81"/>
      <c r="T444" s="59"/>
      <c r="X444" s="88">
        <f t="shared" si="82"/>
        <v>0</v>
      </c>
      <c r="Z444" s="105">
        <v>13</v>
      </c>
      <c r="AA444" s="81"/>
      <c r="AB444" s="47"/>
      <c r="AC444" s="81"/>
      <c r="AD444" s="47"/>
      <c r="AE444" s="81"/>
      <c r="AF444" s="47"/>
      <c r="AG444" s="81"/>
      <c r="AH444" s="47"/>
      <c r="AI444" s="81"/>
      <c r="AJ444" s="59"/>
      <c r="AK444" s="81"/>
      <c r="AL444" s="47"/>
      <c r="AM444" s="81"/>
      <c r="AN444" s="59"/>
      <c r="AR444" s="88">
        <f t="shared" si="83"/>
        <v>0</v>
      </c>
      <c r="AT444" s="105">
        <v>13</v>
      </c>
      <c r="AU444" s="81"/>
      <c r="AV444" s="47"/>
      <c r="AW444" s="81"/>
      <c r="AX444" s="47"/>
      <c r="AY444" s="81"/>
      <c r="AZ444" s="47"/>
      <c r="BA444" s="81"/>
      <c r="BB444" s="47"/>
      <c r="BC444" s="81"/>
      <c r="BD444" s="59"/>
      <c r="BE444" s="81"/>
      <c r="BF444" s="47"/>
      <c r="BG444" s="81"/>
      <c r="BH444" s="59"/>
    </row>
    <row r="445" spans="4:60" ht="15" customHeight="1" outlineLevel="1" thickBot="1" x14ac:dyDescent="0.25">
      <c r="D445" s="88">
        <f t="shared" si="81"/>
        <v>0</v>
      </c>
      <c r="F445" s="105">
        <v>14</v>
      </c>
      <c r="G445" s="81"/>
      <c r="H445" s="78"/>
      <c r="I445" s="81"/>
      <c r="J445" s="47"/>
      <c r="K445" s="81"/>
      <c r="L445" s="47"/>
      <c r="M445" s="81"/>
      <c r="N445" s="47"/>
      <c r="O445" s="81"/>
      <c r="P445" s="59"/>
      <c r="Q445" s="81"/>
      <c r="R445" s="47"/>
      <c r="S445" s="81"/>
      <c r="T445" s="59"/>
      <c r="X445" s="88">
        <f t="shared" si="82"/>
        <v>0</v>
      </c>
      <c r="Z445" s="105">
        <v>14</v>
      </c>
      <c r="AA445" s="81"/>
      <c r="AB445" s="78"/>
      <c r="AC445" s="81"/>
      <c r="AD445" s="47"/>
      <c r="AE445" s="81"/>
      <c r="AF445" s="47"/>
      <c r="AG445" s="81"/>
      <c r="AH445" s="47"/>
      <c r="AI445" s="81"/>
      <c r="AJ445" s="59"/>
      <c r="AK445" s="81"/>
      <c r="AL445" s="47"/>
      <c r="AM445" s="81"/>
      <c r="AN445" s="59"/>
      <c r="AR445" s="88">
        <f t="shared" si="83"/>
        <v>0</v>
      </c>
      <c r="AT445" s="105">
        <v>14</v>
      </c>
      <c r="AU445" s="81"/>
      <c r="AV445" s="78"/>
      <c r="AW445" s="81"/>
      <c r="AX445" s="47"/>
      <c r="AY445" s="81"/>
      <c r="AZ445" s="47"/>
      <c r="BA445" s="81"/>
      <c r="BB445" s="47"/>
      <c r="BC445" s="81"/>
      <c r="BD445" s="59"/>
      <c r="BE445" s="81"/>
      <c r="BF445" s="47"/>
      <c r="BG445" s="81"/>
      <c r="BH445" s="59"/>
    </row>
    <row r="446" spans="4:60" ht="15" customHeight="1" outlineLevel="1" thickBot="1" x14ac:dyDescent="0.25">
      <c r="D446" s="89">
        <f t="shared" si="81"/>
        <v>0</v>
      </c>
      <c r="F446" s="105">
        <v>15</v>
      </c>
      <c r="G446" s="82"/>
      <c r="H446" s="60"/>
      <c r="I446" s="82"/>
      <c r="J446" s="60"/>
      <c r="K446" s="82"/>
      <c r="L446" s="60"/>
      <c r="M446" s="82"/>
      <c r="N446" s="60"/>
      <c r="O446" s="82"/>
      <c r="P446" s="61"/>
      <c r="Q446" s="82"/>
      <c r="R446" s="60"/>
      <c r="S446" s="82"/>
      <c r="T446" s="61"/>
      <c r="X446" s="89">
        <f t="shared" si="82"/>
        <v>0</v>
      </c>
      <c r="Z446" s="105">
        <v>15</v>
      </c>
      <c r="AA446" s="82"/>
      <c r="AB446" s="60"/>
      <c r="AC446" s="82"/>
      <c r="AD446" s="60"/>
      <c r="AE446" s="82"/>
      <c r="AF446" s="60"/>
      <c r="AG446" s="82"/>
      <c r="AH446" s="60"/>
      <c r="AI446" s="82"/>
      <c r="AJ446" s="61"/>
      <c r="AK446" s="82"/>
      <c r="AL446" s="60"/>
      <c r="AM446" s="82"/>
      <c r="AN446" s="61"/>
      <c r="AR446" s="89">
        <f t="shared" si="83"/>
        <v>0</v>
      </c>
      <c r="AT446" s="105">
        <v>15</v>
      </c>
      <c r="AU446" s="82"/>
      <c r="AV446" s="60"/>
      <c r="AW446" s="82"/>
      <c r="AX446" s="60"/>
      <c r="AY446" s="82"/>
      <c r="AZ446" s="60"/>
      <c r="BA446" s="82"/>
      <c r="BB446" s="60"/>
      <c r="BC446" s="82"/>
      <c r="BD446" s="61"/>
      <c r="BE446" s="82"/>
      <c r="BF446" s="60"/>
      <c r="BG446" s="82"/>
      <c r="BH446" s="61"/>
    </row>
    <row r="447" spans="4:60" ht="15" customHeight="1" outlineLevel="1" thickTop="1" x14ac:dyDescent="0.2">
      <c r="F447" s="106"/>
      <c r="G447" s="49" t="s">
        <v>27</v>
      </c>
      <c r="H447" s="49">
        <f>SUM(H432:H446)</f>
        <v>0</v>
      </c>
      <c r="I447" s="49"/>
      <c r="J447" s="49">
        <f>SUM(J432:J446)</f>
        <v>0</v>
      </c>
      <c r="K447" s="49"/>
      <c r="L447" s="49">
        <f>SUM(L432:L446)</f>
        <v>0</v>
      </c>
      <c r="M447" s="49"/>
      <c r="N447" s="49">
        <f>SUM(N432:N446)</f>
        <v>0</v>
      </c>
      <c r="O447" s="49"/>
      <c r="P447" s="49">
        <f>SUM(P432:P446)</f>
        <v>0</v>
      </c>
      <c r="Q447" s="49"/>
      <c r="R447" s="49">
        <f>SUM(R432:R446)</f>
        <v>0</v>
      </c>
      <c r="S447" s="49"/>
      <c r="T447" s="49">
        <f>SUM(T432:T446)</f>
        <v>0</v>
      </c>
      <c r="Z447" s="106"/>
      <c r="AA447" s="49" t="s">
        <v>27</v>
      </c>
      <c r="AB447" s="49">
        <f>SUM(AB432:AB446)</f>
        <v>0</v>
      </c>
      <c r="AC447" s="49"/>
      <c r="AD447" s="49">
        <f>SUM(AD432:AD446)</f>
        <v>0</v>
      </c>
      <c r="AE447" s="49"/>
      <c r="AF447" s="49">
        <f>SUM(AF432:AF446)</f>
        <v>0</v>
      </c>
      <c r="AG447" s="49"/>
      <c r="AH447" s="49">
        <f>SUM(AH432:AH446)</f>
        <v>0</v>
      </c>
      <c r="AI447" s="49"/>
      <c r="AJ447" s="49">
        <f>SUM(AJ432:AJ446)</f>
        <v>0</v>
      </c>
      <c r="AK447" s="49"/>
      <c r="AL447" s="49">
        <f>SUM(AL432:AL446)</f>
        <v>0</v>
      </c>
      <c r="AM447" s="49"/>
      <c r="AN447" s="49">
        <f>SUM(AN432:AN446)</f>
        <v>0</v>
      </c>
      <c r="AT447" s="106"/>
      <c r="AU447" s="49" t="s">
        <v>27</v>
      </c>
      <c r="AV447" s="49">
        <f>SUM(AV432:AV446)</f>
        <v>0</v>
      </c>
      <c r="AW447" s="49"/>
      <c r="AX447" s="49">
        <f>SUM(AX432:AX446)</f>
        <v>0</v>
      </c>
      <c r="AY447" s="49"/>
      <c r="AZ447" s="49">
        <f>SUM(AZ432:AZ446)</f>
        <v>0</v>
      </c>
      <c r="BA447" s="49"/>
      <c r="BB447" s="49">
        <f>SUM(BB432:BB446)</f>
        <v>0</v>
      </c>
      <c r="BC447" s="49"/>
      <c r="BD447" s="49">
        <f>SUM(BD432:BD446)</f>
        <v>0</v>
      </c>
      <c r="BE447" s="49"/>
      <c r="BF447" s="49">
        <f>SUM(BF432:BF446)</f>
        <v>0</v>
      </c>
      <c r="BG447" s="49"/>
      <c r="BH447" s="49">
        <f>SUM(BH432:BH446)</f>
        <v>0</v>
      </c>
    </row>
    <row r="448" spans="4:60" ht="15" customHeight="1" x14ac:dyDescent="0.2">
      <c r="D448" s="110"/>
      <c r="E448" s="110"/>
      <c r="F448" s="102"/>
      <c r="G448" s="111"/>
      <c r="H448" s="111"/>
      <c r="I448" s="111"/>
      <c r="J448" s="111"/>
      <c r="K448" s="111"/>
      <c r="L448" s="111"/>
      <c r="M448" s="111"/>
      <c r="N448" s="111"/>
      <c r="O448" s="111"/>
      <c r="P448" s="111"/>
      <c r="Q448" s="111"/>
      <c r="R448" s="111"/>
      <c r="S448" s="111"/>
      <c r="T448" s="111"/>
      <c r="U448" s="110"/>
      <c r="V448" s="110"/>
      <c r="W448" s="110"/>
      <c r="X448" s="110"/>
      <c r="Y448" s="110"/>
      <c r="Z448" s="102"/>
      <c r="AA448" s="111"/>
      <c r="AB448" s="111"/>
      <c r="AC448" s="111"/>
      <c r="AD448" s="111"/>
      <c r="AE448" s="111"/>
      <c r="AF448" s="111"/>
      <c r="AG448" s="111"/>
      <c r="AH448" s="111"/>
      <c r="AI448" s="111"/>
      <c r="AJ448" s="111"/>
      <c r="AK448" s="111"/>
      <c r="AL448" s="111"/>
      <c r="AM448" s="111"/>
      <c r="AN448" s="111"/>
      <c r="AO448" s="110"/>
      <c r="AP448" s="110"/>
      <c r="AQ448" s="110"/>
      <c r="AR448" s="110"/>
      <c r="AS448" s="110"/>
      <c r="AT448" s="102"/>
      <c r="AU448" s="111"/>
      <c r="AV448" s="111"/>
      <c r="AW448" s="111"/>
      <c r="AX448" s="111"/>
      <c r="AY448" s="111"/>
      <c r="AZ448" s="111"/>
      <c r="BA448" s="111"/>
      <c r="BB448" s="111"/>
      <c r="BC448" s="111"/>
      <c r="BD448" s="111"/>
      <c r="BE448" s="49"/>
      <c r="BF448" s="49"/>
      <c r="BG448" s="49"/>
      <c r="BH448" s="49"/>
    </row>
    <row r="449" spans="4:60" ht="15" customHeight="1" x14ac:dyDescent="0.2">
      <c r="D449" s="110"/>
      <c r="E449" s="110"/>
      <c r="F449" s="102"/>
      <c r="G449" s="111"/>
      <c r="H449" s="111"/>
      <c r="I449" s="111"/>
      <c r="J449" s="111"/>
      <c r="K449" s="111"/>
      <c r="L449" s="111"/>
      <c r="M449" s="111"/>
      <c r="N449" s="111"/>
      <c r="O449" s="111"/>
      <c r="P449" s="111"/>
      <c r="Q449" s="111"/>
      <c r="R449" s="111"/>
      <c r="S449" s="111"/>
      <c r="T449" s="111"/>
      <c r="U449" s="110"/>
      <c r="V449" s="110"/>
      <c r="W449" s="110"/>
      <c r="X449" s="110"/>
      <c r="Y449" s="110"/>
      <c r="Z449" s="102"/>
      <c r="AA449" s="111"/>
      <c r="AB449" s="111"/>
      <c r="AC449" s="111"/>
      <c r="AD449" s="111"/>
      <c r="AE449" s="111"/>
      <c r="AF449" s="111"/>
      <c r="AG449" s="111"/>
      <c r="AH449" s="111"/>
      <c r="AI449" s="111"/>
      <c r="AJ449" s="111"/>
      <c r="AK449" s="111"/>
      <c r="AL449" s="111"/>
      <c r="AM449" s="111"/>
      <c r="AN449" s="111"/>
      <c r="AO449" s="110"/>
      <c r="AP449" s="110"/>
      <c r="AQ449" s="110"/>
      <c r="AR449" s="110"/>
      <c r="AS449" s="110"/>
      <c r="AT449" s="102"/>
      <c r="AU449" s="111"/>
      <c r="AV449" s="111"/>
      <c r="AW449" s="111"/>
      <c r="AX449" s="111"/>
      <c r="AY449" s="111"/>
      <c r="AZ449" s="111"/>
      <c r="BA449" s="111"/>
      <c r="BB449" s="111"/>
      <c r="BC449" s="111"/>
      <c r="BD449" s="111"/>
      <c r="BE449" s="49"/>
      <c r="BF449" s="49"/>
      <c r="BG449" s="49"/>
      <c r="BH449" s="49"/>
    </row>
    <row r="450" spans="4:60" ht="15" customHeight="1" x14ac:dyDescent="0.2">
      <c r="D450" s="110"/>
      <c r="E450" s="110"/>
      <c r="F450" s="102"/>
      <c r="G450" s="111"/>
      <c r="H450" s="111"/>
      <c r="I450" s="111"/>
      <c r="J450" s="111"/>
      <c r="K450" s="111"/>
      <c r="L450" s="111"/>
      <c r="M450" s="111"/>
      <c r="N450" s="111"/>
      <c r="O450" s="111"/>
      <c r="P450" s="111"/>
      <c r="Q450" s="111"/>
      <c r="R450" s="111"/>
      <c r="S450" s="111"/>
      <c r="T450" s="111"/>
      <c r="U450" s="110"/>
      <c r="V450" s="110"/>
      <c r="W450" s="110"/>
      <c r="X450" s="110"/>
      <c r="Y450" s="110"/>
      <c r="Z450" s="102"/>
      <c r="AA450" s="111"/>
      <c r="AB450" s="111"/>
      <c r="AC450" s="111"/>
      <c r="AD450" s="111"/>
      <c r="AE450" s="111"/>
      <c r="AF450" s="111"/>
      <c r="AG450" s="111"/>
      <c r="AH450" s="111"/>
      <c r="AI450" s="111"/>
      <c r="AJ450" s="111"/>
      <c r="AK450" s="111"/>
      <c r="AL450" s="111"/>
      <c r="AM450" s="111"/>
      <c r="AN450" s="111"/>
      <c r="AO450" s="110"/>
      <c r="AP450" s="110"/>
      <c r="AQ450" s="110"/>
      <c r="AR450" s="110"/>
      <c r="AS450" s="110"/>
      <c r="AT450" s="102"/>
      <c r="AU450" s="111"/>
      <c r="AV450" s="111"/>
      <c r="AW450" s="111"/>
      <c r="AX450" s="111"/>
      <c r="AY450" s="111"/>
      <c r="AZ450" s="111"/>
      <c r="BA450" s="111"/>
      <c r="BB450" s="111"/>
      <c r="BC450" s="111"/>
      <c r="BD450" s="111"/>
      <c r="BE450" s="49"/>
      <c r="BF450" s="49"/>
      <c r="BG450" s="49"/>
      <c r="BH450" s="49"/>
    </row>
    <row r="451" spans="4:60" ht="15" customHeight="1" x14ac:dyDescent="0.2">
      <c r="D451" s="110"/>
      <c r="E451" s="110"/>
      <c r="F451" s="102"/>
      <c r="G451" s="111"/>
      <c r="H451" s="111"/>
      <c r="I451" s="111"/>
      <c r="J451" s="111"/>
      <c r="K451" s="111"/>
      <c r="L451" s="111"/>
      <c r="M451" s="111"/>
      <c r="N451" s="111"/>
      <c r="O451" s="111"/>
      <c r="P451" s="111"/>
      <c r="Q451" s="111"/>
      <c r="R451" s="111"/>
      <c r="S451" s="111"/>
      <c r="T451" s="111"/>
      <c r="U451" s="110"/>
      <c r="V451" s="110"/>
      <c r="W451" s="110"/>
      <c r="X451" s="110"/>
      <c r="Y451" s="110"/>
      <c r="Z451" s="102"/>
      <c r="AA451" s="111"/>
      <c r="AB451" s="111"/>
      <c r="AC451" s="111"/>
      <c r="AD451" s="111"/>
      <c r="AE451" s="111"/>
      <c r="AF451" s="111"/>
      <c r="AG451" s="111"/>
      <c r="AH451" s="111"/>
      <c r="AI451" s="111"/>
      <c r="AJ451" s="111"/>
      <c r="AK451" s="111"/>
      <c r="AL451" s="111"/>
      <c r="AM451" s="111"/>
      <c r="AN451" s="111"/>
      <c r="AO451" s="110"/>
      <c r="AP451" s="110"/>
      <c r="AQ451" s="110"/>
      <c r="AR451" s="110"/>
      <c r="AS451" s="110"/>
      <c r="AT451" s="102"/>
      <c r="AU451" s="111"/>
      <c r="AV451" s="111"/>
      <c r="AW451" s="111"/>
      <c r="AX451" s="111"/>
      <c r="AY451" s="111"/>
      <c r="AZ451" s="111"/>
      <c r="BA451" s="111"/>
      <c r="BB451" s="111"/>
      <c r="BC451" s="111"/>
      <c r="BD451" s="111"/>
      <c r="BE451" s="49"/>
      <c r="BF451" s="49"/>
      <c r="BG451" s="49"/>
      <c r="BH451" s="49"/>
    </row>
    <row r="452" spans="4:60" x14ac:dyDescent="0.2">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c r="AA452" s="110"/>
      <c r="AB452" s="110"/>
      <c r="AC452" s="110"/>
      <c r="AD452" s="110"/>
      <c r="AE452" s="110"/>
      <c r="AF452" s="110"/>
      <c r="AG452" s="110"/>
      <c r="AH452" s="110"/>
      <c r="AI452" s="110"/>
      <c r="AJ452" s="110"/>
      <c r="AK452" s="110"/>
      <c r="AL452" s="110"/>
      <c r="AM452" s="110"/>
      <c r="AN452" s="110"/>
      <c r="AO452" s="110"/>
      <c r="AP452" s="110"/>
      <c r="AQ452" s="110"/>
      <c r="AR452" s="110"/>
      <c r="AS452" s="110"/>
      <c r="AT452" s="110"/>
      <c r="AU452" s="110"/>
      <c r="AV452" s="110"/>
      <c r="AW452" s="110"/>
      <c r="AX452" s="110"/>
      <c r="AY452" s="110"/>
      <c r="AZ452" s="110"/>
      <c r="BA452" s="110"/>
      <c r="BB452" s="110"/>
      <c r="BC452" s="110"/>
      <c r="BD452" s="110"/>
    </row>
    <row r="453" spans="4:60" x14ac:dyDescent="0.2">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c r="AA453" s="110"/>
      <c r="AB453" s="110"/>
      <c r="AC453" s="110"/>
      <c r="AD453" s="110"/>
      <c r="AE453" s="110"/>
      <c r="AF453" s="110"/>
      <c r="AG453" s="110"/>
      <c r="AH453" s="110"/>
      <c r="AI453" s="110"/>
      <c r="AJ453" s="110"/>
      <c r="AK453" s="110"/>
      <c r="AL453" s="110"/>
      <c r="AM453" s="110"/>
      <c r="AN453" s="110"/>
      <c r="AO453" s="110"/>
      <c r="AP453" s="110"/>
      <c r="AQ453" s="110"/>
      <c r="AR453" s="110"/>
      <c r="AS453" s="110"/>
      <c r="AT453" s="110"/>
      <c r="AU453" s="110"/>
      <c r="AV453" s="110"/>
      <c r="AW453" s="110"/>
      <c r="AX453" s="110"/>
      <c r="AY453" s="110"/>
      <c r="AZ453" s="110"/>
      <c r="BA453" s="110"/>
      <c r="BB453" s="110"/>
      <c r="BC453" s="110"/>
      <c r="BD453" s="110"/>
    </row>
    <row r="454" spans="4:60" x14ac:dyDescent="0.2">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c r="AA454" s="110"/>
      <c r="AB454" s="110"/>
      <c r="AC454" s="110"/>
      <c r="AD454" s="110"/>
      <c r="AE454" s="110"/>
      <c r="AF454" s="110"/>
      <c r="AG454" s="110"/>
      <c r="AH454" s="110"/>
      <c r="AI454" s="110"/>
      <c r="AJ454" s="110"/>
      <c r="AK454" s="110"/>
      <c r="AL454" s="110"/>
      <c r="AM454" s="110"/>
      <c r="AN454" s="110"/>
      <c r="AO454" s="110"/>
      <c r="AP454" s="110"/>
      <c r="AQ454" s="110"/>
      <c r="AR454" s="110"/>
      <c r="AS454" s="110"/>
      <c r="AT454" s="110"/>
      <c r="AU454" s="110"/>
      <c r="AV454" s="110"/>
      <c r="AW454" s="110"/>
      <c r="AX454" s="110"/>
      <c r="AY454" s="110"/>
      <c r="AZ454" s="110"/>
      <c r="BA454" s="110"/>
      <c r="BB454" s="110"/>
      <c r="BC454" s="110"/>
      <c r="BD454" s="110"/>
    </row>
    <row r="455" spans="4:60" x14ac:dyDescent="0.2">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c r="AA455" s="110"/>
      <c r="AB455" s="110"/>
      <c r="AC455" s="110"/>
      <c r="AD455" s="110"/>
      <c r="AE455" s="110"/>
      <c r="AF455" s="110"/>
      <c r="AG455" s="110"/>
      <c r="AH455" s="110"/>
      <c r="AI455" s="110"/>
      <c r="AJ455" s="110"/>
      <c r="AK455" s="110"/>
      <c r="AL455" s="110"/>
      <c r="AM455" s="110"/>
      <c r="AN455" s="110"/>
      <c r="AO455" s="110"/>
      <c r="AP455" s="110"/>
      <c r="AQ455" s="110"/>
      <c r="AR455" s="110"/>
      <c r="AS455" s="110"/>
      <c r="AT455" s="110"/>
      <c r="AU455" s="110"/>
      <c r="AV455" s="110"/>
      <c r="AW455" s="110"/>
      <c r="AX455" s="110"/>
      <c r="AY455" s="110"/>
      <c r="AZ455" s="110"/>
      <c r="BA455" s="110"/>
      <c r="BB455" s="110"/>
      <c r="BC455" s="110"/>
      <c r="BD455" s="110"/>
    </row>
    <row r="456" spans="4:60" x14ac:dyDescent="0.2">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c r="AA456" s="110"/>
      <c r="AB456" s="110"/>
      <c r="AC456" s="110"/>
      <c r="AD456" s="110"/>
      <c r="AE456" s="110"/>
      <c r="AF456" s="110"/>
      <c r="AG456" s="110"/>
      <c r="AH456" s="110"/>
      <c r="AI456" s="110"/>
      <c r="AJ456" s="110"/>
      <c r="AK456" s="110"/>
      <c r="AL456" s="110"/>
      <c r="AM456" s="110"/>
      <c r="AN456" s="110"/>
      <c r="AO456" s="110"/>
      <c r="AP456" s="110"/>
      <c r="AQ456" s="110"/>
      <c r="AR456" s="110"/>
      <c r="AS456" s="110"/>
      <c r="AT456" s="110"/>
      <c r="AU456" s="110"/>
      <c r="AV456" s="110"/>
      <c r="AW456" s="110"/>
      <c r="AX456" s="110"/>
      <c r="AY456" s="110"/>
      <c r="AZ456" s="110"/>
      <c r="BA456" s="110"/>
      <c r="BB456" s="110"/>
      <c r="BC456" s="110"/>
      <c r="BD456" s="110"/>
    </row>
    <row r="457" spans="4:60" x14ac:dyDescent="0.2">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c r="AA457" s="110"/>
      <c r="AB457" s="110"/>
      <c r="AC457" s="110"/>
      <c r="AD457" s="110"/>
      <c r="AE457" s="110"/>
      <c r="AF457" s="110"/>
      <c r="AG457" s="110"/>
      <c r="AH457" s="110"/>
      <c r="AI457" s="110"/>
      <c r="AJ457" s="110"/>
      <c r="AK457" s="110"/>
      <c r="AL457" s="110"/>
      <c r="AM457" s="110"/>
      <c r="AN457" s="110"/>
      <c r="AO457" s="110"/>
      <c r="AP457" s="110"/>
      <c r="AQ457" s="110"/>
      <c r="AR457" s="110"/>
      <c r="AS457" s="110"/>
      <c r="AT457" s="110"/>
      <c r="AU457" s="110"/>
      <c r="AV457" s="110"/>
      <c r="AW457" s="110"/>
      <c r="AX457" s="110"/>
      <c r="AY457" s="110"/>
      <c r="AZ457" s="110"/>
      <c r="BA457" s="110"/>
      <c r="BB457" s="110"/>
      <c r="BC457" s="110"/>
      <c r="BD457" s="110"/>
    </row>
    <row r="458" spans="4:60" x14ac:dyDescent="0.2">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c r="AA458" s="110"/>
      <c r="AB458" s="110"/>
      <c r="AC458" s="110"/>
      <c r="AD458" s="110"/>
      <c r="AE458" s="110"/>
      <c r="AF458" s="110"/>
      <c r="AG458" s="110"/>
      <c r="AH458" s="110"/>
      <c r="AI458" s="110"/>
      <c r="AJ458" s="110"/>
      <c r="AK458" s="110"/>
      <c r="AL458" s="110"/>
      <c r="AM458" s="110"/>
      <c r="AN458" s="110"/>
      <c r="AO458" s="110"/>
      <c r="AP458" s="110"/>
      <c r="AQ458" s="110"/>
      <c r="AR458" s="110"/>
      <c r="AS458" s="110"/>
      <c r="AT458" s="110"/>
      <c r="AU458" s="110"/>
      <c r="AV458" s="110"/>
      <c r="AW458" s="110"/>
      <c r="AX458" s="110"/>
      <c r="AY458" s="110"/>
      <c r="AZ458" s="110"/>
      <c r="BA458" s="110"/>
      <c r="BB458" s="110"/>
      <c r="BC458" s="110"/>
      <c r="BD458" s="110"/>
    </row>
  </sheetData>
  <mergeCells count="100">
    <mergeCell ref="B5:D5"/>
    <mergeCell ref="G5:H5"/>
    <mergeCell ref="I5:J5"/>
    <mergeCell ref="K5:L5"/>
    <mergeCell ref="M5:N5"/>
    <mergeCell ref="AE5:AF5"/>
    <mergeCell ref="I2:J2"/>
    <mergeCell ref="F4:J4"/>
    <mergeCell ref="Z4:AD4"/>
    <mergeCell ref="AT4:AX4"/>
    <mergeCell ref="O5:P5"/>
    <mergeCell ref="Q5:R5"/>
    <mergeCell ref="S5:T5"/>
    <mergeCell ref="V5:X5"/>
    <mergeCell ref="AA5:AB5"/>
    <mergeCell ref="AC5:AD5"/>
    <mergeCell ref="BG5:BH5"/>
    <mergeCell ref="AG5:AH5"/>
    <mergeCell ref="AI5:AJ5"/>
    <mergeCell ref="AK5:AL5"/>
    <mergeCell ref="AM5:AN5"/>
    <mergeCell ref="AP5:AR5"/>
    <mergeCell ref="AU5:AV5"/>
    <mergeCell ref="AW5:AX5"/>
    <mergeCell ref="AY5:AZ5"/>
    <mergeCell ref="BA5:BB5"/>
    <mergeCell ref="BC5:BD5"/>
    <mergeCell ref="BE5:BF5"/>
    <mergeCell ref="F116:J116"/>
    <mergeCell ref="Z116:AD116"/>
    <mergeCell ref="AT116:AV116"/>
    <mergeCell ref="G117:H117"/>
    <mergeCell ref="I117:J117"/>
    <mergeCell ref="K117:L117"/>
    <mergeCell ref="M117:N117"/>
    <mergeCell ref="O117:P117"/>
    <mergeCell ref="Q117:R117"/>
    <mergeCell ref="S117:T117"/>
    <mergeCell ref="AA117:AB117"/>
    <mergeCell ref="AC117:AD117"/>
    <mergeCell ref="AE117:AF117"/>
    <mergeCell ref="AG117:AH117"/>
    <mergeCell ref="AI117:AJ117"/>
    <mergeCell ref="F227:J227"/>
    <mergeCell ref="Z227:AD227"/>
    <mergeCell ref="AT227:AX227"/>
    <mergeCell ref="G228:H228"/>
    <mergeCell ref="I228:J228"/>
    <mergeCell ref="K228:L228"/>
    <mergeCell ref="M228:N228"/>
    <mergeCell ref="O228:P228"/>
    <mergeCell ref="AC228:AD228"/>
    <mergeCell ref="AE228:AF228"/>
    <mergeCell ref="AG228:AH228"/>
    <mergeCell ref="BE117:BF117"/>
    <mergeCell ref="BG117:BH117"/>
    <mergeCell ref="AM117:AN117"/>
    <mergeCell ref="AU117:AV117"/>
    <mergeCell ref="AW117:AX117"/>
    <mergeCell ref="AY117:AZ117"/>
    <mergeCell ref="BA117:BB117"/>
    <mergeCell ref="BC117:BD117"/>
    <mergeCell ref="AK117:AL117"/>
    <mergeCell ref="BA228:BB228"/>
    <mergeCell ref="BC228:BD228"/>
    <mergeCell ref="BE228:BF228"/>
    <mergeCell ref="BG228:BH228"/>
    <mergeCell ref="F338:J338"/>
    <mergeCell ref="Z338:AD338"/>
    <mergeCell ref="AT338:AX338"/>
    <mergeCell ref="AI228:AJ228"/>
    <mergeCell ref="AK228:AL228"/>
    <mergeCell ref="AM228:AN228"/>
    <mergeCell ref="AU228:AV228"/>
    <mergeCell ref="AW228:AX228"/>
    <mergeCell ref="AY228:AZ228"/>
    <mergeCell ref="Q228:R228"/>
    <mergeCell ref="S228:T228"/>
    <mergeCell ref="AA228:AB228"/>
    <mergeCell ref="AI339:AJ339"/>
    <mergeCell ref="G339:H339"/>
    <mergeCell ref="I339:J339"/>
    <mergeCell ref="K339:L339"/>
    <mergeCell ref="M339:N339"/>
    <mergeCell ref="O339:P339"/>
    <mergeCell ref="Q339:R339"/>
    <mergeCell ref="S339:T339"/>
    <mergeCell ref="AA339:AB339"/>
    <mergeCell ref="AC339:AD339"/>
    <mergeCell ref="AE339:AF339"/>
    <mergeCell ref="AG339:AH339"/>
    <mergeCell ref="BC339:BD339"/>
    <mergeCell ref="BE339:BF339"/>
    <mergeCell ref="BG339:BH339"/>
    <mergeCell ref="AK339:AL339"/>
    <mergeCell ref="AM339:AN339"/>
    <mergeCell ref="AU339:AV339"/>
    <mergeCell ref="AW339:AX339"/>
    <mergeCell ref="AY339:AZ339"/>
    <mergeCell ref="BA339:BB339"/>
  </mergeCells>
  <conditionalFormatting sqref="J7 L7 N7 P7 R7 T7 H25 J25 L25 N25 P25 R25 T25 H43 J43 L43 N43 P43 R43 T43 H61 J61 L61 N61 P61 R61 T61 H79 J79 L79 N79 P79 R79 T79 H97 J97 L97 N97 P97 R97 T97 AB7 AD7 AF7 AH7 AJ7 AL7 AN7 AB25 AD25 AF25 AH25 AJ25 AL25 AN25 AB43 AD43 AF43 AH43 AJ43 AL43 AN43 AB61 AD61 AF61 AH61 AJ61 AL61 AN61 AB79 AD79 AF79 AH79 AJ79 AL79 AN79 AB97 AD97 AF97 AH97 AJ97 AL97 AN97 AV7 AX7 AZ7 BB7 BD7 BF7 BH7 AV25 AX25 AZ25 BB25 BD25 BF25 BH25 AV43 AX43 AZ43 BB43 BD43 BF43 BH43 AV61 AX61 AZ61 BB61 BD61 BF61 BH61 AV79 AX79 AZ79 BB79 BD79 BF79 BH79 AV97 AX97 AZ97 BB97 BD97 BF97 BH97 H119 J119 L119 N119 P119 R119 T119 H137 J137 L137 N137 P137 R137 T137 H155 J155 L155 N155 P155 R155 T155 H173 J173 L173 N173 P173 R173 T173 H191 J191 L191 N191 P191 R191 T191 H208 J208 L208 N208 P208 R208 T208 AB119 AD119 AF119 AH119 AJ119 AL119 AN119 AB137 AD137 AF137 AH137 AJ137 AL137 AN137 AB155 AD155 AF155 AH155 AJ155 AL155 AN155 AB173 AD173 AF173 AH173 AJ173 AL173 AN173 AB191 AD191 AF191 AH191 AJ191 AL191 AN191 AB208 AD208 AF208 AH208 AJ208 AL208 AN208 AV119 AX119 AZ119 BB119 BD119 BF119 BH119 AV137 AX137 AZ137 BB137 BD137 BF137 BH137 AV155 AX155 AZ155 BB155 BD155 BF155 BH155 AV173 AX173 AZ173 BB173 BD173 BF173 BH173 AV191 AX191 AZ191 BB191 BD191 BF191 BH191 AV208 AX208 AZ208 BB208 BD208 BF208 BH208 H230 J230 L230 N230 P230 R230 T230 H248 J248 L248 N248 P248 R248 T248 H266 J266 L266 N266 P266 R266 T266 H284 J284 L284 N284 P284 R284 T284 H302 J302 L302 N302 P302 R302 T302 H320 J320 L320 N320 P320 R320 T320 AB230 AD230 AF230 AH230 AJ230 AL230 AN230 AB248 AD248 AF248 AH248 AJ248 AL248 AN248 AB266 AD266 AF266 AH266 AJ266 AL266 AN266 AB284 AD284 AF284 AH284 AJ284 AL284 AN284 AB302 AD302 AF302 AH302 AJ302 AL302 AN302 AB320 AD320 AF320 AH320 AJ320 AL320 AN320 AV230 AX230 AZ230 BB230 BD230 BF230 BH230 AV248 AX248 AZ248 BB248 BD248 BF248 BH248 AV266 AX266 AZ266 BB266 BD266 BF266 BH266 AV284 AX284 AZ284 BB284 BD284 BF284 BH284 AV302 AX302 AZ302 BB302 BD302 BF302 BH302 AV320 AX320 AZ320 BB320 BD320 BF320 BH320 H341 J341 L341 N341 P341 R341 T341 H359 J359 L359 N359 P359 R359 T359 H377 J377 L377 N377 P377 R377 T377 H395 J395 L395 N395 P395 R395 T395 H413 J413 L413 N413 P413 R413 T413 H431 J431 L431 N431 P431 R431 T431 AB341 AD341 AF341 AH341 AJ341 AL341 AN341 AB359 AD359 AF359 AH359 AJ359 AL359 AN359 AB377 AD377 AF377 AH377 AJ377 AL377 AN377 AB395 AD395 AF395 AH395 AJ395 AL395 AN395 AB413 AD413 AF413 AH413 AJ413 AL413 AN413 AB431 AD431 AF431 AH431 AJ431 AL431 AN431 AV341 AX341 AZ341 BB341 BD341 BF341 BH341 AV359 AX359 AZ359 BB359 BD359 BF359 BH359 AV377 AX377 AZ377 BB377 BD377 BF377 BH377 AV395 AX395 AZ395 BB395 BD395 BF395 BH395 AV413 AX413 AZ413 BB413 BD413 BF413 BH413 AV431 AX431 AZ431 BB431 BD431 BF431 BH431 H7 Z6:Z7 Z340:Z341 AT6:AT7 F118:F119 Z118:Z119 AT118:AT119 F229:F230 Z229:Z230 Z24:Z25">
    <cfRule type="expression" dxfId="6053" priority="6052" stopIfTrue="1">
      <formula>AND(F6=TODAY())</formula>
    </cfRule>
  </conditionalFormatting>
  <conditionalFormatting sqref="G7 I7 K7 M7 O7 Q7 S7 G25 I25 K25 M25 O25 Q25 S25 G43 I43 K43 M43 O43 Q43 S43 G61 I61 K61 M61 O61 Q61 S61 G79 I79 K79 M79 O79 Q79 S79 G97 I97 K97 M97 O97 Q97 S97 AA7 AC7 AE7 AG7 AI7 AK7 AM7 AA25 AC25 AE25 AG25 AI25 AK25 AM25 AA43 AC43 AE43 AG43 AI43 AK43 AM43 AA61 AC61 AE61 AG61 AI61 AK61 AM61 AA79 AC79 AE79 AG79 AI79 AK79 AM79 AA97 AC97 AE97 AG97 AI97 AK97 AM97 AU7 AW7 AY7 BA7 BC7 BE7 BG7 AU25 AW25 AY25 BA25 BC25 BE25 BG25 AU43 AW43 AY43 BA43 BC43 BE43 BG43 AU61 AW61 AY61 BA61 BC61 BE61 BG61 AU79 AW79 AY79 BA79 BC79 BE79 BG79 AU97 AW97 AY97 BA97 BC97 BE97 BG97 G119 I119 K119 M119 O119 Q119 S119 G137 I137 K137 M137 O137 Q137 S137 G155 I155 K155 M155 O155 Q155 S155 G173 I173 K173 M173 O173 Q173 S173 G191 I191 K191 M191 O191 Q191 S191 G208 I208 K208 M208 O208 Q208 S208 AA119 AC119 AE119 AG119 AI119 AK119 AM119 AA137 AC137 AE137 AG137 AI137 AK137 AM137 AA155 AC155 AE155 AG155 AI155 AK155 AM155 AA173 AC173 AE173 AG173 AI173 AK173 AM173 AA191 AC191 AE191 AG191 AI191 AK191 AM191 AA208 AC208 AE208 AG208 AI208 AK208 AM208 AU119 AW119 AY119 BA119 BC119 BE119 BG119 AU137 AW137 AY137 BA137 BC137 BE137 BG137 AU155 AW155 AY155 BA155 BC155 BE155 BG155 AU173 AW173 AY173 BA173 BC173 BE173 BG173 AU191 AW191 AY191 BA191 BC191 BE191 BG191 AU208 AW208 AY208 BA208 BC208 BE208 BG208 G230 I230 K230 M230 O230 Q230 S230 G248 I248 K248 M248 O248 Q248 S248 G266 I266 K266 M266 O266 Q266 S266 G284 I284 K284 M284 O284 Q284 S284 G302 I302 K302 M302 O302 Q302 S302 G320 I320 K320 M320 O320 Q320 S320 AA230 AC230 AE230 AG230 AI230 AK230 AM230 AA248 AC248 AE248 AG248 AI248 AK248 AM248 AA266 AC266 AE266 AG266 AI266 AK266 AM266 AA284 AC284 AE284 AG284 AI284 AK284 AM284 AA302 AC302 AE302 AG302 AI302 AK302 AM302 AA320 AC320 AE320 AG320 AI320 AK320 AM320 AU230 AW230 AY230 BA230 BC230 BE230 BG230 AU248 AW248 AY248 BA248 BC248 BE248 BG248 AU266 AW266 AY266 BA266 BC266 BE266 BG266 AU284 AW284 AY284 BA284 BC284 BE284 BG284 AU302 AW302 AY302 BA302 BC302 BE302 BG302 AU320 AW320 AY320 BA320 BC320 BE320 BG320 G341 I341 K341 M341 O341 Q341 S341 G359 I359 K359 M359 O359 Q359 S359 G377 I377 K377 M377 O377 Q377 S377 G395 I395 K395 M395 O395 Q395 S395 G413 I413 K413 M413 O413 Q413 S413 G431 I431 K431 M431 O431 Q431 S431 AA341 AC341 AE341 AG341 AI341 AK341 AM341 AA359 AC359 AE359 AG359 AI359 AK359 AM359 AA377 AC377 AE377 AG377 AI377 AK377 AM377 AA395 AC395 AE395 AG395 AI395 AK395 AM395 AA413 AC413 AE413 AG413 AI413 AK413 AM413 AA431 AC431 AE431 AG431 AI431 AK431 AM431 AU341 AW341 AY341 BA341 BC341 BE341 BG341 AU359 AW359 AY359 BA359 BC359 BE359 BG359 AU377 AW377 AY377 BA377 BC377 BE377 BG377 AU395 AW395 AY395 BA395 BC395 BE395 BG395 AU413 AW413 AY413 BA413 BC413 BE413 BG413 AU431 AW431 AY431 BA431 BC431 BE431 BG431">
    <cfRule type="expression" dxfId="6052" priority="6053" stopIfTrue="1">
      <formula>OR(H7=Fériés_ref)</formula>
    </cfRule>
  </conditionalFormatting>
  <conditionalFormatting sqref="F136">
    <cfRule type="expression" dxfId="6051" priority="6051" stopIfTrue="1">
      <formula>AND(F136=TODAY())</formula>
    </cfRule>
  </conditionalFormatting>
  <conditionalFormatting sqref="Z136">
    <cfRule type="expression" dxfId="6050" priority="6050" stopIfTrue="1">
      <formula>AND(Z136=TODAY())</formula>
    </cfRule>
  </conditionalFormatting>
  <conditionalFormatting sqref="AT136">
    <cfRule type="expression" dxfId="6049" priority="6049" stopIfTrue="1">
      <formula>AND(AT136=TODAY())</formula>
    </cfRule>
  </conditionalFormatting>
  <conditionalFormatting sqref="H23">
    <cfRule type="cellIs" dxfId="6048" priority="6048" stopIfTrue="1" operator="greaterThan">
      <formula>16</formula>
    </cfRule>
  </conditionalFormatting>
  <conditionalFormatting sqref="J23">
    <cfRule type="cellIs" dxfId="6047" priority="6047" stopIfTrue="1" operator="greaterThan">
      <formula>16</formula>
    </cfRule>
  </conditionalFormatting>
  <conditionalFormatting sqref="L23">
    <cfRule type="cellIs" dxfId="6046" priority="6046" stopIfTrue="1" operator="greaterThan">
      <formula>16</formula>
    </cfRule>
  </conditionalFormatting>
  <conditionalFormatting sqref="N23">
    <cfRule type="cellIs" dxfId="6045" priority="6045" stopIfTrue="1" operator="greaterThan">
      <formula>16</formula>
    </cfRule>
  </conditionalFormatting>
  <conditionalFormatting sqref="P23">
    <cfRule type="cellIs" dxfId="6044" priority="6044" stopIfTrue="1" operator="greaterThan">
      <formula>16</formula>
    </cfRule>
  </conditionalFormatting>
  <conditionalFormatting sqref="R23">
    <cfRule type="cellIs" dxfId="6043" priority="6043" stopIfTrue="1" operator="greaterThan">
      <formula>16</formula>
    </cfRule>
  </conditionalFormatting>
  <conditionalFormatting sqref="T23">
    <cfRule type="cellIs" dxfId="6042" priority="6042" stopIfTrue="1" operator="greaterThan">
      <formula>16</formula>
    </cfRule>
  </conditionalFormatting>
  <conditionalFormatting sqref="G8:G22">
    <cfRule type="endsWith" dxfId="6041" priority="6031" stopIfTrue="1" operator="endsWith" text="TE">
      <formula>RIGHT(G8,LEN("TE"))="TE"</formula>
    </cfRule>
    <cfRule type="endsWith" dxfId="6040" priority="6032" stopIfTrue="1" operator="endsWith" text="MX">
      <formula>RIGHT(G8,LEN("MX"))="MX"</formula>
    </cfRule>
    <cfRule type="endsWith" dxfId="6039" priority="6033" stopIfTrue="1" operator="endsWith" text="MI">
      <formula>RIGHT(G8,LEN("MI"))="MI"</formula>
    </cfRule>
    <cfRule type="endsWith" dxfId="6038" priority="6034" stopIfTrue="1" operator="endsWith" text="PL">
      <formula>RIGHT(G8,LEN("PL"))="PL"</formula>
    </cfRule>
    <cfRule type="endsWith" dxfId="6037" priority="6035" stopIfTrue="1" operator="endsWith" text="FE">
      <formula>RIGHT(G8,LEN("FE"))="FE"</formula>
    </cfRule>
    <cfRule type="endsWith" dxfId="6036" priority="6036" stopIfTrue="1" operator="endsWith" text="PA">
      <formula>RIGHT(G8,LEN("PA"))="PA"</formula>
    </cfRule>
    <cfRule type="endsWith" dxfId="6035" priority="6037" stopIfTrue="1" operator="endsWith" text="PS">
      <formula>RIGHT(G8,LEN("PS"))="PS"</formula>
    </cfRule>
    <cfRule type="endsWith" dxfId="6034" priority="6038" stopIfTrue="1" operator="endsWith" text="OB">
      <formula>RIGHT(G8,LEN("OB"))="OB"</formula>
    </cfRule>
    <cfRule type="endsWith" dxfId="6033" priority="6039" stopIfTrue="1" operator="endsWith" text="BA">
      <formula>RIGHT(G8,LEN("BA"))="BA"</formula>
    </cfRule>
    <cfRule type="endsWith" dxfId="6032" priority="6040" stopIfTrue="1" operator="endsWith" text="CO">
      <formula>RIGHT(G8,LEN("CO"))="CO"</formula>
    </cfRule>
    <cfRule type="endsWith" dxfId="6031" priority="6041" stopIfTrue="1" operator="endsWith" text="CH">
      <formula>RIGHT(G8,LEN("CH"))="CH"</formula>
    </cfRule>
  </conditionalFormatting>
  <conditionalFormatting sqref="I8:I22">
    <cfRule type="endsWith" dxfId="6030" priority="6020" stopIfTrue="1" operator="endsWith" text="TE">
      <formula>RIGHT(I8,LEN("TE"))="TE"</formula>
    </cfRule>
    <cfRule type="endsWith" dxfId="6029" priority="6021" stopIfTrue="1" operator="endsWith" text="MX">
      <formula>RIGHT(I8,LEN("MX"))="MX"</formula>
    </cfRule>
    <cfRule type="endsWith" dxfId="6028" priority="6022" stopIfTrue="1" operator="endsWith" text="MI">
      <formula>RIGHT(I8,LEN("MI"))="MI"</formula>
    </cfRule>
    <cfRule type="endsWith" dxfId="6027" priority="6023" stopIfTrue="1" operator="endsWith" text="PL">
      <formula>RIGHT(I8,LEN("PL"))="PL"</formula>
    </cfRule>
    <cfRule type="endsWith" dxfId="6026" priority="6024" stopIfTrue="1" operator="endsWith" text="FE">
      <formula>RIGHT(I8,LEN("FE"))="FE"</formula>
    </cfRule>
    <cfRule type="endsWith" dxfId="6025" priority="6025" stopIfTrue="1" operator="endsWith" text="PA">
      <formula>RIGHT(I8,LEN("PA"))="PA"</formula>
    </cfRule>
    <cfRule type="endsWith" dxfId="6024" priority="6026" stopIfTrue="1" operator="endsWith" text="PS">
      <formula>RIGHT(I8,LEN("PS"))="PS"</formula>
    </cfRule>
    <cfRule type="endsWith" dxfId="6023" priority="6027" stopIfTrue="1" operator="endsWith" text="OB">
      <formula>RIGHT(I8,LEN("OB"))="OB"</formula>
    </cfRule>
    <cfRule type="endsWith" dxfId="6022" priority="6028" stopIfTrue="1" operator="endsWith" text="BA">
      <formula>RIGHT(I8,LEN("BA"))="BA"</formula>
    </cfRule>
    <cfRule type="endsWith" dxfId="6021" priority="6029" stopIfTrue="1" operator="endsWith" text="CO">
      <formula>RIGHT(I8,LEN("CO"))="CO"</formula>
    </cfRule>
    <cfRule type="endsWith" dxfId="6020" priority="6030" stopIfTrue="1" operator="endsWith" text="CH">
      <formula>RIGHT(I8,LEN("CH"))="CH"</formula>
    </cfRule>
  </conditionalFormatting>
  <conditionalFormatting sqref="K8:K22">
    <cfRule type="endsWith" dxfId="6019" priority="6009" stopIfTrue="1" operator="endsWith" text="TE">
      <formula>RIGHT(K8,LEN("TE"))="TE"</formula>
    </cfRule>
    <cfRule type="endsWith" dxfId="6018" priority="6010" stopIfTrue="1" operator="endsWith" text="MX">
      <formula>RIGHT(K8,LEN("MX"))="MX"</formula>
    </cfRule>
    <cfRule type="endsWith" dxfId="6017" priority="6011" stopIfTrue="1" operator="endsWith" text="MI">
      <formula>RIGHT(K8,LEN("MI"))="MI"</formula>
    </cfRule>
    <cfRule type="endsWith" dxfId="6016" priority="6012" stopIfTrue="1" operator="endsWith" text="PL">
      <formula>RIGHT(K8,LEN("PL"))="PL"</formula>
    </cfRule>
    <cfRule type="endsWith" dxfId="6015" priority="6013" stopIfTrue="1" operator="endsWith" text="FE">
      <formula>RIGHT(K8,LEN("FE"))="FE"</formula>
    </cfRule>
    <cfRule type="endsWith" dxfId="6014" priority="6014" stopIfTrue="1" operator="endsWith" text="PA">
      <formula>RIGHT(K8,LEN("PA"))="PA"</formula>
    </cfRule>
    <cfRule type="endsWith" dxfId="6013" priority="6015" stopIfTrue="1" operator="endsWith" text="PS">
      <formula>RIGHT(K8,LEN("PS"))="PS"</formula>
    </cfRule>
    <cfRule type="endsWith" dxfId="6012" priority="6016" stopIfTrue="1" operator="endsWith" text="OB">
      <formula>RIGHT(K8,LEN("OB"))="OB"</formula>
    </cfRule>
    <cfRule type="endsWith" dxfId="6011" priority="6017" stopIfTrue="1" operator="endsWith" text="BA">
      <formula>RIGHT(K8,LEN("BA"))="BA"</formula>
    </cfRule>
    <cfRule type="endsWith" dxfId="6010" priority="6018" stopIfTrue="1" operator="endsWith" text="CO">
      <formula>RIGHT(K8,LEN("CO"))="CO"</formula>
    </cfRule>
    <cfRule type="endsWith" dxfId="6009" priority="6019" stopIfTrue="1" operator="endsWith" text="CH">
      <formula>RIGHT(K8,LEN("CH"))="CH"</formula>
    </cfRule>
  </conditionalFormatting>
  <conditionalFormatting sqref="M8:M22">
    <cfRule type="endsWith" dxfId="6008" priority="5998" stopIfTrue="1" operator="endsWith" text="TE">
      <formula>RIGHT(M8,LEN("TE"))="TE"</formula>
    </cfRule>
    <cfRule type="endsWith" dxfId="6007" priority="5999" stopIfTrue="1" operator="endsWith" text="MX">
      <formula>RIGHT(M8,LEN("MX"))="MX"</formula>
    </cfRule>
    <cfRule type="endsWith" dxfId="6006" priority="6000" stopIfTrue="1" operator="endsWith" text="MI">
      <formula>RIGHT(M8,LEN("MI"))="MI"</formula>
    </cfRule>
    <cfRule type="endsWith" dxfId="6005" priority="6001" stopIfTrue="1" operator="endsWith" text="PL">
      <formula>RIGHT(M8,LEN("PL"))="PL"</formula>
    </cfRule>
    <cfRule type="endsWith" dxfId="6004" priority="6002" stopIfTrue="1" operator="endsWith" text="FE">
      <formula>RIGHT(M8,LEN("FE"))="FE"</formula>
    </cfRule>
    <cfRule type="endsWith" dxfId="6003" priority="6003" stopIfTrue="1" operator="endsWith" text="PA">
      <formula>RIGHT(M8,LEN("PA"))="PA"</formula>
    </cfRule>
    <cfRule type="endsWith" dxfId="6002" priority="6004" stopIfTrue="1" operator="endsWith" text="PS">
      <formula>RIGHT(M8,LEN("PS"))="PS"</formula>
    </cfRule>
    <cfRule type="endsWith" dxfId="6001" priority="6005" stopIfTrue="1" operator="endsWith" text="OB">
      <formula>RIGHT(M8,LEN("OB"))="OB"</formula>
    </cfRule>
    <cfRule type="endsWith" dxfId="6000" priority="6006" stopIfTrue="1" operator="endsWith" text="BA">
      <formula>RIGHT(M8,LEN("BA"))="BA"</formula>
    </cfRule>
    <cfRule type="endsWith" dxfId="5999" priority="6007" stopIfTrue="1" operator="endsWith" text="CO">
      <formula>RIGHT(M8,LEN("CO"))="CO"</formula>
    </cfRule>
    <cfRule type="endsWith" dxfId="5998" priority="6008" stopIfTrue="1" operator="endsWith" text="CH">
      <formula>RIGHT(M8,LEN("CH"))="CH"</formula>
    </cfRule>
  </conditionalFormatting>
  <conditionalFormatting sqref="O8:O22">
    <cfRule type="endsWith" dxfId="5997" priority="5987" stopIfTrue="1" operator="endsWith" text="TE">
      <formula>RIGHT(O8,LEN("TE"))="TE"</formula>
    </cfRule>
    <cfRule type="endsWith" dxfId="5996" priority="5988" stopIfTrue="1" operator="endsWith" text="MX">
      <formula>RIGHT(O8,LEN("MX"))="MX"</formula>
    </cfRule>
    <cfRule type="endsWith" dxfId="5995" priority="5989" stopIfTrue="1" operator="endsWith" text="MI">
      <formula>RIGHT(O8,LEN("MI"))="MI"</formula>
    </cfRule>
    <cfRule type="endsWith" dxfId="5994" priority="5990" stopIfTrue="1" operator="endsWith" text="PL">
      <formula>RIGHT(O8,LEN("PL"))="PL"</formula>
    </cfRule>
    <cfRule type="endsWith" dxfId="5993" priority="5991" stopIfTrue="1" operator="endsWith" text="FE">
      <formula>RIGHT(O8,LEN("FE"))="FE"</formula>
    </cfRule>
    <cfRule type="endsWith" dxfId="5992" priority="5992" stopIfTrue="1" operator="endsWith" text="PA">
      <formula>RIGHT(O8,LEN("PA"))="PA"</formula>
    </cfRule>
    <cfRule type="endsWith" dxfId="5991" priority="5993" stopIfTrue="1" operator="endsWith" text="PS">
      <formula>RIGHT(O8,LEN("PS"))="PS"</formula>
    </cfRule>
    <cfRule type="endsWith" dxfId="5990" priority="5994" stopIfTrue="1" operator="endsWith" text="OB">
      <formula>RIGHT(O8,LEN("OB"))="OB"</formula>
    </cfRule>
    <cfRule type="endsWith" dxfId="5989" priority="5995" stopIfTrue="1" operator="endsWith" text="BA">
      <formula>RIGHT(O8,LEN("BA"))="BA"</formula>
    </cfRule>
    <cfRule type="endsWith" dxfId="5988" priority="5996" stopIfTrue="1" operator="endsWith" text="CO">
      <formula>RIGHT(O8,LEN("CO"))="CO"</formula>
    </cfRule>
    <cfRule type="endsWith" dxfId="5987" priority="5997" stopIfTrue="1" operator="endsWith" text="CH">
      <formula>RIGHT(O8,LEN("CH"))="CH"</formula>
    </cfRule>
  </conditionalFormatting>
  <conditionalFormatting sqref="Q8:Q22">
    <cfRule type="endsWith" dxfId="5986" priority="5976" stopIfTrue="1" operator="endsWith" text="TE">
      <formula>RIGHT(Q8,LEN("TE"))="TE"</formula>
    </cfRule>
    <cfRule type="endsWith" dxfId="5985" priority="5977" stopIfTrue="1" operator="endsWith" text="MX">
      <formula>RIGHT(Q8,LEN("MX"))="MX"</formula>
    </cfRule>
    <cfRule type="endsWith" dxfId="5984" priority="5978" stopIfTrue="1" operator="endsWith" text="MI">
      <formula>RIGHT(Q8,LEN("MI"))="MI"</formula>
    </cfRule>
    <cfRule type="endsWith" dxfId="5983" priority="5979" stopIfTrue="1" operator="endsWith" text="PL">
      <formula>RIGHT(Q8,LEN("PL"))="PL"</formula>
    </cfRule>
    <cfRule type="endsWith" dxfId="5982" priority="5980" stopIfTrue="1" operator="endsWith" text="FE">
      <formula>RIGHT(Q8,LEN("FE"))="FE"</formula>
    </cfRule>
    <cfRule type="endsWith" dxfId="5981" priority="5981" stopIfTrue="1" operator="endsWith" text="PA">
      <formula>RIGHT(Q8,LEN("PA"))="PA"</formula>
    </cfRule>
    <cfRule type="endsWith" dxfId="5980" priority="5982" stopIfTrue="1" operator="endsWith" text="PS">
      <formula>RIGHT(Q8,LEN("PS"))="PS"</formula>
    </cfRule>
    <cfRule type="endsWith" dxfId="5979" priority="5983" stopIfTrue="1" operator="endsWith" text="OB">
      <formula>RIGHT(Q8,LEN("OB"))="OB"</formula>
    </cfRule>
    <cfRule type="endsWith" dxfId="5978" priority="5984" stopIfTrue="1" operator="endsWith" text="BA">
      <formula>RIGHT(Q8,LEN("BA"))="BA"</formula>
    </cfRule>
    <cfRule type="endsWith" dxfId="5977" priority="5985" stopIfTrue="1" operator="endsWith" text="CO">
      <formula>RIGHT(Q8,LEN("CO"))="CO"</formula>
    </cfRule>
    <cfRule type="endsWith" dxfId="5976" priority="5986" stopIfTrue="1" operator="endsWith" text="CH">
      <formula>RIGHT(Q8,LEN("CH"))="CH"</formula>
    </cfRule>
  </conditionalFormatting>
  <conditionalFormatting sqref="S8:S22">
    <cfRule type="endsWith" dxfId="5975" priority="5965" stopIfTrue="1" operator="endsWith" text="TE">
      <formula>RIGHT(S8,LEN("TE"))="TE"</formula>
    </cfRule>
    <cfRule type="endsWith" dxfId="5974" priority="5966" stopIfTrue="1" operator="endsWith" text="MX">
      <formula>RIGHT(S8,LEN("MX"))="MX"</formula>
    </cfRule>
    <cfRule type="endsWith" dxfId="5973" priority="5967" stopIfTrue="1" operator="endsWith" text="MI">
      <formula>RIGHT(S8,LEN("MI"))="MI"</formula>
    </cfRule>
    <cfRule type="endsWith" dxfId="5972" priority="5968" stopIfTrue="1" operator="endsWith" text="PL">
      <formula>RIGHT(S8,LEN("PL"))="PL"</formula>
    </cfRule>
    <cfRule type="endsWith" dxfId="5971" priority="5969" stopIfTrue="1" operator="endsWith" text="FE">
      <formula>RIGHT(S8,LEN("FE"))="FE"</formula>
    </cfRule>
    <cfRule type="endsWith" dxfId="5970" priority="5970" stopIfTrue="1" operator="endsWith" text="PA">
      <formula>RIGHT(S8,LEN("PA"))="PA"</formula>
    </cfRule>
    <cfRule type="endsWith" dxfId="5969" priority="5971" stopIfTrue="1" operator="endsWith" text="PS">
      <formula>RIGHT(S8,LEN("PS"))="PS"</formula>
    </cfRule>
    <cfRule type="endsWith" dxfId="5968" priority="5972" stopIfTrue="1" operator="endsWith" text="OB">
      <formula>RIGHT(S8,LEN("OB"))="OB"</formula>
    </cfRule>
    <cfRule type="endsWith" dxfId="5967" priority="5973" stopIfTrue="1" operator="endsWith" text="BA">
      <formula>RIGHT(S8,LEN("BA"))="BA"</formula>
    </cfRule>
    <cfRule type="endsWith" dxfId="5966" priority="5974" stopIfTrue="1" operator="endsWith" text="CO">
      <formula>RIGHT(S8,LEN("CO"))="CO"</formula>
    </cfRule>
    <cfRule type="endsWith" dxfId="5965" priority="5975" stopIfTrue="1" operator="endsWith" text="CH">
      <formula>RIGHT(S8,LEN("CH"))="CH"</formula>
    </cfRule>
  </conditionalFormatting>
  <conditionalFormatting sqref="AB23">
    <cfRule type="cellIs" dxfId="5964" priority="5964" stopIfTrue="1" operator="greaterThan">
      <formula>16</formula>
    </cfRule>
  </conditionalFormatting>
  <conditionalFormatting sqref="AD23">
    <cfRule type="cellIs" dxfId="5963" priority="5963" stopIfTrue="1" operator="greaterThan">
      <formula>16</formula>
    </cfRule>
  </conditionalFormatting>
  <conditionalFormatting sqref="AF23">
    <cfRule type="cellIs" dxfId="5962" priority="5962" stopIfTrue="1" operator="greaterThan">
      <formula>16</formula>
    </cfRule>
  </conditionalFormatting>
  <conditionalFormatting sqref="AH23">
    <cfRule type="cellIs" dxfId="5961" priority="5961" stopIfTrue="1" operator="greaterThan">
      <formula>16</formula>
    </cfRule>
  </conditionalFormatting>
  <conditionalFormatting sqref="AJ23">
    <cfRule type="cellIs" dxfId="5960" priority="5960" stopIfTrue="1" operator="greaterThan">
      <formula>16</formula>
    </cfRule>
  </conditionalFormatting>
  <conditionalFormatting sqref="AL23">
    <cfRule type="cellIs" dxfId="5959" priority="5959" stopIfTrue="1" operator="greaterThan">
      <formula>16</formula>
    </cfRule>
  </conditionalFormatting>
  <conditionalFormatting sqref="AN23">
    <cfRule type="cellIs" dxfId="5958" priority="5958" stopIfTrue="1" operator="greaterThan">
      <formula>16</formula>
    </cfRule>
  </conditionalFormatting>
  <conditionalFormatting sqref="AA8:AA22">
    <cfRule type="endsWith" dxfId="5957" priority="5947" stopIfTrue="1" operator="endsWith" text="TE">
      <formula>RIGHT(AA8,LEN("TE"))="TE"</formula>
    </cfRule>
    <cfRule type="endsWith" dxfId="5956" priority="5948" stopIfTrue="1" operator="endsWith" text="MX">
      <formula>RIGHT(AA8,LEN("MX"))="MX"</formula>
    </cfRule>
    <cfRule type="endsWith" dxfId="5955" priority="5949" stopIfTrue="1" operator="endsWith" text="MI">
      <formula>RIGHT(AA8,LEN("MI"))="MI"</formula>
    </cfRule>
    <cfRule type="endsWith" dxfId="5954" priority="5950" stopIfTrue="1" operator="endsWith" text="PL">
      <formula>RIGHT(AA8,LEN("PL"))="PL"</formula>
    </cfRule>
    <cfRule type="endsWith" dxfId="5953" priority="5951" stopIfTrue="1" operator="endsWith" text="FE">
      <formula>RIGHT(AA8,LEN("FE"))="FE"</formula>
    </cfRule>
    <cfRule type="endsWith" dxfId="5952" priority="5952" stopIfTrue="1" operator="endsWith" text="PA">
      <formula>RIGHT(AA8,LEN("PA"))="PA"</formula>
    </cfRule>
    <cfRule type="endsWith" dxfId="5951" priority="5953" stopIfTrue="1" operator="endsWith" text="PS">
      <formula>RIGHT(AA8,LEN("PS"))="PS"</formula>
    </cfRule>
    <cfRule type="endsWith" dxfId="5950" priority="5954" stopIfTrue="1" operator="endsWith" text="OB">
      <formula>RIGHT(AA8,LEN("OB"))="OB"</formula>
    </cfRule>
    <cfRule type="endsWith" dxfId="5949" priority="5955" stopIfTrue="1" operator="endsWith" text="BA">
      <formula>RIGHT(AA8,LEN("BA"))="BA"</formula>
    </cfRule>
    <cfRule type="endsWith" dxfId="5948" priority="5956" stopIfTrue="1" operator="endsWith" text="CO">
      <formula>RIGHT(AA8,LEN("CO"))="CO"</formula>
    </cfRule>
    <cfRule type="endsWith" dxfId="5947" priority="5957" stopIfTrue="1" operator="endsWith" text="CH">
      <formula>RIGHT(AA8,LEN("CH"))="CH"</formula>
    </cfRule>
  </conditionalFormatting>
  <conditionalFormatting sqref="AC8:AC22">
    <cfRule type="endsWith" dxfId="5946" priority="5936" stopIfTrue="1" operator="endsWith" text="TE">
      <formula>RIGHT(AC8,LEN("TE"))="TE"</formula>
    </cfRule>
    <cfRule type="endsWith" dxfId="5945" priority="5937" stopIfTrue="1" operator="endsWith" text="MX">
      <formula>RIGHT(AC8,LEN("MX"))="MX"</formula>
    </cfRule>
    <cfRule type="endsWith" dxfId="5944" priority="5938" stopIfTrue="1" operator="endsWith" text="MI">
      <formula>RIGHT(AC8,LEN("MI"))="MI"</formula>
    </cfRule>
    <cfRule type="endsWith" dxfId="5943" priority="5939" stopIfTrue="1" operator="endsWith" text="PL">
      <formula>RIGHT(AC8,LEN("PL"))="PL"</formula>
    </cfRule>
    <cfRule type="endsWith" dxfId="5942" priority="5940" stopIfTrue="1" operator="endsWith" text="FE">
      <formula>RIGHT(AC8,LEN("FE"))="FE"</formula>
    </cfRule>
    <cfRule type="endsWith" dxfId="5941" priority="5941" stopIfTrue="1" operator="endsWith" text="PA">
      <formula>RIGHT(AC8,LEN("PA"))="PA"</formula>
    </cfRule>
    <cfRule type="endsWith" dxfId="5940" priority="5942" stopIfTrue="1" operator="endsWith" text="PS">
      <formula>RIGHT(AC8,LEN("PS"))="PS"</formula>
    </cfRule>
    <cfRule type="endsWith" dxfId="5939" priority="5943" stopIfTrue="1" operator="endsWith" text="OB">
      <formula>RIGHT(AC8,LEN("OB"))="OB"</formula>
    </cfRule>
    <cfRule type="endsWith" dxfId="5938" priority="5944" stopIfTrue="1" operator="endsWith" text="BA">
      <formula>RIGHT(AC8,LEN("BA"))="BA"</formula>
    </cfRule>
    <cfRule type="endsWith" dxfId="5937" priority="5945" stopIfTrue="1" operator="endsWith" text="CO">
      <formula>RIGHT(AC8,LEN("CO"))="CO"</formula>
    </cfRule>
    <cfRule type="endsWith" dxfId="5936" priority="5946" stopIfTrue="1" operator="endsWith" text="CH">
      <formula>RIGHT(AC8,LEN("CH"))="CH"</formula>
    </cfRule>
  </conditionalFormatting>
  <conditionalFormatting sqref="AE8:AE22">
    <cfRule type="endsWith" dxfId="5935" priority="5925" stopIfTrue="1" operator="endsWith" text="TE">
      <formula>RIGHT(AE8,LEN("TE"))="TE"</formula>
    </cfRule>
    <cfRule type="endsWith" dxfId="5934" priority="5926" stopIfTrue="1" operator="endsWith" text="MX">
      <formula>RIGHT(AE8,LEN("MX"))="MX"</formula>
    </cfRule>
    <cfRule type="endsWith" dxfId="5933" priority="5927" stopIfTrue="1" operator="endsWith" text="MI">
      <formula>RIGHT(AE8,LEN("MI"))="MI"</formula>
    </cfRule>
    <cfRule type="endsWith" dxfId="5932" priority="5928" stopIfTrue="1" operator="endsWith" text="PL">
      <formula>RIGHT(AE8,LEN("PL"))="PL"</formula>
    </cfRule>
    <cfRule type="endsWith" dxfId="5931" priority="5929" stopIfTrue="1" operator="endsWith" text="FE">
      <formula>RIGHT(AE8,LEN("FE"))="FE"</formula>
    </cfRule>
    <cfRule type="endsWith" dxfId="5930" priority="5930" stopIfTrue="1" operator="endsWith" text="PA">
      <formula>RIGHT(AE8,LEN("PA"))="PA"</formula>
    </cfRule>
    <cfRule type="endsWith" dxfId="5929" priority="5931" stopIfTrue="1" operator="endsWith" text="PS">
      <formula>RIGHT(AE8,LEN("PS"))="PS"</formula>
    </cfRule>
    <cfRule type="endsWith" dxfId="5928" priority="5932" stopIfTrue="1" operator="endsWith" text="OB">
      <formula>RIGHT(AE8,LEN("OB"))="OB"</formula>
    </cfRule>
    <cfRule type="endsWith" dxfId="5927" priority="5933" stopIfTrue="1" operator="endsWith" text="BA">
      <formula>RIGHT(AE8,LEN("BA"))="BA"</formula>
    </cfRule>
    <cfRule type="endsWith" dxfId="5926" priority="5934" stopIfTrue="1" operator="endsWith" text="CO">
      <formula>RIGHT(AE8,LEN("CO"))="CO"</formula>
    </cfRule>
    <cfRule type="endsWith" dxfId="5925" priority="5935" stopIfTrue="1" operator="endsWith" text="CH">
      <formula>RIGHT(AE8,LEN("CH"))="CH"</formula>
    </cfRule>
  </conditionalFormatting>
  <conditionalFormatting sqref="AG8:AG22">
    <cfRule type="endsWith" dxfId="5924" priority="5914" stopIfTrue="1" operator="endsWith" text="TE">
      <formula>RIGHT(AG8,LEN("TE"))="TE"</formula>
    </cfRule>
    <cfRule type="endsWith" dxfId="5923" priority="5915" stopIfTrue="1" operator="endsWith" text="MX">
      <formula>RIGHT(AG8,LEN("MX"))="MX"</formula>
    </cfRule>
    <cfRule type="endsWith" dxfId="5922" priority="5916" stopIfTrue="1" operator="endsWith" text="MI">
      <formula>RIGHT(AG8,LEN("MI"))="MI"</formula>
    </cfRule>
    <cfRule type="endsWith" dxfId="5921" priority="5917" stopIfTrue="1" operator="endsWith" text="PL">
      <formula>RIGHT(AG8,LEN("PL"))="PL"</formula>
    </cfRule>
    <cfRule type="endsWith" dxfId="5920" priority="5918" stopIfTrue="1" operator="endsWith" text="FE">
      <formula>RIGHT(AG8,LEN("FE"))="FE"</formula>
    </cfRule>
    <cfRule type="endsWith" dxfId="5919" priority="5919" stopIfTrue="1" operator="endsWith" text="PA">
      <formula>RIGHT(AG8,LEN("PA"))="PA"</formula>
    </cfRule>
    <cfRule type="endsWith" dxfId="5918" priority="5920" stopIfTrue="1" operator="endsWith" text="PS">
      <formula>RIGHT(AG8,LEN("PS"))="PS"</formula>
    </cfRule>
    <cfRule type="endsWith" dxfId="5917" priority="5921" stopIfTrue="1" operator="endsWith" text="OB">
      <formula>RIGHT(AG8,LEN("OB"))="OB"</formula>
    </cfRule>
    <cfRule type="endsWith" dxfId="5916" priority="5922" stopIfTrue="1" operator="endsWith" text="BA">
      <formula>RIGHT(AG8,LEN("BA"))="BA"</formula>
    </cfRule>
    <cfRule type="endsWith" dxfId="5915" priority="5923" stopIfTrue="1" operator="endsWith" text="CO">
      <formula>RIGHT(AG8,LEN("CO"))="CO"</formula>
    </cfRule>
    <cfRule type="endsWith" dxfId="5914" priority="5924" stopIfTrue="1" operator="endsWith" text="CH">
      <formula>RIGHT(AG8,LEN("CH"))="CH"</formula>
    </cfRule>
  </conditionalFormatting>
  <conditionalFormatting sqref="AI8:AI22">
    <cfRule type="endsWith" dxfId="5913" priority="5903" stopIfTrue="1" operator="endsWith" text="TE">
      <formula>RIGHT(AI8,LEN("TE"))="TE"</formula>
    </cfRule>
    <cfRule type="endsWith" dxfId="5912" priority="5904" stopIfTrue="1" operator="endsWith" text="MX">
      <formula>RIGHT(AI8,LEN("MX"))="MX"</formula>
    </cfRule>
    <cfRule type="endsWith" dxfId="5911" priority="5905" stopIfTrue="1" operator="endsWith" text="MI">
      <formula>RIGHT(AI8,LEN("MI"))="MI"</formula>
    </cfRule>
    <cfRule type="endsWith" dxfId="5910" priority="5906" stopIfTrue="1" operator="endsWith" text="PL">
      <formula>RIGHT(AI8,LEN("PL"))="PL"</formula>
    </cfRule>
    <cfRule type="endsWith" dxfId="5909" priority="5907" stopIfTrue="1" operator="endsWith" text="FE">
      <formula>RIGHT(AI8,LEN("FE"))="FE"</formula>
    </cfRule>
    <cfRule type="endsWith" dxfId="5908" priority="5908" stopIfTrue="1" operator="endsWith" text="PA">
      <formula>RIGHT(AI8,LEN("PA"))="PA"</formula>
    </cfRule>
    <cfRule type="endsWith" dxfId="5907" priority="5909" stopIfTrue="1" operator="endsWith" text="PS">
      <formula>RIGHT(AI8,LEN("PS"))="PS"</formula>
    </cfRule>
    <cfRule type="endsWith" dxfId="5906" priority="5910" stopIfTrue="1" operator="endsWith" text="OB">
      <formula>RIGHT(AI8,LEN("OB"))="OB"</formula>
    </cfRule>
    <cfRule type="endsWith" dxfId="5905" priority="5911" stopIfTrue="1" operator="endsWith" text="BA">
      <formula>RIGHT(AI8,LEN("BA"))="BA"</formula>
    </cfRule>
    <cfRule type="endsWith" dxfId="5904" priority="5912" stopIfTrue="1" operator="endsWith" text="CO">
      <formula>RIGHT(AI8,LEN("CO"))="CO"</formula>
    </cfRule>
    <cfRule type="endsWith" dxfId="5903" priority="5913" stopIfTrue="1" operator="endsWith" text="CH">
      <formula>RIGHT(AI8,LEN("CH"))="CH"</formula>
    </cfRule>
  </conditionalFormatting>
  <conditionalFormatting sqref="AK8:AK22">
    <cfRule type="endsWith" dxfId="5902" priority="5892" stopIfTrue="1" operator="endsWith" text="TE">
      <formula>RIGHT(AK8,LEN("TE"))="TE"</formula>
    </cfRule>
    <cfRule type="endsWith" dxfId="5901" priority="5893" stopIfTrue="1" operator="endsWith" text="MX">
      <formula>RIGHT(AK8,LEN("MX"))="MX"</formula>
    </cfRule>
    <cfRule type="endsWith" dxfId="5900" priority="5894" stopIfTrue="1" operator="endsWith" text="MI">
      <formula>RIGHT(AK8,LEN("MI"))="MI"</formula>
    </cfRule>
    <cfRule type="endsWith" dxfId="5899" priority="5895" stopIfTrue="1" operator="endsWith" text="PL">
      <formula>RIGHT(AK8,LEN("PL"))="PL"</formula>
    </cfRule>
    <cfRule type="endsWith" dxfId="5898" priority="5896" stopIfTrue="1" operator="endsWith" text="FE">
      <formula>RIGHT(AK8,LEN("FE"))="FE"</formula>
    </cfRule>
    <cfRule type="endsWith" dxfId="5897" priority="5897" stopIfTrue="1" operator="endsWith" text="PA">
      <formula>RIGHT(AK8,LEN("PA"))="PA"</formula>
    </cfRule>
    <cfRule type="endsWith" dxfId="5896" priority="5898" stopIfTrue="1" operator="endsWith" text="PS">
      <formula>RIGHT(AK8,LEN("PS"))="PS"</formula>
    </cfRule>
    <cfRule type="endsWith" dxfId="5895" priority="5899" stopIfTrue="1" operator="endsWith" text="OB">
      <formula>RIGHT(AK8,LEN("OB"))="OB"</formula>
    </cfRule>
    <cfRule type="endsWith" dxfId="5894" priority="5900" stopIfTrue="1" operator="endsWith" text="BA">
      <formula>RIGHT(AK8,LEN("BA"))="BA"</formula>
    </cfRule>
    <cfRule type="endsWith" dxfId="5893" priority="5901" stopIfTrue="1" operator="endsWith" text="CO">
      <formula>RIGHT(AK8,LEN("CO"))="CO"</formula>
    </cfRule>
    <cfRule type="endsWith" dxfId="5892" priority="5902" stopIfTrue="1" operator="endsWith" text="CH">
      <formula>RIGHT(AK8,LEN("CH"))="CH"</formula>
    </cfRule>
  </conditionalFormatting>
  <conditionalFormatting sqref="AM8:AM22">
    <cfRule type="endsWith" dxfId="5891" priority="5881" stopIfTrue="1" operator="endsWith" text="TE">
      <formula>RIGHT(AM8,LEN("TE"))="TE"</formula>
    </cfRule>
    <cfRule type="endsWith" dxfId="5890" priority="5882" stopIfTrue="1" operator="endsWith" text="MX">
      <formula>RIGHT(AM8,LEN("MX"))="MX"</formula>
    </cfRule>
    <cfRule type="endsWith" dxfId="5889" priority="5883" stopIfTrue="1" operator="endsWith" text="MI">
      <formula>RIGHT(AM8,LEN("MI"))="MI"</formula>
    </cfRule>
    <cfRule type="endsWith" dxfId="5888" priority="5884" stopIfTrue="1" operator="endsWith" text="PL">
      <formula>RIGHT(AM8,LEN("PL"))="PL"</formula>
    </cfRule>
    <cfRule type="endsWith" dxfId="5887" priority="5885" stopIfTrue="1" operator="endsWith" text="FE">
      <formula>RIGHT(AM8,LEN("FE"))="FE"</formula>
    </cfRule>
    <cfRule type="endsWith" dxfId="5886" priority="5886" stopIfTrue="1" operator="endsWith" text="PA">
      <formula>RIGHT(AM8,LEN("PA"))="PA"</formula>
    </cfRule>
    <cfRule type="endsWith" dxfId="5885" priority="5887" stopIfTrue="1" operator="endsWith" text="PS">
      <formula>RIGHT(AM8,LEN("PS"))="PS"</formula>
    </cfRule>
    <cfRule type="endsWith" dxfId="5884" priority="5888" stopIfTrue="1" operator="endsWith" text="OB">
      <formula>RIGHT(AM8,LEN("OB"))="OB"</formula>
    </cfRule>
    <cfRule type="endsWith" dxfId="5883" priority="5889" stopIfTrue="1" operator="endsWith" text="BA">
      <formula>RIGHT(AM8,LEN("BA"))="BA"</formula>
    </cfRule>
    <cfRule type="endsWith" dxfId="5882" priority="5890" stopIfTrue="1" operator="endsWith" text="CO">
      <formula>RIGHT(AM8,LEN("CO"))="CO"</formula>
    </cfRule>
    <cfRule type="endsWith" dxfId="5881" priority="5891" stopIfTrue="1" operator="endsWith" text="CH">
      <formula>RIGHT(AM8,LEN("CH"))="CH"</formula>
    </cfRule>
  </conditionalFormatting>
  <conditionalFormatting sqref="AV23">
    <cfRule type="cellIs" dxfId="5880" priority="5880" stopIfTrue="1" operator="greaterThan">
      <formula>16</formula>
    </cfRule>
  </conditionalFormatting>
  <conditionalFormatting sqref="AX23">
    <cfRule type="cellIs" dxfId="5879" priority="5879" stopIfTrue="1" operator="greaterThan">
      <formula>16</formula>
    </cfRule>
  </conditionalFormatting>
  <conditionalFormatting sqref="AZ23">
    <cfRule type="cellIs" dxfId="5878" priority="5878" stopIfTrue="1" operator="greaterThan">
      <formula>16</formula>
    </cfRule>
  </conditionalFormatting>
  <conditionalFormatting sqref="BB23">
    <cfRule type="cellIs" dxfId="5877" priority="5877" stopIfTrue="1" operator="greaterThan">
      <formula>16</formula>
    </cfRule>
  </conditionalFormatting>
  <conditionalFormatting sqref="BD23">
    <cfRule type="cellIs" dxfId="5876" priority="5876" stopIfTrue="1" operator="greaterThan">
      <formula>16</formula>
    </cfRule>
  </conditionalFormatting>
  <conditionalFormatting sqref="BF23">
    <cfRule type="cellIs" dxfId="5875" priority="5875" stopIfTrue="1" operator="greaterThan">
      <formula>16</formula>
    </cfRule>
  </conditionalFormatting>
  <conditionalFormatting sqref="BH23">
    <cfRule type="cellIs" dxfId="5874" priority="5874" stopIfTrue="1" operator="greaterThan">
      <formula>16</formula>
    </cfRule>
  </conditionalFormatting>
  <conditionalFormatting sqref="AU8:AU22">
    <cfRule type="endsWith" dxfId="5873" priority="5863" stopIfTrue="1" operator="endsWith" text="TE">
      <formula>RIGHT(AU8,LEN("TE"))="TE"</formula>
    </cfRule>
    <cfRule type="endsWith" dxfId="5872" priority="5864" stopIfTrue="1" operator="endsWith" text="MX">
      <formula>RIGHT(AU8,LEN("MX"))="MX"</formula>
    </cfRule>
    <cfRule type="endsWith" dxfId="5871" priority="5865" stopIfTrue="1" operator="endsWith" text="MI">
      <formula>RIGHT(AU8,LEN("MI"))="MI"</formula>
    </cfRule>
    <cfRule type="endsWith" dxfId="5870" priority="5866" stopIfTrue="1" operator="endsWith" text="PL">
      <formula>RIGHT(AU8,LEN("PL"))="PL"</formula>
    </cfRule>
    <cfRule type="endsWith" dxfId="5869" priority="5867" stopIfTrue="1" operator="endsWith" text="FE">
      <formula>RIGHT(AU8,LEN("FE"))="FE"</formula>
    </cfRule>
    <cfRule type="endsWith" dxfId="5868" priority="5868" stopIfTrue="1" operator="endsWith" text="PA">
      <formula>RIGHT(AU8,LEN("PA"))="PA"</formula>
    </cfRule>
    <cfRule type="endsWith" dxfId="5867" priority="5869" stopIfTrue="1" operator="endsWith" text="PS">
      <formula>RIGHT(AU8,LEN("PS"))="PS"</formula>
    </cfRule>
    <cfRule type="endsWith" dxfId="5866" priority="5870" stopIfTrue="1" operator="endsWith" text="OB">
      <formula>RIGHT(AU8,LEN("OB"))="OB"</formula>
    </cfRule>
    <cfRule type="endsWith" dxfId="5865" priority="5871" stopIfTrue="1" operator="endsWith" text="BA">
      <formula>RIGHT(AU8,LEN("BA"))="BA"</formula>
    </cfRule>
    <cfRule type="endsWith" dxfId="5864" priority="5872" stopIfTrue="1" operator="endsWith" text="CO">
      <formula>RIGHT(AU8,LEN("CO"))="CO"</formula>
    </cfRule>
    <cfRule type="endsWith" dxfId="5863" priority="5873" stopIfTrue="1" operator="endsWith" text="CH">
      <formula>RIGHT(AU8,LEN("CH"))="CH"</formula>
    </cfRule>
  </conditionalFormatting>
  <conditionalFormatting sqref="AW8:AW22">
    <cfRule type="endsWith" dxfId="5862" priority="5852" stopIfTrue="1" operator="endsWith" text="TE">
      <formula>RIGHT(AW8,LEN("TE"))="TE"</formula>
    </cfRule>
    <cfRule type="endsWith" dxfId="5861" priority="5853" stopIfTrue="1" operator="endsWith" text="MX">
      <formula>RIGHT(AW8,LEN("MX"))="MX"</formula>
    </cfRule>
    <cfRule type="endsWith" dxfId="5860" priority="5854" stopIfTrue="1" operator="endsWith" text="MI">
      <formula>RIGHT(AW8,LEN("MI"))="MI"</formula>
    </cfRule>
    <cfRule type="endsWith" dxfId="5859" priority="5855" stopIfTrue="1" operator="endsWith" text="PL">
      <formula>RIGHT(AW8,LEN("PL"))="PL"</formula>
    </cfRule>
    <cfRule type="endsWith" dxfId="5858" priority="5856" stopIfTrue="1" operator="endsWith" text="FE">
      <formula>RIGHT(AW8,LEN("FE"))="FE"</formula>
    </cfRule>
    <cfRule type="endsWith" dxfId="5857" priority="5857" stopIfTrue="1" operator="endsWith" text="PA">
      <formula>RIGHT(AW8,LEN("PA"))="PA"</formula>
    </cfRule>
    <cfRule type="endsWith" dxfId="5856" priority="5858" stopIfTrue="1" operator="endsWith" text="PS">
      <formula>RIGHT(AW8,LEN("PS"))="PS"</formula>
    </cfRule>
    <cfRule type="endsWith" dxfId="5855" priority="5859" stopIfTrue="1" operator="endsWith" text="OB">
      <formula>RIGHT(AW8,LEN("OB"))="OB"</formula>
    </cfRule>
    <cfRule type="endsWith" dxfId="5854" priority="5860" stopIfTrue="1" operator="endsWith" text="BA">
      <formula>RIGHT(AW8,LEN("BA"))="BA"</formula>
    </cfRule>
    <cfRule type="endsWith" dxfId="5853" priority="5861" stopIfTrue="1" operator="endsWith" text="CO">
      <formula>RIGHT(AW8,LEN("CO"))="CO"</formula>
    </cfRule>
    <cfRule type="endsWith" dxfId="5852" priority="5862" stopIfTrue="1" operator="endsWith" text="CH">
      <formula>RIGHT(AW8,LEN("CH"))="CH"</formula>
    </cfRule>
  </conditionalFormatting>
  <conditionalFormatting sqref="AY8:AY22">
    <cfRule type="endsWith" dxfId="5851" priority="5841" stopIfTrue="1" operator="endsWith" text="TE">
      <formula>RIGHT(AY8,LEN("TE"))="TE"</formula>
    </cfRule>
    <cfRule type="endsWith" dxfId="5850" priority="5842" stopIfTrue="1" operator="endsWith" text="MX">
      <formula>RIGHT(AY8,LEN("MX"))="MX"</formula>
    </cfRule>
    <cfRule type="endsWith" dxfId="5849" priority="5843" stopIfTrue="1" operator="endsWith" text="MI">
      <formula>RIGHT(AY8,LEN("MI"))="MI"</formula>
    </cfRule>
    <cfRule type="endsWith" dxfId="5848" priority="5844" stopIfTrue="1" operator="endsWith" text="PL">
      <formula>RIGHT(AY8,LEN("PL"))="PL"</formula>
    </cfRule>
    <cfRule type="endsWith" dxfId="5847" priority="5845" stopIfTrue="1" operator="endsWith" text="FE">
      <formula>RIGHT(AY8,LEN("FE"))="FE"</formula>
    </cfRule>
    <cfRule type="endsWith" dxfId="5846" priority="5846" stopIfTrue="1" operator="endsWith" text="PA">
      <formula>RIGHT(AY8,LEN("PA"))="PA"</formula>
    </cfRule>
    <cfRule type="endsWith" dxfId="5845" priority="5847" stopIfTrue="1" operator="endsWith" text="PS">
      <formula>RIGHT(AY8,LEN("PS"))="PS"</formula>
    </cfRule>
    <cfRule type="endsWith" dxfId="5844" priority="5848" stopIfTrue="1" operator="endsWith" text="OB">
      <formula>RIGHT(AY8,LEN("OB"))="OB"</formula>
    </cfRule>
    <cfRule type="endsWith" dxfId="5843" priority="5849" stopIfTrue="1" operator="endsWith" text="BA">
      <formula>RIGHT(AY8,LEN("BA"))="BA"</formula>
    </cfRule>
    <cfRule type="endsWith" dxfId="5842" priority="5850" stopIfTrue="1" operator="endsWith" text="CO">
      <formula>RIGHT(AY8,LEN("CO"))="CO"</formula>
    </cfRule>
    <cfRule type="endsWith" dxfId="5841" priority="5851" stopIfTrue="1" operator="endsWith" text="CH">
      <formula>RIGHT(AY8,LEN("CH"))="CH"</formula>
    </cfRule>
  </conditionalFormatting>
  <conditionalFormatting sqref="BA8:BA22">
    <cfRule type="endsWith" dxfId="5840" priority="5830" stopIfTrue="1" operator="endsWith" text="TE">
      <formula>RIGHT(BA8,LEN("TE"))="TE"</formula>
    </cfRule>
    <cfRule type="endsWith" dxfId="5839" priority="5831" stopIfTrue="1" operator="endsWith" text="MX">
      <formula>RIGHT(BA8,LEN("MX"))="MX"</formula>
    </cfRule>
    <cfRule type="endsWith" dxfId="5838" priority="5832" stopIfTrue="1" operator="endsWith" text="MI">
      <formula>RIGHT(BA8,LEN("MI"))="MI"</formula>
    </cfRule>
    <cfRule type="endsWith" dxfId="5837" priority="5833" stopIfTrue="1" operator="endsWith" text="PL">
      <formula>RIGHT(BA8,LEN("PL"))="PL"</formula>
    </cfRule>
    <cfRule type="endsWith" dxfId="5836" priority="5834" stopIfTrue="1" operator="endsWith" text="FE">
      <formula>RIGHT(BA8,LEN("FE"))="FE"</formula>
    </cfRule>
    <cfRule type="endsWith" dxfId="5835" priority="5835" stopIfTrue="1" operator="endsWith" text="PA">
      <formula>RIGHT(BA8,LEN("PA"))="PA"</formula>
    </cfRule>
    <cfRule type="endsWith" dxfId="5834" priority="5836" stopIfTrue="1" operator="endsWith" text="PS">
      <formula>RIGHT(BA8,LEN("PS"))="PS"</formula>
    </cfRule>
    <cfRule type="endsWith" dxfId="5833" priority="5837" stopIfTrue="1" operator="endsWith" text="OB">
      <formula>RIGHT(BA8,LEN("OB"))="OB"</formula>
    </cfRule>
    <cfRule type="endsWith" dxfId="5832" priority="5838" stopIfTrue="1" operator="endsWith" text="BA">
      <formula>RIGHT(BA8,LEN("BA"))="BA"</formula>
    </cfRule>
    <cfRule type="endsWith" dxfId="5831" priority="5839" stopIfTrue="1" operator="endsWith" text="CO">
      <formula>RIGHT(BA8,LEN("CO"))="CO"</formula>
    </cfRule>
    <cfRule type="endsWith" dxfId="5830" priority="5840" stopIfTrue="1" operator="endsWith" text="CH">
      <formula>RIGHT(BA8,LEN("CH"))="CH"</formula>
    </cfRule>
  </conditionalFormatting>
  <conditionalFormatting sqref="BC8:BC22">
    <cfRule type="endsWith" dxfId="5829" priority="5819" stopIfTrue="1" operator="endsWith" text="TE">
      <formula>RIGHT(BC8,LEN("TE"))="TE"</formula>
    </cfRule>
    <cfRule type="endsWith" dxfId="5828" priority="5820" stopIfTrue="1" operator="endsWith" text="MX">
      <formula>RIGHT(BC8,LEN("MX"))="MX"</formula>
    </cfRule>
    <cfRule type="endsWith" dxfId="5827" priority="5821" stopIfTrue="1" operator="endsWith" text="MI">
      <formula>RIGHT(BC8,LEN("MI"))="MI"</formula>
    </cfRule>
    <cfRule type="endsWith" dxfId="5826" priority="5822" stopIfTrue="1" operator="endsWith" text="PL">
      <formula>RIGHT(BC8,LEN("PL"))="PL"</formula>
    </cfRule>
    <cfRule type="endsWith" dxfId="5825" priority="5823" stopIfTrue="1" operator="endsWith" text="FE">
      <formula>RIGHT(BC8,LEN("FE"))="FE"</formula>
    </cfRule>
    <cfRule type="endsWith" dxfId="5824" priority="5824" stopIfTrue="1" operator="endsWith" text="PA">
      <formula>RIGHT(BC8,LEN("PA"))="PA"</formula>
    </cfRule>
    <cfRule type="endsWith" dxfId="5823" priority="5825" stopIfTrue="1" operator="endsWith" text="PS">
      <formula>RIGHT(BC8,LEN("PS"))="PS"</formula>
    </cfRule>
    <cfRule type="endsWith" dxfId="5822" priority="5826" stopIfTrue="1" operator="endsWith" text="OB">
      <formula>RIGHT(BC8,LEN("OB"))="OB"</formula>
    </cfRule>
    <cfRule type="endsWith" dxfId="5821" priority="5827" stopIfTrue="1" operator="endsWith" text="BA">
      <formula>RIGHT(BC8,LEN("BA"))="BA"</formula>
    </cfRule>
    <cfRule type="endsWith" dxfId="5820" priority="5828" stopIfTrue="1" operator="endsWith" text="CO">
      <formula>RIGHT(BC8,LEN("CO"))="CO"</formula>
    </cfRule>
    <cfRule type="endsWith" dxfId="5819" priority="5829" stopIfTrue="1" operator="endsWith" text="CH">
      <formula>RIGHT(BC8,LEN("CH"))="CH"</formula>
    </cfRule>
  </conditionalFormatting>
  <conditionalFormatting sqref="BE8:BE22">
    <cfRule type="endsWith" dxfId="5818" priority="5808" stopIfTrue="1" operator="endsWith" text="TE">
      <formula>RIGHT(BE8,LEN("TE"))="TE"</formula>
    </cfRule>
    <cfRule type="endsWith" dxfId="5817" priority="5809" stopIfTrue="1" operator="endsWith" text="MX">
      <formula>RIGHT(BE8,LEN("MX"))="MX"</formula>
    </cfRule>
    <cfRule type="endsWith" dxfId="5816" priority="5810" stopIfTrue="1" operator="endsWith" text="MI">
      <formula>RIGHT(BE8,LEN("MI"))="MI"</formula>
    </cfRule>
    <cfRule type="endsWith" dxfId="5815" priority="5811" stopIfTrue="1" operator="endsWith" text="PL">
      <formula>RIGHT(BE8,LEN("PL"))="PL"</formula>
    </cfRule>
    <cfRule type="endsWith" dxfId="5814" priority="5812" stopIfTrue="1" operator="endsWith" text="FE">
      <formula>RIGHT(BE8,LEN("FE"))="FE"</formula>
    </cfRule>
    <cfRule type="endsWith" dxfId="5813" priority="5813" stopIfTrue="1" operator="endsWith" text="PA">
      <formula>RIGHT(BE8,LEN("PA"))="PA"</formula>
    </cfRule>
    <cfRule type="endsWith" dxfId="5812" priority="5814" stopIfTrue="1" operator="endsWith" text="PS">
      <formula>RIGHT(BE8,LEN("PS"))="PS"</formula>
    </cfRule>
    <cfRule type="endsWith" dxfId="5811" priority="5815" stopIfTrue="1" operator="endsWith" text="OB">
      <formula>RIGHT(BE8,LEN("OB"))="OB"</formula>
    </cfRule>
    <cfRule type="endsWith" dxfId="5810" priority="5816" stopIfTrue="1" operator="endsWith" text="BA">
      <formula>RIGHT(BE8,LEN("BA"))="BA"</formula>
    </cfRule>
    <cfRule type="endsWith" dxfId="5809" priority="5817" stopIfTrue="1" operator="endsWith" text="CO">
      <formula>RIGHT(BE8,LEN("CO"))="CO"</formula>
    </cfRule>
    <cfRule type="endsWith" dxfId="5808" priority="5818" stopIfTrue="1" operator="endsWith" text="CH">
      <formula>RIGHT(BE8,LEN("CH"))="CH"</formula>
    </cfRule>
  </conditionalFormatting>
  <conditionalFormatting sqref="BG8:BG22">
    <cfRule type="endsWith" dxfId="5807" priority="5797" stopIfTrue="1" operator="endsWith" text="TE">
      <formula>RIGHT(BG8,LEN("TE"))="TE"</formula>
    </cfRule>
    <cfRule type="endsWith" dxfId="5806" priority="5798" stopIfTrue="1" operator="endsWith" text="MX">
      <formula>RIGHT(BG8,LEN("MX"))="MX"</formula>
    </cfRule>
    <cfRule type="endsWith" dxfId="5805" priority="5799" stopIfTrue="1" operator="endsWith" text="MI">
      <formula>RIGHT(BG8,LEN("MI"))="MI"</formula>
    </cfRule>
    <cfRule type="endsWith" dxfId="5804" priority="5800" stopIfTrue="1" operator="endsWith" text="PL">
      <formula>RIGHT(BG8,LEN("PL"))="PL"</formula>
    </cfRule>
    <cfRule type="endsWith" dxfId="5803" priority="5801" stopIfTrue="1" operator="endsWith" text="FE">
      <formula>RIGHT(BG8,LEN("FE"))="FE"</formula>
    </cfRule>
    <cfRule type="endsWith" dxfId="5802" priority="5802" stopIfTrue="1" operator="endsWith" text="PA">
      <formula>RIGHT(BG8,LEN("PA"))="PA"</formula>
    </cfRule>
    <cfRule type="endsWith" dxfId="5801" priority="5803" stopIfTrue="1" operator="endsWith" text="PS">
      <formula>RIGHT(BG8,LEN("PS"))="PS"</formula>
    </cfRule>
    <cfRule type="endsWith" dxfId="5800" priority="5804" stopIfTrue="1" operator="endsWith" text="OB">
      <formula>RIGHT(BG8,LEN("OB"))="OB"</formula>
    </cfRule>
    <cfRule type="endsWith" dxfId="5799" priority="5805" stopIfTrue="1" operator="endsWith" text="BA">
      <formula>RIGHT(BG8,LEN("BA"))="BA"</formula>
    </cfRule>
    <cfRule type="endsWith" dxfId="5798" priority="5806" stopIfTrue="1" operator="endsWith" text="CO">
      <formula>RIGHT(BG8,LEN("CO"))="CO"</formula>
    </cfRule>
    <cfRule type="endsWith" dxfId="5797" priority="5807" stopIfTrue="1" operator="endsWith" text="CH">
      <formula>RIGHT(BG8,LEN("CH"))="CH"</formula>
    </cfRule>
  </conditionalFormatting>
  <conditionalFormatting sqref="H41">
    <cfRule type="cellIs" dxfId="5796" priority="5796" stopIfTrue="1" operator="greaterThan">
      <formula>16</formula>
    </cfRule>
  </conditionalFormatting>
  <conditionalFormatting sqref="J41">
    <cfRule type="cellIs" dxfId="5795" priority="5795" stopIfTrue="1" operator="greaterThan">
      <formula>16</formula>
    </cfRule>
  </conditionalFormatting>
  <conditionalFormatting sqref="L41">
    <cfRule type="cellIs" dxfId="5794" priority="5794" stopIfTrue="1" operator="greaterThan">
      <formula>16</formula>
    </cfRule>
  </conditionalFormatting>
  <conditionalFormatting sqref="N41">
    <cfRule type="cellIs" dxfId="5793" priority="5793" stopIfTrue="1" operator="greaterThan">
      <formula>16</formula>
    </cfRule>
  </conditionalFormatting>
  <conditionalFormatting sqref="P41">
    <cfRule type="cellIs" dxfId="5792" priority="5792" stopIfTrue="1" operator="greaterThan">
      <formula>16</formula>
    </cfRule>
  </conditionalFormatting>
  <conditionalFormatting sqref="R41">
    <cfRule type="cellIs" dxfId="5791" priority="5791" stopIfTrue="1" operator="greaterThan">
      <formula>16</formula>
    </cfRule>
  </conditionalFormatting>
  <conditionalFormatting sqref="T41">
    <cfRule type="cellIs" dxfId="5790" priority="5790" stopIfTrue="1" operator="greaterThan">
      <formula>16</formula>
    </cfRule>
  </conditionalFormatting>
  <conditionalFormatting sqref="G26:G40">
    <cfRule type="endsWith" dxfId="5789" priority="5779" stopIfTrue="1" operator="endsWith" text="TE">
      <formula>RIGHT(G26,LEN("TE"))="TE"</formula>
    </cfRule>
    <cfRule type="endsWith" dxfId="5788" priority="5780" stopIfTrue="1" operator="endsWith" text="MX">
      <formula>RIGHT(G26,LEN("MX"))="MX"</formula>
    </cfRule>
    <cfRule type="endsWith" dxfId="5787" priority="5781" stopIfTrue="1" operator="endsWith" text="MI">
      <formula>RIGHT(G26,LEN("MI"))="MI"</formula>
    </cfRule>
    <cfRule type="endsWith" dxfId="5786" priority="5782" stopIfTrue="1" operator="endsWith" text="PL">
      <formula>RIGHT(G26,LEN("PL"))="PL"</formula>
    </cfRule>
    <cfRule type="endsWith" dxfId="5785" priority="5783" stopIfTrue="1" operator="endsWith" text="FE">
      <formula>RIGHT(G26,LEN("FE"))="FE"</formula>
    </cfRule>
    <cfRule type="endsWith" dxfId="5784" priority="5784" stopIfTrue="1" operator="endsWith" text="PA">
      <formula>RIGHT(G26,LEN("PA"))="PA"</formula>
    </cfRule>
    <cfRule type="endsWith" dxfId="5783" priority="5785" stopIfTrue="1" operator="endsWith" text="PS">
      <formula>RIGHT(G26,LEN("PS"))="PS"</formula>
    </cfRule>
    <cfRule type="endsWith" dxfId="5782" priority="5786" stopIfTrue="1" operator="endsWith" text="OB">
      <formula>RIGHT(G26,LEN("OB"))="OB"</formula>
    </cfRule>
    <cfRule type="endsWith" dxfId="5781" priority="5787" stopIfTrue="1" operator="endsWith" text="BA">
      <formula>RIGHT(G26,LEN("BA"))="BA"</formula>
    </cfRule>
    <cfRule type="endsWith" dxfId="5780" priority="5788" stopIfTrue="1" operator="endsWith" text="CO">
      <formula>RIGHT(G26,LEN("CO"))="CO"</formula>
    </cfRule>
    <cfRule type="endsWith" dxfId="5779" priority="5789" stopIfTrue="1" operator="endsWith" text="CH">
      <formula>RIGHT(G26,LEN("CH"))="CH"</formula>
    </cfRule>
  </conditionalFormatting>
  <conditionalFormatting sqref="I26:I40">
    <cfRule type="endsWith" dxfId="5778" priority="5768" stopIfTrue="1" operator="endsWith" text="TE">
      <formula>RIGHT(I26,LEN("TE"))="TE"</formula>
    </cfRule>
    <cfRule type="endsWith" dxfId="5777" priority="5769" stopIfTrue="1" operator="endsWith" text="MX">
      <formula>RIGHT(I26,LEN("MX"))="MX"</formula>
    </cfRule>
    <cfRule type="endsWith" dxfId="5776" priority="5770" stopIfTrue="1" operator="endsWith" text="MI">
      <formula>RIGHT(I26,LEN("MI"))="MI"</formula>
    </cfRule>
    <cfRule type="endsWith" dxfId="5775" priority="5771" stopIfTrue="1" operator="endsWith" text="PL">
      <formula>RIGHT(I26,LEN("PL"))="PL"</formula>
    </cfRule>
    <cfRule type="endsWith" dxfId="5774" priority="5772" stopIfTrue="1" operator="endsWith" text="FE">
      <formula>RIGHT(I26,LEN("FE"))="FE"</formula>
    </cfRule>
    <cfRule type="endsWith" dxfId="5773" priority="5773" stopIfTrue="1" operator="endsWith" text="PA">
      <formula>RIGHT(I26,LEN("PA"))="PA"</formula>
    </cfRule>
    <cfRule type="endsWith" dxfId="5772" priority="5774" stopIfTrue="1" operator="endsWith" text="PS">
      <formula>RIGHT(I26,LEN("PS"))="PS"</formula>
    </cfRule>
    <cfRule type="endsWith" dxfId="5771" priority="5775" stopIfTrue="1" operator="endsWith" text="OB">
      <formula>RIGHT(I26,LEN("OB"))="OB"</formula>
    </cfRule>
    <cfRule type="endsWith" dxfId="5770" priority="5776" stopIfTrue="1" operator="endsWith" text="BA">
      <formula>RIGHT(I26,LEN("BA"))="BA"</formula>
    </cfRule>
    <cfRule type="endsWith" dxfId="5769" priority="5777" stopIfTrue="1" operator="endsWith" text="CO">
      <formula>RIGHT(I26,LEN("CO"))="CO"</formula>
    </cfRule>
    <cfRule type="endsWith" dxfId="5768" priority="5778" stopIfTrue="1" operator="endsWith" text="CH">
      <formula>RIGHT(I26,LEN("CH"))="CH"</formula>
    </cfRule>
  </conditionalFormatting>
  <conditionalFormatting sqref="K26:K40">
    <cfRule type="endsWith" dxfId="5767" priority="5757" stopIfTrue="1" operator="endsWith" text="TE">
      <formula>RIGHT(K26,LEN("TE"))="TE"</formula>
    </cfRule>
    <cfRule type="endsWith" dxfId="5766" priority="5758" stopIfTrue="1" operator="endsWith" text="MX">
      <formula>RIGHT(K26,LEN("MX"))="MX"</formula>
    </cfRule>
    <cfRule type="endsWith" dxfId="5765" priority="5759" stopIfTrue="1" operator="endsWith" text="MI">
      <formula>RIGHT(K26,LEN("MI"))="MI"</formula>
    </cfRule>
    <cfRule type="endsWith" dxfId="5764" priority="5760" stopIfTrue="1" operator="endsWith" text="PL">
      <formula>RIGHT(K26,LEN("PL"))="PL"</formula>
    </cfRule>
    <cfRule type="endsWith" dxfId="5763" priority="5761" stopIfTrue="1" operator="endsWith" text="FE">
      <formula>RIGHT(K26,LEN("FE"))="FE"</formula>
    </cfRule>
    <cfRule type="endsWith" dxfId="5762" priority="5762" stopIfTrue="1" operator="endsWith" text="PA">
      <formula>RIGHT(K26,LEN("PA"))="PA"</formula>
    </cfRule>
    <cfRule type="endsWith" dxfId="5761" priority="5763" stopIfTrue="1" operator="endsWith" text="PS">
      <formula>RIGHT(K26,LEN("PS"))="PS"</formula>
    </cfRule>
    <cfRule type="endsWith" dxfId="5760" priority="5764" stopIfTrue="1" operator="endsWith" text="OB">
      <formula>RIGHT(K26,LEN("OB"))="OB"</formula>
    </cfRule>
    <cfRule type="endsWith" dxfId="5759" priority="5765" stopIfTrue="1" operator="endsWith" text="BA">
      <formula>RIGHT(K26,LEN("BA"))="BA"</formula>
    </cfRule>
    <cfRule type="endsWith" dxfId="5758" priority="5766" stopIfTrue="1" operator="endsWith" text="CO">
      <formula>RIGHT(K26,LEN("CO"))="CO"</formula>
    </cfRule>
    <cfRule type="endsWith" dxfId="5757" priority="5767" stopIfTrue="1" operator="endsWith" text="CH">
      <formula>RIGHT(K26,LEN("CH"))="CH"</formula>
    </cfRule>
  </conditionalFormatting>
  <conditionalFormatting sqref="M26:M40">
    <cfRule type="endsWith" dxfId="5756" priority="5746" stopIfTrue="1" operator="endsWith" text="TE">
      <formula>RIGHT(M26,LEN("TE"))="TE"</formula>
    </cfRule>
    <cfRule type="endsWith" dxfId="5755" priority="5747" stopIfTrue="1" operator="endsWith" text="MX">
      <formula>RIGHT(M26,LEN("MX"))="MX"</formula>
    </cfRule>
    <cfRule type="endsWith" dxfId="5754" priority="5748" stopIfTrue="1" operator="endsWith" text="MI">
      <formula>RIGHT(M26,LEN("MI"))="MI"</formula>
    </cfRule>
    <cfRule type="endsWith" dxfId="5753" priority="5749" stopIfTrue="1" operator="endsWith" text="PL">
      <formula>RIGHT(M26,LEN("PL"))="PL"</formula>
    </cfRule>
    <cfRule type="endsWith" dxfId="5752" priority="5750" stopIfTrue="1" operator="endsWith" text="FE">
      <formula>RIGHT(M26,LEN("FE"))="FE"</formula>
    </cfRule>
    <cfRule type="endsWith" dxfId="5751" priority="5751" stopIfTrue="1" operator="endsWith" text="PA">
      <formula>RIGHT(M26,LEN("PA"))="PA"</formula>
    </cfRule>
    <cfRule type="endsWith" dxfId="5750" priority="5752" stopIfTrue="1" operator="endsWith" text="PS">
      <formula>RIGHT(M26,LEN("PS"))="PS"</formula>
    </cfRule>
    <cfRule type="endsWith" dxfId="5749" priority="5753" stopIfTrue="1" operator="endsWith" text="OB">
      <formula>RIGHT(M26,LEN("OB"))="OB"</formula>
    </cfRule>
    <cfRule type="endsWith" dxfId="5748" priority="5754" stopIfTrue="1" operator="endsWith" text="BA">
      <formula>RIGHT(M26,LEN("BA"))="BA"</formula>
    </cfRule>
    <cfRule type="endsWith" dxfId="5747" priority="5755" stopIfTrue="1" operator="endsWith" text="CO">
      <formula>RIGHT(M26,LEN("CO"))="CO"</formula>
    </cfRule>
    <cfRule type="endsWith" dxfId="5746" priority="5756" stopIfTrue="1" operator="endsWith" text="CH">
      <formula>RIGHT(M26,LEN("CH"))="CH"</formula>
    </cfRule>
  </conditionalFormatting>
  <conditionalFormatting sqref="O26:O40">
    <cfRule type="endsWith" dxfId="5745" priority="5735" stopIfTrue="1" operator="endsWith" text="TE">
      <formula>RIGHT(O26,LEN("TE"))="TE"</formula>
    </cfRule>
    <cfRule type="endsWith" dxfId="5744" priority="5736" stopIfTrue="1" operator="endsWith" text="MX">
      <formula>RIGHT(O26,LEN("MX"))="MX"</formula>
    </cfRule>
    <cfRule type="endsWith" dxfId="5743" priority="5737" stopIfTrue="1" operator="endsWith" text="MI">
      <formula>RIGHT(O26,LEN("MI"))="MI"</formula>
    </cfRule>
    <cfRule type="endsWith" dxfId="5742" priority="5738" stopIfTrue="1" operator="endsWith" text="PL">
      <formula>RIGHT(O26,LEN("PL"))="PL"</formula>
    </cfRule>
    <cfRule type="endsWith" dxfId="5741" priority="5739" stopIfTrue="1" operator="endsWith" text="FE">
      <formula>RIGHT(O26,LEN("FE"))="FE"</formula>
    </cfRule>
    <cfRule type="endsWith" dxfId="5740" priority="5740" stopIfTrue="1" operator="endsWith" text="PA">
      <formula>RIGHT(O26,LEN("PA"))="PA"</formula>
    </cfRule>
    <cfRule type="endsWith" dxfId="5739" priority="5741" stopIfTrue="1" operator="endsWith" text="PS">
      <formula>RIGHT(O26,LEN("PS"))="PS"</formula>
    </cfRule>
    <cfRule type="endsWith" dxfId="5738" priority="5742" stopIfTrue="1" operator="endsWith" text="OB">
      <formula>RIGHT(O26,LEN("OB"))="OB"</formula>
    </cfRule>
    <cfRule type="endsWith" dxfId="5737" priority="5743" stopIfTrue="1" operator="endsWith" text="BA">
      <formula>RIGHT(O26,LEN("BA"))="BA"</formula>
    </cfRule>
    <cfRule type="endsWith" dxfId="5736" priority="5744" stopIfTrue="1" operator="endsWith" text="CO">
      <formula>RIGHT(O26,LEN("CO"))="CO"</formula>
    </cfRule>
    <cfRule type="endsWith" dxfId="5735" priority="5745" stopIfTrue="1" operator="endsWith" text="CH">
      <formula>RIGHT(O26,LEN("CH"))="CH"</formula>
    </cfRule>
  </conditionalFormatting>
  <conditionalFormatting sqref="Q26:Q40">
    <cfRule type="endsWith" dxfId="5734" priority="5724" stopIfTrue="1" operator="endsWith" text="TE">
      <formula>RIGHT(Q26,LEN("TE"))="TE"</formula>
    </cfRule>
    <cfRule type="endsWith" dxfId="5733" priority="5725" stopIfTrue="1" operator="endsWith" text="MX">
      <formula>RIGHT(Q26,LEN("MX"))="MX"</formula>
    </cfRule>
    <cfRule type="endsWith" dxfId="5732" priority="5726" stopIfTrue="1" operator="endsWith" text="MI">
      <formula>RIGHT(Q26,LEN("MI"))="MI"</formula>
    </cfRule>
    <cfRule type="endsWith" dxfId="5731" priority="5727" stopIfTrue="1" operator="endsWith" text="PL">
      <formula>RIGHT(Q26,LEN("PL"))="PL"</formula>
    </cfRule>
    <cfRule type="endsWith" dxfId="5730" priority="5728" stopIfTrue="1" operator="endsWith" text="FE">
      <formula>RIGHT(Q26,LEN("FE"))="FE"</formula>
    </cfRule>
    <cfRule type="endsWith" dxfId="5729" priority="5729" stopIfTrue="1" operator="endsWith" text="PA">
      <formula>RIGHT(Q26,LEN("PA"))="PA"</formula>
    </cfRule>
    <cfRule type="endsWith" dxfId="5728" priority="5730" stopIfTrue="1" operator="endsWith" text="PS">
      <formula>RIGHT(Q26,LEN("PS"))="PS"</formula>
    </cfRule>
    <cfRule type="endsWith" dxfId="5727" priority="5731" stopIfTrue="1" operator="endsWith" text="OB">
      <formula>RIGHT(Q26,LEN("OB"))="OB"</formula>
    </cfRule>
    <cfRule type="endsWith" dxfId="5726" priority="5732" stopIfTrue="1" operator="endsWith" text="BA">
      <formula>RIGHT(Q26,LEN("BA"))="BA"</formula>
    </cfRule>
    <cfRule type="endsWith" dxfId="5725" priority="5733" stopIfTrue="1" operator="endsWith" text="CO">
      <formula>RIGHT(Q26,LEN("CO"))="CO"</formula>
    </cfRule>
    <cfRule type="endsWith" dxfId="5724" priority="5734" stopIfTrue="1" operator="endsWith" text="CH">
      <formula>RIGHT(Q26,LEN("CH"))="CH"</formula>
    </cfRule>
  </conditionalFormatting>
  <conditionalFormatting sqref="S26:S40">
    <cfRule type="endsWith" dxfId="5723" priority="5713" stopIfTrue="1" operator="endsWith" text="TE">
      <formula>RIGHT(S26,LEN("TE"))="TE"</formula>
    </cfRule>
    <cfRule type="endsWith" dxfId="5722" priority="5714" stopIfTrue="1" operator="endsWith" text="MX">
      <formula>RIGHT(S26,LEN("MX"))="MX"</formula>
    </cfRule>
    <cfRule type="endsWith" dxfId="5721" priority="5715" stopIfTrue="1" operator="endsWith" text="MI">
      <formula>RIGHT(S26,LEN("MI"))="MI"</formula>
    </cfRule>
    <cfRule type="endsWith" dxfId="5720" priority="5716" stopIfTrue="1" operator="endsWith" text="PL">
      <formula>RIGHT(S26,LEN("PL"))="PL"</formula>
    </cfRule>
    <cfRule type="endsWith" dxfId="5719" priority="5717" stopIfTrue="1" operator="endsWith" text="FE">
      <formula>RIGHT(S26,LEN("FE"))="FE"</formula>
    </cfRule>
    <cfRule type="endsWith" dxfId="5718" priority="5718" stopIfTrue="1" operator="endsWith" text="PA">
      <formula>RIGHT(S26,LEN("PA"))="PA"</formula>
    </cfRule>
    <cfRule type="endsWith" dxfId="5717" priority="5719" stopIfTrue="1" operator="endsWith" text="PS">
      <formula>RIGHT(S26,LEN("PS"))="PS"</formula>
    </cfRule>
    <cfRule type="endsWith" dxfId="5716" priority="5720" stopIfTrue="1" operator="endsWith" text="OB">
      <formula>RIGHT(S26,LEN("OB"))="OB"</formula>
    </cfRule>
    <cfRule type="endsWith" dxfId="5715" priority="5721" stopIfTrue="1" operator="endsWith" text="BA">
      <formula>RIGHT(S26,LEN("BA"))="BA"</formula>
    </cfRule>
    <cfRule type="endsWith" dxfId="5714" priority="5722" stopIfTrue="1" operator="endsWith" text="CO">
      <formula>RIGHT(S26,LEN("CO"))="CO"</formula>
    </cfRule>
    <cfRule type="endsWith" dxfId="5713" priority="5723" stopIfTrue="1" operator="endsWith" text="CH">
      <formula>RIGHT(S26,LEN("CH"))="CH"</formula>
    </cfRule>
  </conditionalFormatting>
  <conditionalFormatting sqref="AB41">
    <cfRule type="cellIs" dxfId="5712" priority="5712" stopIfTrue="1" operator="greaterThan">
      <formula>16</formula>
    </cfRule>
  </conditionalFormatting>
  <conditionalFormatting sqref="AD41">
    <cfRule type="cellIs" dxfId="5711" priority="5711" stopIfTrue="1" operator="greaterThan">
      <formula>16</formula>
    </cfRule>
  </conditionalFormatting>
  <conditionalFormatting sqref="AF41">
    <cfRule type="cellIs" dxfId="5710" priority="5710" stopIfTrue="1" operator="greaterThan">
      <formula>16</formula>
    </cfRule>
  </conditionalFormatting>
  <conditionalFormatting sqref="AH41">
    <cfRule type="cellIs" dxfId="5709" priority="5709" stopIfTrue="1" operator="greaterThan">
      <formula>16</formula>
    </cfRule>
  </conditionalFormatting>
  <conditionalFormatting sqref="AJ41">
    <cfRule type="cellIs" dxfId="5708" priority="5708" stopIfTrue="1" operator="greaterThan">
      <formula>16</formula>
    </cfRule>
  </conditionalFormatting>
  <conditionalFormatting sqref="AL41">
    <cfRule type="cellIs" dxfId="5707" priority="5707" stopIfTrue="1" operator="greaterThan">
      <formula>16</formula>
    </cfRule>
  </conditionalFormatting>
  <conditionalFormatting sqref="AN41">
    <cfRule type="cellIs" dxfId="5706" priority="5706" stopIfTrue="1" operator="greaterThan">
      <formula>16</formula>
    </cfRule>
  </conditionalFormatting>
  <conditionalFormatting sqref="AA26:AA40">
    <cfRule type="endsWith" dxfId="5705" priority="5695" stopIfTrue="1" operator="endsWith" text="TE">
      <formula>RIGHT(AA26,LEN("TE"))="TE"</formula>
    </cfRule>
    <cfRule type="endsWith" dxfId="5704" priority="5696" stopIfTrue="1" operator="endsWith" text="MX">
      <formula>RIGHT(AA26,LEN("MX"))="MX"</formula>
    </cfRule>
    <cfRule type="endsWith" dxfId="5703" priority="5697" stopIfTrue="1" operator="endsWith" text="MI">
      <formula>RIGHT(AA26,LEN("MI"))="MI"</formula>
    </cfRule>
    <cfRule type="endsWith" dxfId="5702" priority="5698" stopIfTrue="1" operator="endsWith" text="PL">
      <formula>RIGHT(AA26,LEN("PL"))="PL"</formula>
    </cfRule>
    <cfRule type="endsWith" dxfId="5701" priority="5699" stopIfTrue="1" operator="endsWith" text="FE">
      <formula>RIGHT(AA26,LEN("FE"))="FE"</formula>
    </cfRule>
    <cfRule type="endsWith" dxfId="5700" priority="5700" stopIfTrue="1" operator="endsWith" text="PA">
      <formula>RIGHT(AA26,LEN("PA"))="PA"</formula>
    </cfRule>
    <cfRule type="endsWith" dxfId="5699" priority="5701" stopIfTrue="1" operator="endsWith" text="PS">
      <formula>RIGHT(AA26,LEN("PS"))="PS"</formula>
    </cfRule>
    <cfRule type="endsWith" dxfId="5698" priority="5702" stopIfTrue="1" operator="endsWith" text="OB">
      <formula>RIGHT(AA26,LEN("OB"))="OB"</formula>
    </cfRule>
    <cfRule type="endsWith" dxfId="5697" priority="5703" stopIfTrue="1" operator="endsWith" text="BA">
      <formula>RIGHT(AA26,LEN("BA"))="BA"</formula>
    </cfRule>
    <cfRule type="endsWith" dxfId="5696" priority="5704" stopIfTrue="1" operator="endsWith" text="CO">
      <formula>RIGHT(AA26,LEN("CO"))="CO"</formula>
    </cfRule>
    <cfRule type="endsWith" dxfId="5695" priority="5705" stopIfTrue="1" operator="endsWith" text="CH">
      <formula>RIGHT(AA26,LEN("CH"))="CH"</formula>
    </cfRule>
  </conditionalFormatting>
  <conditionalFormatting sqref="AC26:AC40">
    <cfRule type="endsWith" dxfId="5694" priority="5684" stopIfTrue="1" operator="endsWith" text="TE">
      <formula>RIGHT(AC26,LEN("TE"))="TE"</formula>
    </cfRule>
    <cfRule type="endsWith" dxfId="5693" priority="5685" stopIfTrue="1" operator="endsWith" text="MX">
      <formula>RIGHT(AC26,LEN("MX"))="MX"</formula>
    </cfRule>
    <cfRule type="endsWith" dxfId="5692" priority="5686" stopIfTrue="1" operator="endsWith" text="MI">
      <formula>RIGHT(AC26,LEN("MI"))="MI"</formula>
    </cfRule>
    <cfRule type="endsWith" dxfId="5691" priority="5687" stopIfTrue="1" operator="endsWith" text="PL">
      <formula>RIGHT(AC26,LEN("PL"))="PL"</formula>
    </cfRule>
    <cfRule type="endsWith" dxfId="5690" priority="5688" stopIfTrue="1" operator="endsWith" text="FE">
      <formula>RIGHT(AC26,LEN("FE"))="FE"</formula>
    </cfRule>
    <cfRule type="endsWith" dxfId="5689" priority="5689" stopIfTrue="1" operator="endsWith" text="PA">
      <formula>RIGHT(AC26,LEN("PA"))="PA"</formula>
    </cfRule>
    <cfRule type="endsWith" dxfId="5688" priority="5690" stopIfTrue="1" operator="endsWith" text="PS">
      <formula>RIGHT(AC26,LEN("PS"))="PS"</formula>
    </cfRule>
    <cfRule type="endsWith" dxfId="5687" priority="5691" stopIfTrue="1" operator="endsWith" text="OB">
      <formula>RIGHT(AC26,LEN("OB"))="OB"</formula>
    </cfRule>
    <cfRule type="endsWith" dxfId="5686" priority="5692" stopIfTrue="1" operator="endsWith" text="BA">
      <formula>RIGHT(AC26,LEN("BA"))="BA"</formula>
    </cfRule>
    <cfRule type="endsWith" dxfId="5685" priority="5693" stopIfTrue="1" operator="endsWith" text="CO">
      <formula>RIGHT(AC26,LEN("CO"))="CO"</formula>
    </cfRule>
    <cfRule type="endsWith" dxfId="5684" priority="5694" stopIfTrue="1" operator="endsWith" text="CH">
      <formula>RIGHT(AC26,LEN("CH"))="CH"</formula>
    </cfRule>
  </conditionalFormatting>
  <conditionalFormatting sqref="AE26:AE40">
    <cfRule type="endsWith" dxfId="5683" priority="5673" stopIfTrue="1" operator="endsWith" text="TE">
      <formula>RIGHT(AE26,LEN("TE"))="TE"</formula>
    </cfRule>
    <cfRule type="endsWith" dxfId="5682" priority="5674" stopIfTrue="1" operator="endsWith" text="MX">
      <formula>RIGHT(AE26,LEN("MX"))="MX"</formula>
    </cfRule>
    <cfRule type="endsWith" dxfId="5681" priority="5675" stopIfTrue="1" operator="endsWith" text="MI">
      <formula>RIGHT(AE26,LEN("MI"))="MI"</formula>
    </cfRule>
    <cfRule type="endsWith" dxfId="5680" priority="5676" stopIfTrue="1" operator="endsWith" text="PL">
      <formula>RIGHT(AE26,LEN("PL"))="PL"</formula>
    </cfRule>
    <cfRule type="endsWith" dxfId="5679" priority="5677" stopIfTrue="1" operator="endsWith" text="FE">
      <formula>RIGHT(AE26,LEN("FE"))="FE"</formula>
    </cfRule>
    <cfRule type="endsWith" dxfId="5678" priority="5678" stopIfTrue="1" operator="endsWith" text="PA">
      <formula>RIGHT(AE26,LEN("PA"))="PA"</formula>
    </cfRule>
    <cfRule type="endsWith" dxfId="5677" priority="5679" stopIfTrue="1" operator="endsWith" text="PS">
      <formula>RIGHT(AE26,LEN("PS"))="PS"</formula>
    </cfRule>
    <cfRule type="endsWith" dxfId="5676" priority="5680" stopIfTrue="1" operator="endsWith" text="OB">
      <formula>RIGHT(AE26,LEN("OB"))="OB"</formula>
    </cfRule>
    <cfRule type="endsWith" dxfId="5675" priority="5681" stopIfTrue="1" operator="endsWith" text="BA">
      <formula>RIGHT(AE26,LEN("BA"))="BA"</formula>
    </cfRule>
    <cfRule type="endsWith" dxfId="5674" priority="5682" stopIfTrue="1" operator="endsWith" text="CO">
      <formula>RIGHT(AE26,LEN("CO"))="CO"</formula>
    </cfRule>
    <cfRule type="endsWith" dxfId="5673" priority="5683" stopIfTrue="1" operator="endsWith" text="CH">
      <formula>RIGHT(AE26,LEN("CH"))="CH"</formula>
    </cfRule>
  </conditionalFormatting>
  <conditionalFormatting sqref="AG26:AG40">
    <cfRule type="endsWith" dxfId="5672" priority="5662" stopIfTrue="1" operator="endsWith" text="TE">
      <formula>RIGHT(AG26,LEN("TE"))="TE"</formula>
    </cfRule>
    <cfRule type="endsWith" dxfId="5671" priority="5663" stopIfTrue="1" operator="endsWith" text="MX">
      <formula>RIGHT(AG26,LEN("MX"))="MX"</formula>
    </cfRule>
    <cfRule type="endsWith" dxfId="5670" priority="5664" stopIfTrue="1" operator="endsWith" text="MI">
      <formula>RIGHT(AG26,LEN("MI"))="MI"</formula>
    </cfRule>
    <cfRule type="endsWith" dxfId="5669" priority="5665" stopIfTrue="1" operator="endsWith" text="PL">
      <formula>RIGHT(AG26,LEN("PL"))="PL"</formula>
    </cfRule>
    <cfRule type="endsWith" dxfId="5668" priority="5666" stopIfTrue="1" operator="endsWith" text="FE">
      <formula>RIGHT(AG26,LEN("FE"))="FE"</formula>
    </cfRule>
    <cfRule type="endsWith" dxfId="5667" priority="5667" stopIfTrue="1" operator="endsWith" text="PA">
      <formula>RIGHT(AG26,LEN("PA"))="PA"</formula>
    </cfRule>
    <cfRule type="endsWith" dxfId="5666" priority="5668" stopIfTrue="1" operator="endsWith" text="PS">
      <formula>RIGHT(AG26,LEN("PS"))="PS"</formula>
    </cfRule>
    <cfRule type="endsWith" dxfId="5665" priority="5669" stopIfTrue="1" operator="endsWith" text="OB">
      <formula>RIGHT(AG26,LEN("OB"))="OB"</formula>
    </cfRule>
    <cfRule type="endsWith" dxfId="5664" priority="5670" stopIfTrue="1" operator="endsWith" text="BA">
      <formula>RIGHT(AG26,LEN("BA"))="BA"</formula>
    </cfRule>
    <cfRule type="endsWith" dxfId="5663" priority="5671" stopIfTrue="1" operator="endsWith" text="CO">
      <formula>RIGHT(AG26,LEN("CO"))="CO"</formula>
    </cfRule>
    <cfRule type="endsWith" dxfId="5662" priority="5672" stopIfTrue="1" operator="endsWith" text="CH">
      <formula>RIGHT(AG26,LEN("CH"))="CH"</formula>
    </cfRule>
  </conditionalFormatting>
  <conditionalFormatting sqref="AI26:AI40">
    <cfRule type="endsWith" dxfId="5661" priority="5651" stopIfTrue="1" operator="endsWith" text="TE">
      <formula>RIGHT(AI26,LEN("TE"))="TE"</formula>
    </cfRule>
    <cfRule type="endsWith" dxfId="5660" priority="5652" stopIfTrue="1" operator="endsWith" text="MX">
      <formula>RIGHT(AI26,LEN("MX"))="MX"</formula>
    </cfRule>
    <cfRule type="endsWith" dxfId="5659" priority="5653" stopIfTrue="1" operator="endsWith" text="MI">
      <formula>RIGHT(AI26,LEN("MI"))="MI"</formula>
    </cfRule>
    <cfRule type="endsWith" dxfId="5658" priority="5654" stopIfTrue="1" operator="endsWith" text="PL">
      <formula>RIGHT(AI26,LEN("PL"))="PL"</formula>
    </cfRule>
    <cfRule type="endsWith" dxfId="5657" priority="5655" stopIfTrue="1" operator="endsWith" text="FE">
      <formula>RIGHT(AI26,LEN("FE"))="FE"</formula>
    </cfRule>
    <cfRule type="endsWith" dxfId="5656" priority="5656" stopIfTrue="1" operator="endsWith" text="PA">
      <formula>RIGHT(AI26,LEN("PA"))="PA"</formula>
    </cfRule>
    <cfRule type="endsWith" dxfId="5655" priority="5657" stopIfTrue="1" operator="endsWith" text="PS">
      <formula>RIGHT(AI26,LEN("PS"))="PS"</formula>
    </cfRule>
    <cfRule type="endsWith" dxfId="5654" priority="5658" stopIfTrue="1" operator="endsWith" text="OB">
      <formula>RIGHT(AI26,LEN("OB"))="OB"</formula>
    </cfRule>
    <cfRule type="endsWith" dxfId="5653" priority="5659" stopIfTrue="1" operator="endsWith" text="BA">
      <formula>RIGHT(AI26,LEN("BA"))="BA"</formula>
    </cfRule>
    <cfRule type="endsWith" dxfId="5652" priority="5660" stopIfTrue="1" operator="endsWith" text="CO">
      <formula>RIGHT(AI26,LEN("CO"))="CO"</formula>
    </cfRule>
    <cfRule type="endsWith" dxfId="5651" priority="5661" stopIfTrue="1" operator="endsWith" text="CH">
      <formula>RIGHT(AI26,LEN("CH"))="CH"</formula>
    </cfRule>
  </conditionalFormatting>
  <conditionalFormatting sqref="AK26:AK40">
    <cfRule type="endsWith" dxfId="5650" priority="5640" stopIfTrue="1" operator="endsWith" text="TE">
      <formula>RIGHT(AK26,LEN("TE"))="TE"</formula>
    </cfRule>
    <cfRule type="endsWith" dxfId="5649" priority="5641" stopIfTrue="1" operator="endsWith" text="MX">
      <formula>RIGHT(AK26,LEN("MX"))="MX"</formula>
    </cfRule>
    <cfRule type="endsWith" dxfId="5648" priority="5642" stopIfTrue="1" operator="endsWith" text="MI">
      <formula>RIGHT(AK26,LEN("MI"))="MI"</formula>
    </cfRule>
    <cfRule type="endsWith" dxfId="5647" priority="5643" stopIfTrue="1" operator="endsWith" text="PL">
      <formula>RIGHT(AK26,LEN("PL"))="PL"</formula>
    </cfRule>
    <cfRule type="endsWith" dxfId="5646" priority="5644" stopIfTrue="1" operator="endsWith" text="FE">
      <formula>RIGHT(AK26,LEN("FE"))="FE"</formula>
    </cfRule>
    <cfRule type="endsWith" dxfId="5645" priority="5645" stopIfTrue="1" operator="endsWith" text="PA">
      <formula>RIGHT(AK26,LEN("PA"))="PA"</formula>
    </cfRule>
    <cfRule type="endsWith" dxfId="5644" priority="5646" stopIfTrue="1" operator="endsWith" text="PS">
      <formula>RIGHT(AK26,LEN("PS"))="PS"</formula>
    </cfRule>
    <cfRule type="endsWith" dxfId="5643" priority="5647" stopIfTrue="1" operator="endsWith" text="OB">
      <formula>RIGHT(AK26,LEN("OB"))="OB"</formula>
    </cfRule>
    <cfRule type="endsWith" dxfId="5642" priority="5648" stopIfTrue="1" operator="endsWith" text="BA">
      <formula>RIGHT(AK26,LEN("BA"))="BA"</formula>
    </cfRule>
    <cfRule type="endsWith" dxfId="5641" priority="5649" stopIfTrue="1" operator="endsWith" text="CO">
      <formula>RIGHT(AK26,LEN("CO"))="CO"</formula>
    </cfRule>
    <cfRule type="endsWith" dxfId="5640" priority="5650" stopIfTrue="1" operator="endsWith" text="CH">
      <formula>RIGHT(AK26,LEN("CH"))="CH"</formula>
    </cfRule>
  </conditionalFormatting>
  <conditionalFormatting sqref="AM26:AM40">
    <cfRule type="endsWith" dxfId="5639" priority="5629" stopIfTrue="1" operator="endsWith" text="TE">
      <formula>RIGHT(AM26,LEN("TE"))="TE"</formula>
    </cfRule>
    <cfRule type="endsWith" dxfId="5638" priority="5630" stopIfTrue="1" operator="endsWith" text="MX">
      <formula>RIGHT(AM26,LEN("MX"))="MX"</formula>
    </cfRule>
    <cfRule type="endsWith" dxfId="5637" priority="5631" stopIfTrue="1" operator="endsWith" text="MI">
      <formula>RIGHT(AM26,LEN("MI"))="MI"</formula>
    </cfRule>
    <cfRule type="endsWith" dxfId="5636" priority="5632" stopIfTrue="1" operator="endsWith" text="PL">
      <formula>RIGHT(AM26,LEN("PL"))="PL"</formula>
    </cfRule>
    <cfRule type="endsWith" dxfId="5635" priority="5633" stopIfTrue="1" operator="endsWith" text="FE">
      <formula>RIGHT(AM26,LEN("FE"))="FE"</formula>
    </cfRule>
    <cfRule type="endsWith" dxfId="5634" priority="5634" stopIfTrue="1" operator="endsWith" text="PA">
      <formula>RIGHT(AM26,LEN("PA"))="PA"</formula>
    </cfRule>
    <cfRule type="endsWith" dxfId="5633" priority="5635" stopIfTrue="1" operator="endsWith" text="PS">
      <formula>RIGHT(AM26,LEN("PS"))="PS"</formula>
    </cfRule>
    <cfRule type="endsWith" dxfId="5632" priority="5636" stopIfTrue="1" operator="endsWith" text="OB">
      <formula>RIGHT(AM26,LEN("OB"))="OB"</formula>
    </cfRule>
    <cfRule type="endsWith" dxfId="5631" priority="5637" stopIfTrue="1" operator="endsWith" text="BA">
      <formula>RIGHT(AM26,LEN("BA"))="BA"</formula>
    </cfRule>
    <cfRule type="endsWith" dxfId="5630" priority="5638" stopIfTrue="1" operator="endsWith" text="CO">
      <formula>RIGHT(AM26,LEN("CO"))="CO"</formula>
    </cfRule>
    <cfRule type="endsWith" dxfId="5629" priority="5639" stopIfTrue="1" operator="endsWith" text="CH">
      <formula>RIGHT(AM26,LEN("CH"))="CH"</formula>
    </cfRule>
  </conditionalFormatting>
  <conditionalFormatting sqref="AV41">
    <cfRule type="cellIs" dxfId="5628" priority="5628" stopIfTrue="1" operator="greaterThan">
      <formula>16</formula>
    </cfRule>
  </conditionalFormatting>
  <conditionalFormatting sqref="AX41">
    <cfRule type="cellIs" dxfId="5627" priority="5627" stopIfTrue="1" operator="greaterThan">
      <formula>16</formula>
    </cfRule>
  </conditionalFormatting>
  <conditionalFormatting sqref="AZ41">
    <cfRule type="cellIs" dxfId="5626" priority="5626" stopIfTrue="1" operator="greaterThan">
      <formula>16</formula>
    </cfRule>
  </conditionalFormatting>
  <conditionalFormatting sqref="BB41">
    <cfRule type="cellIs" dxfId="5625" priority="5625" stopIfTrue="1" operator="greaterThan">
      <formula>16</formula>
    </cfRule>
  </conditionalFormatting>
  <conditionalFormatting sqref="BD41">
    <cfRule type="cellIs" dxfId="5624" priority="5624" stopIfTrue="1" operator="greaterThan">
      <formula>16</formula>
    </cfRule>
  </conditionalFormatting>
  <conditionalFormatting sqref="BF41">
    <cfRule type="cellIs" dxfId="5623" priority="5623" stopIfTrue="1" operator="greaterThan">
      <formula>16</formula>
    </cfRule>
  </conditionalFormatting>
  <conditionalFormatting sqref="BH41">
    <cfRule type="cellIs" dxfId="5622" priority="5622" stopIfTrue="1" operator="greaterThan">
      <formula>16</formula>
    </cfRule>
  </conditionalFormatting>
  <conditionalFormatting sqref="AU26:AU40">
    <cfRule type="endsWith" dxfId="5621" priority="5611" stopIfTrue="1" operator="endsWith" text="TE">
      <formula>RIGHT(AU26,LEN("TE"))="TE"</formula>
    </cfRule>
    <cfRule type="endsWith" dxfId="5620" priority="5612" stopIfTrue="1" operator="endsWith" text="MX">
      <formula>RIGHT(AU26,LEN("MX"))="MX"</formula>
    </cfRule>
    <cfRule type="endsWith" dxfId="5619" priority="5613" stopIfTrue="1" operator="endsWith" text="MI">
      <formula>RIGHT(AU26,LEN("MI"))="MI"</formula>
    </cfRule>
    <cfRule type="endsWith" dxfId="5618" priority="5614" stopIfTrue="1" operator="endsWith" text="PL">
      <formula>RIGHT(AU26,LEN("PL"))="PL"</formula>
    </cfRule>
    <cfRule type="endsWith" dxfId="5617" priority="5615" stopIfTrue="1" operator="endsWith" text="FE">
      <formula>RIGHT(AU26,LEN("FE"))="FE"</formula>
    </cfRule>
    <cfRule type="endsWith" dxfId="5616" priority="5616" stopIfTrue="1" operator="endsWith" text="PA">
      <formula>RIGHT(AU26,LEN("PA"))="PA"</formula>
    </cfRule>
    <cfRule type="endsWith" dxfId="5615" priority="5617" stopIfTrue="1" operator="endsWith" text="PS">
      <formula>RIGHT(AU26,LEN("PS"))="PS"</formula>
    </cfRule>
    <cfRule type="endsWith" dxfId="5614" priority="5618" stopIfTrue="1" operator="endsWith" text="OB">
      <formula>RIGHT(AU26,LEN("OB"))="OB"</formula>
    </cfRule>
    <cfRule type="endsWith" dxfId="5613" priority="5619" stopIfTrue="1" operator="endsWith" text="BA">
      <formula>RIGHT(AU26,LEN("BA"))="BA"</formula>
    </cfRule>
    <cfRule type="endsWith" dxfId="5612" priority="5620" stopIfTrue="1" operator="endsWith" text="CO">
      <formula>RIGHT(AU26,LEN("CO"))="CO"</formula>
    </cfRule>
    <cfRule type="endsWith" dxfId="5611" priority="5621" stopIfTrue="1" operator="endsWith" text="CH">
      <formula>RIGHT(AU26,LEN("CH"))="CH"</formula>
    </cfRule>
  </conditionalFormatting>
  <conditionalFormatting sqref="AW26:AW40">
    <cfRule type="endsWith" dxfId="5610" priority="5600" stopIfTrue="1" operator="endsWith" text="TE">
      <formula>RIGHT(AW26,LEN("TE"))="TE"</formula>
    </cfRule>
    <cfRule type="endsWith" dxfId="5609" priority="5601" stopIfTrue="1" operator="endsWith" text="MX">
      <formula>RIGHT(AW26,LEN("MX"))="MX"</formula>
    </cfRule>
    <cfRule type="endsWith" dxfId="5608" priority="5602" stopIfTrue="1" operator="endsWith" text="MI">
      <formula>RIGHT(AW26,LEN("MI"))="MI"</formula>
    </cfRule>
    <cfRule type="endsWith" dxfId="5607" priority="5603" stopIfTrue="1" operator="endsWith" text="PL">
      <formula>RIGHT(AW26,LEN("PL"))="PL"</formula>
    </cfRule>
    <cfRule type="endsWith" dxfId="5606" priority="5604" stopIfTrue="1" operator="endsWith" text="FE">
      <formula>RIGHT(AW26,LEN("FE"))="FE"</formula>
    </cfRule>
    <cfRule type="endsWith" dxfId="5605" priority="5605" stopIfTrue="1" operator="endsWith" text="PA">
      <formula>RIGHT(AW26,LEN("PA"))="PA"</formula>
    </cfRule>
    <cfRule type="endsWith" dxfId="5604" priority="5606" stopIfTrue="1" operator="endsWith" text="PS">
      <formula>RIGHT(AW26,LEN("PS"))="PS"</formula>
    </cfRule>
    <cfRule type="endsWith" dxfId="5603" priority="5607" stopIfTrue="1" operator="endsWith" text="OB">
      <formula>RIGHT(AW26,LEN("OB"))="OB"</formula>
    </cfRule>
    <cfRule type="endsWith" dxfId="5602" priority="5608" stopIfTrue="1" operator="endsWith" text="BA">
      <formula>RIGHT(AW26,LEN("BA"))="BA"</formula>
    </cfRule>
    <cfRule type="endsWith" dxfId="5601" priority="5609" stopIfTrue="1" operator="endsWith" text="CO">
      <formula>RIGHT(AW26,LEN("CO"))="CO"</formula>
    </cfRule>
    <cfRule type="endsWith" dxfId="5600" priority="5610" stopIfTrue="1" operator="endsWith" text="CH">
      <formula>RIGHT(AW26,LEN("CH"))="CH"</formula>
    </cfRule>
  </conditionalFormatting>
  <conditionalFormatting sqref="AY26:AY40">
    <cfRule type="endsWith" dxfId="5599" priority="5589" stopIfTrue="1" operator="endsWith" text="TE">
      <formula>RIGHT(AY26,LEN("TE"))="TE"</formula>
    </cfRule>
    <cfRule type="endsWith" dxfId="5598" priority="5590" stopIfTrue="1" operator="endsWith" text="MX">
      <formula>RIGHT(AY26,LEN("MX"))="MX"</formula>
    </cfRule>
    <cfRule type="endsWith" dxfId="5597" priority="5591" stopIfTrue="1" operator="endsWith" text="MI">
      <formula>RIGHT(AY26,LEN("MI"))="MI"</formula>
    </cfRule>
    <cfRule type="endsWith" dxfId="5596" priority="5592" stopIfTrue="1" operator="endsWith" text="PL">
      <formula>RIGHT(AY26,LEN("PL"))="PL"</formula>
    </cfRule>
    <cfRule type="endsWith" dxfId="5595" priority="5593" stopIfTrue="1" operator="endsWith" text="FE">
      <formula>RIGHT(AY26,LEN("FE"))="FE"</formula>
    </cfRule>
    <cfRule type="endsWith" dxfId="5594" priority="5594" stopIfTrue="1" operator="endsWith" text="PA">
      <formula>RIGHT(AY26,LEN("PA"))="PA"</formula>
    </cfRule>
    <cfRule type="endsWith" dxfId="5593" priority="5595" stopIfTrue="1" operator="endsWith" text="PS">
      <formula>RIGHT(AY26,LEN("PS"))="PS"</formula>
    </cfRule>
    <cfRule type="endsWith" dxfId="5592" priority="5596" stopIfTrue="1" operator="endsWith" text="OB">
      <formula>RIGHT(AY26,LEN("OB"))="OB"</formula>
    </cfRule>
    <cfRule type="endsWith" dxfId="5591" priority="5597" stopIfTrue="1" operator="endsWith" text="BA">
      <formula>RIGHT(AY26,LEN("BA"))="BA"</formula>
    </cfRule>
    <cfRule type="endsWith" dxfId="5590" priority="5598" stopIfTrue="1" operator="endsWith" text="CO">
      <formula>RIGHT(AY26,LEN("CO"))="CO"</formula>
    </cfRule>
    <cfRule type="endsWith" dxfId="5589" priority="5599" stopIfTrue="1" operator="endsWith" text="CH">
      <formula>RIGHT(AY26,LEN("CH"))="CH"</formula>
    </cfRule>
  </conditionalFormatting>
  <conditionalFormatting sqref="BA26:BA40">
    <cfRule type="endsWith" dxfId="5588" priority="5578" stopIfTrue="1" operator="endsWith" text="TE">
      <formula>RIGHT(BA26,LEN("TE"))="TE"</formula>
    </cfRule>
    <cfRule type="endsWith" dxfId="5587" priority="5579" stopIfTrue="1" operator="endsWith" text="MX">
      <formula>RIGHT(BA26,LEN("MX"))="MX"</formula>
    </cfRule>
    <cfRule type="endsWith" dxfId="5586" priority="5580" stopIfTrue="1" operator="endsWith" text="MI">
      <formula>RIGHT(BA26,LEN("MI"))="MI"</formula>
    </cfRule>
    <cfRule type="endsWith" dxfId="5585" priority="5581" stopIfTrue="1" operator="endsWith" text="PL">
      <formula>RIGHT(BA26,LEN("PL"))="PL"</formula>
    </cfRule>
    <cfRule type="endsWith" dxfId="5584" priority="5582" stopIfTrue="1" operator="endsWith" text="FE">
      <formula>RIGHT(BA26,LEN("FE"))="FE"</formula>
    </cfRule>
    <cfRule type="endsWith" dxfId="5583" priority="5583" stopIfTrue="1" operator="endsWith" text="PA">
      <formula>RIGHT(BA26,LEN("PA"))="PA"</formula>
    </cfRule>
    <cfRule type="endsWith" dxfId="5582" priority="5584" stopIfTrue="1" operator="endsWith" text="PS">
      <formula>RIGHT(BA26,LEN("PS"))="PS"</formula>
    </cfRule>
    <cfRule type="endsWith" dxfId="5581" priority="5585" stopIfTrue="1" operator="endsWith" text="OB">
      <formula>RIGHT(BA26,LEN("OB"))="OB"</formula>
    </cfRule>
    <cfRule type="endsWith" dxfId="5580" priority="5586" stopIfTrue="1" operator="endsWith" text="BA">
      <formula>RIGHT(BA26,LEN("BA"))="BA"</formula>
    </cfRule>
    <cfRule type="endsWith" dxfId="5579" priority="5587" stopIfTrue="1" operator="endsWith" text="CO">
      <formula>RIGHT(BA26,LEN("CO"))="CO"</formula>
    </cfRule>
    <cfRule type="endsWith" dxfId="5578" priority="5588" stopIfTrue="1" operator="endsWith" text="CH">
      <formula>RIGHT(BA26,LEN("CH"))="CH"</formula>
    </cfRule>
  </conditionalFormatting>
  <conditionalFormatting sqref="BC26:BC40">
    <cfRule type="endsWith" dxfId="5577" priority="5567" stopIfTrue="1" operator="endsWith" text="TE">
      <formula>RIGHT(BC26,LEN("TE"))="TE"</formula>
    </cfRule>
    <cfRule type="endsWith" dxfId="5576" priority="5568" stopIfTrue="1" operator="endsWith" text="MX">
      <formula>RIGHT(BC26,LEN("MX"))="MX"</formula>
    </cfRule>
    <cfRule type="endsWith" dxfId="5575" priority="5569" stopIfTrue="1" operator="endsWith" text="MI">
      <formula>RIGHT(BC26,LEN("MI"))="MI"</formula>
    </cfRule>
    <cfRule type="endsWith" dxfId="5574" priority="5570" stopIfTrue="1" operator="endsWith" text="PL">
      <formula>RIGHT(BC26,LEN("PL"))="PL"</formula>
    </cfRule>
    <cfRule type="endsWith" dxfId="5573" priority="5571" stopIfTrue="1" operator="endsWith" text="FE">
      <formula>RIGHT(BC26,LEN("FE"))="FE"</formula>
    </cfRule>
    <cfRule type="endsWith" dxfId="5572" priority="5572" stopIfTrue="1" operator="endsWith" text="PA">
      <formula>RIGHT(BC26,LEN("PA"))="PA"</formula>
    </cfRule>
    <cfRule type="endsWith" dxfId="5571" priority="5573" stopIfTrue="1" operator="endsWith" text="PS">
      <formula>RIGHT(BC26,LEN("PS"))="PS"</formula>
    </cfRule>
    <cfRule type="endsWith" dxfId="5570" priority="5574" stopIfTrue="1" operator="endsWith" text="OB">
      <formula>RIGHT(BC26,LEN("OB"))="OB"</formula>
    </cfRule>
    <cfRule type="endsWith" dxfId="5569" priority="5575" stopIfTrue="1" operator="endsWith" text="BA">
      <formula>RIGHT(BC26,LEN("BA"))="BA"</formula>
    </cfRule>
    <cfRule type="endsWith" dxfId="5568" priority="5576" stopIfTrue="1" operator="endsWith" text="CO">
      <formula>RIGHT(BC26,LEN("CO"))="CO"</formula>
    </cfRule>
    <cfRule type="endsWith" dxfId="5567" priority="5577" stopIfTrue="1" operator="endsWith" text="CH">
      <formula>RIGHT(BC26,LEN("CH"))="CH"</formula>
    </cfRule>
  </conditionalFormatting>
  <conditionalFormatting sqref="BE26:BE40">
    <cfRule type="endsWith" dxfId="5566" priority="5556" stopIfTrue="1" operator="endsWith" text="TE">
      <formula>RIGHT(BE26,LEN("TE"))="TE"</formula>
    </cfRule>
    <cfRule type="endsWith" dxfId="5565" priority="5557" stopIfTrue="1" operator="endsWith" text="MX">
      <formula>RIGHT(BE26,LEN("MX"))="MX"</formula>
    </cfRule>
    <cfRule type="endsWith" dxfId="5564" priority="5558" stopIfTrue="1" operator="endsWith" text="MI">
      <formula>RIGHT(BE26,LEN("MI"))="MI"</formula>
    </cfRule>
    <cfRule type="endsWith" dxfId="5563" priority="5559" stopIfTrue="1" operator="endsWith" text="PL">
      <formula>RIGHT(BE26,LEN("PL"))="PL"</formula>
    </cfRule>
    <cfRule type="endsWith" dxfId="5562" priority="5560" stopIfTrue="1" operator="endsWith" text="FE">
      <formula>RIGHT(BE26,LEN("FE"))="FE"</formula>
    </cfRule>
    <cfRule type="endsWith" dxfId="5561" priority="5561" stopIfTrue="1" operator="endsWith" text="PA">
      <formula>RIGHT(BE26,LEN("PA"))="PA"</formula>
    </cfRule>
    <cfRule type="endsWith" dxfId="5560" priority="5562" stopIfTrue="1" operator="endsWith" text="PS">
      <formula>RIGHT(BE26,LEN("PS"))="PS"</formula>
    </cfRule>
    <cfRule type="endsWith" dxfId="5559" priority="5563" stopIfTrue="1" operator="endsWith" text="OB">
      <formula>RIGHT(BE26,LEN("OB"))="OB"</formula>
    </cfRule>
    <cfRule type="endsWith" dxfId="5558" priority="5564" stopIfTrue="1" operator="endsWith" text="BA">
      <formula>RIGHT(BE26,LEN("BA"))="BA"</formula>
    </cfRule>
    <cfRule type="endsWith" dxfId="5557" priority="5565" stopIfTrue="1" operator="endsWith" text="CO">
      <formula>RIGHT(BE26,LEN("CO"))="CO"</formula>
    </cfRule>
    <cfRule type="endsWith" dxfId="5556" priority="5566" stopIfTrue="1" operator="endsWith" text="CH">
      <formula>RIGHT(BE26,LEN("CH"))="CH"</formula>
    </cfRule>
  </conditionalFormatting>
  <conditionalFormatting sqref="BG26:BG40">
    <cfRule type="endsWith" dxfId="5555" priority="5545" stopIfTrue="1" operator="endsWith" text="TE">
      <formula>RIGHT(BG26,LEN("TE"))="TE"</formula>
    </cfRule>
    <cfRule type="endsWith" dxfId="5554" priority="5546" stopIfTrue="1" operator="endsWith" text="MX">
      <formula>RIGHT(BG26,LEN("MX"))="MX"</formula>
    </cfRule>
    <cfRule type="endsWith" dxfId="5553" priority="5547" stopIfTrue="1" operator="endsWith" text="MI">
      <formula>RIGHT(BG26,LEN("MI"))="MI"</formula>
    </cfRule>
    <cfRule type="endsWith" dxfId="5552" priority="5548" stopIfTrue="1" operator="endsWith" text="PL">
      <formula>RIGHT(BG26,LEN("PL"))="PL"</formula>
    </cfRule>
    <cfRule type="endsWith" dxfId="5551" priority="5549" stopIfTrue="1" operator="endsWith" text="FE">
      <formula>RIGHT(BG26,LEN("FE"))="FE"</formula>
    </cfRule>
    <cfRule type="endsWith" dxfId="5550" priority="5550" stopIfTrue="1" operator="endsWith" text="PA">
      <formula>RIGHT(BG26,LEN("PA"))="PA"</formula>
    </cfRule>
    <cfRule type="endsWith" dxfId="5549" priority="5551" stopIfTrue="1" operator="endsWith" text="PS">
      <formula>RIGHT(BG26,LEN("PS"))="PS"</formula>
    </cfRule>
    <cfRule type="endsWith" dxfId="5548" priority="5552" stopIfTrue="1" operator="endsWith" text="OB">
      <formula>RIGHT(BG26,LEN("OB"))="OB"</formula>
    </cfRule>
    <cfRule type="endsWith" dxfId="5547" priority="5553" stopIfTrue="1" operator="endsWith" text="BA">
      <formula>RIGHT(BG26,LEN("BA"))="BA"</formula>
    </cfRule>
    <cfRule type="endsWith" dxfId="5546" priority="5554" stopIfTrue="1" operator="endsWith" text="CO">
      <formula>RIGHT(BG26,LEN("CO"))="CO"</formula>
    </cfRule>
    <cfRule type="endsWith" dxfId="5545" priority="5555" stopIfTrue="1" operator="endsWith" text="CH">
      <formula>RIGHT(BG26,LEN("CH"))="CH"</formula>
    </cfRule>
  </conditionalFormatting>
  <conditionalFormatting sqref="H59">
    <cfRule type="cellIs" dxfId="5544" priority="5544" stopIfTrue="1" operator="greaterThan">
      <formula>16</formula>
    </cfRule>
  </conditionalFormatting>
  <conditionalFormatting sqref="J59">
    <cfRule type="cellIs" dxfId="5543" priority="5543" stopIfTrue="1" operator="greaterThan">
      <formula>16</formula>
    </cfRule>
  </conditionalFormatting>
  <conditionalFormatting sqref="L59">
    <cfRule type="cellIs" dxfId="5542" priority="5542" stopIfTrue="1" operator="greaterThan">
      <formula>16</formula>
    </cfRule>
  </conditionalFormatting>
  <conditionalFormatting sqref="N59">
    <cfRule type="cellIs" dxfId="5541" priority="5541" stopIfTrue="1" operator="greaterThan">
      <formula>16</formula>
    </cfRule>
  </conditionalFormatting>
  <conditionalFormatting sqref="P59">
    <cfRule type="cellIs" dxfId="5540" priority="5540" stopIfTrue="1" operator="greaterThan">
      <formula>16</formula>
    </cfRule>
  </conditionalFormatting>
  <conditionalFormatting sqref="R59">
    <cfRule type="cellIs" dxfId="5539" priority="5539" stopIfTrue="1" operator="greaterThan">
      <formula>16</formula>
    </cfRule>
  </conditionalFormatting>
  <conditionalFormatting sqref="T59">
    <cfRule type="cellIs" dxfId="5538" priority="5538" stopIfTrue="1" operator="greaterThan">
      <formula>16</formula>
    </cfRule>
  </conditionalFormatting>
  <conditionalFormatting sqref="G44:G58">
    <cfRule type="endsWith" dxfId="5537" priority="5527" stopIfTrue="1" operator="endsWith" text="TE">
      <formula>RIGHT(G44,LEN("TE"))="TE"</formula>
    </cfRule>
    <cfRule type="endsWith" dxfId="5536" priority="5528" stopIfTrue="1" operator="endsWith" text="MX">
      <formula>RIGHT(G44,LEN("MX"))="MX"</formula>
    </cfRule>
    <cfRule type="endsWith" dxfId="5535" priority="5529" stopIfTrue="1" operator="endsWith" text="MI">
      <formula>RIGHT(G44,LEN("MI"))="MI"</formula>
    </cfRule>
    <cfRule type="endsWith" dxfId="5534" priority="5530" stopIfTrue="1" operator="endsWith" text="PL">
      <formula>RIGHT(G44,LEN("PL"))="PL"</formula>
    </cfRule>
    <cfRule type="endsWith" dxfId="5533" priority="5531" stopIfTrue="1" operator="endsWith" text="FE">
      <formula>RIGHT(G44,LEN("FE"))="FE"</formula>
    </cfRule>
    <cfRule type="endsWith" dxfId="5532" priority="5532" stopIfTrue="1" operator="endsWith" text="PA">
      <formula>RIGHT(G44,LEN("PA"))="PA"</formula>
    </cfRule>
    <cfRule type="endsWith" dxfId="5531" priority="5533" stopIfTrue="1" operator="endsWith" text="PS">
      <formula>RIGHT(G44,LEN("PS"))="PS"</formula>
    </cfRule>
    <cfRule type="endsWith" dxfId="5530" priority="5534" stopIfTrue="1" operator="endsWith" text="OB">
      <formula>RIGHT(G44,LEN("OB"))="OB"</formula>
    </cfRule>
    <cfRule type="endsWith" dxfId="5529" priority="5535" stopIfTrue="1" operator="endsWith" text="BA">
      <formula>RIGHT(G44,LEN("BA"))="BA"</formula>
    </cfRule>
    <cfRule type="endsWith" dxfId="5528" priority="5536" stopIfTrue="1" operator="endsWith" text="CO">
      <formula>RIGHT(G44,LEN("CO"))="CO"</formula>
    </cfRule>
    <cfRule type="endsWith" dxfId="5527" priority="5537" stopIfTrue="1" operator="endsWith" text="CH">
      <formula>RIGHT(G44,LEN("CH"))="CH"</formula>
    </cfRule>
  </conditionalFormatting>
  <conditionalFormatting sqref="I44:I58">
    <cfRule type="endsWith" dxfId="5526" priority="5516" stopIfTrue="1" operator="endsWith" text="TE">
      <formula>RIGHT(I44,LEN("TE"))="TE"</formula>
    </cfRule>
    <cfRule type="endsWith" dxfId="5525" priority="5517" stopIfTrue="1" operator="endsWith" text="MX">
      <formula>RIGHT(I44,LEN("MX"))="MX"</formula>
    </cfRule>
    <cfRule type="endsWith" dxfId="5524" priority="5518" stopIfTrue="1" operator="endsWith" text="MI">
      <formula>RIGHT(I44,LEN("MI"))="MI"</formula>
    </cfRule>
    <cfRule type="endsWith" dxfId="5523" priority="5519" stopIfTrue="1" operator="endsWith" text="PL">
      <formula>RIGHT(I44,LEN("PL"))="PL"</formula>
    </cfRule>
    <cfRule type="endsWith" dxfId="5522" priority="5520" stopIfTrue="1" operator="endsWith" text="FE">
      <formula>RIGHT(I44,LEN("FE"))="FE"</formula>
    </cfRule>
    <cfRule type="endsWith" dxfId="5521" priority="5521" stopIfTrue="1" operator="endsWith" text="PA">
      <formula>RIGHT(I44,LEN("PA"))="PA"</formula>
    </cfRule>
    <cfRule type="endsWith" dxfId="5520" priority="5522" stopIfTrue="1" operator="endsWith" text="PS">
      <formula>RIGHT(I44,LEN("PS"))="PS"</formula>
    </cfRule>
    <cfRule type="endsWith" dxfId="5519" priority="5523" stopIfTrue="1" operator="endsWith" text="OB">
      <formula>RIGHT(I44,LEN("OB"))="OB"</formula>
    </cfRule>
    <cfRule type="endsWith" dxfId="5518" priority="5524" stopIfTrue="1" operator="endsWith" text="BA">
      <formula>RIGHT(I44,LEN("BA"))="BA"</formula>
    </cfRule>
    <cfRule type="endsWith" dxfId="5517" priority="5525" stopIfTrue="1" operator="endsWith" text="CO">
      <formula>RIGHT(I44,LEN("CO"))="CO"</formula>
    </cfRule>
    <cfRule type="endsWith" dxfId="5516" priority="5526" stopIfTrue="1" operator="endsWith" text="CH">
      <formula>RIGHT(I44,LEN("CH"))="CH"</formula>
    </cfRule>
  </conditionalFormatting>
  <conditionalFormatting sqref="K44:K58">
    <cfRule type="endsWith" dxfId="5515" priority="5505" stopIfTrue="1" operator="endsWith" text="TE">
      <formula>RIGHT(K44,LEN("TE"))="TE"</formula>
    </cfRule>
    <cfRule type="endsWith" dxfId="5514" priority="5506" stopIfTrue="1" operator="endsWith" text="MX">
      <formula>RIGHT(K44,LEN("MX"))="MX"</formula>
    </cfRule>
    <cfRule type="endsWith" dxfId="5513" priority="5507" stopIfTrue="1" operator="endsWith" text="MI">
      <formula>RIGHT(K44,LEN("MI"))="MI"</formula>
    </cfRule>
    <cfRule type="endsWith" dxfId="5512" priority="5508" stopIfTrue="1" operator="endsWith" text="PL">
      <formula>RIGHT(K44,LEN("PL"))="PL"</formula>
    </cfRule>
    <cfRule type="endsWith" dxfId="5511" priority="5509" stopIfTrue="1" operator="endsWith" text="FE">
      <formula>RIGHT(K44,LEN("FE"))="FE"</formula>
    </cfRule>
    <cfRule type="endsWith" dxfId="5510" priority="5510" stopIfTrue="1" operator="endsWith" text="PA">
      <formula>RIGHT(K44,LEN("PA"))="PA"</formula>
    </cfRule>
    <cfRule type="endsWith" dxfId="5509" priority="5511" stopIfTrue="1" operator="endsWith" text="PS">
      <formula>RIGHT(K44,LEN("PS"))="PS"</formula>
    </cfRule>
    <cfRule type="endsWith" dxfId="5508" priority="5512" stopIfTrue="1" operator="endsWith" text="OB">
      <formula>RIGHT(K44,LEN("OB"))="OB"</formula>
    </cfRule>
    <cfRule type="endsWith" dxfId="5507" priority="5513" stopIfTrue="1" operator="endsWith" text="BA">
      <formula>RIGHT(K44,LEN("BA"))="BA"</formula>
    </cfRule>
    <cfRule type="endsWith" dxfId="5506" priority="5514" stopIfTrue="1" operator="endsWith" text="CO">
      <formula>RIGHT(K44,LEN("CO"))="CO"</formula>
    </cfRule>
    <cfRule type="endsWith" dxfId="5505" priority="5515" stopIfTrue="1" operator="endsWith" text="CH">
      <formula>RIGHT(K44,LEN("CH"))="CH"</formula>
    </cfRule>
  </conditionalFormatting>
  <conditionalFormatting sqref="M44:M58">
    <cfRule type="endsWith" dxfId="5504" priority="5494" stopIfTrue="1" operator="endsWith" text="TE">
      <formula>RIGHT(M44,LEN("TE"))="TE"</formula>
    </cfRule>
    <cfRule type="endsWith" dxfId="5503" priority="5495" stopIfTrue="1" operator="endsWith" text="MX">
      <formula>RIGHT(M44,LEN("MX"))="MX"</formula>
    </cfRule>
    <cfRule type="endsWith" dxfId="5502" priority="5496" stopIfTrue="1" operator="endsWith" text="MI">
      <formula>RIGHT(M44,LEN("MI"))="MI"</formula>
    </cfRule>
    <cfRule type="endsWith" dxfId="5501" priority="5497" stopIfTrue="1" operator="endsWith" text="PL">
      <formula>RIGHT(M44,LEN("PL"))="PL"</formula>
    </cfRule>
    <cfRule type="endsWith" dxfId="5500" priority="5498" stopIfTrue="1" operator="endsWith" text="FE">
      <formula>RIGHT(M44,LEN("FE"))="FE"</formula>
    </cfRule>
    <cfRule type="endsWith" dxfId="5499" priority="5499" stopIfTrue="1" operator="endsWith" text="PA">
      <formula>RIGHT(M44,LEN("PA"))="PA"</formula>
    </cfRule>
    <cfRule type="endsWith" dxfId="5498" priority="5500" stopIfTrue="1" operator="endsWith" text="PS">
      <formula>RIGHT(M44,LEN("PS"))="PS"</formula>
    </cfRule>
    <cfRule type="endsWith" dxfId="5497" priority="5501" stopIfTrue="1" operator="endsWith" text="OB">
      <formula>RIGHT(M44,LEN("OB"))="OB"</formula>
    </cfRule>
    <cfRule type="endsWith" dxfId="5496" priority="5502" stopIfTrue="1" operator="endsWith" text="BA">
      <formula>RIGHT(M44,LEN("BA"))="BA"</formula>
    </cfRule>
    <cfRule type="endsWith" dxfId="5495" priority="5503" stopIfTrue="1" operator="endsWith" text="CO">
      <formula>RIGHT(M44,LEN("CO"))="CO"</formula>
    </cfRule>
    <cfRule type="endsWith" dxfId="5494" priority="5504" stopIfTrue="1" operator="endsWith" text="CH">
      <formula>RIGHT(M44,LEN("CH"))="CH"</formula>
    </cfRule>
  </conditionalFormatting>
  <conditionalFormatting sqref="O44:O58">
    <cfRule type="endsWith" dxfId="5493" priority="5483" stopIfTrue="1" operator="endsWith" text="TE">
      <formula>RIGHT(O44,LEN("TE"))="TE"</formula>
    </cfRule>
    <cfRule type="endsWith" dxfId="5492" priority="5484" stopIfTrue="1" operator="endsWith" text="MX">
      <formula>RIGHT(O44,LEN("MX"))="MX"</formula>
    </cfRule>
    <cfRule type="endsWith" dxfId="5491" priority="5485" stopIfTrue="1" operator="endsWith" text="MI">
      <formula>RIGHT(O44,LEN("MI"))="MI"</formula>
    </cfRule>
    <cfRule type="endsWith" dxfId="5490" priority="5486" stopIfTrue="1" operator="endsWith" text="PL">
      <formula>RIGHT(O44,LEN("PL"))="PL"</formula>
    </cfRule>
    <cfRule type="endsWith" dxfId="5489" priority="5487" stopIfTrue="1" operator="endsWith" text="FE">
      <formula>RIGHT(O44,LEN("FE"))="FE"</formula>
    </cfRule>
    <cfRule type="endsWith" dxfId="5488" priority="5488" stopIfTrue="1" operator="endsWith" text="PA">
      <formula>RIGHT(O44,LEN("PA"))="PA"</formula>
    </cfRule>
    <cfRule type="endsWith" dxfId="5487" priority="5489" stopIfTrue="1" operator="endsWith" text="PS">
      <formula>RIGHT(O44,LEN("PS"))="PS"</formula>
    </cfRule>
    <cfRule type="endsWith" dxfId="5486" priority="5490" stopIfTrue="1" operator="endsWith" text="OB">
      <formula>RIGHT(O44,LEN("OB"))="OB"</formula>
    </cfRule>
    <cfRule type="endsWith" dxfId="5485" priority="5491" stopIfTrue="1" operator="endsWith" text="BA">
      <formula>RIGHT(O44,LEN("BA"))="BA"</formula>
    </cfRule>
    <cfRule type="endsWith" dxfId="5484" priority="5492" stopIfTrue="1" operator="endsWith" text="CO">
      <formula>RIGHT(O44,LEN("CO"))="CO"</formula>
    </cfRule>
    <cfRule type="endsWith" dxfId="5483" priority="5493" stopIfTrue="1" operator="endsWith" text="CH">
      <formula>RIGHT(O44,LEN("CH"))="CH"</formula>
    </cfRule>
  </conditionalFormatting>
  <conditionalFormatting sqref="Q44:Q58">
    <cfRule type="endsWith" dxfId="5482" priority="5472" stopIfTrue="1" operator="endsWith" text="TE">
      <formula>RIGHT(Q44,LEN("TE"))="TE"</formula>
    </cfRule>
    <cfRule type="endsWith" dxfId="5481" priority="5473" stopIfTrue="1" operator="endsWith" text="MX">
      <formula>RIGHT(Q44,LEN("MX"))="MX"</formula>
    </cfRule>
    <cfRule type="endsWith" dxfId="5480" priority="5474" stopIfTrue="1" operator="endsWith" text="MI">
      <formula>RIGHT(Q44,LEN("MI"))="MI"</formula>
    </cfRule>
    <cfRule type="endsWith" dxfId="5479" priority="5475" stopIfTrue="1" operator="endsWith" text="PL">
      <formula>RIGHT(Q44,LEN("PL"))="PL"</formula>
    </cfRule>
    <cfRule type="endsWith" dxfId="5478" priority="5476" stopIfTrue="1" operator="endsWith" text="FE">
      <formula>RIGHT(Q44,LEN("FE"))="FE"</formula>
    </cfRule>
    <cfRule type="endsWith" dxfId="5477" priority="5477" stopIfTrue="1" operator="endsWith" text="PA">
      <formula>RIGHT(Q44,LEN("PA"))="PA"</formula>
    </cfRule>
    <cfRule type="endsWith" dxfId="5476" priority="5478" stopIfTrue="1" operator="endsWith" text="PS">
      <formula>RIGHT(Q44,LEN("PS"))="PS"</formula>
    </cfRule>
    <cfRule type="endsWith" dxfId="5475" priority="5479" stopIfTrue="1" operator="endsWith" text="OB">
      <formula>RIGHT(Q44,LEN("OB"))="OB"</formula>
    </cfRule>
    <cfRule type="endsWith" dxfId="5474" priority="5480" stopIfTrue="1" operator="endsWith" text="BA">
      <formula>RIGHT(Q44,LEN("BA"))="BA"</formula>
    </cfRule>
    <cfRule type="endsWith" dxfId="5473" priority="5481" stopIfTrue="1" operator="endsWith" text="CO">
      <formula>RIGHT(Q44,LEN("CO"))="CO"</formula>
    </cfRule>
    <cfRule type="endsWith" dxfId="5472" priority="5482" stopIfTrue="1" operator="endsWith" text="CH">
      <formula>RIGHT(Q44,LEN("CH"))="CH"</formula>
    </cfRule>
  </conditionalFormatting>
  <conditionalFormatting sqref="S44:S58">
    <cfRule type="endsWith" dxfId="5471" priority="5461" stopIfTrue="1" operator="endsWith" text="TE">
      <formula>RIGHT(S44,LEN("TE"))="TE"</formula>
    </cfRule>
    <cfRule type="endsWith" dxfId="5470" priority="5462" stopIfTrue="1" operator="endsWith" text="MX">
      <formula>RIGHT(S44,LEN("MX"))="MX"</formula>
    </cfRule>
    <cfRule type="endsWith" dxfId="5469" priority="5463" stopIfTrue="1" operator="endsWith" text="MI">
      <formula>RIGHT(S44,LEN("MI"))="MI"</formula>
    </cfRule>
    <cfRule type="endsWith" dxfId="5468" priority="5464" stopIfTrue="1" operator="endsWith" text="PL">
      <formula>RIGHT(S44,LEN("PL"))="PL"</formula>
    </cfRule>
    <cfRule type="endsWith" dxfId="5467" priority="5465" stopIfTrue="1" operator="endsWith" text="FE">
      <formula>RIGHT(S44,LEN("FE"))="FE"</formula>
    </cfRule>
    <cfRule type="endsWith" dxfId="5466" priority="5466" stopIfTrue="1" operator="endsWith" text="PA">
      <formula>RIGHT(S44,LEN("PA"))="PA"</formula>
    </cfRule>
    <cfRule type="endsWith" dxfId="5465" priority="5467" stopIfTrue="1" operator="endsWith" text="PS">
      <formula>RIGHT(S44,LEN("PS"))="PS"</formula>
    </cfRule>
    <cfRule type="endsWith" dxfId="5464" priority="5468" stopIfTrue="1" operator="endsWith" text="OB">
      <formula>RIGHT(S44,LEN("OB"))="OB"</formula>
    </cfRule>
    <cfRule type="endsWith" dxfId="5463" priority="5469" stopIfTrue="1" operator="endsWith" text="BA">
      <formula>RIGHT(S44,LEN("BA"))="BA"</formula>
    </cfRule>
    <cfRule type="endsWith" dxfId="5462" priority="5470" stopIfTrue="1" operator="endsWith" text="CO">
      <formula>RIGHT(S44,LEN("CO"))="CO"</formula>
    </cfRule>
    <cfRule type="endsWith" dxfId="5461" priority="5471" stopIfTrue="1" operator="endsWith" text="CH">
      <formula>RIGHT(S44,LEN("CH"))="CH"</formula>
    </cfRule>
  </conditionalFormatting>
  <conditionalFormatting sqref="AB59">
    <cfRule type="cellIs" dxfId="5460" priority="5460" stopIfTrue="1" operator="greaterThan">
      <formula>16</formula>
    </cfRule>
  </conditionalFormatting>
  <conditionalFormatting sqref="AD59">
    <cfRule type="cellIs" dxfId="5459" priority="5459" stopIfTrue="1" operator="greaterThan">
      <formula>16</formula>
    </cfRule>
  </conditionalFormatting>
  <conditionalFormatting sqref="AF59">
    <cfRule type="cellIs" dxfId="5458" priority="5458" stopIfTrue="1" operator="greaterThan">
      <formula>16</formula>
    </cfRule>
  </conditionalFormatting>
  <conditionalFormatting sqref="AH59">
    <cfRule type="cellIs" dxfId="5457" priority="5457" stopIfTrue="1" operator="greaterThan">
      <formula>16</formula>
    </cfRule>
  </conditionalFormatting>
  <conditionalFormatting sqref="AJ59">
    <cfRule type="cellIs" dxfId="5456" priority="5456" stopIfTrue="1" operator="greaterThan">
      <formula>16</formula>
    </cfRule>
  </conditionalFormatting>
  <conditionalFormatting sqref="AL59">
    <cfRule type="cellIs" dxfId="5455" priority="5455" stopIfTrue="1" operator="greaterThan">
      <formula>16</formula>
    </cfRule>
  </conditionalFormatting>
  <conditionalFormatting sqref="AN59">
    <cfRule type="cellIs" dxfId="5454" priority="5454" stopIfTrue="1" operator="greaterThan">
      <formula>16</formula>
    </cfRule>
  </conditionalFormatting>
  <conditionalFormatting sqref="AA44:AA58">
    <cfRule type="endsWith" dxfId="5453" priority="5443" stopIfTrue="1" operator="endsWith" text="TE">
      <formula>RIGHT(AA44,LEN("TE"))="TE"</formula>
    </cfRule>
    <cfRule type="endsWith" dxfId="5452" priority="5444" stopIfTrue="1" operator="endsWith" text="MX">
      <formula>RIGHT(AA44,LEN("MX"))="MX"</formula>
    </cfRule>
    <cfRule type="endsWith" dxfId="5451" priority="5445" stopIfTrue="1" operator="endsWith" text="MI">
      <formula>RIGHT(AA44,LEN("MI"))="MI"</formula>
    </cfRule>
    <cfRule type="endsWith" dxfId="5450" priority="5446" stopIfTrue="1" operator="endsWith" text="PL">
      <formula>RIGHT(AA44,LEN("PL"))="PL"</formula>
    </cfRule>
    <cfRule type="endsWith" dxfId="5449" priority="5447" stopIfTrue="1" operator="endsWith" text="FE">
      <formula>RIGHT(AA44,LEN("FE"))="FE"</formula>
    </cfRule>
    <cfRule type="endsWith" dxfId="5448" priority="5448" stopIfTrue="1" operator="endsWith" text="PA">
      <formula>RIGHT(AA44,LEN("PA"))="PA"</formula>
    </cfRule>
    <cfRule type="endsWith" dxfId="5447" priority="5449" stopIfTrue="1" operator="endsWith" text="PS">
      <formula>RIGHT(AA44,LEN("PS"))="PS"</formula>
    </cfRule>
    <cfRule type="endsWith" dxfId="5446" priority="5450" stopIfTrue="1" operator="endsWith" text="OB">
      <formula>RIGHT(AA44,LEN("OB"))="OB"</formula>
    </cfRule>
    <cfRule type="endsWith" dxfId="5445" priority="5451" stopIfTrue="1" operator="endsWith" text="BA">
      <formula>RIGHT(AA44,LEN("BA"))="BA"</formula>
    </cfRule>
    <cfRule type="endsWith" dxfId="5444" priority="5452" stopIfTrue="1" operator="endsWith" text="CO">
      <formula>RIGHT(AA44,LEN("CO"))="CO"</formula>
    </cfRule>
    <cfRule type="endsWith" dxfId="5443" priority="5453" stopIfTrue="1" operator="endsWith" text="CH">
      <formula>RIGHT(AA44,LEN("CH"))="CH"</formula>
    </cfRule>
  </conditionalFormatting>
  <conditionalFormatting sqref="AC44:AC58">
    <cfRule type="endsWith" dxfId="5442" priority="5432" stopIfTrue="1" operator="endsWith" text="TE">
      <formula>RIGHT(AC44,LEN("TE"))="TE"</formula>
    </cfRule>
    <cfRule type="endsWith" dxfId="5441" priority="5433" stopIfTrue="1" operator="endsWith" text="MX">
      <formula>RIGHT(AC44,LEN("MX"))="MX"</formula>
    </cfRule>
    <cfRule type="endsWith" dxfId="5440" priority="5434" stopIfTrue="1" operator="endsWith" text="MI">
      <formula>RIGHT(AC44,LEN("MI"))="MI"</formula>
    </cfRule>
    <cfRule type="endsWith" dxfId="5439" priority="5435" stopIfTrue="1" operator="endsWith" text="PL">
      <formula>RIGHT(AC44,LEN("PL"))="PL"</formula>
    </cfRule>
    <cfRule type="endsWith" dxfId="5438" priority="5436" stopIfTrue="1" operator="endsWith" text="FE">
      <formula>RIGHT(AC44,LEN("FE"))="FE"</formula>
    </cfRule>
    <cfRule type="endsWith" dxfId="5437" priority="5437" stopIfTrue="1" operator="endsWith" text="PA">
      <formula>RIGHT(AC44,LEN("PA"))="PA"</formula>
    </cfRule>
    <cfRule type="endsWith" dxfId="5436" priority="5438" stopIfTrue="1" operator="endsWith" text="PS">
      <formula>RIGHT(AC44,LEN("PS"))="PS"</formula>
    </cfRule>
    <cfRule type="endsWith" dxfId="5435" priority="5439" stopIfTrue="1" operator="endsWith" text="OB">
      <formula>RIGHT(AC44,LEN("OB"))="OB"</formula>
    </cfRule>
    <cfRule type="endsWith" dxfId="5434" priority="5440" stopIfTrue="1" operator="endsWith" text="BA">
      <formula>RIGHT(AC44,LEN("BA"))="BA"</formula>
    </cfRule>
    <cfRule type="endsWith" dxfId="5433" priority="5441" stopIfTrue="1" operator="endsWith" text="CO">
      <formula>RIGHT(AC44,LEN("CO"))="CO"</formula>
    </cfRule>
    <cfRule type="endsWith" dxfId="5432" priority="5442" stopIfTrue="1" operator="endsWith" text="CH">
      <formula>RIGHT(AC44,LEN("CH"))="CH"</formula>
    </cfRule>
  </conditionalFormatting>
  <conditionalFormatting sqref="AE44:AE58">
    <cfRule type="endsWith" dxfId="5431" priority="5421" stopIfTrue="1" operator="endsWith" text="TE">
      <formula>RIGHT(AE44,LEN("TE"))="TE"</formula>
    </cfRule>
    <cfRule type="endsWith" dxfId="5430" priority="5422" stopIfTrue="1" operator="endsWith" text="MX">
      <formula>RIGHT(AE44,LEN("MX"))="MX"</formula>
    </cfRule>
    <cfRule type="endsWith" dxfId="5429" priority="5423" stopIfTrue="1" operator="endsWith" text="MI">
      <formula>RIGHT(AE44,LEN("MI"))="MI"</formula>
    </cfRule>
    <cfRule type="endsWith" dxfId="5428" priority="5424" stopIfTrue="1" operator="endsWith" text="PL">
      <formula>RIGHT(AE44,LEN("PL"))="PL"</formula>
    </cfRule>
    <cfRule type="endsWith" dxfId="5427" priority="5425" stopIfTrue="1" operator="endsWith" text="FE">
      <formula>RIGHT(AE44,LEN("FE"))="FE"</formula>
    </cfRule>
    <cfRule type="endsWith" dxfId="5426" priority="5426" stopIfTrue="1" operator="endsWith" text="PA">
      <formula>RIGHT(AE44,LEN("PA"))="PA"</formula>
    </cfRule>
    <cfRule type="endsWith" dxfId="5425" priority="5427" stopIfTrue="1" operator="endsWith" text="PS">
      <formula>RIGHT(AE44,LEN("PS"))="PS"</formula>
    </cfRule>
    <cfRule type="endsWith" dxfId="5424" priority="5428" stopIfTrue="1" operator="endsWith" text="OB">
      <formula>RIGHT(AE44,LEN("OB"))="OB"</formula>
    </cfRule>
    <cfRule type="endsWith" dxfId="5423" priority="5429" stopIfTrue="1" operator="endsWith" text="BA">
      <formula>RIGHT(AE44,LEN("BA"))="BA"</formula>
    </cfRule>
    <cfRule type="endsWith" dxfId="5422" priority="5430" stopIfTrue="1" operator="endsWith" text="CO">
      <formula>RIGHT(AE44,LEN("CO"))="CO"</formula>
    </cfRule>
    <cfRule type="endsWith" dxfId="5421" priority="5431" stopIfTrue="1" operator="endsWith" text="CH">
      <formula>RIGHT(AE44,LEN("CH"))="CH"</formula>
    </cfRule>
  </conditionalFormatting>
  <conditionalFormatting sqref="AG44:AG58">
    <cfRule type="endsWith" dxfId="5420" priority="5410" stopIfTrue="1" operator="endsWith" text="TE">
      <formula>RIGHT(AG44,LEN("TE"))="TE"</formula>
    </cfRule>
    <cfRule type="endsWith" dxfId="5419" priority="5411" stopIfTrue="1" operator="endsWith" text="MX">
      <formula>RIGHT(AG44,LEN("MX"))="MX"</formula>
    </cfRule>
    <cfRule type="endsWith" dxfId="5418" priority="5412" stopIfTrue="1" operator="endsWith" text="MI">
      <formula>RIGHT(AG44,LEN("MI"))="MI"</formula>
    </cfRule>
    <cfRule type="endsWith" dxfId="5417" priority="5413" stopIfTrue="1" operator="endsWith" text="PL">
      <formula>RIGHT(AG44,LEN("PL"))="PL"</formula>
    </cfRule>
    <cfRule type="endsWith" dxfId="5416" priority="5414" stopIfTrue="1" operator="endsWith" text="FE">
      <formula>RIGHT(AG44,LEN("FE"))="FE"</formula>
    </cfRule>
    <cfRule type="endsWith" dxfId="5415" priority="5415" stopIfTrue="1" operator="endsWith" text="PA">
      <formula>RIGHT(AG44,LEN("PA"))="PA"</formula>
    </cfRule>
    <cfRule type="endsWith" dxfId="5414" priority="5416" stopIfTrue="1" operator="endsWith" text="PS">
      <formula>RIGHT(AG44,LEN("PS"))="PS"</formula>
    </cfRule>
    <cfRule type="endsWith" dxfId="5413" priority="5417" stopIfTrue="1" operator="endsWith" text="OB">
      <formula>RIGHT(AG44,LEN("OB"))="OB"</formula>
    </cfRule>
    <cfRule type="endsWith" dxfId="5412" priority="5418" stopIfTrue="1" operator="endsWith" text="BA">
      <formula>RIGHT(AG44,LEN("BA"))="BA"</formula>
    </cfRule>
    <cfRule type="endsWith" dxfId="5411" priority="5419" stopIfTrue="1" operator="endsWith" text="CO">
      <formula>RIGHT(AG44,LEN("CO"))="CO"</formula>
    </cfRule>
    <cfRule type="endsWith" dxfId="5410" priority="5420" stopIfTrue="1" operator="endsWith" text="CH">
      <formula>RIGHT(AG44,LEN("CH"))="CH"</formula>
    </cfRule>
  </conditionalFormatting>
  <conditionalFormatting sqref="AI44:AI58">
    <cfRule type="endsWith" dxfId="5409" priority="5399" stopIfTrue="1" operator="endsWith" text="TE">
      <formula>RIGHT(AI44,LEN("TE"))="TE"</formula>
    </cfRule>
    <cfRule type="endsWith" dxfId="5408" priority="5400" stopIfTrue="1" operator="endsWith" text="MX">
      <formula>RIGHT(AI44,LEN("MX"))="MX"</formula>
    </cfRule>
    <cfRule type="endsWith" dxfId="5407" priority="5401" stopIfTrue="1" operator="endsWith" text="MI">
      <formula>RIGHT(AI44,LEN("MI"))="MI"</formula>
    </cfRule>
    <cfRule type="endsWith" dxfId="5406" priority="5402" stopIfTrue="1" operator="endsWith" text="PL">
      <formula>RIGHT(AI44,LEN("PL"))="PL"</formula>
    </cfRule>
    <cfRule type="endsWith" dxfId="5405" priority="5403" stopIfTrue="1" operator="endsWith" text="FE">
      <formula>RIGHT(AI44,LEN("FE"))="FE"</formula>
    </cfRule>
    <cfRule type="endsWith" dxfId="5404" priority="5404" stopIfTrue="1" operator="endsWith" text="PA">
      <formula>RIGHT(AI44,LEN("PA"))="PA"</formula>
    </cfRule>
    <cfRule type="endsWith" dxfId="5403" priority="5405" stopIfTrue="1" operator="endsWith" text="PS">
      <formula>RIGHT(AI44,LEN("PS"))="PS"</formula>
    </cfRule>
    <cfRule type="endsWith" dxfId="5402" priority="5406" stopIfTrue="1" operator="endsWith" text="OB">
      <formula>RIGHT(AI44,LEN("OB"))="OB"</formula>
    </cfRule>
    <cfRule type="endsWith" dxfId="5401" priority="5407" stopIfTrue="1" operator="endsWith" text="BA">
      <formula>RIGHT(AI44,LEN("BA"))="BA"</formula>
    </cfRule>
    <cfRule type="endsWith" dxfId="5400" priority="5408" stopIfTrue="1" operator="endsWith" text="CO">
      <formula>RIGHT(AI44,LEN("CO"))="CO"</formula>
    </cfRule>
    <cfRule type="endsWith" dxfId="5399" priority="5409" stopIfTrue="1" operator="endsWith" text="CH">
      <formula>RIGHT(AI44,LEN("CH"))="CH"</formula>
    </cfRule>
  </conditionalFormatting>
  <conditionalFormatting sqref="AK44:AK58">
    <cfRule type="endsWith" dxfId="5398" priority="5388" stopIfTrue="1" operator="endsWith" text="TE">
      <formula>RIGHT(AK44,LEN("TE"))="TE"</formula>
    </cfRule>
    <cfRule type="endsWith" dxfId="5397" priority="5389" stopIfTrue="1" operator="endsWith" text="MX">
      <formula>RIGHT(AK44,LEN("MX"))="MX"</formula>
    </cfRule>
    <cfRule type="endsWith" dxfId="5396" priority="5390" stopIfTrue="1" operator="endsWith" text="MI">
      <formula>RIGHT(AK44,LEN("MI"))="MI"</formula>
    </cfRule>
    <cfRule type="endsWith" dxfId="5395" priority="5391" stopIfTrue="1" operator="endsWith" text="PL">
      <formula>RIGHT(AK44,LEN("PL"))="PL"</formula>
    </cfRule>
    <cfRule type="endsWith" dxfId="5394" priority="5392" stopIfTrue="1" operator="endsWith" text="FE">
      <formula>RIGHT(AK44,LEN("FE"))="FE"</formula>
    </cfRule>
    <cfRule type="endsWith" dxfId="5393" priority="5393" stopIfTrue="1" operator="endsWith" text="PA">
      <formula>RIGHT(AK44,LEN("PA"))="PA"</formula>
    </cfRule>
    <cfRule type="endsWith" dxfId="5392" priority="5394" stopIfTrue="1" operator="endsWith" text="PS">
      <formula>RIGHT(AK44,LEN("PS"))="PS"</formula>
    </cfRule>
    <cfRule type="endsWith" dxfId="5391" priority="5395" stopIfTrue="1" operator="endsWith" text="OB">
      <formula>RIGHT(AK44,LEN("OB"))="OB"</formula>
    </cfRule>
    <cfRule type="endsWith" dxfId="5390" priority="5396" stopIfTrue="1" operator="endsWith" text="BA">
      <formula>RIGHT(AK44,LEN("BA"))="BA"</formula>
    </cfRule>
    <cfRule type="endsWith" dxfId="5389" priority="5397" stopIfTrue="1" operator="endsWith" text="CO">
      <formula>RIGHT(AK44,LEN("CO"))="CO"</formula>
    </cfRule>
    <cfRule type="endsWith" dxfId="5388" priority="5398" stopIfTrue="1" operator="endsWith" text="CH">
      <formula>RIGHT(AK44,LEN("CH"))="CH"</formula>
    </cfRule>
  </conditionalFormatting>
  <conditionalFormatting sqref="AM44:AM58">
    <cfRule type="endsWith" dxfId="5387" priority="5377" stopIfTrue="1" operator="endsWith" text="TE">
      <formula>RIGHT(AM44,LEN("TE"))="TE"</formula>
    </cfRule>
    <cfRule type="endsWith" dxfId="5386" priority="5378" stopIfTrue="1" operator="endsWith" text="MX">
      <formula>RIGHT(AM44,LEN("MX"))="MX"</formula>
    </cfRule>
    <cfRule type="endsWith" dxfId="5385" priority="5379" stopIfTrue="1" operator="endsWith" text="MI">
      <formula>RIGHT(AM44,LEN("MI"))="MI"</formula>
    </cfRule>
    <cfRule type="endsWith" dxfId="5384" priority="5380" stopIfTrue="1" operator="endsWith" text="PL">
      <formula>RIGHT(AM44,LEN("PL"))="PL"</formula>
    </cfRule>
    <cfRule type="endsWith" dxfId="5383" priority="5381" stopIfTrue="1" operator="endsWith" text="FE">
      <formula>RIGHT(AM44,LEN("FE"))="FE"</formula>
    </cfRule>
    <cfRule type="endsWith" dxfId="5382" priority="5382" stopIfTrue="1" operator="endsWith" text="PA">
      <formula>RIGHT(AM44,LEN("PA"))="PA"</formula>
    </cfRule>
    <cfRule type="endsWith" dxfId="5381" priority="5383" stopIfTrue="1" operator="endsWith" text="PS">
      <formula>RIGHT(AM44,LEN("PS"))="PS"</formula>
    </cfRule>
    <cfRule type="endsWith" dxfId="5380" priority="5384" stopIfTrue="1" operator="endsWith" text="OB">
      <formula>RIGHT(AM44,LEN("OB"))="OB"</formula>
    </cfRule>
    <cfRule type="endsWith" dxfId="5379" priority="5385" stopIfTrue="1" operator="endsWith" text="BA">
      <formula>RIGHT(AM44,LEN("BA"))="BA"</formula>
    </cfRule>
    <cfRule type="endsWith" dxfId="5378" priority="5386" stopIfTrue="1" operator="endsWith" text="CO">
      <formula>RIGHT(AM44,LEN("CO"))="CO"</formula>
    </cfRule>
    <cfRule type="endsWith" dxfId="5377" priority="5387" stopIfTrue="1" operator="endsWith" text="CH">
      <formula>RIGHT(AM44,LEN("CH"))="CH"</formula>
    </cfRule>
  </conditionalFormatting>
  <conditionalFormatting sqref="AV59">
    <cfRule type="cellIs" dxfId="5376" priority="5376" stopIfTrue="1" operator="greaterThan">
      <formula>16</formula>
    </cfRule>
  </conditionalFormatting>
  <conditionalFormatting sqref="AX59">
    <cfRule type="cellIs" dxfId="5375" priority="5375" stopIfTrue="1" operator="greaterThan">
      <formula>16</formula>
    </cfRule>
  </conditionalFormatting>
  <conditionalFormatting sqref="AZ59">
    <cfRule type="cellIs" dxfId="5374" priority="5374" stopIfTrue="1" operator="greaterThan">
      <formula>16</formula>
    </cfRule>
  </conditionalFormatting>
  <conditionalFormatting sqref="BB59">
    <cfRule type="cellIs" dxfId="5373" priority="5373" stopIfTrue="1" operator="greaterThan">
      <formula>16</formula>
    </cfRule>
  </conditionalFormatting>
  <conditionalFormatting sqref="BD59">
    <cfRule type="cellIs" dxfId="5372" priority="5372" stopIfTrue="1" operator="greaterThan">
      <formula>16</formula>
    </cfRule>
  </conditionalFormatting>
  <conditionalFormatting sqref="BF59">
    <cfRule type="cellIs" dxfId="5371" priority="5371" stopIfTrue="1" operator="greaterThan">
      <formula>16</formula>
    </cfRule>
  </conditionalFormatting>
  <conditionalFormatting sqref="BH59">
    <cfRule type="cellIs" dxfId="5370" priority="5370" stopIfTrue="1" operator="greaterThan">
      <formula>16</formula>
    </cfRule>
  </conditionalFormatting>
  <conditionalFormatting sqref="AU44:AU58">
    <cfRule type="endsWith" dxfId="5369" priority="5359" stopIfTrue="1" operator="endsWith" text="TE">
      <formula>RIGHT(AU44,LEN("TE"))="TE"</formula>
    </cfRule>
    <cfRule type="endsWith" dxfId="5368" priority="5360" stopIfTrue="1" operator="endsWith" text="MX">
      <formula>RIGHT(AU44,LEN("MX"))="MX"</formula>
    </cfRule>
    <cfRule type="endsWith" dxfId="5367" priority="5361" stopIfTrue="1" operator="endsWith" text="MI">
      <formula>RIGHT(AU44,LEN("MI"))="MI"</formula>
    </cfRule>
    <cfRule type="endsWith" dxfId="5366" priority="5362" stopIfTrue="1" operator="endsWith" text="PL">
      <formula>RIGHT(AU44,LEN("PL"))="PL"</formula>
    </cfRule>
    <cfRule type="endsWith" dxfId="5365" priority="5363" stopIfTrue="1" operator="endsWith" text="FE">
      <formula>RIGHT(AU44,LEN("FE"))="FE"</formula>
    </cfRule>
    <cfRule type="endsWith" dxfId="5364" priority="5364" stopIfTrue="1" operator="endsWith" text="PA">
      <formula>RIGHT(AU44,LEN("PA"))="PA"</formula>
    </cfRule>
    <cfRule type="endsWith" dxfId="5363" priority="5365" stopIfTrue="1" operator="endsWith" text="PS">
      <formula>RIGHT(AU44,LEN("PS"))="PS"</formula>
    </cfRule>
    <cfRule type="endsWith" dxfId="5362" priority="5366" stopIfTrue="1" operator="endsWith" text="OB">
      <formula>RIGHT(AU44,LEN("OB"))="OB"</formula>
    </cfRule>
    <cfRule type="endsWith" dxfId="5361" priority="5367" stopIfTrue="1" operator="endsWith" text="BA">
      <formula>RIGHT(AU44,LEN("BA"))="BA"</formula>
    </cfRule>
    <cfRule type="endsWith" dxfId="5360" priority="5368" stopIfTrue="1" operator="endsWith" text="CO">
      <formula>RIGHT(AU44,LEN("CO"))="CO"</formula>
    </cfRule>
    <cfRule type="endsWith" dxfId="5359" priority="5369" stopIfTrue="1" operator="endsWith" text="CH">
      <formula>RIGHT(AU44,LEN("CH"))="CH"</formula>
    </cfRule>
  </conditionalFormatting>
  <conditionalFormatting sqref="AW44:AW58">
    <cfRule type="endsWith" dxfId="5358" priority="5348" stopIfTrue="1" operator="endsWith" text="TE">
      <formula>RIGHT(AW44,LEN("TE"))="TE"</formula>
    </cfRule>
    <cfRule type="endsWith" dxfId="5357" priority="5349" stopIfTrue="1" operator="endsWith" text="MX">
      <formula>RIGHT(AW44,LEN("MX"))="MX"</formula>
    </cfRule>
    <cfRule type="endsWith" dxfId="5356" priority="5350" stopIfTrue="1" operator="endsWith" text="MI">
      <formula>RIGHT(AW44,LEN("MI"))="MI"</formula>
    </cfRule>
    <cfRule type="endsWith" dxfId="5355" priority="5351" stopIfTrue="1" operator="endsWith" text="PL">
      <formula>RIGHT(AW44,LEN("PL"))="PL"</formula>
    </cfRule>
    <cfRule type="endsWith" dxfId="5354" priority="5352" stopIfTrue="1" operator="endsWith" text="FE">
      <formula>RIGHT(AW44,LEN("FE"))="FE"</formula>
    </cfRule>
    <cfRule type="endsWith" dxfId="5353" priority="5353" stopIfTrue="1" operator="endsWith" text="PA">
      <formula>RIGHT(AW44,LEN("PA"))="PA"</formula>
    </cfRule>
    <cfRule type="endsWith" dxfId="5352" priority="5354" stopIfTrue="1" operator="endsWith" text="PS">
      <formula>RIGHT(AW44,LEN("PS"))="PS"</formula>
    </cfRule>
    <cfRule type="endsWith" dxfId="5351" priority="5355" stopIfTrue="1" operator="endsWith" text="OB">
      <formula>RIGHT(AW44,LEN("OB"))="OB"</formula>
    </cfRule>
    <cfRule type="endsWith" dxfId="5350" priority="5356" stopIfTrue="1" operator="endsWith" text="BA">
      <formula>RIGHT(AW44,LEN("BA"))="BA"</formula>
    </cfRule>
    <cfRule type="endsWith" dxfId="5349" priority="5357" stopIfTrue="1" operator="endsWith" text="CO">
      <formula>RIGHT(AW44,LEN("CO"))="CO"</formula>
    </cfRule>
    <cfRule type="endsWith" dxfId="5348" priority="5358" stopIfTrue="1" operator="endsWith" text="CH">
      <formula>RIGHT(AW44,LEN("CH"))="CH"</formula>
    </cfRule>
  </conditionalFormatting>
  <conditionalFormatting sqref="AY44:AY58">
    <cfRule type="endsWith" dxfId="5347" priority="5337" stopIfTrue="1" operator="endsWith" text="TE">
      <formula>RIGHT(AY44,LEN("TE"))="TE"</formula>
    </cfRule>
    <cfRule type="endsWith" dxfId="5346" priority="5338" stopIfTrue="1" operator="endsWith" text="MX">
      <formula>RIGHT(AY44,LEN("MX"))="MX"</formula>
    </cfRule>
    <cfRule type="endsWith" dxfId="5345" priority="5339" stopIfTrue="1" operator="endsWith" text="MI">
      <formula>RIGHT(AY44,LEN("MI"))="MI"</formula>
    </cfRule>
    <cfRule type="endsWith" dxfId="5344" priority="5340" stopIfTrue="1" operator="endsWith" text="PL">
      <formula>RIGHT(AY44,LEN("PL"))="PL"</formula>
    </cfRule>
    <cfRule type="endsWith" dxfId="5343" priority="5341" stopIfTrue="1" operator="endsWith" text="FE">
      <formula>RIGHT(AY44,LEN("FE"))="FE"</formula>
    </cfRule>
    <cfRule type="endsWith" dxfId="5342" priority="5342" stopIfTrue="1" operator="endsWith" text="PA">
      <formula>RIGHT(AY44,LEN("PA"))="PA"</formula>
    </cfRule>
    <cfRule type="endsWith" dxfId="5341" priority="5343" stopIfTrue="1" operator="endsWith" text="PS">
      <formula>RIGHT(AY44,LEN("PS"))="PS"</formula>
    </cfRule>
    <cfRule type="endsWith" dxfId="5340" priority="5344" stopIfTrue="1" operator="endsWith" text="OB">
      <formula>RIGHT(AY44,LEN("OB"))="OB"</formula>
    </cfRule>
    <cfRule type="endsWith" dxfId="5339" priority="5345" stopIfTrue="1" operator="endsWith" text="BA">
      <formula>RIGHT(AY44,LEN("BA"))="BA"</formula>
    </cfRule>
    <cfRule type="endsWith" dxfId="5338" priority="5346" stopIfTrue="1" operator="endsWith" text="CO">
      <formula>RIGHT(AY44,LEN("CO"))="CO"</formula>
    </cfRule>
    <cfRule type="endsWith" dxfId="5337" priority="5347" stopIfTrue="1" operator="endsWith" text="CH">
      <formula>RIGHT(AY44,LEN("CH"))="CH"</formula>
    </cfRule>
  </conditionalFormatting>
  <conditionalFormatting sqref="BA44:BA58">
    <cfRule type="endsWith" dxfId="5336" priority="5326" stopIfTrue="1" operator="endsWith" text="TE">
      <formula>RIGHT(BA44,LEN("TE"))="TE"</formula>
    </cfRule>
    <cfRule type="endsWith" dxfId="5335" priority="5327" stopIfTrue="1" operator="endsWith" text="MX">
      <formula>RIGHT(BA44,LEN("MX"))="MX"</formula>
    </cfRule>
    <cfRule type="endsWith" dxfId="5334" priority="5328" stopIfTrue="1" operator="endsWith" text="MI">
      <formula>RIGHT(BA44,LEN("MI"))="MI"</formula>
    </cfRule>
    <cfRule type="endsWith" dxfId="5333" priority="5329" stopIfTrue="1" operator="endsWith" text="PL">
      <formula>RIGHT(BA44,LEN("PL"))="PL"</formula>
    </cfRule>
    <cfRule type="endsWith" dxfId="5332" priority="5330" stopIfTrue="1" operator="endsWith" text="FE">
      <formula>RIGHT(BA44,LEN("FE"))="FE"</formula>
    </cfRule>
    <cfRule type="endsWith" dxfId="5331" priority="5331" stopIfTrue="1" operator="endsWith" text="PA">
      <formula>RIGHT(BA44,LEN("PA"))="PA"</formula>
    </cfRule>
    <cfRule type="endsWith" dxfId="5330" priority="5332" stopIfTrue="1" operator="endsWith" text="PS">
      <formula>RIGHT(BA44,LEN("PS"))="PS"</formula>
    </cfRule>
    <cfRule type="endsWith" dxfId="5329" priority="5333" stopIfTrue="1" operator="endsWith" text="OB">
      <formula>RIGHT(BA44,LEN("OB"))="OB"</formula>
    </cfRule>
    <cfRule type="endsWith" dxfId="5328" priority="5334" stopIfTrue="1" operator="endsWith" text="BA">
      <formula>RIGHT(BA44,LEN("BA"))="BA"</formula>
    </cfRule>
    <cfRule type="endsWith" dxfId="5327" priority="5335" stopIfTrue="1" operator="endsWith" text="CO">
      <formula>RIGHT(BA44,LEN("CO"))="CO"</formula>
    </cfRule>
    <cfRule type="endsWith" dxfId="5326" priority="5336" stopIfTrue="1" operator="endsWith" text="CH">
      <formula>RIGHT(BA44,LEN("CH"))="CH"</formula>
    </cfRule>
  </conditionalFormatting>
  <conditionalFormatting sqref="BC44:BC58">
    <cfRule type="endsWith" dxfId="5325" priority="5315" stopIfTrue="1" operator="endsWith" text="TE">
      <formula>RIGHT(BC44,LEN("TE"))="TE"</formula>
    </cfRule>
    <cfRule type="endsWith" dxfId="5324" priority="5316" stopIfTrue="1" operator="endsWith" text="MX">
      <formula>RIGHT(BC44,LEN("MX"))="MX"</formula>
    </cfRule>
    <cfRule type="endsWith" dxfId="5323" priority="5317" stopIfTrue="1" operator="endsWith" text="MI">
      <formula>RIGHT(BC44,LEN("MI"))="MI"</formula>
    </cfRule>
    <cfRule type="endsWith" dxfId="5322" priority="5318" stopIfTrue="1" operator="endsWith" text="PL">
      <formula>RIGHT(BC44,LEN("PL"))="PL"</formula>
    </cfRule>
    <cfRule type="endsWith" dxfId="5321" priority="5319" stopIfTrue="1" operator="endsWith" text="FE">
      <formula>RIGHT(BC44,LEN("FE"))="FE"</formula>
    </cfRule>
    <cfRule type="endsWith" dxfId="5320" priority="5320" stopIfTrue="1" operator="endsWith" text="PA">
      <formula>RIGHT(BC44,LEN("PA"))="PA"</formula>
    </cfRule>
    <cfRule type="endsWith" dxfId="5319" priority="5321" stopIfTrue="1" operator="endsWith" text="PS">
      <formula>RIGHT(BC44,LEN("PS"))="PS"</formula>
    </cfRule>
    <cfRule type="endsWith" dxfId="5318" priority="5322" stopIfTrue="1" operator="endsWith" text="OB">
      <formula>RIGHT(BC44,LEN("OB"))="OB"</formula>
    </cfRule>
    <cfRule type="endsWith" dxfId="5317" priority="5323" stopIfTrue="1" operator="endsWith" text="BA">
      <formula>RIGHT(BC44,LEN("BA"))="BA"</formula>
    </cfRule>
    <cfRule type="endsWith" dxfId="5316" priority="5324" stopIfTrue="1" operator="endsWith" text="CO">
      <formula>RIGHT(BC44,LEN("CO"))="CO"</formula>
    </cfRule>
    <cfRule type="endsWith" dxfId="5315" priority="5325" stopIfTrue="1" operator="endsWith" text="CH">
      <formula>RIGHT(BC44,LEN("CH"))="CH"</formula>
    </cfRule>
  </conditionalFormatting>
  <conditionalFormatting sqref="BE44:BE58">
    <cfRule type="endsWith" dxfId="5314" priority="5304" stopIfTrue="1" operator="endsWith" text="TE">
      <formula>RIGHT(BE44,LEN("TE"))="TE"</formula>
    </cfRule>
    <cfRule type="endsWith" dxfId="5313" priority="5305" stopIfTrue="1" operator="endsWith" text="MX">
      <formula>RIGHT(BE44,LEN("MX"))="MX"</formula>
    </cfRule>
    <cfRule type="endsWith" dxfId="5312" priority="5306" stopIfTrue="1" operator="endsWith" text="MI">
      <formula>RIGHT(BE44,LEN("MI"))="MI"</formula>
    </cfRule>
    <cfRule type="endsWith" dxfId="5311" priority="5307" stopIfTrue="1" operator="endsWith" text="PL">
      <formula>RIGHT(BE44,LEN("PL"))="PL"</formula>
    </cfRule>
    <cfRule type="endsWith" dxfId="5310" priority="5308" stopIfTrue="1" operator="endsWith" text="FE">
      <formula>RIGHT(BE44,LEN("FE"))="FE"</formula>
    </cfRule>
    <cfRule type="endsWith" dxfId="5309" priority="5309" stopIfTrue="1" operator="endsWith" text="PA">
      <formula>RIGHT(BE44,LEN("PA"))="PA"</formula>
    </cfRule>
    <cfRule type="endsWith" dxfId="5308" priority="5310" stopIfTrue="1" operator="endsWith" text="PS">
      <formula>RIGHT(BE44,LEN("PS"))="PS"</formula>
    </cfRule>
    <cfRule type="endsWith" dxfId="5307" priority="5311" stopIfTrue="1" operator="endsWith" text="OB">
      <formula>RIGHT(BE44,LEN("OB"))="OB"</formula>
    </cfRule>
    <cfRule type="endsWith" dxfId="5306" priority="5312" stopIfTrue="1" operator="endsWith" text="BA">
      <formula>RIGHT(BE44,LEN("BA"))="BA"</formula>
    </cfRule>
    <cfRule type="endsWith" dxfId="5305" priority="5313" stopIfTrue="1" operator="endsWith" text="CO">
      <formula>RIGHT(BE44,LEN("CO"))="CO"</formula>
    </cfRule>
    <cfRule type="endsWith" dxfId="5304" priority="5314" stopIfTrue="1" operator="endsWith" text="CH">
      <formula>RIGHT(BE44,LEN("CH"))="CH"</formula>
    </cfRule>
  </conditionalFormatting>
  <conditionalFormatting sqref="BG44:BG58">
    <cfRule type="endsWith" dxfId="5303" priority="5293" stopIfTrue="1" operator="endsWith" text="TE">
      <formula>RIGHT(BG44,LEN("TE"))="TE"</formula>
    </cfRule>
    <cfRule type="endsWith" dxfId="5302" priority="5294" stopIfTrue="1" operator="endsWith" text="MX">
      <formula>RIGHT(BG44,LEN("MX"))="MX"</formula>
    </cfRule>
    <cfRule type="endsWith" dxfId="5301" priority="5295" stopIfTrue="1" operator="endsWith" text="MI">
      <formula>RIGHT(BG44,LEN("MI"))="MI"</formula>
    </cfRule>
    <cfRule type="endsWith" dxfId="5300" priority="5296" stopIfTrue="1" operator="endsWith" text="PL">
      <formula>RIGHT(BG44,LEN("PL"))="PL"</formula>
    </cfRule>
    <cfRule type="endsWith" dxfId="5299" priority="5297" stopIfTrue="1" operator="endsWith" text="FE">
      <formula>RIGHT(BG44,LEN("FE"))="FE"</formula>
    </cfRule>
    <cfRule type="endsWith" dxfId="5298" priority="5298" stopIfTrue="1" operator="endsWith" text="PA">
      <formula>RIGHT(BG44,LEN("PA"))="PA"</formula>
    </cfRule>
    <cfRule type="endsWith" dxfId="5297" priority="5299" stopIfTrue="1" operator="endsWith" text="PS">
      <formula>RIGHT(BG44,LEN("PS"))="PS"</formula>
    </cfRule>
    <cfRule type="endsWith" dxfId="5296" priority="5300" stopIfTrue="1" operator="endsWith" text="OB">
      <formula>RIGHT(BG44,LEN("OB"))="OB"</formula>
    </cfRule>
    <cfRule type="endsWith" dxfId="5295" priority="5301" stopIfTrue="1" operator="endsWith" text="BA">
      <formula>RIGHT(BG44,LEN("BA"))="BA"</formula>
    </cfRule>
    <cfRule type="endsWith" dxfId="5294" priority="5302" stopIfTrue="1" operator="endsWith" text="CO">
      <formula>RIGHT(BG44,LEN("CO"))="CO"</formula>
    </cfRule>
    <cfRule type="endsWith" dxfId="5293" priority="5303" stopIfTrue="1" operator="endsWith" text="CH">
      <formula>RIGHT(BG44,LEN("CH"))="CH"</formula>
    </cfRule>
  </conditionalFormatting>
  <conditionalFormatting sqref="H77">
    <cfRule type="cellIs" dxfId="5292" priority="5292" stopIfTrue="1" operator="greaterThan">
      <formula>16</formula>
    </cfRule>
  </conditionalFormatting>
  <conditionalFormatting sqref="J77">
    <cfRule type="cellIs" dxfId="5291" priority="5291" stopIfTrue="1" operator="greaterThan">
      <formula>16</formula>
    </cfRule>
  </conditionalFormatting>
  <conditionalFormatting sqref="L77">
    <cfRule type="cellIs" dxfId="5290" priority="5290" stopIfTrue="1" operator="greaterThan">
      <formula>16</formula>
    </cfRule>
  </conditionalFormatting>
  <conditionalFormatting sqref="N77">
    <cfRule type="cellIs" dxfId="5289" priority="5289" stopIfTrue="1" operator="greaterThan">
      <formula>16</formula>
    </cfRule>
  </conditionalFormatting>
  <conditionalFormatting sqref="P77">
    <cfRule type="cellIs" dxfId="5288" priority="5288" stopIfTrue="1" operator="greaterThan">
      <formula>16</formula>
    </cfRule>
  </conditionalFormatting>
  <conditionalFormatting sqref="R77">
    <cfRule type="cellIs" dxfId="5287" priority="5287" stopIfTrue="1" operator="greaterThan">
      <formula>16</formula>
    </cfRule>
  </conditionalFormatting>
  <conditionalFormatting sqref="T77">
    <cfRule type="cellIs" dxfId="5286" priority="5286" stopIfTrue="1" operator="greaterThan">
      <formula>16</formula>
    </cfRule>
  </conditionalFormatting>
  <conditionalFormatting sqref="G62:G76">
    <cfRule type="endsWith" dxfId="5285" priority="5275" stopIfTrue="1" operator="endsWith" text="TE">
      <formula>RIGHT(G62,LEN("TE"))="TE"</formula>
    </cfRule>
    <cfRule type="endsWith" dxfId="5284" priority="5276" stopIfTrue="1" operator="endsWith" text="MX">
      <formula>RIGHT(G62,LEN("MX"))="MX"</formula>
    </cfRule>
    <cfRule type="endsWith" dxfId="5283" priority="5277" stopIfTrue="1" operator="endsWith" text="MI">
      <formula>RIGHT(G62,LEN("MI"))="MI"</formula>
    </cfRule>
    <cfRule type="endsWith" dxfId="5282" priority="5278" stopIfTrue="1" operator="endsWith" text="PL">
      <formula>RIGHT(G62,LEN("PL"))="PL"</formula>
    </cfRule>
    <cfRule type="endsWith" dxfId="5281" priority="5279" stopIfTrue="1" operator="endsWith" text="FE">
      <formula>RIGHT(G62,LEN("FE"))="FE"</formula>
    </cfRule>
    <cfRule type="endsWith" dxfId="5280" priority="5280" stopIfTrue="1" operator="endsWith" text="PA">
      <formula>RIGHT(G62,LEN("PA"))="PA"</formula>
    </cfRule>
    <cfRule type="endsWith" dxfId="5279" priority="5281" stopIfTrue="1" operator="endsWith" text="PS">
      <formula>RIGHT(G62,LEN("PS"))="PS"</formula>
    </cfRule>
    <cfRule type="endsWith" dxfId="5278" priority="5282" stopIfTrue="1" operator="endsWith" text="OB">
      <formula>RIGHT(G62,LEN("OB"))="OB"</formula>
    </cfRule>
    <cfRule type="endsWith" dxfId="5277" priority="5283" stopIfTrue="1" operator="endsWith" text="BA">
      <formula>RIGHT(G62,LEN("BA"))="BA"</formula>
    </cfRule>
    <cfRule type="endsWith" dxfId="5276" priority="5284" stopIfTrue="1" operator="endsWith" text="CO">
      <formula>RIGHT(G62,LEN("CO"))="CO"</formula>
    </cfRule>
    <cfRule type="endsWith" dxfId="5275" priority="5285" stopIfTrue="1" operator="endsWith" text="CH">
      <formula>RIGHT(G62,LEN("CH"))="CH"</formula>
    </cfRule>
  </conditionalFormatting>
  <conditionalFormatting sqref="I62:I76">
    <cfRule type="endsWith" dxfId="5274" priority="5264" stopIfTrue="1" operator="endsWith" text="TE">
      <formula>RIGHT(I62,LEN("TE"))="TE"</formula>
    </cfRule>
    <cfRule type="endsWith" dxfId="5273" priority="5265" stopIfTrue="1" operator="endsWith" text="MX">
      <formula>RIGHT(I62,LEN("MX"))="MX"</formula>
    </cfRule>
    <cfRule type="endsWith" dxfId="5272" priority="5266" stopIfTrue="1" operator="endsWith" text="MI">
      <formula>RIGHT(I62,LEN("MI"))="MI"</formula>
    </cfRule>
    <cfRule type="endsWith" dxfId="5271" priority="5267" stopIfTrue="1" operator="endsWith" text="PL">
      <formula>RIGHT(I62,LEN("PL"))="PL"</formula>
    </cfRule>
    <cfRule type="endsWith" dxfId="5270" priority="5268" stopIfTrue="1" operator="endsWith" text="FE">
      <formula>RIGHT(I62,LEN("FE"))="FE"</formula>
    </cfRule>
    <cfRule type="endsWith" dxfId="5269" priority="5269" stopIfTrue="1" operator="endsWith" text="PA">
      <formula>RIGHT(I62,LEN("PA"))="PA"</formula>
    </cfRule>
    <cfRule type="endsWith" dxfId="5268" priority="5270" stopIfTrue="1" operator="endsWith" text="PS">
      <formula>RIGHT(I62,LEN("PS"))="PS"</formula>
    </cfRule>
    <cfRule type="endsWith" dxfId="5267" priority="5271" stopIfTrue="1" operator="endsWith" text="OB">
      <formula>RIGHT(I62,LEN("OB"))="OB"</formula>
    </cfRule>
    <cfRule type="endsWith" dxfId="5266" priority="5272" stopIfTrue="1" operator="endsWith" text="BA">
      <formula>RIGHT(I62,LEN("BA"))="BA"</formula>
    </cfRule>
    <cfRule type="endsWith" dxfId="5265" priority="5273" stopIfTrue="1" operator="endsWith" text="CO">
      <formula>RIGHT(I62,LEN("CO"))="CO"</formula>
    </cfRule>
    <cfRule type="endsWith" dxfId="5264" priority="5274" stopIfTrue="1" operator="endsWith" text="CH">
      <formula>RIGHT(I62,LEN("CH"))="CH"</formula>
    </cfRule>
  </conditionalFormatting>
  <conditionalFormatting sqref="K62:K76">
    <cfRule type="endsWith" dxfId="5263" priority="5253" stopIfTrue="1" operator="endsWith" text="TE">
      <formula>RIGHT(K62,LEN("TE"))="TE"</formula>
    </cfRule>
    <cfRule type="endsWith" dxfId="5262" priority="5254" stopIfTrue="1" operator="endsWith" text="MX">
      <formula>RIGHT(K62,LEN("MX"))="MX"</formula>
    </cfRule>
    <cfRule type="endsWith" dxfId="5261" priority="5255" stopIfTrue="1" operator="endsWith" text="MI">
      <formula>RIGHT(K62,LEN("MI"))="MI"</formula>
    </cfRule>
    <cfRule type="endsWith" dxfId="5260" priority="5256" stopIfTrue="1" operator="endsWith" text="PL">
      <formula>RIGHT(K62,LEN("PL"))="PL"</formula>
    </cfRule>
    <cfRule type="endsWith" dxfId="5259" priority="5257" stopIfTrue="1" operator="endsWith" text="FE">
      <formula>RIGHT(K62,LEN("FE"))="FE"</formula>
    </cfRule>
    <cfRule type="endsWith" dxfId="5258" priority="5258" stopIfTrue="1" operator="endsWith" text="PA">
      <formula>RIGHT(K62,LEN("PA"))="PA"</formula>
    </cfRule>
    <cfRule type="endsWith" dxfId="5257" priority="5259" stopIfTrue="1" operator="endsWith" text="PS">
      <formula>RIGHT(K62,LEN("PS"))="PS"</formula>
    </cfRule>
    <cfRule type="endsWith" dxfId="5256" priority="5260" stopIfTrue="1" operator="endsWith" text="OB">
      <formula>RIGHT(K62,LEN("OB"))="OB"</formula>
    </cfRule>
    <cfRule type="endsWith" dxfId="5255" priority="5261" stopIfTrue="1" operator="endsWith" text="BA">
      <formula>RIGHT(K62,LEN("BA"))="BA"</formula>
    </cfRule>
    <cfRule type="endsWith" dxfId="5254" priority="5262" stopIfTrue="1" operator="endsWith" text="CO">
      <formula>RIGHT(K62,LEN("CO"))="CO"</formula>
    </cfRule>
    <cfRule type="endsWith" dxfId="5253" priority="5263" stopIfTrue="1" operator="endsWith" text="CH">
      <formula>RIGHT(K62,LEN("CH"))="CH"</formula>
    </cfRule>
  </conditionalFormatting>
  <conditionalFormatting sqref="M62:M76">
    <cfRule type="endsWith" dxfId="5252" priority="5242" stopIfTrue="1" operator="endsWith" text="TE">
      <formula>RIGHT(M62,LEN("TE"))="TE"</formula>
    </cfRule>
    <cfRule type="endsWith" dxfId="5251" priority="5243" stopIfTrue="1" operator="endsWith" text="MX">
      <formula>RIGHT(M62,LEN("MX"))="MX"</formula>
    </cfRule>
    <cfRule type="endsWith" dxfId="5250" priority="5244" stopIfTrue="1" operator="endsWith" text="MI">
      <formula>RIGHT(M62,LEN("MI"))="MI"</formula>
    </cfRule>
    <cfRule type="endsWith" dxfId="5249" priority="5245" stopIfTrue="1" operator="endsWith" text="PL">
      <formula>RIGHT(M62,LEN("PL"))="PL"</formula>
    </cfRule>
    <cfRule type="endsWith" dxfId="5248" priority="5246" stopIfTrue="1" operator="endsWith" text="FE">
      <formula>RIGHT(M62,LEN("FE"))="FE"</formula>
    </cfRule>
    <cfRule type="endsWith" dxfId="5247" priority="5247" stopIfTrue="1" operator="endsWith" text="PA">
      <formula>RIGHT(M62,LEN("PA"))="PA"</formula>
    </cfRule>
    <cfRule type="endsWith" dxfId="5246" priority="5248" stopIfTrue="1" operator="endsWith" text="PS">
      <formula>RIGHT(M62,LEN("PS"))="PS"</formula>
    </cfRule>
    <cfRule type="endsWith" dxfId="5245" priority="5249" stopIfTrue="1" operator="endsWith" text="OB">
      <formula>RIGHT(M62,LEN("OB"))="OB"</formula>
    </cfRule>
    <cfRule type="endsWith" dxfId="5244" priority="5250" stopIfTrue="1" operator="endsWith" text="BA">
      <formula>RIGHT(M62,LEN("BA"))="BA"</formula>
    </cfRule>
    <cfRule type="endsWith" dxfId="5243" priority="5251" stopIfTrue="1" operator="endsWith" text="CO">
      <formula>RIGHT(M62,LEN("CO"))="CO"</formula>
    </cfRule>
    <cfRule type="endsWith" dxfId="5242" priority="5252" stopIfTrue="1" operator="endsWith" text="CH">
      <formula>RIGHT(M62,LEN("CH"))="CH"</formula>
    </cfRule>
  </conditionalFormatting>
  <conditionalFormatting sqref="O62:O76">
    <cfRule type="endsWith" dxfId="5241" priority="5231" stopIfTrue="1" operator="endsWith" text="TE">
      <formula>RIGHT(O62,LEN("TE"))="TE"</formula>
    </cfRule>
    <cfRule type="endsWith" dxfId="5240" priority="5232" stopIfTrue="1" operator="endsWith" text="MX">
      <formula>RIGHT(O62,LEN("MX"))="MX"</formula>
    </cfRule>
    <cfRule type="endsWith" dxfId="5239" priority="5233" stopIfTrue="1" operator="endsWith" text="MI">
      <formula>RIGHT(O62,LEN("MI"))="MI"</formula>
    </cfRule>
    <cfRule type="endsWith" dxfId="5238" priority="5234" stopIfTrue="1" operator="endsWith" text="PL">
      <formula>RIGHT(O62,LEN("PL"))="PL"</formula>
    </cfRule>
    <cfRule type="endsWith" dxfId="5237" priority="5235" stopIfTrue="1" operator="endsWith" text="FE">
      <formula>RIGHT(O62,LEN("FE"))="FE"</formula>
    </cfRule>
    <cfRule type="endsWith" dxfId="5236" priority="5236" stopIfTrue="1" operator="endsWith" text="PA">
      <formula>RIGHT(O62,LEN("PA"))="PA"</formula>
    </cfRule>
    <cfRule type="endsWith" dxfId="5235" priority="5237" stopIfTrue="1" operator="endsWith" text="PS">
      <formula>RIGHT(O62,LEN("PS"))="PS"</formula>
    </cfRule>
    <cfRule type="endsWith" dxfId="5234" priority="5238" stopIfTrue="1" operator="endsWith" text="OB">
      <formula>RIGHT(O62,LEN("OB"))="OB"</formula>
    </cfRule>
    <cfRule type="endsWith" dxfId="5233" priority="5239" stopIfTrue="1" operator="endsWith" text="BA">
      <formula>RIGHT(O62,LEN("BA"))="BA"</formula>
    </cfRule>
    <cfRule type="endsWith" dxfId="5232" priority="5240" stopIfTrue="1" operator="endsWith" text="CO">
      <formula>RIGHT(O62,LEN("CO"))="CO"</formula>
    </cfRule>
    <cfRule type="endsWith" dxfId="5231" priority="5241" stopIfTrue="1" operator="endsWith" text="CH">
      <formula>RIGHT(O62,LEN("CH"))="CH"</formula>
    </cfRule>
  </conditionalFormatting>
  <conditionalFormatting sqref="Q62:Q76">
    <cfRule type="endsWith" dxfId="5230" priority="5220" stopIfTrue="1" operator="endsWith" text="TE">
      <formula>RIGHT(Q62,LEN("TE"))="TE"</formula>
    </cfRule>
    <cfRule type="endsWith" dxfId="5229" priority="5221" stopIfTrue="1" operator="endsWith" text="MX">
      <formula>RIGHT(Q62,LEN("MX"))="MX"</formula>
    </cfRule>
    <cfRule type="endsWith" dxfId="5228" priority="5222" stopIfTrue="1" operator="endsWith" text="MI">
      <formula>RIGHT(Q62,LEN("MI"))="MI"</formula>
    </cfRule>
    <cfRule type="endsWith" dxfId="5227" priority="5223" stopIfTrue="1" operator="endsWith" text="PL">
      <formula>RIGHT(Q62,LEN("PL"))="PL"</formula>
    </cfRule>
    <cfRule type="endsWith" dxfId="5226" priority="5224" stopIfTrue="1" operator="endsWith" text="FE">
      <formula>RIGHT(Q62,LEN("FE"))="FE"</formula>
    </cfRule>
    <cfRule type="endsWith" dxfId="5225" priority="5225" stopIfTrue="1" operator="endsWith" text="PA">
      <formula>RIGHT(Q62,LEN("PA"))="PA"</formula>
    </cfRule>
    <cfRule type="endsWith" dxfId="5224" priority="5226" stopIfTrue="1" operator="endsWith" text="PS">
      <formula>RIGHT(Q62,LEN("PS"))="PS"</formula>
    </cfRule>
    <cfRule type="endsWith" dxfId="5223" priority="5227" stopIfTrue="1" operator="endsWith" text="OB">
      <formula>RIGHT(Q62,LEN("OB"))="OB"</formula>
    </cfRule>
    <cfRule type="endsWith" dxfId="5222" priority="5228" stopIfTrue="1" operator="endsWith" text="BA">
      <formula>RIGHT(Q62,LEN("BA"))="BA"</formula>
    </cfRule>
    <cfRule type="endsWith" dxfId="5221" priority="5229" stopIfTrue="1" operator="endsWith" text="CO">
      <formula>RIGHT(Q62,LEN("CO"))="CO"</formula>
    </cfRule>
    <cfRule type="endsWith" dxfId="5220" priority="5230" stopIfTrue="1" operator="endsWith" text="CH">
      <formula>RIGHT(Q62,LEN("CH"))="CH"</formula>
    </cfRule>
  </conditionalFormatting>
  <conditionalFormatting sqref="S62:S76">
    <cfRule type="endsWith" dxfId="5219" priority="5209" stopIfTrue="1" operator="endsWith" text="TE">
      <formula>RIGHT(S62,LEN("TE"))="TE"</formula>
    </cfRule>
    <cfRule type="endsWith" dxfId="5218" priority="5210" stopIfTrue="1" operator="endsWith" text="MX">
      <formula>RIGHT(S62,LEN("MX"))="MX"</formula>
    </cfRule>
    <cfRule type="endsWith" dxfId="5217" priority="5211" stopIfTrue="1" operator="endsWith" text="MI">
      <formula>RIGHT(S62,LEN("MI"))="MI"</formula>
    </cfRule>
    <cfRule type="endsWith" dxfId="5216" priority="5212" stopIfTrue="1" operator="endsWith" text="PL">
      <formula>RIGHT(S62,LEN("PL"))="PL"</formula>
    </cfRule>
    <cfRule type="endsWith" dxfId="5215" priority="5213" stopIfTrue="1" operator="endsWith" text="FE">
      <formula>RIGHT(S62,LEN("FE"))="FE"</formula>
    </cfRule>
    <cfRule type="endsWith" dxfId="5214" priority="5214" stopIfTrue="1" operator="endsWith" text="PA">
      <formula>RIGHT(S62,LEN("PA"))="PA"</formula>
    </cfRule>
    <cfRule type="endsWith" dxfId="5213" priority="5215" stopIfTrue="1" operator="endsWith" text="PS">
      <formula>RIGHT(S62,LEN("PS"))="PS"</formula>
    </cfRule>
    <cfRule type="endsWith" dxfId="5212" priority="5216" stopIfTrue="1" operator="endsWith" text="OB">
      <formula>RIGHT(S62,LEN("OB"))="OB"</formula>
    </cfRule>
    <cfRule type="endsWith" dxfId="5211" priority="5217" stopIfTrue="1" operator="endsWith" text="BA">
      <formula>RIGHT(S62,LEN("BA"))="BA"</formula>
    </cfRule>
    <cfRule type="endsWith" dxfId="5210" priority="5218" stopIfTrue="1" operator="endsWith" text="CO">
      <formula>RIGHT(S62,LEN("CO"))="CO"</formula>
    </cfRule>
    <cfRule type="endsWith" dxfId="5209" priority="5219" stopIfTrue="1" operator="endsWith" text="CH">
      <formula>RIGHT(S62,LEN("CH"))="CH"</formula>
    </cfRule>
  </conditionalFormatting>
  <conditionalFormatting sqref="AB77">
    <cfRule type="cellIs" dxfId="5208" priority="5208" stopIfTrue="1" operator="greaterThan">
      <formula>16</formula>
    </cfRule>
  </conditionalFormatting>
  <conditionalFormatting sqref="AD77">
    <cfRule type="cellIs" dxfId="5207" priority="5207" stopIfTrue="1" operator="greaterThan">
      <formula>16</formula>
    </cfRule>
  </conditionalFormatting>
  <conditionalFormatting sqref="AF77">
    <cfRule type="cellIs" dxfId="5206" priority="5206" stopIfTrue="1" operator="greaterThan">
      <formula>16</formula>
    </cfRule>
  </conditionalFormatting>
  <conditionalFormatting sqref="AH77">
    <cfRule type="cellIs" dxfId="5205" priority="5205" stopIfTrue="1" operator="greaterThan">
      <formula>16</formula>
    </cfRule>
  </conditionalFormatting>
  <conditionalFormatting sqref="AJ77">
    <cfRule type="cellIs" dxfId="5204" priority="5204" stopIfTrue="1" operator="greaterThan">
      <formula>16</formula>
    </cfRule>
  </conditionalFormatting>
  <conditionalFormatting sqref="AL77">
    <cfRule type="cellIs" dxfId="5203" priority="5203" stopIfTrue="1" operator="greaterThan">
      <formula>16</formula>
    </cfRule>
  </conditionalFormatting>
  <conditionalFormatting sqref="AN77">
    <cfRule type="cellIs" dxfId="5202" priority="5202" stopIfTrue="1" operator="greaterThan">
      <formula>16</formula>
    </cfRule>
  </conditionalFormatting>
  <conditionalFormatting sqref="AA62:AA76">
    <cfRule type="endsWith" dxfId="5201" priority="5191" stopIfTrue="1" operator="endsWith" text="TE">
      <formula>RIGHT(AA62,LEN("TE"))="TE"</formula>
    </cfRule>
    <cfRule type="endsWith" dxfId="5200" priority="5192" stopIfTrue="1" operator="endsWith" text="MX">
      <formula>RIGHT(AA62,LEN("MX"))="MX"</formula>
    </cfRule>
    <cfRule type="endsWith" dxfId="5199" priority="5193" stopIfTrue="1" operator="endsWith" text="MI">
      <formula>RIGHT(AA62,LEN("MI"))="MI"</formula>
    </cfRule>
    <cfRule type="endsWith" dxfId="5198" priority="5194" stopIfTrue="1" operator="endsWith" text="PL">
      <formula>RIGHT(AA62,LEN("PL"))="PL"</formula>
    </cfRule>
    <cfRule type="endsWith" dxfId="5197" priority="5195" stopIfTrue="1" operator="endsWith" text="FE">
      <formula>RIGHT(AA62,LEN("FE"))="FE"</formula>
    </cfRule>
    <cfRule type="endsWith" dxfId="5196" priority="5196" stopIfTrue="1" operator="endsWith" text="PA">
      <formula>RIGHT(AA62,LEN("PA"))="PA"</formula>
    </cfRule>
    <cfRule type="endsWith" dxfId="5195" priority="5197" stopIfTrue="1" operator="endsWith" text="PS">
      <formula>RIGHT(AA62,LEN("PS"))="PS"</formula>
    </cfRule>
    <cfRule type="endsWith" dxfId="5194" priority="5198" stopIfTrue="1" operator="endsWith" text="OB">
      <formula>RIGHT(AA62,LEN("OB"))="OB"</formula>
    </cfRule>
    <cfRule type="endsWith" dxfId="5193" priority="5199" stopIfTrue="1" operator="endsWith" text="BA">
      <formula>RIGHT(AA62,LEN("BA"))="BA"</formula>
    </cfRule>
    <cfRule type="endsWith" dxfId="5192" priority="5200" stopIfTrue="1" operator="endsWith" text="CO">
      <formula>RIGHT(AA62,LEN("CO"))="CO"</formula>
    </cfRule>
    <cfRule type="endsWith" dxfId="5191" priority="5201" stopIfTrue="1" operator="endsWith" text="CH">
      <formula>RIGHT(AA62,LEN("CH"))="CH"</formula>
    </cfRule>
  </conditionalFormatting>
  <conditionalFormatting sqref="AC62:AC76">
    <cfRule type="endsWith" dxfId="5190" priority="5180" stopIfTrue="1" operator="endsWith" text="TE">
      <formula>RIGHT(AC62,LEN("TE"))="TE"</formula>
    </cfRule>
    <cfRule type="endsWith" dxfId="5189" priority="5181" stopIfTrue="1" operator="endsWith" text="MX">
      <formula>RIGHT(AC62,LEN("MX"))="MX"</formula>
    </cfRule>
    <cfRule type="endsWith" dxfId="5188" priority="5182" stopIfTrue="1" operator="endsWith" text="MI">
      <formula>RIGHT(AC62,LEN("MI"))="MI"</formula>
    </cfRule>
    <cfRule type="endsWith" dxfId="5187" priority="5183" stopIfTrue="1" operator="endsWith" text="PL">
      <formula>RIGHT(AC62,LEN("PL"))="PL"</formula>
    </cfRule>
    <cfRule type="endsWith" dxfId="5186" priority="5184" stopIfTrue="1" operator="endsWith" text="FE">
      <formula>RIGHT(AC62,LEN("FE"))="FE"</formula>
    </cfRule>
    <cfRule type="endsWith" dxfId="5185" priority="5185" stopIfTrue="1" operator="endsWith" text="PA">
      <formula>RIGHT(AC62,LEN("PA"))="PA"</formula>
    </cfRule>
    <cfRule type="endsWith" dxfId="5184" priority="5186" stopIfTrue="1" operator="endsWith" text="PS">
      <formula>RIGHT(AC62,LEN("PS"))="PS"</formula>
    </cfRule>
    <cfRule type="endsWith" dxfId="5183" priority="5187" stopIfTrue="1" operator="endsWith" text="OB">
      <formula>RIGHT(AC62,LEN("OB"))="OB"</formula>
    </cfRule>
    <cfRule type="endsWith" dxfId="5182" priority="5188" stopIfTrue="1" operator="endsWith" text="BA">
      <formula>RIGHT(AC62,LEN("BA"))="BA"</formula>
    </cfRule>
    <cfRule type="endsWith" dxfId="5181" priority="5189" stopIfTrue="1" operator="endsWith" text="CO">
      <formula>RIGHT(AC62,LEN("CO"))="CO"</formula>
    </cfRule>
    <cfRule type="endsWith" dxfId="5180" priority="5190" stopIfTrue="1" operator="endsWith" text="CH">
      <formula>RIGHT(AC62,LEN("CH"))="CH"</formula>
    </cfRule>
  </conditionalFormatting>
  <conditionalFormatting sqref="AE62:AE76">
    <cfRule type="endsWith" dxfId="5179" priority="5169" stopIfTrue="1" operator="endsWith" text="TE">
      <formula>RIGHT(AE62,LEN("TE"))="TE"</formula>
    </cfRule>
    <cfRule type="endsWith" dxfId="5178" priority="5170" stopIfTrue="1" operator="endsWith" text="MX">
      <formula>RIGHT(AE62,LEN("MX"))="MX"</formula>
    </cfRule>
    <cfRule type="endsWith" dxfId="5177" priority="5171" stopIfTrue="1" operator="endsWith" text="MI">
      <formula>RIGHT(AE62,LEN("MI"))="MI"</formula>
    </cfRule>
    <cfRule type="endsWith" dxfId="5176" priority="5172" stopIfTrue="1" operator="endsWith" text="PL">
      <formula>RIGHT(AE62,LEN("PL"))="PL"</formula>
    </cfRule>
    <cfRule type="endsWith" dxfId="5175" priority="5173" stopIfTrue="1" operator="endsWith" text="FE">
      <formula>RIGHT(AE62,LEN("FE"))="FE"</formula>
    </cfRule>
    <cfRule type="endsWith" dxfId="5174" priority="5174" stopIfTrue="1" operator="endsWith" text="PA">
      <formula>RIGHT(AE62,LEN("PA"))="PA"</formula>
    </cfRule>
    <cfRule type="endsWith" dxfId="5173" priority="5175" stopIfTrue="1" operator="endsWith" text="PS">
      <formula>RIGHT(AE62,LEN("PS"))="PS"</formula>
    </cfRule>
    <cfRule type="endsWith" dxfId="5172" priority="5176" stopIfTrue="1" operator="endsWith" text="OB">
      <formula>RIGHT(AE62,LEN("OB"))="OB"</formula>
    </cfRule>
    <cfRule type="endsWith" dxfId="5171" priority="5177" stopIfTrue="1" operator="endsWith" text="BA">
      <formula>RIGHT(AE62,LEN("BA"))="BA"</formula>
    </cfRule>
    <cfRule type="endsWith" dxfId="5170" priority="5178" stopIfTrue="1" operator="endsWith" text="CO">
      <formula>RIGHT(AE62,LEN("CO"))="CO"</formula>
    </cfRule>
    <cfRule type="endsWith" dxfId="5169" priority="5179" stopIfTrue="1" operator="endsWith" text="CH">
      <formula>RIGHT(AE62,LEN("CH"))="CH"</formula>
    </cfRule>
  </conditionalFormatting>
  <conditionalFormatting sqref="AG62:AG76">
    <cfRule type="endsWith" dxfId="5168" priority="5158" stopIfTrue="1" operator="endsWith" text="TE">
      <formula>RIGHT(AG62,LEN("TE"))="TE"</formula>
    </cfRule>
    <cfRule type="endsWith" dxfId="5167" priority="5159" stopIfTrue="1" operator="endsWith" text="MX">
      <formula>RIGHT(AG62,LEN("MX"))="MX"</formula>
    </cfRule>
    <cfRule type="endsWith" dxfId="5166" priority="5160" stopIfTrue="1" operator="endsWith" text="MI">
      <formula>RIGHT(AG62,LEN("MI"))="MI"</formula>
    </cfRule>
    <cfRule type="endsWith" dxfId="5165" priority="5161" stopIfTrue="1" operator="endsWith" text="PL">
      <formula>RIGHT(AG62,LEN("PL"))="PL"</formula>
    </cfRule>
    <cfRule type="endsWith" dxfId="5164" priority="5162" stopIfTrue="1" operator="endsWith" text="FE">
      <formula>RIGHT(AG62,LEN("FE"))="FE"</formula>
    </cfRule>
    <cfRule type="endsWith" dxfId="5163" priority="5163" stopIfTrue="1" operator="endsWith" text="PA">
      <formula>RIGHT(AG62,LEN("PA"))="PA"</formula>
    </cfRule>
    <cfRule type="endsWith" dxfId="5162" priority="5164" stopIfTrue="1" operator="endsWith" text="PS">
      <formula>RIGHT(AG62,LEN("PS"))="PS"</formula>
    </cfRule>
    <cfRule type="endsWith" dxfId="5161" priority="5165" stopIfTrue="1" operator="endsWith" text="OB">
      <formula>RIGHT(AG62,LEN("OB"))="OB"</formula>
    </cfRule>
    <cfRule type="endsWith" dxfId="5160" priority="5166" stopIfTrue="1" operator="endsWith" text="BA">
      <formula>RIGHT(AG62,LEN("BA"))="BA"</formula>
    </cfRule>
    <cfRule type="endsWith" dxfId="5159" priority="5167" stopIfTrue="1" operator="endsWith" text="CO">
      <formula>RIGHT(AG62,LEN("CO"))="CO"</formula>
    </cfRule>
    <cfRule type="endsWith" dxfId="5158" priority="5168" stopIfTrue="1" operator="endsWith" text="CH">
      <formula>RIGHT(AG62,LEN("CH"))="CH"</formula>
    </cfRule>
  </conditionalFormatting>
  <conditionalFormatting sqref="AI62:AI76">
    <cfRule type="endsWith" dxfId="5157" priority="5147" stopIfTrue="1" operator="endsWith" text="TE">
      <formula>RIGHT(AI62,LEN("TE"))="TE"</formula>
    </cfRule>
    <cfRule type="endsWith" dxfId="5156" priority="5148" stopIfTrue="1" operator="endsWith" text="MX">
      <formula>RIGHT(AI62,LEN("MX"))="MX"</formula>
    </cfRule>
    <cfRule type="endsWith" dxfId="5155" priority="5149" stopIfTrue="1" operator="endsWith" text="MI">
      <formula>RIGHT(AI62,LEN("MI"))="MI"</formula>
    </cfRule>
    <cfRule type="endsWith" dxfId="5154" priority="5150" stopIfTrue="1" operator="endsWith" text="PL">
      <formula>RIGHT(AI62,LEN("PL"))="PL"</formula>
    </cfRule>
    <cfRule type="endsWith" dxfId="5153" priority="5151" stopIfTrue="1" operator="endsWith" text="FE">
      <formula>RIGHT(AI62,LEN("FE"))="FE"</formula>
    </cfRule>
    <cfRule type="endsWith" dxfId="5152" priority="5152" stopIfTrue="1" operator="endsWith" text="PA">
      <formula>RIGHT(AI62,LEN("PA"))="PA"</formula>
    </cfRule>
    <cfRule type="endsWith" dxfId="5151" priority="5153" stopIfTrue="1" operator="endsWith" text="PS">
      <formula>RIGHT(AI62,LEN("PS"))="PS"</formula>
    </cfRule>
    <cfRule type="endsWith" dxfId="5150" priority="5154" stopIfTrue="1" operator="endsWith" text="OB">
      <formula>RIGHT(AI62,LEN("OB"))="OB"</formula>
    </cfRule>
    <cfRule type="endsWith" dxfId="5149" priority="5155" stopIfTrue="1" operator="endsWith" text="BA">
      <formula>RIGHT(AI62,LEN("BA"))="BA"</formula>
    </cfRule>
    <cfRule type="endsWith" dxfId="5148" priority="5156" stopIfTrue="1" operator="endsWith" text="CO">
      <formula>RIGHT(AI62,LEN("CO"))="CO"</formula>
    </cfRule>
    <cfRule type="endsWith" dxfId="5147" priority="5157" stopIfTrue="1" operator="endsWith" text="CH">
      <formula>RIGHT(AI62,LEN("CH"))="CH"</formula>
    </cfRule>
  </conditionalFormatting>
  <conditionalFormatting sqref="AK62:AK76">
    <cfRule type="endsWith" dxfId="5146" priority="5136" stopIfTrue="1" operator="endsWith" text="TE">
      <formula>RIGHT(AK62,LEN("TE"))="TE"</formula>
    </cfRule>
    <cfRule type="endsWith" dxfId="5145" priority="5137" stopIfTrue="1" operator="endsWith" text="MX">
      <formula>RIGHT(AK62,LEN("MX"))="MX"</formula>
    </cfRule>
    <cfRule type="endsWith" dxfId="5144" priority="5138" stopIfTrue="1" operator="endsWith" text="MI">
      <formula>RIGHT(AK62,LEN("MI"))="MI"</formula>
    </cfRule>
    <cfRule type="endsWith" dxfId="5143" priority="5139" stopIfTrue="1" operator="endsWith" text="PL">
      <formula>RIGHT(AK62,LEN("PL"))="PL"</formula>
    </cfRule>
    <cfRule type="endsWith" dxfId="5142" priority="5140" stopIfTrue="1" operator="endsWith" text="FE">
      <formula>RIGHT(AK62,LEN("FE"))="FE"</formula>
    </cfRule>
    <cfRule type="endsWith" dxfId="5141" priority="5141" stopIfTrue="1" operator="endsWith" text="PA">
      <formula>RIGHT(AK62,LEN("PA"))="PA"</formula>
    </cfRule>
    <cfRule type="endsWith" dxfId="5140" priority="5142" stopIfTrue="1" operator="endsWith" text="PS">
      <formula>RIGHT(AK62,LEN("PS"))="PS"</formula>
    </cfRule>
    <cfRule type="endsWith" dxfId="5139" priority="5143" stopIfTrue="1" operator="endsWith" text="OB">
      <formula>RIGHT(AK62,LEN("OB"))="OB"</formula>
    </cfRule>
    <cfRule type="endsWith" dxfId="5138" priority="5144" stopIfTrue="1" operator="endsWith" text="BA">
      <formula>RIGHT(AK62,LEN("BA"))="BA"</formula>
    </cfRule>
    <cfRule type="endsWith" dxfId="5137" priority="5145" stopIfTrue="1" operator="endsWith" text="CO">
      <formula>RIGHT(AK62,LEN("CO"))="CO"</formula>
    </cfRule>
    <cfRule type="endsWith" dxfId="5136" priority="5146" stopIfTrue="1" operator="endsWith" text="CH">
      <formula>RIGHT(AK62,LEN("CH"))="CH"</formula>
    </cfRule>
  </conditionalFormatting>
  <conditionalFormatting sqref="AM62:AM76">
    <cfRule type="endsWith" dxfId="5135" priority="5125" stopIfTrue="1" operator="endsWith" text="TE">
      <formula>RIGHT(AM62,LEN("TE"))="TE"</formula>
    </cfRule>
    <cfRule type="endsWith" dxfId="5134" priority="5126" stopIfTrue="1" operator="endsWith" text="MX">
      <formula>RIGHT(AM62,LEN("MX"))="MX"</formula>
    </cfRule>
    <cfRule type="endsWith" dxfId="5133" priority="5127" stopIfTrue="1" operator="endsWith" text="MI">
      <formula>RIGHT(AM62,LEN("MI"))="MI"</formula>
    </cfRule>
    <cfRule type="endsWith" dxfId="5132" priority="5128" stopIfTrue="1" operator="endsWith" text="PL">
      <formula>RIGHT(AM62,LEN("PL"))="PL"</formula>
    </cfRule>
    <cfRule type="endsWith" dxfId="5131" priority="5129" stopIfTrue="1" operator="endsWith" text="FE">
      <formula>RIGHT(AM62,LEN("FE"))="FE"</formula>
    </cfRule>
    <cfRule type="endsWith" dxfId="5130" priority="5130" stopIfTrue="1" operator="endsWith" text="PA">
      <formula>RIGHT(AM62,LEN("PA"))="PA"</formula>
    </cfRule>
    <cfRule type="endsWith" dxfId="5129" priority="5131" stopIfTrue="1" operator="endsWith" text="PS">
      <formula>RIGHT(AM62,LEN("PS"))="PS"</formula>
    </cfRule>
    <cfRule type="endsWith" dxfId="5128" priority="5132" stopIfTrue="1" operator="endsWith" text="OB">
      <formula>RIGHT(AM62,LEN("OB"))="OB"</formula>
    </cfRule>
    <cfRule type="endsWith" dxfId="5127" priority="5133" stopIfTrue="1" operator="endsWith" text="BA">
      <formula>RIGHT(AM62,LEN("BA"))="BA"</formula>
    </cfRule>
    <cfRule type="endsWith" dxfId="5126" priority="5134" stopIfTrue="1" operator="endsWith" text="CO">
      <formula>RIGHT(AM62,LEN("CO"))="CO"</formula>
    </cfRule>
    <cfRule type="endsWith" dxfId="5125" priority="5135" stopIfTrue="1" operator="endsWith" text="CH">
      <formula>RIGHT(AM62,LEN("CH"))="CH"</formula>
    </cfRule>
  </conditionalFormatting>
  <conditionalFormatting sqref="AV77">
    <cfRule type="cellIs" dxfId="5124" priority="5124" stopIfTrue="1" operator="greaterThan">
      <formula>16</formula>
    </cfRule>
  </conditionalFormatting>
  <conditionalFormatting sqref="AX77">
    <cfRule type="cellIs" dxfId="5123" priority="5123" stopIfTrue="1" operator="greaterThan">
      <formula>16</formula>
    </cfRule>
  </conditionalFormatting>
  <conditionalFormatting sqref="AZ77">
    <cfRule type="cellIs" dxfId="5122" priority="5122" stopIfTrue="1" operator="greaterThan">
      <formula>16</formula>
    </cfRule>
  </conditionalFormatting>
  <conditionalFormatting sqref="BB77">
    <cfRule type="cellIs" dxfId="5121" priority="5121" stopIfTrue="1" operator="greaterThan">
      <formula>16</formula>
    </cfRule>
  </conditionalFormatting>
  <conditionalFormatting sqref="BD77">
    <cfRule type="cellIs" dxfId="5120" priority="5120" stopIfTrue="1" operator="greaterThan">
      <formula>16</formula>
    </cfRule>
  </conditionalFormatting>
  <conditionalFormatting sqref="BF77">
    <cfRule type="cellIs" dxfId="5119" priority="5119" stopIfTrue="1" operator="greaterThan">
      <formula>16</formula>
    </cfRule>
  </conditionalFormatting>
  <conditionalFormatting sqref="BH77">
    <cfRule type="cellIs" dxfId="5118" priority="5118" stopIfTrue="1" operator="greaterThan">
      <formula>16</formula>
    </cfRule>
  </conditionalFormatting>
  <conditionalFormatting sqref="AU62:AU76">
    <cfRule type="endsWith" dxfId="5117" priority="5107" stopIfTrue="1" operator="endsWith" text="TE">
      <formula>RIGHT(AU62,LEN("TE"))="TE"</formula>
    </cfRule>
    <cfRule type="endsWith" dxfId="5116" priority="5108" stopIfTrue="1" operator="endsWith" text="MX">
      <formula>RIGHT(AU62,LEN("MX"))="MX"</formula>
    </cfRule>
    <cfRule type="endsWith" dxfId="5115" priority="5109" stopIfTrue="1" operator="endsWith" text="MI">
      <formula>RIGHT(AU62,LEN("MI"))="MI"</formula>
    </cfRule>
    <cfRule type="endsWith" dxfId="5114" priority="5110" stopIfTrue="1" operator="endsWith" text="PL">
      <formula>RIGHT(AU62,LEN("PL"))="PL"</formula>
    </cfRule>
    <cfRule type="endsWith" dxfId="5113" priority="5111" stopIfTrue="1" operator="endsWith" text="FE">
      <formula>RIGHT(AU62,LEN("FE"))="FE"</formula>
    </cfRule>
    <cfRule type="endsWith" dxfId="5112" priority="5112" stopIfTrue="1" operator="endsWith" text="PA">
      <formula>RIGHT(AU62,LEN("PA"))="PA"</formula>
    </cfRule>
    <cfRule type="endsWith" dxfId="5111" priority="5113" stopIfTrue="1" operator="endsWith" text="PS">
      <formula>RIGHT(AU62,LEN("PS"))="PS"</formula>
    </cfRule>
    <cfRule type="endsWith" dxfId="5110" priority="5114" stopIfTrue="1" operator="endsWith" text="OB">
      <formula>RIGHT(AU62,LEN("OB"))="OB"</formula>
    </cfRule>
    <cfRule type="endsWith" dxfId="5109" priority="5115" stopIfTrue="1" operator="endsWith" text="BA">
      <formula>RIGHT(AU62,LEN("BA"))="BA"</formula>
    </cfRule>
    <cfRule type="endsWith" dxfId="5108" priority="5116" stopIfTrue="1" operator="endsWith" text="CO">
      <formula>RIGHT(AU62,LEN("CO"))="CO"</formula>
    </cfRule>
    <cfRule type="endsWith" dxfId="5107" priority="5117" stopIfTrue="1" operator="endsWith" text="CH">
      <formula>RIGHT(AU62,LEN("CH"))="CH"</formula>
    </cfRule>
  </conditionalFormatting>
  <conditionalFormatting sqref="AW62:AW76">
    <cfRule type="endsWith" dxfId="5106" priority="5096" stopIfTrue="1" operator="endsWith" text="TE">
      <formula>RIGHT(AW62,LEN("TE"))="TE"</formula>
    </cfRule>
    <cfRule type="endsWith" dxfId="5105" priority="5097" stopIfTrue="1" operator="endsWith" text="MX">
      <formula>RIGHT(AW62,LEN("MX"))="MX"</formula>
    </cfRule>
    <cfRule type="endsWith" dxfId="5104" priority="5098" stopIfTrue="1" operator="endsWith" text="MI">
      <formula>RIGHT(AW62,LEN("MI"))="MI"</formula>
    </cfRule>
    <cfRule type="endsWith" dxfId="5103" priority="5099" stopIfTrue="1" operator="endsWith" text="PL">
      <formula>RIGHT(AW62,LEN("PL"))="PL"</formula>
    </cfRule>
    <cfRule type="endsWith" dxfId="5102" priority="5100" stopIfTrue="1" operator="endsWith" text="FE">
      <formula>RIGHT(AW62,LEN("FE"))="FE"</formula>
    </cfRule>
    <cfRule type="endsWith" dxfId="5101" priority="5101" stopIfTrue="1" operator="endsWith" text="PA">
      <formula>RIGHT(AW62,LEN("PA"))="PA"</formula>
    </cfRule>
    <cfRule type="endsWith" dxfId="5100" priority="5102" stopIfTrue="1" operator="endsWith" text="PS">
      <formula>RIGHT(AW62,LEN("PS"))="PS"</formula>
    </cfRule>
    <cfRule type="endsWith" dxfId="5099" priority="5103" stopIfTrue="1" operator="endsWith" text="OB">
      <formula>RIGHT(AW62,LEN("OB"))="OB"</formula>
    </cfRule>
    <cfRule type="endsWith" dxfId="5098" priority="5104" stopIfTrue="1" operator="endsWith" text="BA">
      <formula>RIGHT(AW62,LEN("BA"))="BA"</formula>
    </cfRule>
    <cfRule type="endsWith" dxfId="5097" priority="5105" stopIfTrue="1" operator="endsWith" text="CO">
      <formula>RIGHT(AW62,LEN("CO"))="CO"</formula>
    </cfRule>
    <cfRule type="endsWith" dxfId="5096" priority="5106" stopIfTrue="1" operator="endsWith" text="CH">
      <formula>RIGHT(AW62,LEN("CH"))="CH"</formula>
    </cfRule>
  </conditionalFormatting>
  <conditionalFormatting sqref="AY62:AY76">
    <cfRule type="endsWith" dxfId="5095" priority="5085" stopIfTrue="1" operator="endsWith" text="TE">
      <formula>RIGHT(AY62,LEN("TE"))="TE"</formula>
    </cfRule>
    <cfRule type="endsWith" dxfId="5094" priority="5086" stopIfTrue="1" operator="endsWith" text="MX">
      <formula>RIGHT(AY62,LEN("MX"))="MX"</formula>
    </cfRule>
    <cfRule type="endsWith" dxfId="5093" priority="5087" stopIfTrue="1" operator="endsWith" text="MI">
      <formula>RIGHT(AY62,LEN("MI"))="MI"</formula>
    </cfRule>
    <cfRule type="endsWith" dxfId="5092" priority="5088" stopIfTrue="1" operator="endsWith" text="PL">
      <formula>RIGHT(AY62,LEN("PL"))="PL"</formula>
    </cfRule>
    <cfRule type="endsWith" dxfId="5091" priority="5089" stopIfTrue="1" operator="endsWith" text="FE">
      <formula>RIGHT(AY62,LEN("FE"))="FE"</formula>
    </cfRule>
    <cfRule type="endsWith" dxfId="5090" priority="5090" stopIfTrue="1" operator="endsWith" text="PA">
      <formula>RIGHT(AY62,LEN("PA"))="PA"</formula>
    </cfRule>
    <cfRule type="endsWith" dxfId="5089" priority="5091" stopIfTrue="1" operator="endsWith" text="PS">
      <formula>RIGHT(AY62,LEN("PS"))="PS"</formula>
    </cfRule>
    <cfRule type="endsWith" dxfId="5088" priority="5092" stopIfTrue="1" operator="endsWith" text="OB">
      <formula>RIGHT(AY62,LEN("OB"))="OB"</formula>
    </cfRule>
    <cfRule type="endsWith" dxfId="5087" priority="5093" stopIfTrue="1" operator="endsWith" text="BA">
      <formula>RIGHT(AY62,LEN("BA"))="BA"</formula>
    </cfRule>
    <cfRule type="endsWith" dxfId="5086" priority="5094" stopIfTrue="1" operator="endsWith" text="CO">
      <formula>RIGHT(AY62,LEN("CO"))="CO"</formula>
    </cfRule>
    <cfRule type="endsWith" dxfId="5085" priority="5095" stopIfTrue="1" operator="endsWith" text="CH">
      <formula>RIGHT(AY62,LEN("CH"))="CH"</formula>
    </cfRule>
  </conditionalFormatting>
  <conditionalFormatting sqref="BA62:BA76">
    <cfRule type="endsWith" dxfId="5084" priority="5074" stopIfTrue="1" operator="endsWith" text="TE">
      <formula>RIGHT(BA62,LEN("TE"))="TE"</formula>
    </cfRule>
    <cfRule type="endsWith" dxfId="5083" priority="5075" stopIfTrue="1" operator="endsWith" text="MX">
      <formula>RIGHT(BA62,LEN("MX"))="MX"</formula>
    </cfRule>
    <cfRule type="endsWith" dxfId="5082" priority="5076" stopIfTrue="1" operator="endsWith" text="MI">
      <formula>RIGHT(BA62,LEN("MI"))="MI"</formula>
    </cfRule>
    <cfRule type="endsWith" dxfId="5081" priority="5077" stopIfTrue="1" operator="endsWith" text="PL">
      <formula>RIGHT(BA62,LEN("PL"))="PL"</formula>
    </cfRule>
    <cfRule type="endsWith" dxfId="5080" priority="5078" stopIfTrue="1" operator="endsWith" text="FE">
      <formula>RIGHT(BA62,LEN("FE"))="FE"</formula>
    </cfRule>
    <cfRule type="endsWith" dxfId="5079" priority="5079" stopIfTrue="1" operator="endsWith" text="PA">
      <formula>RIGHT(BA62,LEN("PA"))="PA"</formula>
    </cfRule>
    <cfRule type="endsWith" dxfId="5078" priority="5080" stopIfTrue="1" operator="endsWith" text="PS">
      <formula>RIGHT(BA62,LEN("PS"))="PS"</formula>
    </cfRule>
    <cfRule type="endsWith" dxfId="5077" priority="5081" stopIfTrue="1" operator="endsWith" text="OB">
      <formula>RIGHT(BA62,LEN("OB"))="OB"</formula>
    </cfRule>
    <cfRule type="endsWith" dxfId="5076" priority="5082" stopIfTrue="1" operator="endsWith" text="BA">
      <formula>RIGHT(BA62,LEN("BA"))="BA"</formula>
    </cfRule>
    <cfRule type="endsWith" dxfId="5075" priority="5083" stopIfTrue="1" operator="endsWith" text="CO">
      <formula>RIGHT(BA62,LEN("CO"))="CO"</formula>
    </cfRule>
    <cfRule type="endsWith" dxfId="5074" priority="5084" stopIfTrue="1" operator="endsWith" text="CH">
      <formula>RIGHT(BA62,LEN("CH"))="CH"</formula>
    </cfRule>
  </conditionalFormatting>
  <conditionalFormatting sqref="BC62:BC76">
    <cfRule type="endsWith" dxfId="5073" priority="5063" stopIfTrue="1" operator="endsWith" text="TE">
      <formula>RIGHT(BC62,LEN("TE"))="TE"</formula>
    </cfRule>
    <cfRule type="endsWith" dxfId="5072" priority="5064" stopIfTrue="1" operator="endsWith" text="MX">
      <formula>RIGHT(BC62,LEN("MX"))="MX"</formula>
    </cfRule>
    <cfRule type="endsWith" dxfId="5071" priority="5065" stopIfTrue="1" operator="endsWith" text="MI">
      <formula>RIGHT(BC62,LEN("MI"))="MI"</formula>
    </cfRule>
    <cfRule type="endsWith" dxfId="5070" priority="5066" stopIfTrue="1" operator="endsWith" text="PL">
      <formula>RIGHT(BC62,LEN("PL"))="PL"</formula>
    </cfRule>
    <cfRule type="endsWith" dxfId="5069" priority="5067" stopIfTrue="1" operator="endsWith" text="FE">
      <formula>RIGHT(BC62,LEN("FE"))="FE"</formula>
    </cfRule>
    <cfRule type="endsWith" dxfId="5068" priority="5068" stopIfTrue="1" operator="endsWith" text="PA">
      <formula>RIGHT(BC62,LEN("PA"))="PA"</formula>
    </cfRule>
    <cfRule type="endsWith" dxfId="5067" priority="5069" stopIfTrue="1" operator="endsWith" text="PS">
      <formula>RIGHT(BC62,LEN("PS"))="PS"</formula>
    </cfRule>
    <cfRule type="endsWith" dxfId="5066" priority="5070" stopIfTrue="1" operator="endsWith" text="OB">
      <formula>RIGHT(BC62,LEN("OB"))="OB"</formula>
    </cfRule>
    <cfRule type="endsWith" dxfId="5065" priority="5071" stopIfTrue="1" operator="endsWith" text="BA">
      <formula>RIGHT(BC62,LEN("BA"))="BA"</formula>
    </cfRule>
    <cfRule type="endsWith" dxfId="5064" priority="5072" stopIfTrue="1" operator="endsWith" text="CO">
      <formula>RIGHT(BC62,LEN("CO"))="CO"</formula>
    </cfRule>
    <cfRule type="endsWith" dxfId="5063" priority="5073" stopIfTrue="1" operator="endsWith" text="CH">
      <formula>RIGHT(BC62,LEN("CH"))="CH"</formula>
    </cfRule>
  </conditionalFormatting>
  <conditionalFormatting sqref="BE62:BE76">
    <cfRule type="endsWith" dxfId="5062" priority="5052" stopIfTrue="1" operator="endsWith" text="TE">
      <formula>RIGHT(BE62,LEN("TE"))="TE"</formula>
    </cfRule>
    <cfRule type="endsWith" dxfId="5061" priority="5053" stopIfTrue="1" operator="endsWith" text="MX">
      <formula>RIGHT(BE62,LEN("MX"))="MX"</formula>
    </cfRule>
    <cfRule type="endsWith" dxfId="5060" priority="5054" stopIfTrue="1" operator="endsWith" text="MI">
      <formula>RIGHT(BE62,LEN("MI"))="MI"</formula>
    </cfRule>
    <cfRule type="endsWith" dxfId="5059" priority="5055" stopIfTrue="1" operator="endsWith" text="PL">
      <formula>RIGHT(BE62,LEN("PL"))="PL"</formula>
    </cfRule>
    <cfRule type="endsWith" dxfId="5058" priority="5056" stopIfTrue="1" operator="endsWith" text="FE">
      <formula>RIGHT(BE62,LEN("FE"))="FE"</formula>
    </cfRule>
    <cfRule type="endsWith" dxfId="5057" priority="5057" stopIfTrue="1" operator="endsWith" text="PA">
      <formula>RIGHT(BE62,LEN("PA"))="PA"</formula>
    </cfRule>
    <cfRule type="endsWith" dxfId="5056" priority="5058" stopIfTrue="1" operator="endsWith" text="PS">
      <formula>RIGHT(BE62,LEN("PS"))="PS"</formula>
    </cfRule>
    <cfRule type="endsWith" dxfId="5055" priority="5059" stopIfTrue="1" operator="endsWith" text="OB">
      <formula>RIGHT(BE62,LEN("OB"))="OB"</formula>
    </cfRule>
    <cfRule type="endsWith" dxfId="5054" priority="5060" stopIfTrue="1" operator="endsWith" text="BA">
      <formula>RIGHT(BE62,LEN("BA"))="BA"</formula>
    </cfRule>
    <cfRule type="endsWith" dxfId="5053" priority="5061" stopIfTrue="1" operator="endsWith" text="CO">
      <formula>RIGHT(BE62,LEN("CO"))="CO"</formula>
    </cfRule>
    <cfRule type="endsWith" dxfId="5052" priority="5062" stopIfTrue="1" operator="endsWith" text="CH">
      <formula>RIGHT(BE62,LEN("CH"))="CH"</formula>
    </cfRule>
  </conditionalFormatting>
  <conditionalFormatting sqref="BG62:BG76">
    <cfRule type="endsWith" dxfId="5051" priority="5041" stopIfTrue="1" operator="endsWith" text="TE">
      <formula>RIGHT(BG62,LEN("TE"))="TE"</formula>
    </cfRule>
    <cfRule type="endsWith" dxfId="5050" priority="5042" stopIfTrue="1" operator="endsWith" text="MX">
      <formula>RIGHT(BG62,LEN("MX"))="MX"</formula>
    </cfRule>
    <cfRule type="endsWith" dxfId="5049" priority="5043" stopIfTrue="1" operator="endsWith" text="MI">
      <formula>RIGHT(BG62,LEN("MI"))="MI"</formula>
    </cfRule>
    <cfRule type="endsWith" dxfId="5048" priority="5044" stopIfTrue="1" operator="endsWith" text="PL">
      <formula>RIGHT(BG62,LEN("PL"))="PL"</formula>
    </cfRule>
    <cfRule type="endsWith" dxfId="5047" priority="5045" stopIfTrue="1" operator="endsWith" text="FE">
      <formula>RIGHT(BG62,LEN("FE"))="FE"</formula>
    </cfRule>
    <cfRule type="endsWith" dxfId="5046" priority="5046" stopIfTrue="1" operator="endsWith" text="PA">
      <formula>RIGHT(BG62,LEN("PA"))="PA"</formula>
    </cfRule>
    <cfRule type="endsWith" dxfId="5045" priority="5047" stopIfTrue="1" operator="endsWith" text="PS">
      <formula>RIGHT(BG62,LEN("PS"))="PS"</formula>
    </cfRule>
    <cfRule type="endsWith" dxfId="5044" priority="5048" stopIfTrue="1" operator="endsWith" text="OB">
      <formula>RIGHT(BG62,LEN("OB"))="OB"</formula>
    </cfRule>
    <cfRule type="endsWith" dxfId="5043" priority="5049" stopIfTrue="1" operator="endsWith" text="BA">
      <formula>RIGHT(BG62,LEN("BA"))="BA"</formula>
    </cfRule>
    <cfRule type="endsWith" dxfId="5042" priority="5050" stopIfTrue="1" operator="endsWith" text="CO">
      <formula>RIGHT(BG62,LEN("CO"))="CO"</formula>
    </cfRule>
    <cfRule type="endsWith" dxfId="5041" priority="5051" stopIfTrue="1" operator="endsWith" text="CH">
      <formula>RIGHT(BG62,LEN("CH"))="CH"</formula>
    </cfRule>
  </conditionalFormatting>
  <conditionalFormatting sqref="H95">
    <cfRule type="cellIs" dxfId="5040" priority="5040" stopIfTrue="1" operator="greaterThan">
      <formula>16</formula>
    </cfRule>
  </conditionalFormatting>
  <conditionalFormatting sqref="J95">
    <cfRule type="cellIs" dxfId="5039" priority="5039" stopIfTrue="1" operator="greaterThan">
      <formula>16</formula>
    </cfRule>
  </conditionalFormatting>
  <conditionalFormatting sqref="L95">
    <cfRule type="cellIs" dxfId="5038" priority="5038" stopIfTrue="1" operator="greaterThan">
      <formula>16</formula>
    </cfRule>
  </conditionalFormatting>
  <conditionalFormatting sqref="N95">
    <cfRule type="cellIs" dxfId="5037" priority="5037" stopIfTrue="1" operator="greaterThan">
      <formula>16</formula>
    </cfRule>
  </conditionalFormatting>
  <conditionalFormatting sqref="P95">
    <cfRule type="cellIs" dxfId="5036" priority="5036" stopIfTrue="1" operator="greaterThan">
      <formula>16</formula>
    </cfRule>
  </conditionalFormatting>
  <conditionalFormatting sqref="R95">
    <cfRule type="cellIs" dxfId="5035" priority="5035" stopIfTrue="1" operator="greaterThan">
      <formula>16</formula>
    </cfRule>
  </conditionalFormatting>
  <conditionalFormatting sqref="T95">
    <cfRule type="cellIs" dxfId="5034" priority="5034" stopIfTrue="1" operator="greaterThan">
      <formula>16</formula>
    </cfRule>
  </conditionalFormatting>
  <conditionalFormatting sqref="G80:G94">
    <cfRule type="endsWith" dxfId="5033" priority="5023" stopIfTrue="1" operator="endsWith" text="TE">
      <formula>RIGHT(G80,LEN("TE"))="TE"</formula>
    </cfRule>
    <cfRule type="endsWith" dxfId="5032" priority="5024" stopIfTrue="1" operator="endsWith" text="MX">
      <formula>RIGHT(G80,LEN("MX"))="MX"</formula>
    </cfRule>
    <cfRule type="endsWith" dxfId="5031" priority="5025" stopIfTrue="1" operator="endsWith" text="MI">
      <formula>RIGHT(G80,LEN("MI"))="MI"</formula>
    </cfRule>
    <cfRule type="endsWith" dxfId="5030" priority="5026" stopIfTrue="1" operator="endsWith" text="PL">
      <formula>RIGHT(G80,LEN("PL"))="PL"</formula>
    </cfRule>
    <cfRule type="endsWith" dxfId="5029" priority="5027" stopIfTrue="1" operator="endsWith" text="FE">
      <formula>RIGHT(G80,LEN("FE"))="FE"</formula>
    </cfRule>
    <cfRule type="endsWith" dxfId="5028" priority="5028" stopIfTrue="1" operator="endsWith" text="PA">
      <formula>RIGHT(G80,LEN("PA"))="PA"</formula>
    </cfRule>
    <cfRule type="endsWith" dxfId="5027" priority="5029" stopIfTrue="1" operator="endsWith" text="PS">
      <formula>RIGHT(G80,LEN("PS"))="PS"</formula>
    </cfRule>
    <cfRule type="endsWith" dxfId="5026" priority="5030" stopIfTrue="1" operator="endsWith" text="OB">
      <formula>RIGHT(G80,LEN("OB"))="OB"</formula>
    </cfRule>
    <cfRule type="endsWith" dxfId="5025" priority="5031" stopIfTrue="1" operator="endsWith" text="BA">
      <formula>RIGHT(G80,LEN("BA"))="BA"</formula>
    </cfRule>
    <cfRule type="endsWith" dxfId="5024" priority="5032" stopIfTrue="1" operator="endsWith" text="CO">
      <formula>RIGHT(G80,LEN("CO"))="CO"</formula>
    </cfRule>
    <cfRule type="endsWith" dxfId="5023" priority="5033" stopIfTrue="1" operator="endsWith" text="CH">
      <formula>RIGHT(G80,LEN("CH"))="CH"</formula>
    </cfRule>
  </conditionalFormatting>
  <conditionalFormatting sqref="I80:I94">
    <cfRule type="endsWith" dxfId="5022" priority="5012" stopIfTrue="1" operator="endsWith" text="TE">
      <formula>RIGHT(I80,LEN("TE"))="TE"</formula>
    </cfRule>
    <cfRule type="endsWith" dxfId="5021" priority="5013" stopIfTrue="1" operator="endsWith" text="MX">
      <formula>RIGHT(I80,LEN("MX"))="MX"</formula>
    </cfRule>
    <cfRule type="endsWith" dxfId="5020" priority="5014" stopIfTrue="1" operator="endsWith" text="MI">
      <formula>RIGHT(I80,LEN("MI"))="MI"</formula>
    </cfRule>
    <cfRule type="endsWith" dxfId="5019" priority="5015" stopIfTrue="1" operator="endsWith" text="PL">
      <formula>RIGHT(I80,LEN("PL"))="PL"</formula>
    </cfRule>
    <cfRule type="endsWith" dxfId="5018" priority="5016" stopIfTrue="1" operator="endsWith" text="FE">
      <formula>RIGHT(I80,LEN("FE"))="FE"</formula>
    </cfRule>
    <cfRule type="endsWith" dxfId="5017" priority="5017" stopIfTrue="1" operator="endsWith" text="PA">
      <formula>RIGHT(I80,LEN("PA"))="PA"</formula>
    </cfRule>
    <cfRule type="endsWith" dxfId="5016" priority="5018" stopIfTrue="1" operator="endsWith" text="PS">
      <formula>RIGHT(I80,LEN("PS"))="PS"</formula>
    </cfRule>
    <cfRule type="endsWith" dxfId="5015" priority="5019" stopIfTrue="1" operator="endsWith" text="OB">
      <formula>RIGHT(I80,LEN("OB"))="OB"</formula>
    </cfRule>
    <cfRule type="endsWith" dxfId="5014" priority="5020" stopIfTrue="1" operator="endsWith" text="BA">
      <formula>RIGHT(I80,LEN("BA"))="BA"</formula>
    </cfRule>
    <cfRule type="endsWith" dxfId="5013" priority="5021" stopIfTrue="1" operator="endsWith" text="CO">
      <formula>RIGHT(I80,LEN("CO"))="CO"</formula>
    </cfRule>
    <cfRule type="endsWith" dxfId="5012" priority="5022" stopIfTrue="1" operator="endsWith" text="CH">
      <formula>RIGHT(I80,LEN("CH"))="CH"</formula>
    </cfRule>
  </conditionalFormatting>
  <conditionalFormatting sqref="K80:K94">
    <cfRule type="endsWith" dxfId="5011" priority="5001" stopIfTrue="1" operator="endsWith" text="TE">
      <formula>RIGHT(K80,LEN("TE"))="TE"</formula>
    </cfRule>
    <cfRule type="endsWith" dxfId="5010" priority="5002" stopIfTrue="1" operator="endsWith" text="MX">
      <formula>RIGHT(K80,LEN("MX"))="MX"</formula>
    </cfRule>
    <cfRule type="endsWith" dxfId="5009" priority="5003" stopIfTrue="1" operator="endsWith" text="MI">
      <formula>RIGHT(K80,LEN("MI"))="MI"</formula>
    </cfRule>
    <cfRule type="endsWith" dxfId="5008" priority="5004" stopIfTrue="1" operator="endsWith" text="PL">
      <formula>RIGHT(K80,LEN("PL"))="PL"</formula>
    </cfRule>
    <cfRule type="endsWith" dxfId="5007" priority="5005" stopIfTrue="1" operator="endsWith" text="FE">
      <formula>RIGHT(K80,LEN("FE"))="FE"</formula>
    </cfRule>
    <cfRule type="endsWith" dxfId="5006" priority="5006" stopIfTrue="1" operator="endsWith" text="PA">
      <formula>RIGHT(K80,LEN("PA"))="PA"</formula>
    </cfRule>
    <cfRule type="endsWith" dxfId="5005" priority="5007" stopIfTrue="1" operator="endsWith" text="PS">
      <formula>RIGHT(K80,LEN("PS"))="PS"</formula>
    </cfRule>
    <cfRule type="endsWith" dxfId="5004" priority="5008" stopIfTrue="1" operator="endsWith" text="OB">
      <formula>RIGHT(K80,LEN("OB"))="OB"</formula>
    </cfRule>
    <cfRule type="endsWith" dxfId="5003" priority="5009" stopIfTrue="1" operator="endsWith" text="BA">
      <formula>RIGHT(K80,LEN("BA"))="BA"</formula>
    </cfRule>
    <cfRule type="endsWith" dxfId="5002" priority="5010" stopIfTrue="1" operator="endsWith" text="CO">
      <formula>RIGHT(K80,LEN("CO"))="CO"</formula>
    </cfRule>
    <cfRule type="endsWith" dxfId="5001" priority="5011" stopIfTrue="1" operator="endsWith" text="CH">
      <formula>RIGHT(K80,LEN("CH"))="CH"</formula>
    </cfRule>
  </conditionalFormatting>
  <conditionalFormatting sqref="M80:M94">
    <cfRule type="endsWith" dxfId="5000" priority="4990" stopIfTrue="1" operator="endsWith" text="TE">
      <formula>RIGHT(M80,LEN("TE"))="TE"</formula>
    </cfRule>
    <cfRule type="endsWith" dxfId="4999" priority="4991" stopIfTrue="1" operator="endsWith" text="MX">
      <formula>RIGHT(M80,LEN("MX"))="MX"</formula>
    </cfRule>
    <cfRule type="endsWith" dxfId="4998" priority="4992" stopIfTrue="1" operator="endsWith" text="MI">
      <formula>RIGHT(M80,LEN("MI"))="MI"</formula>
    </cfRule>
    <cfRule type="endsWith" dxfId="4997" priority="4993" stopIfTrue="1" operator="endsWith" text="PL">
      <formula>RIGHT(M80,LEN("PL"))="PL"</formula>
    </cfRule>
    <cfRule type="endsWith" dxfId="4996" priority="4994" stopIfTrue="1" operator="endsWith" text="FE">
      <formula>RIGHT(M80,LEN("FE"))="FE"</formula>
    </cfRule>
    <cfRule type="endsWith" dxfId="4995" priority="4995" stopIfTrue="1" operator="endsWith" text="PA">
      <formula>RIGHT(M80,LEN("PA"))="PA"</formula>
    </cfRule>
    <cfRule type="endsWith" dxfId="4994" priority="4996" stopIfTrue="1" operator="endsWith" text="PS">
      <formula>RIGHT(M80,LEN("PS"))="PS"</formula>
    </cfRule>
    <cfRule type="endsWith" dxfId="4993" priority="4997" stopIfTrue="1" operator="endsWith" text="OB">
      <formula>RIGHT(M80,LEN("OB"))="OB"</formula>
    </cfRule>
    <cfRule type="endsWith" dxfId="4992" priority="4998" stopIfTrue="1" operator="endsWith" text="BA">
      <formula>RIGHT(M80,LEN("BA"))="BA"</formula>
    </cfRule>
    <cfRule type="endsWith" dxfId="4991" priority="4999" stopIfTrue="1" operator="endsWith" text="CO">
      <formula>RIGHT(M80,LEN("CO"))="CO"</formula>
    </cfRule>
    <cfRule type="endsWith" dxfId="4990" priority="5000" stopIfTrue="1" operator="endsWith" text="CH">
      <formula>RIGHT(M80,LEN("CH"))="CH"</formula>
    </cfRule>
  </conditionalFormatting>
  <conditionalFormatting sqref="O80:O94">
    <cfRule type="endsWith" dxfId="4989" priority="4979" stopIfTrue="1" operator="endsWith" text="TE">
      <formula>RIGHT(O80,LEN("TE"))="TE"</formula>
    </cfRule>
    <cfRule type="endsWith" dxfId="4988" priority="4980" stopIfTrue="1" operator="endsWith" text="MX">
      <formula>RIGHT(O80,LEN("MX"))="MX"</formula>
    </cfRule>
    <cfRule type="endsWith" dxfId="4987" priority="4981" stopIfTrue="1" operator="endsWith" text="MI">
      <formula>RIGHT(O80,LEN("MI"))="MI"</formula>
    </cfRule>
    <cfRule type="endsWith" dxfId="4986" priority="4982" stopIfTrue="1" operator="endsWith" text="PL">
      <formula>RIGHT(O80,LEN("PL"))="PL"</formula>
    </cfRule>
    <cfRule type="endsWith" dxfId="4985" priority="4983" stopIfTrue="1" operator="endsWith" text="FE">
      <formula>RIGHT(O80,LEN("FE"))="FE"</formula>
    </cfRule>
    <cfRule type="endsWith" dxfId="4984" priority="4984" stopIfTrue="1" operator="endsWith" text="PA">
      <formula>RIGHT(O80,LEN("PA"))="PA"</formula>
    </cfRule>
    <cfRule type="endsWith" dxfId="4983" priority="4985" stopIfTrue="1" operator="endsWith" text="PS">
      <formula>RIGHT(O80,LEN("PS"))="PS"</formula>
    </cfRule>
    <cfRule type="endsWith" dxfId="4982" priority="4986" stopIfTrue="1" operator="endsWith" text="OB">
      <formula>RIGHT(O80,LEN("OB"))="OB"</formula>
    </cfRule>
    <cfRule type="endsWith" dxfId="4981" priority="4987" stopIfTrue="1" operator="endsWith" text="BA">
      <formula>RIGHT(O80,LEN("BA"))="BA"</formula>
    </cfRule>
    <cfRule type="endsWith" dxfId="4980" priority="4988" stopIfTrue="1" operator="endsWith" text="CO">
      <formula>RIGHT(O80,LEN("CO"))="CO"</formula>
    </cfRule>
    <cfRule type="endsWith" dxfId="4979" priority="4989" stopIfTrue="1" operator="endsWith" text="CH">
      <formula>RIGHT(O80,LEN("CH"))="CH"</formula>
    </cfRule>
  </conditionalFormatting>
  <conditionalFormatting sqref="Q80:Q94">
    <cfRule type="endsWith" dxfId="4978" priority="4968" stopIfTrue="1" operator="endsWith" text="TE">
      <formula>RIGHT(Q80,LEN("TE"))="TE"</formula>
    </cfRule>
    <cfRule type="endsWith" dxfId="4977" priority="4969" stopIfTrue="1" operator="endsWith" text="MX">
      <formula>RIGHT(Q80,LEN("MX"))="MX"</formula>
    </cfRule>
    <cfRule type="endsWith" dxfId="4976" priority="4970" stopIfTrue="1" operator="endsWith" text="MI">
      <formula>RIGHT(Q80,LEN("MI"))="MI"</formula>
    </cfRule>
    <cfRule type="endsWith" dxfId="4975" priority="4971" stopIfTrue="1" operator="endsWith" text="PL">
      <formula>RIGHT(Q80,LEN("PL"))="PL"</formula>
    </cfRule>
    <cfRule type="endsWith" dxfId="4974" priority="4972" stopIfTrue="1" operator="endsWith" text="FE">
      <formula>RIGHT(Q80,LEN("FE"))="FE"</formula>
    </cfRule>
    <cfRule type="endsWith" dxfId="4973" priority="4973" stopIfTrue="1" operator="endsWith" text="PA">
      <formula>RIGHT(Q80,LEN("PA"))="PA"</formula>
    </cfRule>
    <cfRule type="endsWith" dxfId="4972" priority="4974" stopIfTrue="1" operator="endsWith" text="PS">
      <formula>RIGHT(Q80,LEN("PS"))="PS"</formula>
    </cfRule>
    <cfRule type="endsWith" dxfId="4971" priority="4975" stopIfTrue="1" operator="endsWith" text="OB">
      <formula>RIGHT(Q80,LEN("OB"))="OB"</formula>
    </cfRule>
    <cfRule type="endsWith" dxfId="4970" priority="4976" stopIfTrue="1" operator="endsWith" text="BA">
      <formula>RIGHT(Q80,LEN("BA"))="BA"</formula>
    </cfRule>
    <cfRule type="endsWith" dxfId="4969" priority="4977" stopIfTrue="1" operator="endsWith" text="CO">
      <formula>RIGHT(Q80,LEN("CO"))="CO"</formula>
    </cfRule>
    <cfRule type="endsWith" dxfId="4968" priority="4978" stopIfTrue="1" operator="endsWith" text="CH">
      <formula>RIGHT(Q80,LEN("CH"))="CH"</formula>
    </cfRule>
  </conditionalFormatting>
  <conditionalFormatting sqref="S80:S94">
    <cfRule type="endsWith" dxfId="4967" priority="4957" stopIfTrue="1" operator="endsWith" text="TE">
      <formula>RIGHT(S80,LEN("TE"))="TE"</formula>
    </cfRule>
    <cfRule type="endsWith" dxfId="4966" priority="4958" stopIfTrue="1" operator="endsWith" text="MX">
      <formula>RIGHT(S80,LEN("MX"))="MX"</formula>
    </cfRule>
    <cfRule type="endsWith" dxfId="4965" priority="4959" stopIfTrue="1" operator="endsWith" text="MI">
      <formula>RIGHT(S80,LEN("MI"))="MI"</formula>
    </cfRule>
    <cfRule type="endsWith" dxfId="4964" priority="4960" stopIfTrue="1" operator="endsWith" text="PL">
      <formula>RIGHT(S80,LEN("PL"))="PL"</formula>
    </cfRule>
    <cfRule type="endsWith" dxfId="4963" priority="4961" stopIfTrue="1" operator="endsWith" text="FE">
      <formula>RIGHT(S80,LEN("FE"))="FE"</formula>
    </cfRule>
    <cfRule type="endsWith" dxfId="4962" priority="4962" stopIfTrue="1" operator="endsWith" text="PA">
      <formula>RIGHT(S80,LEN("PA"))="PA"</formula>
    </cfRule>
    <cfRule type="endsWith" dxfId="4961" priority="4963" stopIfTrue="1" operator="endsWith" text="PS">
      <formula>RIGHT(S80,LEN("PS"))="PS"</formula>
    </cfRule>
    <cfRule type="endsWith" dxfId="4960" priority="4964" stopIfTrue="1" operator="endsWith" text="OB">
      <formula>RIGHT(S80,LEN("OB"))="OB"</formula>
    </cfRule>
    <cfRule type="endsWith" dxfId="4959" priority="4965" stopIfTrue="1" operator="endsWith" text="BA">
      <formula>RIGHT(S80,LEN("BA"))="BA"</formula>
    </cfRule>
    <cfRule type="endsWith" dxfId="4958" priority="4966" stopIfTrue="1" operator="endsWith" text="CO">
      <formula>RIGHT(S80,LEN("CO"))="CO"</formula>
    </cfRule>
    <cfRule type="endsWith" dxfId="4957" priority="4967" stopIfTrue="1" operator="endsWith" text="CH">
      <formula>RIGHT(S80,LEN("CH"))="CH"</formula>
    </cfRule>
  </conditionalFormatting>
  <conditionalFormatting sqref="AB95">
    <cfRule type="cellIs" dxfId="4956" priority="4956" stopIfTrue="1" operator="greaterThan">
      <formula>16</formula>
    </cfRule>
  </conditionalFormatting>
  <conditionalFormatting sqref="AD95">
    <cfRule type="cellIs" dxfId="4955" priority="4955" stopIfTrue="1" operator="greaterThan">
      <formula>16</formula>
    </cfRule>
  </conditionalFormatting>
  <conditionalFormatting sqref="AF95">
    <cfRule type="cellIs" dxfId="4954" priority="4954" stopIfTrue="1" operator="greaterThan">
      <formula>16</formula>
    </cfRule>
  </conditionalFormatting>
  <conditionalFormatting sqref="AH95">
    <cfRule type="cellIs" dxfId="4953" priority="4953" stopIfTrue="1" operator="greaterThan">
      <formula>16</formula>
    </cfRule>
  </conditionalFormatting>
  <conditionalFormatting sqref="AJ95">
    <cfRule type="cellIs" dxfId="4952" priority="4952" stopIfTrue="1" operator="greaterThan">
      <formula>16</formula>
    </cfRule>
  </conditionalFormatting>
  <conditionalFormatting sqref="AL95">
    <cfRule type="cellIs" dxfId="4951" priority="4951" stopIfTrue="1" operator="greaterThan">
      <formula>16</formula>
    </cfRule>
  </conditionalFormatting>
  <conditionalFormatting sqref="AN95">
    <cfRule type="cellIs" dxfId="4950" priority="4950" stopIfTrue="1" operator="greaterThan">
      <formula>16</formula>
    </cfRule>
  </conditionalFormatting>
  <conditionalFormatting sqref="AA80:AA94">
    <cfRule type="endsWith" dxfId="4949" priority="4939" stopIfTrue="1" operator="endsWith" text="TE">
      <formula>RIGHT(AA80,LEN("TE"))="TE"</formula>
    </cfRule>
    <cfRule type="endsWith" dxfId="4948" priority="4940" stopIfTrue="1" operator="endsWith" text="MX">
      <formula>RIGHT(AA80,LEN("MX"))="MX"</formula>
    </cfRule>
    <cfRule type="endsWith" dxfId="4947" priority="4941" stopIfTrue="1" operator="endsWith" text="MI">
      <formula>RIGHT(AA80,LEN("MI"))="MI"</formula>
    </cfRule>
    <cfRule type="endsWith" dxfId="4946" priority="4942" stopIfTrue="1" operator="endsWith" text="PL">
      <formula>RIGHT(AA80,LEN("PL"))="PL"</formula>
    </cfRule>
    <cfRule type="endsWith" dxfId="4945" priority="4943" stopIfTrue="1" operator="endsWith" text="FE">
      <formula>RIGHT(AA80,LEN("FE"))="FE"</formula>
    </cfRule>
    <cfRule type="endsWith" dxfId="4944" priority="4944" stopIfTrue="1" operator="endsWith" text="PA">
      <formula>RIGHT(AA80,LEN("PA"))="PA"</formula>
    </cfRule>
    <cfRule type="endsWith" dxfId="4943" priority="4945" stopIfTrue="1" operator="endsWith" text="PS">
      <formula>RIGHT(AA80,LEN("PS"))="PS"</formula>
    </cfRule>
    <cfRule type="endsWith" dxfId="4942" priority="4946" stopIfTrue="1" operator="endsWith" text="OB">
      <formula>RIGHT(AA80,LEN("OB"))="OB"</formula>
    </cfRule>
    <cfRule type="endsWith" dxfId="4941" priority="4947" stopIfTrue="1" operator="endsWith" text="BA">
      <formula>RIGHT(AA80,LEN("BA"))="BA"</formula>
    </cfRule>
    <cfRule type="endsWith" dxfId="4940" priority="4948" stopIfTrue="1" operator="endsWith" text="CO">
      <formula>RIGHT(AA80,LEN("CO"))="CO"</formula>
    </cfRule>
    <cfRule type="endsWith" dxfId="4939" priority="4949" stopIfTrue="1" operator="endsWith" text="CH">
      <formula>RIGHT(AA80,LEN("CH"))="CH"</formula>
    </cfRule>
  </conditionalFormatting>
  <conditionalFormatting sqref="AC80:AC94">
    <cfRule type="endsWith" dxfId="4938" priority="4928" stopIfTrue="1" operator="endsWith" text="TE">
      <formula>RIGHT(AC80,LEN("TE"))="TE"</formula>
    </cfRule>
    <cfRule type="endsWith" dxfId="4937" priority="4929" stopIfTrue="1" operator="endsWith" text="MX">
      <formula>RIGHT(AC80,LEN("MX"))="MX"</formula>
    </cfRule>
    <cfRule type="endsWith" dxfId="4936" priority="4930" stopIfTrue="1" operator="endsWith" text="MI">
      <formula>RIGHT(AC80,LEN("MI"))="MI"</formula>
    </cfRule>
    <cfRule type="endsWith" dxfId="4935" priority="4931" stopIfTrue="1" operator="endsWith" text="PL">
      <formula>RIGHT(AC80,LEN("PL"))="PL"</formula>
    </cfRule>
    <cfRule type="endsWith" dxfId="4934" priority="4932" stopIfTrue="1" operator="endsWith" text="FE">
      <formula>RIGHT(AC80,LEN("FE"))="FE"</formula>
    </cfRule>
    <cfRule type="endsWith" dxfId="4933" priority="4933" stopIfTrue="1" operator="endsWith" text="PA">
      <formula>RIGHT(AC80,LEN("PA"))="PA"</formula>
    </cfRule>
    <cfRule type="endsWith" dxfId="4932" priority="4934" stopIfTrue="1" operator="endsWith" text="PS">
      <formula>RIGHT(AC80,LEN("PS"))="PS"</formula>
    </cfRule>
    <cfRule type="endsWith" dxfId="4931" priority="4935" stopIfTrue="1" operator="endsWith" text="OB">
      <formula>RIGHT(AC80,LEN("OB"))="OB"</formula>
    </cfRule>
    <cfRule type="endsWith" dxfId="4930" priority="4936" stopIfTrue="1" operator="endsWith" text="BA">
      <formula>RIGHT(AC80,LEN("BA"))="BA"</formula>
    </cfRule>
    <cfRule type="endsWith" dxfId="4929" priority="4937" stopIfTrue="1" operator="endsWith" text="CO">
      <formula>RIGHT(AC80,LEN("CO"))="CO"</formula>
    </cfRule>
    <cfRule type="endsWith" dxfId="4928" priority="4938" stopIfTrue="1" operator="endsWith" text="CH">
      <formula>RIGHT(AC80,LEN("CH"))="CH"</formula>
    </cfRule>
  </conditionalFormatting>
  <conditionalFormatting sqref="AE80:AE94">
    <cfRule type="endsWith" dxfId="4927" priority="4917" stopIfTrue="1" operator="endsWith" text="TE">
      <formula>RIGHT(AE80,LEN("TE"))="TE"</formula>
    </cfRule>
    <cfRule type="endsWith" dxfId="4926" priority="4918" stopIfTrue="1" operator="endsWith" text="MX">
      <formula>RIGHT(AE80,LEN("MX"))="MX"</formula>
    </cfRule>
    <cfRule type="endsWith" dxfId="4925" priority="4919" stopIfTrue="1" operator="endsWith" text="MI">
      <formula>RIGHT(AE80,LEN("MI"))="MI"</formula>
    </cfRule>
    <cfRule type="endsWith" dxfId="4924" priority="4920" stopIfTrue="1" operator="endsWith" text="PL">
      <formula>RIGHT(AE80,LEN("PL"))="PL"</formula>
    </cfRule>
    <cfRule type="endsWith" dxfId="4923" priority="4921" stopIfTrue="1" operator="endsWith" text="FE">
      <formula>RIGHT(AE80,LEN("FE"))="FE"</formula>
    </cfRule>
    <cfRule type="endsWith" dxfId="4922" priority="4922" stopIfTrue="1" operator="endsWith" text="PA">
      <formula>RIGHT(AE80,LEN("PA"))="PA"</formula>
    </cfRule>
    <cfRule type="endsWith" dxfId="4921" priority="4923" stopIfTrue="1" operator="endsWith" text="PS">
      <formula>RIGHT(AE80,LEN("PS"))="PS"</formula>
    </cfRule>
    <cfRule type="endsWith" dxfId="4920" priority="4924" stopIfTrue="1" operator="endsWith" text="OB">
      <formula>RIGHT(AE80,LEN("OB"))="OB"</formula>
    </cfRule>
    <cfRule type="endsWith" dxfId="4919" priority="4925" stopIfTrue="1" operator="endsWith" text="BA">
      <formula>RIGHT(AE80,LEN("BA"))="BA"</formula>
    </cfRule>
    <cfRule type="endsWith" dxfId="4918" priority="4926" stopIfTrue="1" operator="endsWith" text="CO">
      <formula>RIGHT(AE80,LEN("CO"))="CO"</formula>
    </cfRule>
    <cfRule type="endsWith" dxfId="4917" priority="4927" stopIfTrue="1" operator="endsWith" text="CH">
      <formula>RIGHT(AE80,LEN("CH"))="CH"</formula>
    </cfRule>
  </conditionalFormatting>
  <conditionalFormatting sqref="AG80:AG94">
    <cfRule type="endsWith" dxfId="4916" priority="4906" stopIfTrue="1" operator="endsWith" text="TE">
      <formula>RIGHT(AG80,LEN("TE"))="TE"</formula>
    </cfRule>
    <cfRule type="endsWith" dxfId="4915" priority="4907" stopIfTrue="1" operator="endsWith" text="MX">
      <formula>RIGHT(AG80,LEN("MX"))="MX"</formula>
    </cfRule>
    <cfRule type="endsWith" dxfId="4914" priority="4908" stopIfTrue="1" operator="endsWith" text="MI">
      <formula>RIGHT(AG80,LEN("MI"))="MI"</formula>
    </cfRule>
    <cfRule type="endsWith" dxfId="4913" priority="4909" stopIfTrue="1" operator="endsWith" text="PL">
      <formula>RIGHT(AG80,LEN("PL"))="PL"</formula>
    </cfRule>
    <cfRule type="endsWith" dxfId="4912" priority="4910" stopIfTrue="1" operator="endsWith" text="FE">
      <formula>RIGHT(AG80,LEN("FE"))="FE"</formula>
    </cfRule>
    <cfRule type="endsWith" dxfId="4911" priority="4911" stopIfTrue="1" operator="endsWith" text="PA">
      <formula>RIGHT(AG80,LEN("PA"))="PA"</formula>
    </cfRule>
    <cfRule type="endsWith" dxfId="4910" priority="4912" stopIfTrue="1" operator="endsWith" text="PS">
      <formula>RIGHT(AG80,LEN("PS"))="PS"</formula>
    </cfRule>
    <cfRule type="endsWith" dxfId="4909" priority="4913" stopIfTrue="1" operator="endsWith" text="OB">
      <formula>RIGHT(AG80,LEN("OB"))="OB"</formula>
    </cfRule>
    <cfRule type="endsWith" dxfId="4908" priority="4914" stopIfTrue="1" operator="endsWith" text="BA">
      <formula>RIGHT(AG80,LEN("BA"))="BA"</formula>
    </cfRule>
    <cfRule type="endsWith" dxfId="4907" priority="4915" stopIfTrue="1" operator="endsWith" text="CO">
      <formula>RIGHT(AG80,LEN("CO"))="CO"</formula>
    </cfRule>
    <cfRule type="endsWith" dxfId="4906" priority="4916" stopIfTrue="1" operator="endsWith" text="CH">
      <formula>RIGHT(AG80,LEN("CH"))="CH"</formula>
    </cfRule>
  </conditionalFormatting>
  <conditionalFormatting sqref="AI80:AI94">
    <cfRule type="endsWith" dxfId="4905" priority="4895" stopIfTrue="1" operator="endsWith" text="TE">
      <formula>RIGHT(AI80,LEN("TE"))="TE"</formula>
    </cfRule>
    <cfRule type="endsWith" dxfId="4904" priority="4896" stopIfTrue="1" operator="endsWith" text="MX">
      <formula>RIGHT(AI80,LEN("MX"))="MX"</formula>
    </cfRule>
    <cfRule type="endsWith" dxfId="4903" priority="4897" stopIfTrue="1" operator="endsWith" text="MI">
      <formula>RIGHT(AI80,LEN("MI"))="MI"</formula>
    </cfRule>
    <cfRule type="endsWith" dxfId="4902" priority="4898" stopIfTrue="1" operator="endsWith" text="PL">
      <formula>RIGHT(AI80,LEN("PL"))="PL"</formula>
    </cfRule>
    <cfRule type="endsWith" dxfId="4901" priority="4899" stopIfTrue="1" operator="endsWith" text="FE">
      <formula>RIGHT(AI80,LEN("FE"))="FE"</formula>
    </cfRule>
    <cfRule type="endsWith" dxfId="4900" priority="4900" stopIfTrue="1" operator="endsWith" text="PA">
      <formula>RIGHT(AI80,LEN("PA"))="PA"</formula>
    </cfRule>
    <cfRule type="endsWith" dxfId="4899" priority="4901" stopIfTrue="1" operator="endsWith" text="PS">
      <formula>RIGHT(AI80,LEN("PS"))="PS"</formula>
    </cfRule>
    <cfRule type="endsWith" dxfId="4898" priority="4902" stopIfTrue="1" operator="endsWith" text="OB">
      <formula>RIGHT(AI80,LEN("OB"))="OB"</formula>
    </cfRule>
    <cfRule type="endsWith" dxfId="4897" priority="4903" stopIfTrue="1" operator="endsWith" text="BA">
      <formula>RIGHT(AI80,LEN("BA"))="BA"</formula>
    </cfRule>
    <cfRule type="endsWith" dxfId="4896" priority="4904" stopIfTrue="1" operator="endsWith" text="CO">
      <formula>RIGHT(AI80,LEN("CO"))="CO"</formula>
    </cfRule>
    <cfRule type="endsWith" dxfId="4895" priority="4905" stopIfTrue="1" operator="endsWith" text="CH">
      <formula>RIGHT(AI80,LEN("CH"))="CH"</formula>
    </cfRule>
  </conditionalFormatting>
  <conditionalFormatting sqref="AK80:AK94">
    <cfRule type="endsWith" dxfId="4894" priority="4884" stopIfTrue="1" operator="endsWith" text="TE">
      <formula>RIGHT(AK80,LEN("TE"))="TE"</formula>
    </cfRule>
    <cfRule type="endsWith" dxfId="4893" priority="4885" stopIfTrue="1" operator="endsWith" text="MX">
      <formula>RIGHT(AK80,LEN("MX"))="MX"</formula>
    </cfRule>
    <cfRule type="endsWith" dxfId="4892" priority="4886" stopIfTrue="1" operator="endsWith" text="MI">
      <formula>RIGHT(AK80,LEN("MI"))="MI"</formula>
    </cfRule>
    <cfRule type="endsWith" dxfId="4891" priority="4887" stopIfTrue="1" operator="endsWith" text="PL">
      <formula>RIGHT(AK80,LEN("PL"))="PL"</formula>
    </cfRule>
    <cfRule type="endsWith" dxfId="4890" priority="4888" stopIfTrue="1" operator="endsWith" text="FE">
      <formula>RIGHT(AK80,LEN("FE"))="FE"</formula>
    </cfRule>
    <cfRule type="endsWith" dxfId="4889" priority="4889" stopIfTrue="1" operator="endsWith" text="PA">
      <formula>RIGHT(AK80,LEN("PA"))="PA"</formula>
    </cfRule>
    <cfRule type="endsWith" dxfId="4888" priority="4890" stopIfTrue="1" operator="endsWith" text="PS">
      <formula>RIGHT(AK80,LEN("PS"))="PS"</formula>
    </cfRule>
    <cfRule type="endsWith" dxfId="4887" priority="4891" stopIfTrue="1" operator="endsWith" text="OB">
      <formula>RIGHT(AK80,LEN("OB"))="OB"</formula>
    </cfRule>
    <cfRule type="endsWith" dxfId="4886" priority="4892" stopIfTrue="1" operator="endsWith" text="BA">
      <formula>RIGHT(AK80,LEN("BA"))="BA"</formula>
    </cfRule>
    <cfRule type="endsWith" dxfId="4885" priority="4893" stopIfTrue="1" operator="endsWith" text="CO">
      <formula>RIGHT(AK80,LEN("CO"))="CO"</formula>
    </cfRule>
    <cfRule type="endsWith" dxfId="4884" priority="4894" stopIfTrue="1" operator="endsWith" text="CH">
      <formula>RIGHT(AK80,LEN("CH"))="CH"</formula>
    </cfRule>
  </conditionalFormatting>
  <conditionalFormatting sqref="AM80:AM94">
    <cfRule type="endsWith" dxfId="4883" priority="4873" stopIfTrue="1" operator="endsWith" text="TE">
      <formula>RIGHT(AM80,LEN("TE"))="TE"</formula>
    </cfRule>
    <cfRule type="endsWith" dxfId="4882" priority="4874" stopIfTrue="1" operator="endsWith" text="MX">
      <formula>RIGHT(AM80,LEN("MX"))="MX"</formula>
    </cfRule>
    <cfRule type="endsWith" dxfId="4881" priority="4875" stopIfTrue="1" operator="endsWith" text="MI">
      <formula>RIGHT(AM80,LEN("MI"))="MI"</formula>
    </cfRule>
    <cfRule type="endsWith" dxfId="4880" priority="4876" stopIfTrue="1" operator="endsWith" text="PL">
      <formula>RIGHT(AM80,LEN("PL"))="PL"</formula>
    </cfRule>
    <cfRule type="endsWith" dxfId="4879" priority="4877" stopIfTrue="1" operator="endsWith" text="FE">
      <formula>RIGHT(AM80,LEN("FE"))="FE"</formula>
    </cfRule>
    <cfRule type="endsWith" dxfId="4878" priority="4878" stopIfTrue="1" operator="endsWith" text="PA">
      <formula>RIGHT(AM80,LEN("PA"))="PA"</formula>
    </cfRule>
    <cfRule type="endsWith" dxfId="4877" priority="4879" stopIfTrue="1" operator="endsWith" text="PS">
      <formula>RIGHT(AM80,LEN("PS"))="PS"</formula>
    </cfRule>
    <cfRule type="endsWith" dxfId="4876" priority="4880" stopIfTrue="1" operator="endsWith" text="OB">
      <formula>RIGHT(AM80,LEN("OB"))="OB"</formula>
    </cfRule>
    <cfRule type="endsWith" dxfId="4875" priority="4881" stopIfTrue="1" operator="endsWith" text="BA">
      <formula>RIGHT(AM80,LEN("BA"))="BA"</formula>
    </cfRule>
    <cfRule type="endsWith" dxfId="4874" priority="4882" stopIfTrue="1" operator="endsWith" text="CO">
      <formula>RIGHT(AM80,LEN("CO"))="CO"</formula>
    </cfRule>
    <cfRule type="endsWith" dxfId="4873" priority="4883" stopIfTrue="1" operator="endsWith" text="CH">
      <formula>RIGHT(AM80,LEN("CH"))="CH"</formula>
    </cfRule>
  </conditionalFormatting>
  <conditionalFormatting sqref="AV95">
    <cfRule type="cellIs" dxfId="4872" priority="4872" stopIfTrue="1" operator="greaterThan">
      <formula>16</formula>
    </cfRule>
  </conditionalFormatting>
  <conditionalFormatting sqref="AX95">
    <cfRule type="cellIs" dxfId="4871" priority="4871" stopIfTrue="1" operator="greaterThan">
      <formula>16</formula>
    </cfRule>
  </conditionalFormatting>
  <conditionalFormatting sqref="AZ95">
    <cfRule type="cellIs" dxfId="4870" priority="4870" stopIfTrue="1" operator="greaterThan">
      <formula>16</formula>
    </cfRule>
  </conditionalFormatting>
  <conditionalFormatting sqref="BB95">
    <cfRule type="cellIs" dxfId="4869" priority="4869" stopIfTrue="1" operator="greaterThan">
      <formula>16</formula>
    </cfRule>
  </conditionalFormatting>
  <conditionalFormatting sqref="BD95">
    <cfRule type="cellIs" dxfId="4868" priority="4868" stopIfTrue="1" operator="greaterThan">
      <formula>16</formula>
    </cfRule>
  </conditionalFormatting>
  <conditionalFormatting sqref="BF95">
    <cfRule type="cellIs" dxfId="4867" priority="4867" stopIfTrue="1" operator="greaterThan">
      <formula>16</formula>
    </cfRule>
  </conditionalFormatting>
  <conditionalFormatting sqref="BH95">
    <cfRule type="cellIs" dxfId="4866" priority="4866" stopIfTrue="1" operator="greaterThan">
      <formula>16</formula>
    </cfRule>
  </conditionalFormatting>
  <conditionalFormatting sqref="AU80:AU94">
    <cfRule type="endsWith" dxfId="4865" priority="4855" stopIfTrue="1" operator="endsWith" text="TE">
      <formula>RIGHT(AU80,LEN("TE"))="TE"</formula>
    </cfRule>
    <cfRule type="endsWith" dxfId="4864" priority="4856" stopIfTrue="1" operator="endsWith" text="MX">
      <formula>RIGHT(AU80,LEN("MX"))="MX"</formula>
    </cfRule>
    <cfRule type="endsWith" dxfId="4863" priority="4857" stopIfTrue="1" operator="endsWith" text="MI">
      <formula>RIGHT(AU80,LEN("MI"))="MI"</formula>
    </cfRule>
    <cfRule type="endsWith" dxfId="4862" priority="4858" stopIfTrue="1" operator="endsWith" text="PL">
      <formula>RIGHT(AU80,LEN("PL"))="PL"</formula>
    </cfRule>
    <cfRule type="endsWith" dxfId="4861" priority="4859" stopIfTrue="1" operator="endsWith" text="FE">
      <formula>RIGHT(AU80,LEN("FE"))="FE"</formula>
    </cfRule>
    <cfRule type="endsWith" dxfId="4860" priority="4860" stopIfTrue="1" operator="endsWith" text="PA">
      <formula>RIGHT(AU80,LEN("PA"))="PA"</formula>
    </cfRule>
    <cfRule type="endsWith" dxfId="4859" priority="4861" stopIfTrue="1" operator="endsWith" text="PS">
      <formula>RIGHT(AU80,LEN("PS"))="PS"</formula>
    </cfRule>
    <cfRule type="endsWith" dxfId="4858" priority="4862" stopIfTrue="1" operator="endsWith" text="OB">
      <formula>RIGHT(AU80,LEN("OB"))="OB"</formula>
    </cfRule>
    <cfRule type="endsWith" dxfId="4857" priority="4863" stopIfTrue="1" operator="endsWith" text="BA">
      <formula>RIGHT(AU80,LEN("BA"))="BA"</formula>
    </cfRule>
    <cfRule type="endsWith" dxfId="4856" priority="4864" stopIfTrue="1" operator="endsWith" text="CO">
      <formula>RIGHT(AU80,LEN("CO"))="CO"</formula>
    </cfRule>
    <cfRule type="endsWith" dxfId="4855" priority="4865" stopIfTrue="1" operator="endsWith" text="CH">
      <formula>RIGHT(AU80,LEN("CH"))="CH"</formula>
    </cfRule>
  </conditionalFormatting>
  <conditionalFormatting sqref="AW80:AW94">
    <cfRule type="endsWith" dxfId="4854" priority="4844" stopIfTrue="1" operator="endsWith" text="TE">
      <formula>RIGHT(AW80,LEN("TE"))="TE"</formula>
    </cfRule>
    <cfRule type="endsWith" dxfId="4853" priority="4845" stopIfTrue="1" operator="endsWith" text="MX">
      <formula>RIGHT(AW80,LEN("MX"))="MX"</formula>
    </cfRule>
    <cfRule type="endsWith" dxfId="4852" priority="4846" stopIfTrue="1" operator="endsWith" text="MI">
      <formula>RIGHT(AW80,LEN("MI"))="MI"</formula>
    </cfRule>
    <cfRule type="endsWith" dxfId="4851" priority="4847" stopIfTrue="1" operator="endsWith" text="PL">
      <formula>RIGHT(AW80,LEN("PL"))="PL"</formula>
    </cfRule>
    <cfRule type="endsWith" dxfId="4850" priority="4848" stopIfTrue="1" operator="endsWith" text="FE">
      <formula>RIGHT(AW80,LEN("FE"))="FE"</formula>
    </cfRule>
    <cfRule type="endsWith" dxfId="4849" priority="4849" stopIfTrue="1" operator="endsWith" text="PA">
      <formula>RIGHT(AW80,LEN("PA"))="PA"</formula>
    </cfRule>
    <cfRule type="endsWith" dxfId="4848" priority="4850" stopIfTrue="1" operator="endsWith" text="PS">
      <formula>RIGHT(AW80,LEN("PS"))="PS"</formula>
    </cfRule>
    <cfRule type="endsWith" dxfId="4847" priority="4851" stopIfTrue="1" operator="endsWith" text="OB">
      <formula>RIGHT(AW80,LEN("OB"))="OB"</formula>
    </cfRule>
    <cfRule type="endsWith" dxfId="4846" priority="4852" stopIfTrue="1" operator="endsWith" text="BA">
      <formula>RIGHT(AW80,LEN("BA"))="BA"</formula>
    </cfRule>
    <cfRule type="endsWith" dxfId="4845" priority="4853" stopIfTrue="1" operator="endsWith" text="CO">
      <formula>RIGHT(AW80,LEN("CO"))="CO"</formula>
    </cfRule>
    <cfRule type="endsWith" dxfId="4844" priority="4854" stopIfTrue="1" operator="endsWith" text="CH">
      <formula>RIGHT(AW80,LEN("CH"))="CH"</formula>
    </cfRule>
  </conditionalFormatting>
  <conditionalFormatting sqref="AY80:AY94">
    <cfRule type="endsWith" dxfId="4843" priority="4833" stopIfTrue="1" operator="endsWith" text="TE">
      <formula>RIGHT(AY80,LEN("TE"))="TE"</formula>
    </cfRule>
    <cfRule type="endsWith" dxfId="4842" priority="4834" stopIfTrue="1" operator="endsWith" text="MX">
      <formula>RIGHT(AY80,LEN("MX"))="MX"</formula>
    </cfRule>
    <cfRule type="endsWith" dxfId="4841" priority="4835" stopIfTrue="1" operator="endsWith" text="MI">
      <formula>RIGHT(AY80,LEN("MI"))="MI"</formula>
    </cfRule>
    <cfRule type="endsWith" dxfId="4840" priority="4836" stopIfTrue="1" operator="endsWith" text="PL">
      <formula>RIGHT(AY80,LEN("PL"))="PL"</formula>
    </cfRule>
    <cfRule type="endsWith" dxfId="4839" priority="4837" stopIfTrue="1" operator="endsWith" text="FE">
      <formula>RIGHT(AY80,LEN("FE"))="FE"</formula>
    </cfRule>
    <cfRule type="endsWith" dxfId="4838" priority="4838" stopIfTrue="1" operator="endsWith" text="PA">
      <formula>RIGHT(AY80,LEN("PA"))="PA"</formula>
    </cfRule>
    <cfRule type="endsWith" dxfId="4837" priority="4839" stopIfTrue="1" operator="endsWith" text="PS">
      <formula>RIGHT(AY80,LEN("PS"))="PS"</formula>
    </cfRule>
    <cfRule type="endsWith" dxfId="4836" priority="4840" stopIfTrue="1" operator="endsWith" text="OB">
      <formula>RIGHT(AY80,LEN("OB"))="OB"</formula>
    </cfRule>
    <cfRule type="endsWith" dxfId="4835" priority="4841" stopIfTrue="1" operator="endsWith" text="BA">
      <formula>RIGHT(AY80,LEN("BA"))="BA"</formula>
    </cfRule>
    <cfRule type="endsWith" dxfId="4834" priority="4842" stopIfTrue="1" operator="endsWith" text="CO">
      <formula>RIGHT(AY80,LEN("CO"))="CO"</formula>
    </cfRule>
    <cfRule type="endsWith" dxfId="4833" priority="4843" stopIfTrue="1" operator="endsWith" text="CH">
      <formula>RIGHT(AY80,LEN("CH"))="CH"</formula>
    </cfRule>
  </conditionalFormatting>
  <conditionalFormatting sqref="BA80:BA94">
    <cfRule type="endsWith" dxfId="4832" priority="4822" stopIfTrue="1" operator="endsWith" text="TE">
      <formula>RIGHT(BA80,LEN("TE"))="TE"</formula>
    </cfRule>
    <cfRule type="endsWith" dxfId="4831" priority="4823" stopIfTrue="1" operator="endsWith" text="MX">
      <formula>RIGHT(BA80,LEN("MX"))="MX"</formula>
    </cfRule>
    <cfRule type="endsWith" dxfId="4830" priority="4824" stopIfTrue="1" operator="endsWith" text="MI">
      <formula>RIGHT(BA80,LEN("MI"))="MI"</formula>
    </cfRule>
    <cfRule type="endsWith" dxfId="4829" priority="4825" stopIfTrue="1" operator="endsWith" text="PL">
      <formula>RIGHT(BA80,LEN("PL"))="PL"</formula>
    </cfRule>
    <cfRule type="endsWith" dxfId="4828" priority="4826" stopIfTrue="1" operator="endsWith" text="FE">
      <formula>RIGHT(BA80,LEN("FE"))="FE"</formula>
    </cfRule>
    <cfRule type="endsWith" dxfId="4827" priority="4827" stopIfTrue="1" operator="endsWith" text="PA">
      <formula>RIGHT(BA80,LEN("PA"))="PA"</formula>
    </cfRule>
    <cfRule type="endsWith" dxfId="4826" priority="4828" stopIfTrue="1" operator="endsWith" text="PS">
      <formula>RIGHT(BA80,LEN("PS"))="PS"</formula>
    </cfRule>
    <cfRule type="endsWith" dxfId="4825" priority="4829" stopIfTrue="1" operator="endsWith" text="OB">
      <formula>RIGHT(BA80,LEN("OB"))="OB"</formula>
    </cfRule>
    <cfRule type="endsWith" dxfId="4824" priority="4830" stopIfTrue="1" operator="endsWith" text="BA">
      <formula>RIGHT(BA80,LEN("BA"))="BA"</formula>
    </cfRule>
    <cfRule type="endsWith" dxfId="4823" priority="4831" stopIfTrue="1" operator="endsWith" text="CO">
      <formula>RIGHT(BA80,LEN("CO"))="CO"</formula>
    </cfRule>
    <cfRule type="endsWith" dxfId="4822" priority="4832" stopIfTrue="1" operator="endsWith" text="CH">
      <formula>RIGHT(BA80,LEN("CH"))="CH"</formula>
    </cfRule>
  </conditionalFormatting>
  <conditionalFormatting sqref="BC80:BC94">
    <cfRule type="endsWith" dxfId="4821" priority="4811" stopIfTrue="1" operator="endsWith" text="TE">
      <formula>RIGHT(BC80,LEN("TE"))="TE"</formula>
    </cfRule>
    <cfRule type="endsWith" dxfId="4820" priority="4812" stopIfTrue="1" operator="endsWith" text="MX">
      <formula>RIGHT(BC80,LEN("MX"))="MX"</formula>
    </cfRule>
    <cfRule type="endsWith" dxfId="4819" priority="4813" stopIfTrue="1" operator="endsWith" text="MI">
      <formula>RIGHT(BC80,LEN("MI"))="MI"</formula>
    </cfRule>
    <cfRule type="endsWith" dxfId="4818" priority="4814" stopIfTrue="1" operator="endsWith" text="PL">
      <formula>RIGHT(BC80,LEN("PL"))="PL"</formula>
    </cfRule>
    <cfRule type="endsWith" dxfId="4817" priority="4815" stopIfTrue="1" operator="endsWith" text="FE">
      <formula>RIGHT(BC80,LEN("FE"))="FE"</formula>
    </cfRule>
    <cfRule type="endsWith" dxfId="4816" priority="4816" stopIfTrue="1" operator="endsWith" text="PA">
      <formula>RIGHT(BC80,LEN("PA"))="PA"</formula>
    </cfRule>
    <cfRule type="endsWith" dxfId="4815" priority="4817" stopIfTrue="1" operator="endsWith" text="PS">
      <formula>RIGHT(BC80,LEN("PS"))="PS"</formula>
    </cfRule>
    <cfRule type="endsWith" dxfId="4814" priority="4818" stopIfTrue="1" operator="endsWith" text="OB">
      <formula>RIGHT(BC80,LEN("OB"))="OB"</formula>
    </cfRule>
    <cfRule type="endsWith" dxfId="4813" priority="4819" stopIfTrue="1" operator="endsWith" text="BA">
      <formula>RIGHT(BC80,LEN("BA"))="BA"</formula>
    </cfRule>
    <cfRule type="endsWith" dxfId="4812" priority="4820" stopIfTrue="1" operator="endsWith" text="CO">
      <formula>RIGHT(BC80,LEN("CO"))="CO"</formula>
    </cfRule>
    <cfRule type="endsWith" dxfId="4811" priority="4821" stopIfTrue="1" operator="endsWith" text="CH">
      <formula>RIGHT(BC80,LEN("CH"))="CH"</formula>
    </cfRule>
  </conditionalFormatting>
  <conditionalFormatting sqref="BE80:BE94">
    <cfRule type="endsWith" dxfId="4810" priority="4800" stopIfTrue="1" operator="endsWith" text="TE">
      <formula>RIGHT(BE80,LEN("TE"))="TE"</formula>
    </cfRule>
    <cfRule type="endsWith" dxfId="4809" priority="4801" stopIfTrue="1" operator="endsWith" text="MX">
      <formula>RIGHT(BE80,LEN("MX"))="MX"</formula>
    </cfRule>
    <cfRule type="endsWith" dxfId="4808" priority="4802" stopIfTrue="1" operator="endsWith" text="MI">
      <formula>RIGHT(BE80,LEN("MI"))="MI"</formula>
    </cfRule>
    <cfRule type="endsWith" dxfId="4807" priority="4803" stopIfTrue="1" operator="endsWith" text="PL">
      <formula>RIGHT(BE80,LEN("PL"))="PL"</formula>
    </cfRule>
    <cfRule type="endsWith" dxfId="4806" priority="4804" stopIfTrue="1" operator="endsWith" text="FE">
      <formula>RIGHT(BE80,LEN("FE"))="FE"</formula>
    </cfRule>
    <cfRule type="endsWith" dxfId="4805" priority="4805" stopIfTrue="1" operator="endsWith" text="PA">
      <formula>RIGHT(BE80,LEN("PA"))="PA"</formula>
    </cfRule>
    <cfRule type="endsWith" dxfId="4804" priority="4806" stopIfTrue="1" operator="endsWith" text="PS">
      <formula>RIGHT(BE80,LEN("PS"))="PS"</formula>
    </cfRule>
    <cfRule type="endsWith" dxfId="4803" priority="4807" stopIfTrue="1" operator="endsWith" text="OB">
      <formula>RIGHT(BE80,LEN("OB"))="OB"</formula>
    </cfRule>
    <cfRule type="endsWith" dxfId="4802" priority="4808" stopIfTrue="1" operator="endsWith" text="BA">
      <formula>RIGHT(BE80,LEN("BA"))="BA"</formula>
    </cfRule>
    <cfRule type="endsWith" dxfId="4801" priority="4809" stopIfTrue="1" operator="endsWith" text="CO">
      <formula>RIGHT(BE80,LEN("CO"))="CO"</formula>
    </cfRule>
    <cfRule type="endsWith" dxfId="4800" priority="4810" stopIfTrue="1" operator="endsWith" text="CH">
      <formula>RIGHT(BE80,LEN("CH"))="CH"</formula>
    </cfRule>
  </conditionalFormatting>
  <conditionalFormatting sqref="BG80:BG94">
    <cfRule type="endsWith" dxfId="4799" priority="4789" stopIfTrue="1" operator="endsWith" text="TE">
      <formula>RIGHT(BG80,LEN("TE"))="TE"</formula>
    </cfRule>
    <cfRule type="endsWith" dxfId="4798" priority="4790" stopIfTrue="1" operator="endsWith" text="MX">
      <formula>RIGHT(BG80,LEN("MX"))="MX"</formula>
    </cfRule>
    <cfRule type="endsWith" dxfId="4797" priority="4791" stopIfTrue="1" operator="endsWith" text="MI">
      <formula>RIGHT(BG80,LEN("MI"))="MI"</formula>
    </cfRule>
    <cfRule type="endsWith" dxfId="4796" priority="4792" stopIfTrue="1" operator="endsWith" text="PL">
      <formula>RIGHT(BG80,LEN("PL"))="PL"</formula>
    </cfRule>
    <cfRule type="endsWith" dxfId="4795" priority="4793" stopIfTrue="1" operator="endsWith" text="FE">
      <formula>RIGHT(BG80,LEN("FE"))="FE"</formula>
    </cfRule>
    <cfRule type="endsWith" dxfId="4794" priority="4794" stopIfTrue="1" operator="endsWith" text="PA">
      <formula>RIGHT(BG80,LEN("PA"))="PA"</formula>
    </cfRule>
    <cfRule type="endsWith" dxfId="4793" priority="4795" stopIfTrue="1" operator="endsWith" text="PS">
      <formula>RIGHT(BG80,LEN("PS"))="PS"</formula>
    </cfRule>
    <cfRule type="endsWith" dxfId="4792" priority="4796" stopIfTrue="1" operator="endsWith" text="OB">
      <formula>RIGHT(BG80,LEN("OB"))="OB"</formula>
    </cfRule>
    <cfRule type="endsWith" dxfId="4791" priority="4797" stopIfTrue="1" operator="endsWith" text="BA">
      <formula>RIGHT(BG80,LEN("BA"))="BA"</formula>
    </cfRule>
    <cfRule type="endsWith" dxfId="4790" priority="4798" stopIfTrue="1" operator="endsWith" text="CO">
      <formula>RIGHT(BG80,LEN("CO"))="CO"</formula>
    </cfRule>
    <cfRule type="endsWith" dxfId="4789" priority="4799" stopIfTrue="1" operator="endsWith" text="CH">
      <formula>RIGHT(BG80,LEN("CH"))="CH"</formula>
    </cfRule>
  </conditionalFormatting>
  <conditionalFormatting sqref="H113">
    <cfRule type="cellIs" dxfId="4788" priority="4788" stopIfTrue="1" operator="greaterThan">
      <formula>16</formula>
    </cfRule>
  </conditionalFormatting>
  <conditionalFormatting sqref="J113">
    <cfRule type="cellIs" dxfId="4787" priority="4787" stopIfTrue="1" operator="greaterThan">
      <formula>16</formula>
    </cfRule>
  </conditionalFormatting>
  <conditionalFormatting sqref="L113">
    <cfRule type="cellIs" dxfId="4786" priority="4786" stopIfTrue="1" operator="greaterThan">
      <formula>16</formula>
    </cfRule>
  </conditionalFormatting>
  <conditionalFormatting sqref="N113">
    <cfRule type="cellIs" dxfId="4785" priority="4785" stopIfTrue="1" operator="greaterThan">
      <formula>16</formula>
    </cfRule>
  </conditionalFormatting>
  <conditionalFormatting sqref="P113">
    <cfRule type="cellIs" dxfId="4784" priority="4784" stopIfTrue="1" operator="greaterThan">
      <formula>16</formula>
    </cfRule>
  </conditionalFormatting>
  <conditionalFormatting sqref="R113">
    <cfRule type="cellIs" dxfId="4783" priority="4783" stopIfTrue="1" operator="greaterThan">
      <formula>16</formula>
    </cfRule>
  </conditionalFormatting>
  <conditionalFormatting sqref="T113">
    <cfRule type="cellIs" dxfId="4782" priority="4782" stopIfTrue="1" operator="greaterThan">
      <formula>16</formula>
    </cfRule>
  </conditionalFormatting>
  <conditionalFormatting sqref="G98:G112">
    <cfRule type="endsWith" dxfId="4781" priority="4771" stopIfTrue="1" operator="endsWith" text="TE">
      <formula>RIGHT(G98,LEN("TE"))="TE"</formula>
    </cfRule>
    <cfRule type="endsWith" dxfId="4780" priority="4772" stopIfTrue="1" operator="endsWith" text="MX">
      <formula>RIGHT(G98,LEN("MX"))="MX"</formula>
    </cfRule>
    <cfRule type="endsWith" dxfId="4779" priority="4773" stopIfTrue="1" operator="endsWith" text="MI">
      <formula>RIGHT(G98,LEN("MI"))="MI"</formula>
    </cfRule>
    <cfRule type="endsWith" dxfId="4778" priority="4774" stopIfTrue="1" operator="endsWith" text="PL">
      <formula>RIGHT(G98,LEN("PL"))="PL"</formula>
    </cfRule>
    <cfRule type="endsWith" dxfId="4777" priority="4775" stopIfTrue="1" operator="endsWith" text="FE">
      <formula>RIGHT(G98,LEN("FE"))="FE"</formula>
    </cfRule>
    <cfRule type="endsWith" dxfId="4776" priority="4776" stopIfTrue="1" operator="endsWith" text="PA">
      <formula>RIGHT(G98,LEN("PA"))="PA"</formula>
    </cfRule>
    <cfRule type="endsWith" dxfId="4775" priority="4777" stopIfTrue="1" operator="endsWith" text="PS">
      <formula>RIGHT(G98,LEN("PS"))="PS"</formula>
    </cfRule>
    <cfRule type="endsWith" dxfId="4774" priority="4778" stopIfTrue="1" operator="endsWith" text="OB">
      <formula>RIGHT(G98,LEN("OB"))="OB"</formula>
    </cfRule>
    <cfRule type="endsWith" dxfId="4773" priority="4779" stopIfTrue="1" operator="endsWith" text="BA">
      <formula>RIGHT(G98,LEN("BA"))="BA"</formula>
    </cfRule>
    <cfRule type="endsWith" dxfId="4772" priority="4780" stopIfTrue="1" operator="endsWith" text="CO">
      <formula>RIGHT(G98,LEN("CO"))="CO"</formula>
    </cfRule>
    <cfRule type="endsWith" dxfId="4771" priority="4781" stopIfTrue="1" operator="endsWith" text="CH">
      <formula>RIGHT(G98,LEN("CH"))="CH"</formula>
    </cfRule>
  </conditionalFormatting>
  <conditionalFormatting sqref="I98:I112">
    <cfRule type="endsWith" dxfId="4770" priority="4760" stopIfTrue="1" operator="endsWith" text="TE">
      <formula>RIGHT(I98,LEN("TE"))="TE"</formula>
    </cfRule>
    <cfRule type="endsWith" dxfId="4769" priority="4761" stopIfTrue="1" operator="endsWith" text="MX">
      <formula>RIGHT(I98,LEN("MX"))="MX"</formula>
    </cfRule>
    <cfRule type="endsWith" dxfId="4768" priority="4762" stopIfTrue="1" operator="endsWith" text="MI">
      <formula>RIGHT(I98,LEN("MI"))="MI"</formula>
    </cfRule>
    <cfRule type="endsWith" dxfId="4767" priority="4763" stopIfTrue="1" operator="endsWith" text="PL">
      <formula>RIGHT(I98,LEN("PL"))="PL"</formula>
    </cfRule>
    <cfRule type="endsWith" dxfId="4766" priority="4764" stopIfTrue="1" operator="endsWith" text="FE">
      <formula>RIGHT(I98,LEN("FE"))="FE"</formula>
    </cfRule>
    <cfRule type="endsWith" dxfId="4765" priority="4765" stopIfTrue="1" operator="endsWith" text="PA">
      <formula>RIGHT(I98,LEN("PA"))="PA"</formula>
    </cfRule>
    <cfRule type="endsWith" dxfId="4764" priority="4766" stopIfTrue="1" operator="endsWith" text="PS">
      <formula>RIGHT(I98,LEN("PS"))="PS"</formula>
    </cfRule>
    <cfRule type="endsWith" dxfId="4763" priority="4767" stopIfTrue="1" operator="endsWith" text="OB">
      <formula>RIGHT(I98,LEN("OB"))="OB"</formula>
    </cfRule>
    <cfRule type="endsWith" dxfId="4762" priority="4768" stopIfTrue="1" operator="endsWith" text="BA">
      <formula>RIGHT(I98,LEN("BA"))="BA"</formula>
    </cfRule>
    <cfRule type="endsWith" dxfId="4761" priority="4769" stopIfTrue="1" operator="endsWith" text="CO">
      <formula>RIGHT(I98,LEN("CO"))="CO"</formula>
    </cfRule>
    <cfRule type="endsWith" dxfId="4760" priority="4770" stopIfTrue="1" operator="endsWith" text="CH">
      <formula>RIGHT(I98,LEN("CH"))="CH"</formula>
    </cfRule>
  </conditionalFormatting>
  <conditionalFormatting sqref="K98:K112">
    <cfRule type="endsWith" dxfId="4759" priority="4749" stopIfTrue="1" operator="endsWith" text="TE">
      <formula>RIGHT(K98,LEN("TE"))="TE"</formula>
    </cfRule>
    <cfRule type="endsWith" dxfId="4758" priority="4750" stopIfTrue="1" operator="endsWith" text="MX">
      <formula>RIGHT(K98,LEN("MX"))="MX"</formula>
    </cfRule>
    <cfRule type="endsWith" dxfId="4757" priority="4751" stopIfTrue="1" operator="endsWith" text="MI">
      <formula>RIGHT(K98,LEN("MI"))="MI"</formula>
    </cfRule>
    <cfRule type="endsWith" dxfId="4756" priority="4752" stopIfTrue="1" operator="endsWith" text="PL">
      <formula>RIGHT(K98,LEN("PL"))="PL"</formula>
    </cfRule>
    <cfRule type="endsWith" dxfId="4755" priority="4753" stopIfTrue="1" operator="endsWith" text="FE">
      <formula>RIGHT(K98,LEN("FE"))="FE"</formula>
    </cfRule>
    <cfRule type="endsWith" dxfId="4754" priority="4754" stopIfTrue="1" operator="endsWith" text="PA">
      <formula>RIGHT(K98,LEN("PA"))="PA"</formula>
    </cfRule>
    <cfRule type="endsWith" dxfId="4753" priority="4755" stopIfTrue="1" operator="endsWith" text="PS">
      <formula>RIGHT(K98,LEN("PS"))="PS"</formula>
    </cfRule>
    <cfRule type="endsWith" dxfId="4752" priority="4756" stopIfTrue="1" operator="endsWith" text="OB">
      <formula>RIGHT(K98,LEN("OB"))="OB"</formula>
    </cfRule>
    <cfRule type="endsWith" dxfId="4751" priority="4757" stopIfTrue="1" operator="endsWith" text="BA">
      <formula>RIGHT(K98,LEN("BA"))="BA"</formula>
    </cfRule>
    <cfRule type="endsWith" dxfId="4750" priority="4758" stopIfTrue="1" operator="endsWith" text="CO">
      <formula>RIGHT(K98,LEN("CO"))="CO"</formula>
    </cfRule>
    <cfRule type="endsWith" dxfId="4749" priority="4759" stopIfTrue="1" operator="endsWith" text="CH">
      <formula>RIGHT(K98,LEN("CH"))="CH"</formula>
    </cfRule>
  </conditionalFormatting>
  <conditionalFormatting sqref="M98:M112">
    <cfRule type="endsWith" dxfId="4748" priority="4738" stopIfTrue="1" operator="endsWith" text="TE">
      <formula>RIGHT(M98,LEN("TE"))="TE"</formula>
    </cfRule>
    <cfRule type="endsWith" dxfId="4747" priority="4739" stopIfTrue="1" operator="endsWith" text="MX">
      <formula>RIGHT(M98,LEN("MX"))="MX"</formula>
    </cfRule>
    <cfRule type="endsWith" dxfId="4746" priority="4740" stopIfTrue="1" operator="endsWith" text="MI">
      <formula>RIGHT(M98,LEN("MI"))="MI"</formula>
    </cfRule>
    <cfRule type="endsWith" dxfId="4745" priority="4741" stopIfTrue="1" operator="endsWith" text="PL">
      <formula>RIGHT(M98,LEN("PL"))="PL"</formula>
    </cfRule>
    <cfRule type="endsWith" dxfId="4744" priority="4742" stopIfTrue="1" operator="endsWith" text="FE">
      <formula>RIGHT(M98,LEN("FE"))="FE"</formula>
    </cfRule>
    <cfRule type="endsWith" dxfId="4743" priority="4743" stopIfTrue="1" operator="endsWith" text="PA">
      <formula>RIGHT(M98,LEN("PA"))="PA"</formula>
    </cfRule>
    <cfRule type="endsWith" dxfId="4742" priority="4744" stopIfTrue="1" operator="endsWith" text="PS">
      <formula>RIGHT(M98,LEN("PS"))="PS"</formula>
    </cfRule>
    <cfRule type="endsWith" dxfId="4741" priority="4745" stopIfTrue="1" operator="endsWith" text="OB">
      <formula>RIGHT(M98,LEN("OB"))="OB"</formula>
    </cfRule>
    <cfRule type="endsWith" dxfId="4740" priority="4746" stopIfTrue="1" operator="endsWith" text="BA">
      <formula>RIGHT(M98,LEN("BA"))="BA"</formula>
    </cfRule>
    <cfRule type="endsWith" dxfId="4739" priority="4747" stopIfTrue="1" operator="endsWith" text="CO">
      <formula>RIGHT(M98,LEN("CO"))="CO"</formula>
    </cfRule>
    <cfRule type="endsWith" dxfId="4738" priority="4748" stopIfTrue="1" operator="endsWith" text="CH">
      <formula>RIGHT(M98,LEN("CH"))="CH"</formula>
    </cfRule>
  </conditionalFormatting>
  <conditionalFormatting sqref="O98:O112">
    <cfRule type="endsWith" dxfId="4737" priority="4727" stopIfTrue="1" operator="endsWith" text="TE">
      <formula>RIGHT(O98,LEN("TE"))="TE"</formula>
    </cfRule>
    <cfRule type="endsWith" dxfId="4736" priority="4728" stopIfTrue="1" operator="endsWith" text="MX">
      <formula>RIGHT(O98,LEN("MX"))="MX"</formula>
    </cfRule>
    <cfRule type="endsWith" dxfId="4735" priority="4729" stopIfTrue="1" operator="endsWith" text="MI">
      <formula>RIGHT(O98,LEN("MI"))="MI"</formula>
    </cfRule>
    <cfRule type="endsWith" dxfId="4734" priority="4730" stopIfTrue="1" operator="endsWith" text="PL">
      <formula>RIGHT(O98,LEN("PL"))="PL"</formula>
    </cfRule>
    <cfRule type="endsWith" dxfId="4733" priority="4731" stopIfTrue="1" operator="endsWith" text="FE">
      <formula>RIGHT(O98,LEN("FE"))="FE"</formula>
    </cfRule>
    <cfRule type="endsWith" dxfId="4732" priority="4732" stopIfTrue="1" operator="endsWith" text="PA">
      <formula>RIGHT(O98,LEN("PA"))="PA"</formula>
    </cfRule>
    <cfRule type="endsWith" dxfId="4731" priority="4733" stopIfTrue="1" operator="endsWith" text="PS">
      <formula>RIGHT(O98,LEN("PS"))="PS"</formula>
    </cfRule>
    <cfRule type="endsWith" dxfId="4730" priority="4734" stopIfTrue="1" operator="endsWith" text="OB">
      <formula>RIGHT(O98,LEN("OB"))="OB"</formula>
    </cfRule>
    <cfRule type="endsWith" dxfId="4729" priority="4735" stopIfTrue="1" operator="endsWith" text="BA">
      <formula>RIGHT(O98,LEN("BA"))="BA"</formula>
    </cfRule>
    <cfRule type="endsWith" dxfId="4728" priority="4736" stopIfTrue="1" operator="endsWith" text="CO">
      <formula>RIGHT(O98,LEN("CO"))="CO"</formula>
    </cfRule>
    <cfRule type="endsWith" dxfId="4727" priority="4737" stopIfTrue="1" operator="endsWith" text="CH">
      <formula>RIGHT(O98,LEN("CH"))="CH"</formula>
    </cfRule>
  </conditionalFormatting>
  <conditionalFormatting sqref="Q98:Q112">
    <cfRule type="endsWith" dxfId="4726" priority="4716" stopIfTrue="1" operator="endsWith" text="TE">
      <formula>RIGHT(Q98,LEN("TE"))="TE"</formula>
    </cfRule>
    <cfRule type="endsWith" dxfId="4725" priority="4717" stopIfTrue="1" operator="endsWith" text="MX">
      <formula>RIGHT(Q98,LEN("MX"))="MX"</formula>
    </cfRule>
    <cfRule type="endsWith" dxfId="4724" priority="4718" stopIfTrue="1" operator="endsWith" text="MI">
      <formula>RIGHT(Q98,LEN("MI"))="MI"</formula>
    </cfRule>
    <cfRule type="endsWith" dxfId="4723" priority="4719" stopIfTrue="1" operator="endsWith" text="PL">
      <formula>RIGHT(Q98,LEN("PL"))="PL"</formula>
    </cfRule>
    <cfRule type="endsWith" dxfId="4722" priority="4720" stopIfTrue="1" operator="endsWith" text="FE">
      <formula>RIGHT(Q98,LEN("FE"))="FE"</formula>
    </cfRule>
    <cfRule type="endsWith" dxfId="4721" priority="4721" stopIfTrue="1" operator="endsWith" text="PA">
      <formula>RIGHT(Q98,LEN("PA"))="PA"</formula>
    </cfRule>
    <cfRule type="endsWith" dxfId="4720" priority="4722" stopIfTrue="1" operator="endsWith" text="PS">
      <formula>RIGHT(Q98,LEN("PS"))="PS"</formula>
    </cfRule>
    <cfRule type="endsWith" dxfId="4719" priority="4723" stopIfTrue="1" operator="endsWith" text="OB">
      <formula>RIGHT(Q98,LEN("OB"))="OB"</formula>
    </cfRule>
    <cfRule type="endsWith" dxfId="4718" priority="4724" stopIfTrue="1" operator="endsWith" text="BA">
      <formula>RIGHT(Q98,LEN("BA"))="BA"</formula>
    </cfRule>
    <cfRule type="endsWith" dxfId="4717" priority="4725" stopIfTrue="1" operator="endsWith" text="CO">
      <formula>RIGHT(Q98,LEN("CO"))="CO"</formula>
    </cfRule>
    <cfRule type="endsWith" dxfId="4716" priority="4726" stopIfTrue="1" operator="endsWith" text="CH">
      <formula>RIGHT(Q98,LEN("CH"))="CH"</formula>
    </cfRule>
  </conditionalFormatting>
  <conditionalFormatting sqref="S98:S112">
    <cfRule type="endsWith" dxfId="4715" priority="4705" stopIfTrue="1" operator="endsWith" text="TE">
      <formula>RIGHT(S98,LEN("TE"))="TE"</formula>
    </cfRule>
    <cfRule type="endsWith" dxfId="4714" priority="4706" stopIfTrue="1" operator="endsWith" text="MX">
      <formula>RIGHT(S98,LEN("MX"))="MX"</formula>
    </cfRule>
    <cfRule type="endsWith" dxfId="4713" priority="4707" stopIfTrue="1" operator="endsWith" text="MI">
      <formula>RIGHT(S98,LEN("MI"))="MI"</formula>
    </cfRule>
    <cfRule type="endsWith" dxfId="4712" priority="4708" stopIfTrue="1" operator="endsWith" text="PL">
      <formula>RIGHT(S98,LEN("PL"))="PL"</formula>
    </cfRule>
    <cfRule type="endsWith" dxfId="4711" priority="4709" stopIfTrue="1" operator="endsWith" text="FE">
      <formula>RIGHT(S98,LEN("FE"))="FE"</formula>
    </cfRule>
    <cfRule type="endsWith" dxfId="4710" priority="4710" stopIfTrue="1" operator="endsWith" text="PA">
      <formula>RIGHT(S98,LEN("PA"))="PA"</formula>
    </cfRule>
    <cfRule type="endsWith" dxfId="4709" priority="4711" stopIfTrue="1" operator="endsWith" text="PS">
      <formula>RIGHT(S98,LEN("PS"))="PS"</formula>
    </cfRule>
    <cfRule type="endsWith" dxfId="4708" priority="4712" stopIfTrue="1" operator="endsWith" text="OB">
      <formula>RIGHT(S98,LEN("OB"))="OB"</formula>
    </cfRule>
    <cfRule type="endsWith" dxfId="4707" priority="4713" stopIfTrue="1" operator="endsWith" text="BA">
      <formula>RIGHT(S98,LEN("BA"))="BA"</formula>
    </cfRule>
    <cfRule type="endsWith" dxfId="4706" priority="4714" stopIfTrue="1" operator="endsWith" text="CO">
      <formula>RIGHT(S98,LEN("CO"))="CO"</formula>
    </cfRule>
    <cfRule type="endsWith" dxfId="4705" priority="4715" stopIfTrue="1" operator="endsWith" text="CH">
      <formula>RIGHT(S98,LEN("CH"))="CH"</formula>
    </cfRule>
  </conditionalFormatting>
  <conditionalFormatting sqref="AB113">
    <cfRule type="cellIs" dxfId="4704" priority="4704" stopIfTrue="1" operator="greaterThan">
      <formula>16</formula>
    </cfRule>
  </conditionalFormatting>
  <conditionalFormatting sqref="AD113">
    <cfRule type="cellIs" dxfId="4703" priority="4703" stopIfTrue="1" operator="greaterThan">
      <formula>16</formula>
    </cfRule>
  </conditionalFormatting>
  <conditionalFormatting sqref="AF113">
    <cfRule type="cellIs" dxfId="4702" priority="4702" stopIfTrue="1" operator="greaterThan">
      <formula>16</formula>
    </cfRule>
  </conditionalFormatting>
  <conditionalFormatting sqref="AH113">
    <cfRule type="cellIs" dxfId="4701" priority="4701" stopIfTrue="1" operator="greaterThan">
      <formula>16</formula>
    </cfRule>
  </conditionalFormatting>
  <conditionalFormatting sqref="AJ113">
    <cfRule type="cellIs" dxfId="4700" priority="4700" stopIfTrue="1" operator="greaterThan">
      <formula>16</formula>
    </cfRule>
  </conditionalFormatting>
  <conditionalFormatting sqref="AL113">
    <cfRule type="cellIs" dxfId="4699" priority="4699" stopIfTrue="1" operator="greaterThan">
      <formula>16</formula>
    </cfRule>
  </conditionalFormatting>
  <conditionalFormatting sqref="AN113">
    <cfRule type="cellIs" dxfId="4698" priority="4698" stopIfTrue="1" operator="greaterThan">
      <formula>16</formula>
    </cfRule>
  </conditionalFormatting>
  <conditionalFormatting sqref="AA98:AA112">
    <cfRule type="endsWith" dxfId="4697" priority="4687" stopIfTrue="1" operator="endsWith" text="TE">
      <formula>RIGHT(AA98,LEN("TE"))="TE"</formula>
    </cfRule>
    <cfRule type="endsWith" dxfId="4696" priority="4688" stopIfTrue="1" operator="endsWith" text="MX">
      <formula>RIGHT(AA98,LEN("MX"))="MX"</formula>
    </cfRule>
    <cfRule type="endsWith" dxfId="4695" priority="4689" stopIfTrue="1" operator="endsWith" text="MI">
      <formula>RIGHT(AA98,LEN("MI"))="MI"</formula>
    </cfRule>
    <cfRule type="endsWith" dxfId="4694" priority="4690" stopIfTrue="1" operator="endsWith" text="PL">
      <formula>RIGHT(AA98,LEN("PL"))="PL"</formula>
    </cfRule>
    <cfRule type="endsWith" dxfId="4693" priority="4691" stopIfTrue="1" operator="endsWith" text="FE">
      <formula>RIGHT(AA98,LEN("FE"))="FE"</formula>
    </cfRule>
    <cfRule type="endsWith" dxfId="4692" priority="4692" stopIfTrue="1" operator="endsWith" text="PA">
      <formula>RIGHT(AA98,LEN("PA"))="PA"</formula>
    </cfRule>
    <cfRule type="endsWith" dxfId="4691" priority="4693" stopIfTrue="1" operator="endsWith" text="PS">
      <formula>RIGHT(AA98,LEN("PS"))="PS"</formula>
    </cfRule>
    <cfRule type="endsWith" dxfId="4690" priority="4694" stopIfTrue="1" operator="endsWith" text="OB">
      <formula>RIGHT(AA98,LEN("OB"))="OB"</formula>
    </cfRule>
    <cfRule type="endsWith" dxfId="4689" priority="4695" stopIfTrue="1" operator="endsWith" text="BA">
      <formula>RIGHT(AA98,LEN("BA"))="BA"</formula>
    </cfRule>
    <cfRule type="endsWith" dxfId="4688" priority="4696" stopIfTrue="1" operator="endsWith" text="CO">
      <formula>RIGHT(AA98,LEN("CO"))="CO"</formula>
    </cfRule>
    <cfRule type="endsWith" dxfId="4687" priority="4697" stopIfTrue="1" operator="endsWith" text="CH">
      <formula>RIGHT(AA98,LEN("CH"))="CH"</formula>
    </cfRule>
  </conditionalFormatting>
  <conditionalFormatting sqref="AC98:AC112">
    <cfRule type="endsWith" dxfId="4686" priority="4676" stopIfTrue="1" operator="endsWith" text="TE">
      <formula>RIGHT(AC98,LEN("TE"))="TE"</formula>
    </cfRule>
    <cfRule type="endsWith" dxfId="4685" priority="4677" stopIfTrue="1" operator="endsWith" text="MX">
      <formula>RIGHT(AC98,LEN("MX"))="MX"</formula>
    </cfRule>
    <cfRule type="endsWith" dxfId="4684" priority="4678" stopIfTrue="1" operator="endsWith" text="MI">
      <formula>RIGHT(AC98,LEN("MI"))="MI"</formula>
    </cfRule>
    <cfRule type="endsWith" dxfId="4683" priority="4679" stopIfTrue="1" operator="endsWith" text="PL">
      <formula>RIGHT(AC98,LEN("PL"))="PL"</formula>
    </cfRule>
    <cfRule type="endsWith" dxfId="4682" priority="4680" stopIfTrue="1" operator="endsWith" text="FE">
      <formula>RIGHT(AC98,LEN("FE"))="FE"</formula>
    </cfRule>
    <cfRule type="endsWith" dxfId="4681" priority="4681" stopIfTrue="1" operator="endsWith" text="PA">
      <formula>RIGHT(AC98,LEN("PA"))="PA"</formula>
    </cfRule>
    <cfRule type="endsWith" dxfId="4680" priority="4682" stopIfTrue="1" operator="endsWith" text="PS">
      <formula>RIGHT(AC98,LEN("PS"))="PS"</formula>
    </cfRule>
    <cfRule type="endsWith" dxfId="4679" priority="4683" stopIfTrue="1" operator="endsWith" text="OB">
      <formula>RIGHT(AC98,LEN("OB"))="OB"</formula>
    </cfRule>
    <cfRule type="endsWith" dxfId="4678" priority="4684" stopIfTrue="1" operator="endsWith" text="BA">
      <formula>RIGHT(AC98,LEN("BA"))="BA"</formula>
    </cfRule>
    <cfRule type="endsWith" dxfId="4677" priority="4685" stopIfTrue="1" operator="endsWith" text="CO">
      <formula>RIGHT(AC98,LEN("CO"))="CO"</formula>
    </cfRule>
    <cfRule type="endsWith" dxfId="4676" priority="4686" stopIfTrue="1" operator="endsWith" text="CH">
      <formula>RIGHT(AC98,LEN("CH"))="CH"</formula>
    </cfRule>
  </conditionalFormatting>
  <conditionalFormatting sqref="AE98:AE112">
    <cfRule type="endsWith" dxfId="4675" priority="4665" stopIfTrue="1" operator="endsWith" text="TE">
      <formula>RIGHT(AE98,LEN("TE"))="TE"</formula>
    </cfRule>
    <cfRule type="endsWith" dxfId="4674" priority="4666" stopIfTrue="1" operator="endsWith" text="MX">
      <formula>RIGHT(AE98,LEN("MX"))="MX"</formula>
    </cfRule>
    <cfRule type="endsWith" dxfId="4673" priority="4667" stopIfTrue="1" operator="endsWith" text="MI">
      <formula>RIGHT(AE98,LEN("MI"))="MI"</formula>
    </cfRule>
    <cfRule type="endsWith" dxfId="4672" priority="4668" stopIfTrue="1" operator="endsWith" text="PL">
      <formula>RIGHT(AE98,LEN("PL"))="PL"</formula>
    </cfRule>
    <cfRule type="endsWith" dxfId="4671" priority="4669" stopIfTrue="1" operator="endsWith" text="FE">
      <formula>RIGHT(AE98,LEN("FE"))="FE"</formula>
    </cfRule>
    <cfRule type="endsWith" dxfId="4670" priority="4670" stopIfTrue="1" operator="endsWith" text="PA">
      <formula>RIGHT(AE98,LEN("PA"))="PA"</formula>
    </cfRule>
    <cfRule type="endsWith" dxfId="4669" priority="4671" stopIfTrue="1" operator="endsWith" text="PS">
      <formula>RIGHT(AE98,LEN("PS"))="PS"</formula>
    </cfRule>
    <cfRule type="endsWith" dxfId="4668" priority="4672" stopIfTrue="1" operator="endsWith" text="OB">
      <formula>RIGHT(AE98,LEN("OB"))="OB"</formula>
    </cfRule>
    <cfRule type="endsWith" dxfId="4667" priority="4673" stopIfTrue="1" operator="endsWith" text="BA">
      <formula>RIGHT(AE98,LEN("BA"))="BA"</formula>
    </cfRule>
    <cfRule type="endsWith" dxfId="4666" priority="4674" stopIfTrue="1" operator="endsWith" text="CO">
      <formula>RIGHT(AE98,LEN("CO"))="CO"</formula>
    </cfRule>
    <cfRule type="endsWith" dxfId="4665" priority="4675" stopIfTrue="1" operator="endsWith" text="CH">
      <formula>RIGHT(AE98,LEN("CH"))="CH"</formula>
    </cfRule>
  </conditionalFormatting>
  <conditionalFormatting sqref="AG98:AG112">
    <cfRule type="endsWith" dxfId="4664" priority="4654" stopIfTrue="1" operator="endsWith" text="TE">
      <formula>RIGHT(AG98,LEN("TE"))="TE"</formula>
    </cfRule>
    <cfRule type="endsWith" dxfId="4663" priority="4655" stopIfTrue="1" operator="endsWith" text="MX">
      <formula>RIGHT(AG98,LEN("MX"))="MX"</formula>
    </cfRule>
    <cfRule type="endsWith" dxfId="4662" priority="4656" stopIfTrue="1" operator="endsWith" text="MI">
      <formula>RIGHT(AG98,LEN("MI"))="MI"</formula>
    </cfRule>
    <cfRule type="endsWith" dxfId="4661" priority="4657" stopIfTrue="1" operator="endsWith" text="PL">
      <formula>RIGHT(AG98,LEN("PL"))="PL"</formula>
    </cfRule>
    <cfRule type="endsWith" dxfId="4660" priority="4658" stopIfTrue="1" operator="endsWith" text="FE">
      <formula>RIGHT(AG98,LEN("FE"))="FE"</formula>
    </cfRule>
    <cfRule type="endsWith" dxfId="4659" priority="4659" stopIfTrue="1" operator="endsWith" text="PA">
      <formula>RIGHT(AG98,LEN("PA"))="PA"</formula>
    </cfRule>
    <cfRule type="endsWith" dxfId="4658" priority="4660" stopIfTrue="1" operator="endsWith" text="PS">
      <formula>RIGHT(AG98,LEN("PS"))="PS"</formula>
    </cfRule>
    <cfRule type="endsWith" dxfId="4657" priority="4661" stopIfTrue="1" operator="endsWith" text="OB">
      <formula>RIGHT(AG98,LEN("OB"))="OB"</formula>
    </cfRule>
    <cfRule type="endsWith" dxfId="4656" priority="4662" stopIfTrue="1" operator="endsWith" text="BA">
      <formula>RIGHT(AG98,LEN("BA"))="BA"</formula>
    </cfRule>
    <cfRule type="endsWith" dxfId="4655" priority="4663" stopIfTrue="1" operator="endsWith" text="CO">
      <formula>RIGHT(AG98,LEN("CO"))="CO"</formula>
    </cfRule>
    <cfRule type="endsWith" dxfId="4654" priority="4664" stopIfTrue="1" operator="endsWith" text="CH">
      <formula>RIGHT(AG98,LEN("CH"))="CH"</formula>
    </cfRule>
  </conditionalFormatting>
  <conditionalFormatting sqref="AI98:AI112">
    <cfRule type="endsWith" dxfId="4653" priority="4643" stopIfTrue="1" operator="endsWith" text="TE">
      <formula>RIGHT(AI98,LEN("TE"))="TE"</formula>
    </cfRule>
    <cfRule type="endsWith" dxfId="4652" priority="4644" stopIfTrue="1" operator="endsWith" text="MX">
      <formula>RIGHT(AI98,LEN("MX"))="MX"</formula>
    </cfRule>
    <cfRule type="endsWith" dxfId="4651" priority="4645" stopIfTrue="1" operator="endsWith" text="MI">
      <formula>RIGHT(AI98,LEN("MI"))="MI"</formula>
    </cfRule>
    <cfRule type="endsWith" dxfId="4650" priority="4646" stopIfTrue="1" operator="endsWith" text="PL">
      <formula>RIGHT(AI98,LEN("PL"))="PL"</formula>
    </cfRule>
    <cfRule type="endsWith" dxfId="4649" priority="4647" stopIfTrue="1" operator="endsWith" text="FE">
      <formula>RIGHT(AI98,LEN("FE"))="FE"</formula>
    </cfRule>
    <cfRule type="endsWith" dxfId="4648" priority="4648" stopIfTrue="1" operator="endsWith" text="PA">
      <formula>RIGHT(AI98,LEN("PA"))="PA"</formula>
    </cfRule>
    <cfRule type="endsWith" dxfId="4647" priority="4649" stopIfTrue="1" operator="endsWith" text="PS">
      <formula>RIGHT(AI98,LEN("PS"))="PS"</formula>
    </cfRule>
    <cfRule type="endsWith" dxfId="4646" priority="4650" stopIfTrue="1" operator="endsWith" text="OB">
      <formula>RIGHT(AI98,LEN("OB"))="OB"</formula>
    </cfRule>
    <cfRule type="endsWith" dxfId="4645" priority="4651" stopIfTrue="1" operator="endsWith" text="BA">
      <formula>RIGHT(AI98,LEN("BA"))="BA"</formula>
    </cfRule>
    <cfRule type="endsWith" dxfId="4644" priority="4652" stopIfTrue="1" operator="endsWith" text="CO">
      <formula>RIGHT(AI98,LEN("CO"))="CO"</formula>
    </cfRule>
    <cfRule type="endsWith" dxfId="4643" priority="4653" stopIfTrue="1" operator="endsWith" text="CH">
      <formula>RIGHT(AI98,LEN("CH"))="CH"</formula>
    </cfRule>
  </conditionalFormatting>
  <conditionalFormatting sqref="AK98:AK112">
    <cfRule type="endsWith" dxfId="4642" priority="4632" stopIfTrue="1" operator="endsWith" text="TE">
      <formula>RIGHT(AK98,LEN("TE"))="TE"</formula>
    </cfRule>
    <cfRule type="endsWith" dxfId="4641" priority="4633" stopIfTrue="1" operator="endsWith" text="MX">
      <formula>RIGHT(AK98,LEN("MX"))="MX"</formula>
    </cfRule>
    <cfRule type="endsWith" dxfId="4640" priority="4634" stopIfTrue="1" operator="endsWith" text="MI">
      <formula>RIGHT(AK98,LEN("MI"))="MI"</formula>
    </cfRule>
    <cfRule type="endsWith" dxfId="4639" priority="4635" stopIfTrue="1" operator="endsWith" text="PL">
      <formula>RIGHT(AK98,LEN("PL"))="PL"</formula>
    </cfRule>
    <cfRule type="endsWith" dxfId="4638" priority="4636" stopIfTrue="1" operator="endsWith" text="FE">
      <formula>RIGHT(AK98,LEN("FE"))="FE"</formula>
    </cfRule>
    <cfRule type="endsWith" dxfId="4637" priority="4637" stopIfTrue="1" operator="endsWith" text="PA">
      <formula>RIGHT(AK98,LEN("PA"))="PA"</formula>
    </cfRule>
    <cfRule type="endsWith" dxfId="4636" priority="4638" stopIfTrue="1" operator="endsWith" text="PS">
      <formula>RIGHT(AK98,LEN("PS"))="PS"</formula>
    </cfRule>
    <cfRule type="endsWith" dxfId="4635" priority="4639" stopIfTrue="1" operator="endsWith" text="OB">
      <formula>RIGHT(AK98,LEN("OB"))="OB"</formula>
    </cfRule>
    <cfRule type="endsWith" dxfId="4634" priority="4640" stopIfTrue="1" operator="endsWith" text="BA">
      <formula>RIGHT(AK98,LEN("BA"))="BA"</formula>
    </cfRule>
    <cfRule type="endsWith" dxfId="4633" priority="4641" stopIfTrue="1" operator="endsWith" text="CO">
      <formula>RIGHT(AK98,LEN("CO"))="CO"</formula>
    </cfRule>
    <cfRule type="endsWith" dxfId="4632" priority="4642" stopIfTrue="1" operator="endsWith" text="CH">
      <formula>RIGHT(AK98,LEN("CH"))="CH"</formula>
    </cfRule>
  </conditionalFormatting>
  <conditionalFormatting sqref="AM98:AM112">
    <cfRule type="endsWith" dxfId="4631" priority="4621" stopIfTrue="1" operator="endsWith" text="TE">
      <formula>RIGHT(AM98,LEN("TE"))="TE"</formula>
    </cfRule>
    <cfRule type="endsWith" dxfId="4630" priority="4622" stopIfTrue="1" operator="endsWith" text="MX">
      <formula>RIGHT(AM98,LEN("MX"))="MX"</formula>
    </cfRule>
    <cfRule type="endsWith" dxfId="4629" priority="4623" stopIfTrue="1" operator="endsWith" text="MI">
      <formula>RIGHT(AM98,LEN("MI"))="MI"</formula>
    </cfRule>
    <cfRule type="endsWith" dxfId="4628" priority="4624" stopIfTrue="1" operator="endsWith" text="PL">
      <formula>RIGHT(AM98,LEN("PL"))="PL"</formula>
    </cfRule>
    <cfRule type="endsWith" dxfId="4627" priority="4625" stopIfTrue="1" operator="endsWith" text="FE">
      <formula>RIGHT(AM98,LEN("FE"))="FE"</formula>
    </cfRule>
    <cfRule type="endsWith" dxfId="4626" priority="4626" stopIfTrue="1" operator="endsWith" text="PA">
      <formula>RIGHT(AM98,LEN("PA"))="PA"</formula>
    </cfRule>
    <cfRule type="endsWith" dxfId="4625" priority="4627" stopIfTrue="1" operator="endsWith" text="PS">
      <formula>RIGHT(AM98,LEN("PS"))="PS"</formula>
    </cfRule>
    <cfRule type="endsWith" dxfId="4624" priority="4628" stopIfTrue="1" operator="endsWith" text="OB">
      <formula>RIGHT(AM98,LEN("OB"))="OB"</formula>
    </cfRule>
    <cfRule type="endsWith" dxfId="4623" priority="4629" stopIfTrue="1" operator="endsWith" text="BA">
      <formula>RIGHT(AM98,LEN("BA"))="BA"</formula>
    </cfRule>
    <cfRule type="endsWith" dxfId="4622" priority="4630" stopIfTrue="1" operator="endsWith" text="CO">
      <formula>RIGHT(AM98,LEN("CO"))="CO"</formula>
    </cfRule>
    <cfRule type="endsWith" dxfId="4621" priority="4631" stopIfTrue="1" operator="endsWith" text="CH">
      <formula>RIGHT(AM98,LEN("CH"))="CH"</formula>
    </cfRule>
  </conditionalFormatting>
  <conditionalFormatting sqref="AV113">
    <cfRule type="cellIs" dxfId="4620" priority="4620" stopIfTrue="1" operator="greaterThan">
      <formula>16</formula>
    </cfRule>
  </conditionalFormatting>
  <conditionalFormatting sqref="AX113">
    <cfRule type="cellIs" dxfId="4619" priority="4619" stopIfTrue="1" operator="greaterThan">
      <formula>16</formula>
    </cfRule>
  </conditionalFormatting>
  <conditionalFormatting sqref="AZ113">
    <cfRule type="cellIs" dxfId="4618" priority="4618" stopIfTrue="1" operator="greaterThan">
      <formula>16</formula>
    </cfRule>
  </conditionalFormatting>
  <conditionalFormatting sqref="BB113">
    <cfRule type="cellIs" dxfId="4617" priority="4617" stopIfTrue="1" operator="greaterThan">
      <formula>16</formula>
    </cfRule>
  </conditionalFormatting>
  <conditionalFormatting sqref="BD113">
    <cfRule type="cellIs" dxfId="4616" priority="4616" stopIfTrue="1" operator="greaterThan">
      <formula>16</formula>
    </cfRule>
  </conditionalFormatting>
  <conditionalFormatting sqref="BF113">
    <cfRule type="cellIs" dxfId="4615" priority="4615" stopIfTrue="1" operator="greaterThan">
      <formula>16</formula>
    </cfRule>
  </conditionalFormatting>
  <conditionalFormatting sqref="BH113">
    <cfRule type="cellIs" dxfId="4614" priority="4614" stopIfTrue="1" operator="greaterThan">
      <formula>16</formula>
    </cfRule>
  </conditionalFormatting>
  <conditionalFormatting sqref="AU98:AU112">
    <cfRule type="endsWith" dxfId="4613" priority="4603" stopIfTrue="1" operator="endsWith" text="TE">
      <formula>RIGHT(AU98,LEN("TE"))="TE"</formula>
    </cfRule>
    <cfRule type="endsWith" dxfId="4612" priority="4604" stopIfTrue="1" operator="endsWith" text="MX">
      <formula>RIGHT(AU98,LEN("MX"))="MX"</formula>
    </cfRule>
    <cfRule type="endsWith" dxfId="4611" priority="4605" stopIfTrue="1" operator="endsWith" text="MI">
      <formula>RIGHT(AU98,LEN("MI"))="MI"</formula>
    </cfRule>
    <cfRule type="endsWith" dxfId="4610" priority="4606" stopIfTrue="1" operator="endsWith" text="PL">
      <formula>RIGHT(AU98,LEN("PL"))="PL"</formula>
    </cfRule>
    <cfRule type="endsWith" dxfId="4609" priority="4607" stopIfTrue="1" operator="endsWith" text="FE">
      <formula>RIGHT(AU98,LEN("FE"))="FE"</formula>
    </cfRule>
    <cfRule type="endsWith" dxfId="4608" priority="4608" stopIfTrue="1" operator="endsWith" text="PA">
      <formula>RIGHT(AU98,LEN("PA"))="PA"</formula>
    </cfRule>
    <cfRule type="endsWith" dxfId="4607" priority="4609" stopIfTrue="1" operator="endsWith" text="PS">
      <formula>RIGHT(AU98,LEN("PS"))="PS"</formula>
    </cfRule>
    <cfRule type="endsWith" dxfId="4606" priority="4610" stopIfTrue="1" operator="endsWith" text="OB">
      <formula>RIGHT(AU98,LEN("OB"))="OB"</formula>
    </cfRule>
    <cfRule type="endsWith" dxfId="4605" priority="4611" stopIfTrue="1" operator="endsWith" text="BA">
      <formula>RIGHT(AU98,LEN("BA"))="BA"</formula>
    </cfRule>
    <cfRule type="endsWith" dxfId="4604" priority="4612" stopIfTrue="1" operator="endsWith" text="CO">
      <formula>RIGHT(AU98,LEN("CO"))="CO"</formula>
    </cfRule>
    <cfRule type="endsWith" dxfId="4603" priority="4613" stopIfTrue="1" operator="endsWith" text="CH">
      <formula>RIGHT(AU98,LEN("CH"))="CH"</formula>
    </cfRule>
  </conditionalFormatting>
  <conditionalFormatting sqref="AW98:AW112">
    <cfRule type="endsWith" dxfId="4602" priority="4592" stopIfTrue="1" operator="endsWith" text="TE">
      <formula>RIGHT(AW98,LEN("TE"))="TE"</formula>
    </cfRule>
    <cfRule type="endsWith" dxfId="4601" priority="4593" stopIfTrue="1" operator="endsWith" text="MX">
      <formula>RIGHT(AW98,LEN("MX"))="MX"</formula>
    </cfRule>
    <cfRule type="endsWith" dxfId="4600" priority="4594" stopIfTrue="1" operator="endsWith" text="MI">
      <formula>RIGHT(AW98,LEN("MI"))="MI"</formula>
    </cfRule>
    <cfRule type="endsWith" dxfId="4599" priority="4595" stopIfTrue="1" operator="endsWith" text="PL">
      <formula>RIGHT(AW98,LEN("PL"))="PL"</formula>
    </cfRule>
    <cfRule type="endsWith" dxfId="4598" priority="4596" stopIfTrue="1" operator="endsWith" text="FE">
      <formula>RIGHT(AW98,LEN("FE"))="FE"</formula>
    </cfRule>
    <cfRule type="endsWith" dxfId="4597" priority="4597" stopIfTrue="1" operator="endsWith" text="PA">
      <formula>RIGHT(AW98,LEN("PA"))="PA"</formula>
    </cfRule>
    <cfRule type="endsWith" dxfId="4596" priority="4598" stopIfTrue="1" operator="endsWith" text="PS">
      <formula>RIGHT(AW98,LEN("PS"))="PS"</formula>
    </cfRule>
    <cfRule type="endsWith" dxfId="4595" priority="4599" stopIfTrue="1" operator="endsWith" text="OB">
      <formula>RIGHT(AW98,LEN("OB"))="OB"</formula>
    </cfRule>
    <cfRule type="endsWith" dxfId="4594" priority="4600" stopIfTrue="1" operator="endsWith" text="BA">
      <formula>RIGHT(AW98,LEN("BA"))="BA"</formula>
    </cfRule>
    <cfRule type="endsWith" dxfId="4593" priority="4601" stopIfTrue="1" operator="endsWith" text="CO">
      <formula>RIGHT(AW98,LEN("CO"))="CO"</formula>
    </cfRule>
    <cfRule type="endsWith" dxfId="4592" priority="4602" stopIfTrue="1" operator="endsWith" text="CH">
      <formula>RIGHT(AW98,LEN("CH"))="CH"</formula>
    </cfRule>
  </conditionalFormatting>
  <conditionalFormatting sqref="AY98:AY112">
    <cfRule type="endsWith" dxfId="4591" priority="4581" stopIfTrue="1" operator="endsWith" text="TE">
      <formula>RIGHT(AY98,LEN("TE"))="TE"</formula>
    </cfRule>
    <cfRule type="endsWith" dxfId="4590" priority="4582" stopIfTrue="1" operator="endsWith" text="MX">
      <formula>RIGHT(AY98,LEN("MX"))="MX"</formula>
    </cfRule>
    <cfRule type="endsWith" dxfId="4589" priority="4583" stopIfTrue="1" operator="endsWith" text="MI">
      <formula>RIGHT(AY98,LEN("MI"))="MI"</formula>
    </cfRule>
    <cfRule type="endsWith" dxfId="4588" priority="4584" stopIfTrue="1" operator="endsWith" text="PL">
      <formula>RIGHT(AY98,LEN("PL"))="PL"</formula>
    </cfRule>
    <cfRule type="endsWith" dxfId="4587" priority="4585" stopIfTrue="1" operator="endsWith" text="FE">
      <formula>RIGHT(AY98,LEN("FE"))="FE"</formula>
    </cfRule>
    <cfRule type="endsWith" dxfId="4586" priority="4586" stopIfTrue="1" operator="endsWith" text="PA">
      <formula>RIGHT(AY98,LEN("PA"))="PA"</formula>
    </cfRule>
    <cfRule type="endsWith" dxfId="4585" priority="4587" stopIfTrue="1" operator="endsWith" text="PS">
      <formula>RIGHT(AY98,LEN("PS"))="PS"</formula>
    </cfRule>
    <cfRule type="endsWith" dxfId="4584" priority="4588" stopIfTrue="1" operator="endsWith" text="OB">
      <formula>RIGHT(AY98,LEN("OB"))="OB"</formula>
    </cfRule>
    <cfRule type="endsWith" dxfId="4583" priority="4589" stopIfTrue="1" operator="endsWith" text="BA">
      <formula>RIGHT(AY98,LEN("BA"))="BA"</formula>
    </cfRule>
    <cfRule type="endsWith" dxfId="4582" priority="4590" stopIfTrue="1" operator="endsWith" text="CO">
      <formula>RIGHT(AY98,LEN("CO"))="CO"</formula>
    </cfRule>
    <cfRule type="endsWith" dxfId="4581" priority="4591" stopIfTrue="1" operator="endsWith" text="CH">
      <formula>RIGHT(AY98,LEN("CH"))="CH"</formula>
    </cfRule>
  </conditionalFormatting>
  <conditionalFormatting sqref="BA98:BA112">
    <cfRule type="endsWith" dxfId="4580" priority="4570" stopIfTrue="1" operator="endsWith" text="TE">
      <formula>RIGHT(BA98,LEN("TE"))="TE"</formula>
    </cfRule>
    <cfRule type="endsWith" dxfId="4579" priority="4571" stopIfTrue="1" operator="endsWith" text="MX">
      <formula>RIGHT(BA98,LEN("MX"))="MX"</formula>
    </cfRule>
    <cfRule type="endsWith" dxfId="4578" priority="4572" stopIfTrue="1" operator="endsWith" text="MI">
      <formula>RIGHT(BA98,LEN("MI"))="MI"</formula>
    </cfRule>
    <cfRule type="endsWith" dxfId="4577" priority="4573" stopIfTrue="1" operator="endsWith" text="PL">
      <formula>RIGHT(BA98,LEN("PL"))="PL"</formula>
    </cfRule>
    <cfRule type="endsWith" dxfId="4576" priority="4574" stopIfTrue="1" operator="endsWith" text="FE">
      <formula>RIGHT(BA98,LEN("FE"))="FE"</formula>
    </cfRule>
    <cfRule type="endsWith" dxfId="4575" priority="4575" stopIfTrue="1" operator="endsWith" text="PA">
      <formula>RIGHT(BA98,LEN("PA"))="PA"</formula>
    </cfRule>
    <cfRule type="endsWith" dxfId="4574" priority="4576" stopIfTrue="1" operator="endsWith" text="PS">
      <formula>RIGHT(BA98,LEN("PS"))="PS"</formula>
    </cfRule>
    <cfRule type="endsWith" dxfId="4573" priority="4577" stopIfTrue="1" operator="endsWith" text="OB">
      <formula>RIGHT(BA98,LEN("OB"))="OB"</formula>
    </cfRule>
    <cfRule type="endsWith" dxfId="4572" priority="4578" stopIfTrue="1" operator="endsWith" text="BA">
      <formula>RIGHT(BA98,LEN("BA"))="BA"</formula>
    </cfRule>
    <cfRule type="endsWith" dxfId="4571" priority="4579" stopIfTrue="1" operator="endsWith" text="CO">
      <formula>RIGHT(BA98,LEN("CO"))="CO"</formula>
    </cfRule>
    <cfRule type="endsWith" dxfId="4570" priority="4580" stopIfTrue="1" operator="endsWith" text="CH">
      <formula>RIGHT(BA98,LEN("CH"))="CH"</formula>
    </cfRule>
  </conditionalFormatting>
  <conditionalFormatting sqref="BC98:BC112">
    <cfRule type="endsWith" dxfId="4569" priority="4559" stopIfTrue="1" operator="endsWith" text="TE">
      <formula>RIGHT(BC98,LEN("TE"))="TE"</formula>
    </cfRule>
    <cfRule type="endsWith" dxfId="4568" priority="4560" stopIfTrue="1" operator="endsWith" text="MX">
      <formula>RIGHT(BC98,LEN("MX"))="MX"</formula>
    </cfRule>
    <cfRule type="endsWith" dxfId="4567" priority="4561" stopIfTrue="1" operator="endsWith" text="MI">
      <formula>RIGHT(BC98,LEN("MI"))="MI"</formula>
    </cfRule>
    <cfRule type="endsWith" dxfId="4566" priority="4562" stopIfTrue="1" operator="endsWith" text="PL">
      <formula>RIGHT(BC98,LEN("PL"))="PL"</formula>
    </cfRule>
    <cfRule type="endsWith" dxfId="4565" priority="4563" stopIfTrue="1" operator="endsWith" text="FE">
      <formula>RIGHT(BC98,LEN("FE"))="FE"</formula>
    </cfRule>
    <cfRule type="endsWith" dxfId="4564" priority="4564" stopIfTrue="1" operator="endsWith" text="PA">
      <formula>RIGHT(BC98,LEN("PA"))="PA"</formula>
    </cfRule>
    <cfRule type="endsWith" dxfId="4563" priority="4565" stopIfTrue="1" operator="endsWith" text="PS">
      <formula>RIGHT(BC98,LEN("PS"))="PS"</formula>
    </cfRule>
    <cfRule type="endsWith" dxfId="4562" priority="4566" stopIfTrue="1" operator="endsWith" text="OB">
      <formula>RIGHT(BC98,LEN("OB"))="OB"</formula>
    </cfRule>
    <cfRule type="endsWith" dxfId="4561" priority="4567" stopIfTrue="1" operator="endsWith" text="BA">
      <formula>RIGHT(BC98,LEN("BA"))="BA"</formula>
    </cfRule>
    <cfRule type="endsWith" dxfId="4560" priority="4568" stopIfTrue="1" operator="endsWith" text="CO">
      <formula>RIGHT(BC98,LEN("CO"))="CO"</formula>
    </cfRule>
    <cfRule type="endsWith" dxfId="4559" priority="4569" stopIfTrue="1" operator="endsWith" text="CH">
      <formula>RIGHT(BC98,LEN("CH"))="CH"</formula>
    </cfRule>
  </conditionalFormatting>
  <conditionalFormatting sqref="BE98:BE112">
    <cfRule type="endsWith" dxfId="4558" priority="4548" stopIfTrue="1" operator="endsWith" text="TE">
      <formula>RIGHT(BE98,LEN("TE"))="TE"</formula>
    </cfRule>
    <cfRule type="endsWith" dxfId="4557" priority="4549" stopIfTrue="1" operator="endsWith" text="MX">
      <formula>RIGHT(BE98,LEN("MX"))="MX"</formula>
    </cfRule>
    <cfRule type="endsWith" dxfId="4556" priority="4550" stopIfTrue="1" operator="endsWith" text="MI">
      <formula>RIGHT(BE98,LEN("MI"))="MI"</formula>
    </cfRule>
    <cfRule type="endsWith" dxfId="4555" priority="4551" stopIfTrue="1" operator="endsWith" text="PL">
      <formula>RIGHT(BE98,LEN("PL"))="PL"</formula>
    </cfRule>
    <cfRule type="endsWith" dxfId="4554" priority="4552" stopIfTrue="1" operator="endsWith" text="FE">
      <formula>RIGHT(BE98,LEN("FE"))="FE"</formula>
    </cfRule>
    <cfRule type="endsWith" dxfId="4553" priority="4553" stopIfTrue="1" operator="endsWith" text="PA">
      <formula>RIGHT(BE98,LEN("PA"))="PA"</formula>
    </cfRule>
    <cfRule type="endsWith" dxfId="4552" priority="4554" stopIfTrue="1" operator="endsWith" text="PS">
      <formula>RIGHT(BE98,LEN("PS"))="PS"</formula>
    </cfRule>
    <cfRule type="endsWith" dxfId="4551" priority="4555" stopIfTrue="1" operator="endsWith" text="OB">
      <formula>RIGHT(BE98,LEN("OB"))="OB"</formula>
    </cfRule>
    <cfRule type="endsWith" dxfId="4550" priority="4556" stopIfTrue="1" operator="endsWith" text="BA">
      <formula>RIGHT(BE98,LEN("BA"))="BA"</formula>
    </cfRule>
    <cfRule type="endsWith" dxfId="4549" priority="4557" stopIfTrue="1" operator="endsWith" text="CO">
      <formula>RIGHT(BE98,LEN("CO"))="CO"</formula>
    </cfRule>
    <cfRule type="endsWith" dxfId="4548" priority="4558" stopIfTrue="1" operator="endsWith" text="CH">
      <formula>RIGHT(BE98,LEN("CH"))="CH"</formula>
    </cfRule>
  </conditionalFormatting>
  <conditionalFormatting sqref="BG98:BG112">
    <cfRule type="endsWith" dxfId="4547" priority="4537" stopIfTrue="1" operator="endsWith" text="TE">
      <formula>RIGHT(BG98,LEN("TE"))="TE"</formula>
    </cfRule>
    <cfRule type="endsWith" dxfId="4546" priority="4538" stopIfTrue="1" operator="endsWith" text="MX">
      <formula>RIGHT(BG98,LEN("MX"))="MX"</formula>
    </cfRule>
    <cfRule type="endsWith" dxfId="4545" priority="4539" stopIfTrue="1" operator="endsWith" text="MI">
      <formula>RIGHT(BG98,LEN("MI"))="MI"</formula>
    </cfRule>
    <cfRule type="endsWith" dxfId="4544" priority="4540" stopIfTrue="1" operator="endsWith" text="PL">
      <formula>RIGHT(BG98,LEN("PL"))="PL"</formula>
    </cfRule>
    <cfRule type="endsWith" dxfId="4543" priority="4541" stopIfTrue="1" operator="endsWith" text="FE">
      <formula>RIGHT(BG98,LEN("FE"))="FE"</formula>
    </cfRule>
    <cfRule type="endsWith" dxfId="4542" priority="4542" stopIfTrue="1" operator="endsWith" text="PA">
      <formula>RIGHT(BG98,LEN("PA"))="PA"</formula>
    </cfRule>
    <cfRule type="endsWith" dxfId="4541" priority="4543" stopIfTrue="1" operator="endsWith" text="PS">
      <formula>RIGHT(BG98,LEN("PS"))="PS"</formula>
    </cfRule>
    <cfRule type="endsWith" dxfId="4540" priority="4544" stopIfTrue="1" operator="endsWith" text="OB">
      <formula>RIGHT(BG98,LEN("OB"))="OB"</formula>
    </cfRule>
    <cfRule type="endsWith" dxfId="4539" priority="4545" stopIfTrue="1" operator="endsWith" text="BA">
      <formula>RIGHT(BG98,LEN("BA"))="BA"</formula>
    </cfRule>
    <cfRule type="endsWith" dxfId="4538" priority="4546" stopIfTrue="1" operator="endsWith" text="CO">
      <formula>RIGHT(BG98,LEN("CO"))="CO"</formula>
    </cfRule>
    <cfRule type="endsWith" dxfId="4537" priority="4547" stopIfTrue="1" operator="endsWith" text="CH">
      <formula>RIGHT(BG98,LEN("CH"))="CH"</formula>
    </cfRule>
  </conditionalFormatting>
  <conditionalFormatting sqref="H135">
    <cfRule type="cellIs" dxfId="4536" priority="4536" stopIfTrue="1" operator="greaterThan">
      <formula>16</formula>
    </cfRule>
  </conditionalFormatting>
  <conditionalFormatting sqref="J135">
    <cfRule type="cellIs" dxfId="4535" priority="4535" stopIfTrue="1" operator="greaterThan">
      <formula>16</formula>
    </cfRule>
  </conditionalFormatting>
  <conditionalFormatting sqref="L135">
    <cfRule type="cellIs" dxfId="4534" priority="4534" stopIfTrue="1" operator="greaterThan">
      <formula>16</formula>
    </cfRule>
  </conditionalFormatting>
  <conditionalFormatting sqref="N135">
    <cfRule type="cellIs" dxfId="4533" priority="4533" stopIfTrue="1" operator="greaterThan">
      <formula>16</formula>
    </cfRule>
  </conditionalFormatting>
  <conditionalFormatting sqref="P135">
    <cfRule type="cellIs" dxfId="4532" priority="4532" stopIfTrue="1" operator="greaterThan">
      <formula>16</formula>
    </cfRule>
  </conditionalFormatting>
  <conditionalFormatting sqref="R135">
    <cfRule type="cellIs" dxfId="4531" priority="4531" stopIfTrue="1" operator="greaterThan">
      <formula>16</formula>
    </cfRule>
  </conditionalFormatting>
  <conditionalFormatting sqref="T135">
    <cfRule type="cellIs" dxfId="4530" priority="4530" stopIfTrue="1" operator="greaterThan">
      <formula>16</formula>
    </cfRule>
  </conditionalFormatting>
  <conditionalFormatting sqref="G120:G134">
    <cfRule type="endsWith" dxfId="4529" priority="4519" stopIfTrue="1" operator="endsWith" text="TE">
      <formula>RIGHT(G120,LEN("TE"))="TE"</formula>
    </cfRule>
    <cfRule type="endsWith" dxfId="4528" priority="4520" stopIfTrue="1" operator="endsWith" text="MX">
      <formula>RIGHT(G120,LEN("MX"))="MX"</formula>
    </cfRule>
    <cfRule type="endsWith" dxfId="4527" priority="4521" stopIfTrue="1" operator="endsWith" text="MI">
      <formula>RIGHT(G120,LEN("MI"))="MI"</formula>
    </cfRule>
    <cfRule type="endsWith" dxfId="4526" priority="4522" stopIfTrue="1" operator="endsWith" text="PL">
      <formula>RIGHT(G120,LEN("PL"))="PL"</formula>
    </cfRule>
    <cfRule type="endsWith" dxfId="4525" priority="4523" stopIfTrue="1" operator="endsWith" text="FE">
      <formula>RIGHT(G120,LEN("FE"))="FE"</formula>
    </cfRule>
    <cfRule type="endsWith" dxfId="4524" priority="4524" stopIfTrue="1" operator="endsWith" text="PA">
      <formula>RIGHT(G120,LEN("PA"))="PA"</formula>
    </cfRule>
    <cfRule type="endsWith" dxfId="4523" priority="4525" stopIfTrue="1" operator="endsWith" text="PS">
      <formula>RIGHT(G120,LEN("PS"))="PS"</formula>
    </cfRule>
    <cfRule type="endsWith" dxfId="4522" priority="4526" stopIfTrue="1" operator="endsWith" text="OB">
      <formula>RIGHT(G120,LEN("OB"))="OB"</formula>
    </cfRule>
    <cfRule type="endsWith" dxfId="4521" priority="4527" stopIfTrue="1" operator="endsWith" text="BA">
      <formula>RIGHT(G120,LEN("BA"))="BA"</formula>
    </cfRule>
    <cfRule type="endsWith" dxfId="4520" priority="4528" stopIfTrue="1" operator="endsWith" text="CO">
      <formula>RIGHT(G120,LEN("CO"))="CO"</formula>
    </cfRule>
    <cfRule type="endsWith" dxfId="4519" priority="4529" stopIfTrue="1" operator="endsWith" text="CH">
      <formula>RIGHT(G120,LEN("CH"))="CH"</formula>
    </cfRule>
  </conditionalFormatting>
  <conditionalFormatting sqref="I120:I134">
    <cfRule type="endsWith" dxfId="4518" priority="4508" stopIfTrue="1" operator="endsWith" text="TE">
      <formula>RIGHT(I120,LEN("TE"))="TE"</formula>
    </cfRule>
    <cfRule type="endsWith" dxfId="4517" priority="4509" stopIfTrue="1" operator="endsWith" text="MX">
      <formula>RIGHT(I120,LEN("MX"))="MX"</formula>
    </cfRule>
    <cfRule type="endsWith" dxfId="4516" priority="4510" stopIfTrue="1" operator="endsWith" text="MI">
      <formula>RIGHT(I120,LEN("MI"))="MI"</formula>
    </cfRule>
    <cfRule type="endsWith" dxfId="4515" priority="4511" stopIfTrue="1" operator="endsWith" text="PL">
      <formula>RIGHT(I120,LEN("PL"))="PL"</formula>
    </cfRule>
    <cfRule type="endsWith" dxfId="4514" priority="4512" stopIfTrue="1" operator="endsWith" text="FE">
      <formula>RIGHT(I120,LEN("FE"))="FE"</formula>
    </cfRule>
    <cfRule type="endsWith" dxfId="4513" priority="4513" stopIfTrue="1" operator="endsWith" text="PA">
      <formula>RIGHT(I120,LEN("PA"))="PA"</formula>
    </cfRule>
    <cfRule type="endsWith" dxfId="4512" priority="4514" stopIfTrue="1" operator="endsWith" text="PS">
      <formula>RIGHT(I120,LEN("PS"))="PS"</formula>
    </cfRule>
    <cfRule type="endsWith" dxfId="4511" priority="4515" stopIfTrue="1" operator="endsWith" text="OB">
      <formula>RIGHT(I120,LEN("OB"))="OB"</formula>
    </cfRule>
    <cfRule type="endsWith" dxfId="4510" priority="4516" stopIfTrue="1" operator="endsWith" text="BA">
      <formula>RIGHT(I120,LEN("BA"))="BA"</formula>
    </cfRule>
    <cfRule type="endsWith" dxfId="4509" priority="4517" stopIfTrue="1" operator="endsWith" text="CO">
      <formula>RIGHT(I120,LEN("CO"))="CO"</formula>
    </cfRule>
    <cfRule type="endsWith" dxfId="4508" priority="4518" stopIfTrue="1" operator="endsWith" text="CH">
      <formula>RIGHT(I120,LEN("CH"))="CH"</formula>
    </cfRule>
  </conditionalFormatting>
  <conditionalFormatting sqref="K120:K134">
    <cfRule type="endsWith" dxfId="4507" priority="4497" stopIfTrue="1" operator="endsWith" text="TE">
      <formula>RIGHT(K120,LEN("TE"))="TE"</formula>
    </cfRule>
    <cfRule type="endsWith" dxfId="4506" priority="4498" stopIfTrue="1" operator="endsWith" text="MX">
      <formula>RIGHT(K120,LEN("MX"))="MX"</formula>
    </cfRule>
    <cfRule type="endsWith" dxfId="4505" priority="4499" stopIfTrue="1" operator="endsWith" text="MI">
      <formula>RIGHT(K120,LEN("MI"))="MI"</formula>
    </cfRule>
    <cfRule type="endsWith" dxfId="4504" priority="4500" stopIfTrue="1" operator="endsWith" text="PL">
      <formula>RIGHT(K120,LEN("PL"))="PL"</formula>
    </cfRule>
    <cfRule type="endsWith" dxfId="4503" priority="4501" stopIfTrue="1" operator="endsWith" text="FE">
      <formula>RIGHT(K120,LEN("FE"))="FE"</formula>
    </cfRule>
    <cfRule type="endsWith" dxfId="4502" priority="4502" stopIfTrue="1" operator="endsWith" text="PA">
      <formula>RIGHT(K120,LEN("PA"))="PA"</formula>
    </cfRule>
    <cfRule type="endsWith" dxfId="4501" priority="4503" stopIfTrue="1" operator="endsWith" text="PS">
      <formula>RIGHT(K120,LEN("PS"))="PS"</formula>
    </cfRule>
    <cfRule type="endsWith" dxfId="4500" priority="4504" stopIfTrue="1" operator="endsWith" text="OB">
      <formula>RIGHT(K120,LEN("OB"))="OB"</formula>
    </cfRule>
    <cfRule type="endsWith" dxfId="4499" priority="4505" stopIfTrue="1" operator="endsWith" text="BA">
      <formula>RIGHT(K120,LEN("BA"))="BA"</formula>
    </cfRule>
    <cfRule type="endsWith" dxfId="4498" priority="4506" stopIfTrue="1" operator="endsWith" text="CO">
      <formula>RIGHT(K120,LEN("CO"))="CO"</formula>
    </cfRule>
    <cfRule type="endsWith" dxfId="4497" priority="4507" stopIfTrue="1" operator="endsWith" text="CH">
      <formula>RIGHT(K120,LEN("CH"))="CH"</formula>
    </cfRule>
  </conditionalFormatting>
  <conditionalFormatting sqref="M120:M134">
    <cfRule type="endsWith" dxfId="4496" priority="4486" stopIfTrue="1" operator="endsWith" text="TE">
      <formula>RIGHT(M120,LEN("TE"))="TE"</formula>
    </cfRule>
    <cfRule type="endsWith" dxfId="4495" priority="4487" stopIfTrue="1" operator="endsWith" text="MX">
      <formula>RIGHT(M120,LEN("MX"))="MX"</formula>
    </cfRule>
    <cfRule type="endsWith" dxfId="4494" priority="4488" stopIfTrue="1" operator="endsWith" text="MI">
      <formula>RIGHT(M120,LEN("MI"))="MI"</formula>
    </cfRule>
    <cfRule type="endsWith" dxfId="4493" priority="4489" stopIfTrue="1" operator="endsWith" text="PL">
      <formula>RIGHT(M120,LEN("PL"))="PL"</formula>
    </cfRule>
    <cfRule type="endsWith" dxfId="4492" priority="4490" stopIfTrue="1" operator="endsWith" text="FE">
      <formula>RIGHT(M120,LEN("FE"))="FE"</formula>
    </cfRule>
    <cfRule type="endsWith" dxfId="4491" priority="4491" stopIfTrue="1" operator="endsWith" text="PA">
      <formula>RIGHT(M120,LEN("PA"))="PA"</formula>
    </cfRule>
    <cfRule type="endsWith" dxfId="4490" priority="4492" stopIfTrue="1" operator="endsWith" text="PS">
      <formula>RIGHT(M120,LEN("PS"))="PS"</formula>
    </cfRule>
    <cfRule type="endsWith" dxfId="4489" priority="4493" stopIfTrue="1" operator="endsWith" text="OB">
      <formula>RIGHT(M120,LEN("OB"))="OB"</formula>
    </cfRule>
    <cfRule type="endsWith" dxfId="4488" priority="4494" stopIfTrue="1" operator="endsWith" text="BA">
      <formula>RIGHT(M120,LEN("BA"))="BA"</formula>
    </cfRule>
    <cfRule type="endsWith" dxfId="4487" priority="4495" stopIfTrue="1" operator="endsWith" text="CO">
      <formula>RIGHT(M120,LEN("CO"))="CO"</formula>
    </cfRule>
    <cfRule type="endsWith" dxfId="4486" priority="4496" stopIfTrue="1" operator="endsWith" text="CH">
      <formula>RIGHT(M120,LEN("CH"))="CH"</formula>
    </cfRule>
  </conditionalFormatting>
  <conditionalFormatting sqref="O120:O134">
    <cfRule type="endsWith" dxfId="4485" priority="4475" stopIfTrue="1" operator="endsWith" text="TE">
      <formula>RIGHT(O120,LEN("TE"))="TE"</formula>
    </cfRule>
    <cfRule type="endsWith" dxfId="4484" priority="4476" stopIfTrue="1" operator="endsWith" text="MX">
      <formula>RIGHT(O120,LEN("MX"))="MX"</formula>
    </cfRule>
    <cfRule type="endsWith" dxfId="4483" priority="4477" stopIfTrue="1" operator="endsWith" text="MI">
      <formula>RIGHT(O120,LEN("MI"))="MI"</formula>
    </cfRule>
    <cfRule type="endsWith" dxfId="4482" priority="4478" stopIfTrue="1" operator="endsWith" text="PL">
      <formula>RIGHT(O120,LEN("PL"))="PL"</formula>
    </cfRule>
    <cfRule type="endsWith" dxfId="4481" priority="4479" stopIfTrue="1" operator="endsWith" text="FE">
      <formula>RIGHT(O120,LEN("FE"))="FE"</formula>
    </cfRule>
    <cfRule type="endsWith" dxfId="4480" priority="4480" stopIfTrue="1" operator="endsWith" text="PA">
      <formula>RIGHT(O120,LEN("PA"))="PA"</formula>
    </cfRule>
    <cfRule type="endsWith" dxfId="4479" priority="4481" stopIfTrue="1" operator="endsWith" text="PS">
      <formula>RIGHT(O120,LEN("PS"))="PS"</formula>
    </cfRule>
    <cfRule type="endsWith" dxfId="4478" priority="4482" stopIfTrue="1" operator="endsWith" text="OB">
      <formula>RIGHT(O120,LEN("OB"))="OB"</formula>
    </cfRule>
    <cfRule type="endsWith" dxfId="4477" priority="4483" stopIfTrue="1" operator="endsWith" text="BA">
      <formula>RIGHT(O120,LEN("BA"))="BA"</formula>
    </cfRule>
    <cfRule type="endsWith" dxfId="4476" priority="4484" stopIfTrue="1" operator="endsWith" text="CO">
      <formula>RIGHT(O120,LEN("CO"))="CO"</formula>
    </cfRule>
    <cfRule type="endsWith" dxfId="4475" priority="4485" stopIfTrue="1" operator="endsWith" text="CH">
      <formula>RIGHT(O120,LEN("CH"))="CH"</formula>
    </cfRule>
  </conditionalFormatting>
  <conditionalFormatting sqref="Q120:Q134">
    <cfRule type="endsWith" dxfId="4474" priority="4464" stopIfTrue="1" operator="endsWith" text="TE">
      <formula>RIGHT(Q120,LEN("TE"))="TE"</formula>
    </cfRule>
    <cfRule type="endsWith" dxfId="4473" priority="4465" stopIfTrue="1" operator="endsWith" text="MX">
      <formula>RIGHT(Q120,LEN("MX"))="MX"</formula>
    </cfRule>
    <cfRule type="endsWith" dxfId="4472" priority="4466" stopIfTrue="1" operator="endsWith" text="MI">
      <formula>RIGHT(Q120,LEN("MI"))="MI"</formula>
    </cfRule>
    <cfRule type="endsWith" dxfId="4471" priority="4467" stopIfTrue="1" operator="endsWith" text="PL">
      <formula>RIGHT(Q120,LEN("PL"))="PL"</formula>
    </cfRule>
    <cfRule type="endsWith" dxfId="4470" priority="4468" stopIfTrue="1" operator="endsWith" text="FE">
      <formula>RIGHT(Q120,LEN("FE"))="FE"</formula>
    </cfRule>
    <cfRule type="endsWith" dxfId="4469" priority="4469" stopIfTrue="1" operator="endsWith" text="PA">
      <formula>RIGHT(Q120,LEN("PA"))="PA"</formula>
    </cfRule>
    <cfRule type="endsWith" dxfId="4468" priority="4470" stopIfTrue="1" operator="endsWith" text="PS">
      <formula>RIGHT(Q120,LEN("PS"))="PS"</formula>
    </cfRule>
    <cfRule type="endsWith" dxfId="4467" priority="4471" stopIfTrue="1" operator="endsWith" text="OB">
      <formula>RIGHT(Q120,LEN("OB"))="OB"</formula>
    </cfRule>
    <cfRule type="endsWith" dxfId="4466" priority="4472" stopIfTrue="1" operator="endsWith" text="BA">
      <formula>RIGHT(Q120,LEN("BA"))="BA"</formula>
    </cfRule>
    <cfRule type="endsWith" dxfId="4465" priority="4473" stopIfTrue="1" operator="endsWith" text="CO">
      <formula>RIGHT(Q120,LEN("CO"))="CO"</formula>
    </cfRule>
    <cfRule type="endsWith" dxfId="4464" priority="4474" stopIfTrue="1" operator="endsWith" text="CH">
      <formula>RIGHT(Q120,LEN("CH"))="CH"</formula>
    </cfRule>
  </conditionalFormatting>
  <conditionalFormatting sqref="S120:S134">
    <cfRule type="endsWith" dxfId="4463" priority="4453" stopIfTrue="1" operator="endsWith" text="TE">
      <formula>RIGHT(S120,LEN("TE"))="TE"</formula>
    </cfRule>
    <cfRule type="endsWith" dxfId="4462" priority="4454" stopIfTrue="1" operator="endsWith" text="MX">
      <formula>RIGHT(S120,LEN("MX"))="MX"</formula>
    </cfRule>
    <cfRule type="endsWith" dxfId="4461" priority="4455" stopIfTrue="1" operator="endsWith" text="MI">
      <formula>RIGHT(S120,LEN("MI"))="MI"</formula>
    </cfRule>
    <cfRule type="endsWith" dxfId="4460" priority="4456" stopIfTrue="1" operator="endsWith" text="PL">
      <formula>RIGHT(S120,LEN("PL"))="PL"</formula>
    </cfRule>
    <cfRule type="endsWith" dxfId="4459" priority="4457" stopIfTrue="1" operator="endsWith" text="FE">
      <formula>RIGHT(S120,LEN("FE"))="FE"</formula>
    </cfRule>
    <cfRule type="endsWith" dxfId="4458" priority="4458" stopIfTrue="1" operator="endsWith" text="PA">
      <formula>RIGHT(S120,LEN("PA"))="PA"</formula>
    </cfRule>
    <cfRule type="endsWith" dxfId="4457" priority="4459" stopIfTrue="1" operator="endsWith" text="PS">
      <formula>RIGHT(S120,LEN("PS"))="PS"</formula>
    </cfRule>
    <cfRule type="endsWith" dxfId="4456" priority="4460" stopIfTrue="1" operator="endsWith" text="OB">
      <formula>RIGHT(S120,LEN("OB"))="OB"</formula>
    </cfRule>
    <cfRule type="endsWith" dxfId="4455" priority="4461" stopIfTrue="1" operator="endsWith" text="BA">
      <formula>RIGHT(S120,LEN("BA"))="BA"</formula>
    </cfRule>
    <cfRule type="endsWith" dxfId="4454" priority="4462" stopIfTrue="1" operator="endsWith" text="CO">
      <formula>RIGHT(S120,LEN("CO"))="CO"</formula>
    </cfRule>
    <cfRule type="endsWith" dxfId="4453" priority="4463" stopIfTrue="1" operator="endsWith" text="CH">
      <formula>RIGHT(S120,LEN("CH"))="CH"</formula>
    </cfRule>
  </conditionalFormatting>
  <conditionalFormatting sqref="AB135">
    <cfRule type="cellIs" dxfId="4452" priority="4452" stopIfTrue="1" operator="greaterThan">
      <formula>16</formula>
    </cfRule>
  </conditionalFormatting>
  <conditionalFormatting sqref="AD135">
    <cfRule type="cellIs" dxfId="4451" priority="4451" stopIfTrue="1" operator="greaterThan">
      <formula>16</formula>
    </cfRule>
  </conditionalFormatting>
  <conditionalFormatting sqref="AF135">
    <cfRule type="cellIs" dxfId="4450" priority="4450" stopIfTrue="1" operator="greaterThan">
      <formula>16</formula>
    </cfRule>
  </conditionalFormatting>
  <conditionalFormatting sqref="AH135">
    <cfRule type="cellIs" dxfId="4449" priority="4449" stopIfTrue="1" operator="greaterThan">
      <formula>16</formula>
    </cfRule>
  </conditionalFormatting>
  <conditionalFormatting sqref="AJ135">
    <cfRule type="cellIs" dxfId="4448" priority="4448" stopIfTrue="1" operator="greaterThan">
      <formula>16</formula>
    </cfRule>
  </conditionalFormatting>
  <conditionalFormatting sqref="AL135">
    <cfRule type="cellIs" dxfId="4447" priority="4447" stopIfTrue="1" operator="greaterThan">
      <formula>16</formula>
    </cfRule>
  </conditionalFormatting>
  <conditionalFormatting sqref="AN135">
    <cfRule type="cellIs" dxfId="4446" priority="4446" stopIfTrue="1" operator="greaterThan">
      <formula>16</formula>
    </cfRule>
  </conditionalFormatting>
  <conditionalFormatting sqref="AA120:AA134">
    <cfRule type="endsWith" dxfId="4445" priority="4435" stopIfTrue="1" operator="endsWith" text="TE">
      <formula>RIGHT(AA120,LEN("TE"))="TE"</formula>
    </cfRule>
    <cfRule type="endsWith" dxfId="4444" priority="4436" stopIfTrue="1" operator="endsWith" text="MX">
      <formula>RIGHT(AA120,LEN("MX"))="MX"</formula>
    </cfRule>
    <cfRule type="endsWith" dxfId="4443" priority="4437" stopIfTrue="1" operator="endsWith" text="MI">
      <formula>RIGHT(AA120,LEN("MI"))="MI"</formula>
    </cfRule>
    <cfRule type="endsWith" dxfId="4442" priority="4438" stopIfTrue="1" operator="endsWith" text="PL">
      <formula>RIGHT(AA120,LEN("PL"))="PL"</formula>
    </cfRule>
    <cfRule type="endsWith" dxfId="4441" priority="4439" stopIfTrue="1" operator="endsWith" text="FE">
      <formula>RIGHT(AA120,LEN("FE"))="FE"</formula>
    </cfRule>
    <cfRule type="endsWith" dxfId="4440" priority="4440" stopIfTrue="1" operator="endsWith" text="PA">
      <formula>RIGHT(AA120,LEN("PA"))="PA"</formula>
    </cfRule>
    <cfRule type="endsWith" dxfId="4439" priority="4441" stopIfTrue="1" operator="endsWith" text="PS">
      <formula>RIGHT(AA120,LEN("PS"))="PS"</formula>
    </cfRule>
    <cfRule type="endsWith" dxfId="4438" priority="4442" stopIfTrue="1" operator="endsWith" text="OB">
      <formula>RIGHT(AA120,LEN("OB"))="OB"</formula>
    </cfRule>
    <cfRule type="endsWith" dxfId="4437" priority="4443" stopIfTrue="1" operator="endsWith" text="BA">
      <formula>RIGHT(AA120,LEN("BA"))="BA"</formula>
    </cfRule>
    <cfRule type="endsWith" dxfId="4436" priority="4444" stopIfTrue="1" operator="endsWith" text="CO">
      <formula>RIGHT(AA120,LEN("CO"))="CO"</formula>
    </cfRule>
    <cfRule type="endsWith" dxfId="4435" priority="4445" stopIfTrue="1" operator="endsWith" text="CH">
      <formula>RIGHT(AA120,LEN("CH"))="CH"</formula>
    </cfRule>
  </conditionalFormatting>
  <conditionalFormatting sqref="AC120:AC134">
    <cfRule type="endsWith" dxfId="4434" priority="4424" stopIfTrue="1" operator="endsWith" text="TE">
      <formula>RIGHT(AC120,LEN("TE"))="TE"</formula>
    </cfRule>
    <cfRule type="endsWith" dxfId="4433" priority="4425" stopIfTrue="1" operator="endsWith" text="MX">
      <formula>RIGHT(AC120,LEN("MX"))="MX"</formula>
    </cfRule>
    <cfRule type="endsWith" dxfId="4432" priority="4426" stopIfTrue="1" operator="endsWith" text="MI">
      <formula>RIGHT(AC120,LEN("MI"))="MI"</formula>
    </cfRule>
    <cfRule type="endsWith" dxfId="4431" priority="4427" stopIfTrue="1" operator="endsWith" text="PL">
      <formula>RIGHT(AC120,LEN("PL"))="PL"</formula>
    </cfRule>
    <cfRule type="endsWith" dxfId="4430" priority="4428" stopIfTrue="1" operator="endsWith" text="FE">
      <formula>RIGHT(AC120,LEN("FE"))="FE"</formula>
    </cfRule>
    <cfRule type="endsWith" dxfId="4429" priority="4429" stopIfTrue="1" operator="endsWith" text="PA">
      <formula>RIGHT(AC120,LEN("PA"))="PA"</formula>
    </cfRule>
    <cfRule type="endsWith" dxfId="4428" priority="4430" stopIfTrue="1" operator="endsWith" text="PS">
      <formula>RIGHT(AC120,LEN("PS"))="PS"</formula>
    </cfRule>
    <cfRule type="endsWith" dxfId="4427" priority="4431" stopIfTrue="1" operator="endsWith" text="OB">
      <formula>RIGHT(AC120,LEN("OB"))="OB"</formula>
    </cfRule>
    <cfRule type="endsWith" dxfId="4426" priority="4432" stopIfTrue="1" operator="endsWith" text="BA">
      <formula>RIGHT(AC120,LEN("BA"))="BA"</formula>
    </cfRule>
    <cfRule type="endsWith" dxfId="4425" priority="4433" stopIfTrue="1" operator="endsWith" text="CO">
      <formula>RIGHT(AC120,LEN("CO"))="CO"</formula>
    </cfRule>
    <cfRule type="endsWith" dxfId="4424" priority="4434" stopIfTrue="1" operator="endsWith" text="CH">
      <formula>RIGHT(AC120,LEN("CH"))="CH"</formula>
    </cfRule>
  </conditionalFormatting>
  <conditionalFormatting sqref="AE120:AE134">
    <cfRule type="endsWith" dxfId="4423" priority="4413" stopIfTrue="1" operator="endsWith" text="TE">
      <formula>RIGHT(AE120,LEN("TE"))="TE"</formula>
    </cfRule>
    <cfRule type="endsWith" dxfId="4422" priority="4414" stopIfTrue="1" operator="endsWith" text="MX">
      <formula>RIGHT(AE120,LEN("MX"))="MX"</formula>
    </cfRule>
    <cfRule type="endsWith" dxfId="4421" priority="4415" stopIfTrue="1" operator="endsWith" text="MI">
      <formula>RIGHT(AE120,LEN("MI"))="MI"</formula>
    </cfRule>
    <cfRule type="endsWith" dxfId="4420" priority="4416" stopIfTrue="1" operator="endsWith" text="PL">
      <formula>RIGHT(AE120,LEN("PL"))="PL"</formula>
    </cfRule>
    <cfRule type="endsWith" dxfId="4419" priority="4417" stopIfTrue="1" operator="endsWith" text="FE">
      <formula>RIGHT(AE120,LEN("FE"))="FE"</formula>
    </cfRule>
    <cfRule type="endsWith" dxfId="4418" priority="4418" stopIfTrue="1" operator="endsWith" text="PA">
      <formula>RIGHT(AE120,LEN("PA"))="PA"</formula>
    </cfRule>
    <cfRule type="endsWith" dxfId="4417" priority="4419" stopIfTrue="1" operator="endsWith" text="PS">
      <formula>RIGHT(AE120,LEN("PS"))="PS"</formula>
    </cfRule>
    <cfRule type="endsWith" dxfId="4416" priority="4420" stopIfTrue="1" operator="endsWith" text="OB">
      <formula>RIGHT(AE120,LEN("OB"))="OB"</formula>
    </cfRule>
    <cfRule type="endsWith" dxfId="4415" priority="4421" stopIfTrue="1" operator="endsWith" text="BA">
      <formula>RIGHT(AE120,LEN("BA"))="BA"</formula>
    </cfRule>
    <cfRule type="endsWith" dxfId="4414" priority="4422" stopIfTrue="1" operator="endsWith" text="CO">
      <formula>RIGHT(AE120,LEN("CO"))="CO"</formula>
    </cfRule>
    <cfRule type="endsWith" dxfId="4413" priority="4423" stopIfTrue="1" operator="endsWith" text="CH">
      <formula>RIGHT(AE120,LEN("CH"))="CH"</formula>
    </cfRule>
  </conditionalFormatting>
  <conditionalFormatting sqref="AG120:AG134">
    <cfRule type="endsWith" dxfId="4412" priority="4402" stopIfTrue="1" operator="endsWith" text="TE">
      <formula>RIGHT(AG120,LEN("TE"))="TE"</formula>
    </cfRule>
    <cfRule type="endsWith" dxfId="4411" priority="4403" stopIfTrue="1" operator="endsWith" text="MX">
      <formula>RIGHT(AG120,LEN("MX"))="MX"</formula>
    </cfRule>
    <cfRule type="endsWith" dxfId="4410" priority="4404" stopIfTrue="1" operator="endsWith" text="MI">
      <formula>RIGHT(AG120,LEN("MI"))="MI"</formula>
    </cfRule>
    <cfRule type="endsWith" dxfId="4409" priority="4405" stopIfTrue="1" operator="endsWith" text="PL">
      <formula>RIGHT(AG120,LEN("PL"))="PL"</formula>
    </cfRule>
    <cfRule type="endsWith" dxfId="4408" priority="4406" stopIfTrue="1" operator="endsWith" text="FE">
      <formula>RIGHT(AG120,LEN("FE"))="FE"</formula>
    </cfRule>
    <cfRule type="endsWith" dxfId="4407" priority="4407" stopIfTrue="1" operator="endsWith" text="PA">
      <formula>RIGHT(AG120,LEN("PA"))="PA"</formula>
    </cfRule>
    <cfRule type="endsWith" dxfId="4406" priority="4408" stopIfTrue="1" operator="endsWith" text="PS">
      <formula>RIGHT(AG120,LEN("PS"))="PS"</formula>
    </cfRule>
    <cfRule type="endsWith" dxfId="4405" priority="4409" stopIfTrue="1" operator="endsWith" text="OB">
      <formula>RIGHT(AG120,LEN("OB"))="OB"</formula>
    </cfRule>
    <cfRule type="endsWith" dxfId="4404" priority="4410" stopIfTrue="1" operator="endsWith" text="BA">
      <formula>RIGHT(AG120,LEN("BA"))="BA"</formula>
    </cfRule>
    <cfRule type="endsWith" dxfId="4403" priority="4411" stopIfTrue="1" operator="endsWith" text="CO">
      <formula>RIGHT(AG120,LEN("CO"))="CO"</formula>
    </cfRule>
    <cfRule type="endsWith" dxfId="4402" priority="4412" stopIfTrue="1" operator="endsWith" text="CH">
      <formula>RIGHT(AG120,LEN("CH"))="CH"</formula>
    </cfRule>
  </conditionalFormatting>
  <conditionalFormatting sqref="AI120:AI134">
    <cfRule type="endsWith" dxfId="4401" priority="4391" stopIfTrue="1" operator="endsWith" text="TE">
      <formula>RIGHT(AI120,LEN("TE"))="TE"</formula>
    </cfRule>
    <cfRule type="endsWith" dxfId="4400" priority="4392" stopIfTrue="1" operator="endsWith" text="MX">
      <formula>RIGHT(AI120,LEN("MX"))="MX"</formula>
    </cfRule>
    <cfRule type="endsWith" dxfId="4399" priority="4393" stopIfTrue="1" operator="endsWith" text="MI">
      <formula>RIGHT(AI120,LEN("MI"))="MI"</formula>
    </cfRule>
    <cfRule type="endsWith" dxfId="4398" priority="4394" stopIfTrue="1" operator="endsWith" text="PL">
      <formula>RIGHT(AI120,LEN("PL"))="PL"</formula>
    </cfRule>
    <cfRule type="endsWith" dxfId="4397" priority="4395" stopIfTrue="1" operator="endsWith" text="FE">
      <formula>RIGHT(AI120,LEN("FE"))="FE"</formula>
    </cfRule>
    <cfRule type="endsWith" dxfId="4396" priority="4396" stopIfTrue="1" operator="endsWith" text="PA">
      <formula>RIGHT(AI120,LEN("PA"))="PA"</formula>
    </cfRule>
    <cfRule type="endsWith" dxfId="4395" priority="4397" stopIfTrue="1" operator="endsWith" text="PS">
      <formula>RIGHT(AI120,LEN("PS"))="PS"</formula>
    </cfRule>
    <cfRule type="endsWith" dxfId="4394" priority="4398" stopIfTrue="1" operator="endsWith" text="OB">
      <formula>RIGHT(AI120,LEN("OB"))="OB"</formula>
    </cfRule>
    <cfRule type="endsWith" dxfId="4393" priority="4399" stopIfTrue="1" operator="endsWith" text="BA">
      <formula>RIGHT(AI120,LEN("BA"))="BA"</formula>
    </cfRule>
    <cfRule type="endsWith" dxfId="4392" priority="4400" stopIfTrue="1" operator="endsWith" text="CO">
      <formula>RIGHT(AI120,LEN("CO"))="CO"</formula>
    </cfRule>
    <cfRule type="endsWith" dxfId="4391" priority="4401" stopIfTrue="1" operator="endsWith" text="CH">
      <formula>RIGHT(AI120,LEN("CH"))="CH"</formula>
    </cfRule>
  </conditionalFormatting>
  <conditionalFormatting sqref="AK120:AK134">
    <cfRule type="endsWith" dxfId="4390" priority="4380" stopIfTrue="1" operator="endsWith" text="TE">
      <formula>RIGHT(AK120,LEN("TE"))="TE"</formula>
    </cfRule>
    <cfRule type="endsWith" dxfId="4389" priority="4381" stopIfTrue="1" operator="endsWith" text="MX">
      <formula>RIGHT(AK120,LEN("MX"))="MX"</formula>
    </cfRule>
    <cfRule type="endsWith" dxfId="4388" priority="4382" stopIfTrue="1" operator="endsWith" text="MI">
      <formula>RIGHT(AK120,LEN("MI"))="MI"</formula>
    </cfRule>
    <cfRule type="endsWith" dxfId="4387" priority="4383" stopIfTrue="1" operator="endsWith" text="PL">
      <formula>RIGHT(AK120,LEN("PL"))="PL"</formula>
    </cfRule>
    <cfRule type="endsWith" dxfId="4386" priority="4384" stopIfTrue="1" operator="endsWith" text="FE">
      <formula>RIGHT(AK120,LEN("FE"))="FE"</formula>
    </cfRule>
    <cfRule type="endsWith" dxfId="4385" priority="4385" stopIfTrue="1" operator="endsWith" text="PA">
      <formula>RIGHT(AK120,LEN("PA"))="PA"</formula>
    </cfRule>
    <cfRule type="endsWith" dxfId="4384" priority="4386" stopIfTrue="1" operator="endsWith" text="PS">
      <formula>RIGHT(AK120,LEN("PS"))="PS"</formula>
    </cfRule>
    <cfRule type="endsWith" dxfId="4383" priority="4387" stopIfTrue="1" operator="endsWith" text="OB">
      <formula>RIGHT(AK120,LEN("OB"))="OB"</formula>
    </cfRule>
    <cfRule type="endsWith" dxfId="4382" priority="4388" stopIfTrue="1" operator="endsWith" text="BA">
      <formula>RIGHT(AK120,LEN("BA"))="BA"</formula>
    </cfRule>
    <cfRule type="endsWith" dxfId="4381" priority="4389" stopIfTrue="1" operator="endsWith" text="CO">
      <formula>RIGHT(AK120,LEN("CO"))="CO"</formula>
    </cfRule>
    <cfRule type="endsWith" dxfId="4380" priority="4390" stopIfTrue="1" operator="endsWith" text="CH">
      <formula>RIGHT(AK120,LEN("CH"))="CH"</formula>
    </cfRule>
  </conditionalFormatting>
  <conditionalFormatting sqref="AM120:AM134">
    <cfRule type="endsWith" dxfId="4379" priority="4369" stopIfTrue="1" operator="endsWith" text="TE">
      <formula>RIGHT(AM120,LEN("TE"))="TE"</formula>
    </cfRule>
    <cfRule type="endsWith" dxfId="4378" priority="4370" stopIfTrue="1" operator="endsWith" text="MX">
      <formula>RIGHT(AM120,LEN("MX"))="MX"</formula>
    </cfRule>
    <cfRule type="endsWith" dxfId="4377" priority="4371" stopIfTrue="1" operator="endsWith" text="MI">
      <formula>RIGHT(AM120,LEN("MI"))="MI"</formula>
    </cfRule>
    <cfRule type="endsWith" dxfId="4376" priority="4372" stopIfTrue="1" operator="endsWith" text="PL">
      <formula>RIGHT(AM120,LEN("PL"))="PL"</formula>
    </cfRule>
    <cfRule type="endsWith" dxfId="4375" priority="4373" stopIfTrue="1" operator="endsWith" text="FE">
      <formula>RIGHT(AM120,LEN("FE"))="FE"</formula>
    </cfRule>
    <cfRule type="endsWith" dxfId="4374" priority="4374" stopIfTrue="1" operator="endsWith" text="PA">
      <formula>RIGHT(AM120,LEN("PA"))="PA"</formula>
    </cfRule>
    <cfRule type="endsWith" dxfId="4373" priority="4375" stopIfTrue="1" operator="endsWith" text="PS">
      <formula>RIGHT(AM120,LEN("PS"))="PS"</formula>
    </cfRule>
    <cfRule type="endsWith" dxfId="4372" priority="4376" stopIfTrue="1" operator="endsWith" text="OB">
      <formula>RIGHT(AM120,LEN("OB"))="OB"</formula>
    </cfRule>
    <cfRule type="endsWith" dxfId="4371" priority="4377" stopIfTrue="1" operator="endsWith" text="BA">
      <formula>RIGHT(AM120,LEN("BA"))="BA"</formula>
    </cfRule>
    <cfRule type="endsWith" dxfId="4370" priority="4378" stopIfTrue="1" operator="endsWith" text="CO">
      <formula>RIGHT(AM120,LEN("CO"))="CO"</formula>
    </cfRule>
    <cfRule type="endsWith" dxfId="4369" priority="4379" stopIfTrue="1" operator="endsWith" text="CH">
      <formula>RIGHT(AM120,LEN("CH"))="CH"</formula>
    </cfRule>
  </conditionalFormatting>
  <conditionalFormatting sqref="AV135">
    <cfRule type="cellIs" dxfId="4368" priority="4368" stopIfTrue="1" operator="greaterThan">
      <formula>16</formula>
    </cfRule>
  </conditionalFormatting>
  <conditionalFormatting sqref="AX135">
    <cfRule type="cellIs" dxfId="4367" priority="4367" stopIfTrue="1" operator="greaterThan">
      <formula>16</formula>
    </cfRule>
  </conditionalFormatting>
  <conditionalFormatting sqref="AZ135">
    <cfRule type="cellIs" dxfId="4366" priority="4366" stopIfTrue="1" operator="greaterThan">
      <formula>16</formula>
    </cfRule>
  </conditionalFormatting>
  <conditionalFormatting sqref="BB135">
    <cfRule type="cellIs" dxfId="4365" priority="4365" stopIfTrue="1" operator="greaterThan">
      <formula>16</formula>
    </cfRule>
  </conditionalFormatting>
  <conditionalFormatting sqref="BD135">
    <cfRule type="cellIs" dxfId="4364" priority="4364" stopIfTrue="1" operator="greaterThan">
      <formula>16</formula>
    </cfRule>
  </conditionalFormatting>
  <conditionalFormatting sqref="BF135">
    <cfRule type="cellIs" dxfId="4363" priority="4363" stopIfTrue="1" operator="greaterThan">
      <formula>16</formula>
    </cfRule>
  </conditionalFormatting>
  <conditionalFormatting sqref="BH135">
    <cfRule type="cellIs" dxfId="4362" priority="4362" stopIfTrue="1" operator="greaterThan">
      <formula>16</formula>
    </cfRule>
  </conditionalFormatting>
  <conditionalFormatting sqref="AU120:AU134">
    <cfRule type="endsWith" dxfId="4361" priority="4351" stopIfTrue="1" operator="endsWith" text="TE">
      <formula>RIGHT(AU120,LEN("TE"))="TE"</formula>
    </cfRule>
    <cfRule type="endsWith" dxfId="4360" priority="4352" stopIfTrue="1" operator="endsWith" text="MX">
      <formula>RIGHT(AU120,LEN("MX"))="MX"</formula>
    </cfRule>
    <cfRule type="endsWith" dxfId="4359" priority="4353" stopIfTrue="1" operator="endsWith" text="MI">
      <formula>RIGHT(AU120,LEN("MI"))="MI"</formula>
    </cfRule>
    <cfRule type="endsWith" dxfId="4358" priority="4354" stopIfTrue="1" operator="endsWith" text="PL">
      <formula>RIGHT(AU120,LEN("PL"))="PL"</formula>
    </cfRule>
    <cfRule type="endsWith" dxfId="4357" priority="4355" stopIfTrue="1" operator="endsWith" text="FE">
      <formula>RIGHT(AU120,LEN("FE"))="FE"</formula>
    </cfRule>
    <cfRule type="endsWith" dxfId="4356" priority="4356" stopIfTrue="1" operator="endsWith" text="PA">
      <formula>RIGHT(AU120,LEN("PA"))="PA"</formula>
    </cfRule>
    <cfRule type="endsWith" dxfId="4355" priority="4357" stopIfTrue="1" operator="endsWith" text="PS">
      <formula>RIGHT(AU120,LEN("PS"))="PS"</formula>
    </cfRule>
    <cfRule type="endsWith" dxfId="4354" priority="4358" stopIfTrue="1" operator="endsWith" text="OB">
      <formula>RIGHT(AU120,LEN("OB"))="OB"</formula>
    </cfRule>
    <cfRule type="endsWith" dxfId="4353" priority="4359" stopIfTrue="1" operator="endsWith" text="BA">
      <formula>RIGHT(AU120,LEN("BA"))="BA"</formula>
    </cfRule>
    <cfRule type="endsWith" dxfId="4352" priority="4360" stopIfTrue="1" operator="endsWith" text="CO">
      <formula>RIGHT(AU120,LEN("CO"))="CO"</formula>
    </cfRule>
    <cfRule type="endsWith" dxfId="4351" priority="4361" stopIfTrue="1" operator="endsWith" text="CH">
      <formula>RIGHT(AU120,LEN("CH"))="CH"</formula>
    </cfRule>
  </conditionalFormatting>
  <conditionalFormatting sqref="AW120:AW134">
    <cfRule type="endsWith" dxfId="4350" priority="4340" stopIfTrue="1" operator="endsWith" text="TE">
      <formula>RIGHT(AW120,LEN("TE"))="TE"</formula>
    </cfRule>
    <cfRule type="endsWith" dxfId="4349" priority="4341" stopIfTrue="1" operator="endsWith" text="MX">
      <formula>RIGHT(AW120,LEN("MX"))="MX"</formula>
    </cfRule>
    <cfRule type="endsWith" dxfId="4348" priority="4342" stopIfTrue="1" operator="endsWith" text="MI">
      <formula>RIGHT(AW120,LEN("MI"))="MI"</formula>
    </cfRule>
    <cfRule type="endsWith" dxfId="4347" priority="4343" stopIfTrue="1" operator="endsWith" text="PL">
      <formula>RIGHT(AW120,LEN("PL"))="PL"</formula>
    </cfRule>
    <cfRule type="endsWith" dxfId="4346" priority="4344" stopIfTrue="1" operator="endsWith" text="FE">
      <formula>RIGHT(AW120,LEN("FE"))="FE"</formula>
    </cfRule>
    <cfRule type="endsWith" dxfId="4345" priority="4345" stopIfTrue="1" operator="endsWith" text="PA">
      <formula>RIGHT(AW120,LEN("PA"))="PA"</formula>
    </cfRule>
    <cfRule type="endsWith" dxfId="4344" priority="4346" stopIfTrue="1" operator="endsWith" text="PS">
      <formula>RIGHT(AW120,LEN("PS"))="PS"</formula>
    </cfRule>
    <cfRule type="endsWith" dxfId="4343" priority="4347" stopIfTrue="1" operator="endsWith" text="OB">
      <formula>RIGHT(AW120,LEN("OB"))="OB"</formula>
    </cfRule>
    <cfRule type="endsWith" dxfId="4342" priority="4348" stopIfTrue="1" operator="endsWith" text="BA">
      <formula>RIGHT(AW120,LEN("BA"))="BA"</formula>
    </cfRule>
    <cfRule type="endsWith" dxfId="4341" priority="4349" stopIfTrue="1" operator="endsWith" text="CO">
      <formula>RIGHT(AW120,LEN("CO"))="CO"</formula>
    </cfRule>
    <cfRule type="endsWith" dxfId="4340" priority="4350" stopIfTrue="1" operator="endsWith" text="CH">
      <formula>RIGHT(AW120,LEN("CH"))="CH"</formula>
    </cfRule>
  </conditionalFormatting>
  <conditionalFormatting sqref="AY120:AY134">
    <cfRule type="endsWith" dxfId="4339" priority="4329" stopIfTrue="1" operator="endsWith" text="TE">
      <formula>RIGHT(AY120,LEN("TE"))="TE"</formula>
    </cfRule>
    <cfRule type="endsWith" dxfId="4338" priority="4330" stopIfTrue="1" operator="endsWith" text="MX">
      <formula>RIGHT(AY120,LEN("MX"))="MX"</formula>
    </cfRule>
    <cfRule type="endsWith" dxfId="4337" priority="4331" stopIfTrue="1" operator="endsWith" text="MI">
      <formula>RIGHT(AY120,LEN("MI"))="MI"</formula>
    </cfRule>
    <cfRule type="endsWith" dxfId="4336" priority="4332" stopIfTrue="1" operator="endsWith" text="PL">
      <formula>RIGHT(AY120,LEN("PL"))="PL"</formula>
    </cfRule>
    <cfRule type="endsWith" dxfId="4335" priority="4333" stopIfTrue="1" operator="endsWith" text="FE">
      <formula>RIGHT(AY120,LEN("FE"))="FE"</formula>
    </cfRule>
    <cfRule type="endsWith" dxfId="4334" priority="4334" stopIfTrue="1" operator="endsWith" text="PA">
      <formula>RIGHT(AY120,LEN("PA"))="PA"</formula>
    </cfRule>
    <cfRule type="endsWith" dxfId="4333" priority="4335" stopIfTrue="1" operator="endsWith" text="PS">
      <formula>RIGHT(AY120,LEN("PS"))="PS"</formula>
    </cfRule>
    <cfRule type="endsWith" dxfId="4332" priority="4336" stopIfTrue="1" operator="endsWith" text="OB">
      <formula>RIGHT(AY120,LEN("OB"))="OB"</formula>
    </cfRule>
    <cfRule type="endsWith" dxfId="4331" priority="4337" stopIfTrue="1" operator="endsWith" text="BA">
      <formula>RIGHT(AY120,LEN("BA"))="BA"</formula>
    </cfRule>
    <cfRule type="endsWith" dxfId="4330" priority="4338" stopIfTrue="1" operator="endsWith" text="CO">
      <formula>RIGHT(AY120,LEN("CO"))="CO"</formula>
    </cfRule>
    <cfRule type="endsWith" dxfId="4329" priority="4339" stopIfTrue="1" operator="endsWith" text="CH">
      <formula>RIGHT(AY120,LEN("CH"))="CH"</formula>
    </cfRule>
  </conditionalFormatting>
  <conditionalFormatting sqref="BA120:BA134">
    <cfRule type="endsWith" dxfId="4328" priority="4318" stopIfTrue="1" operator="endsWith" text="TE">
      <formula>RIGHT(BA120,LEN("TE"))="TE"</formula>
    </cfRule>
    <cfRule type="endsWith" dxfId="4327" priority="4319" stopIfTrue="1" operator="endsWith" text="MX">
      <formula>RIGHT(BA120,LEN("MX"))="MX"</formula>
    </cfRule>
    <cfRule type="endsWith" dxfId="4326" priority="4320" stopIfTrue="1" operator="endsWith" text="MI">
      <formula>RIGHT(BA120,LEN("MI"))="MI"</formula>
    </cfRule>
    <cfRule type="endsWith" dxfId="4325" priority="4321" stopIfTrue="1" operator="endsWith" text="PL">
      <formula>RIGHT(BA120,LEN("PL"))="PL"</formula>
    </cfRule>
    <cfRule type="endsWith" dxfId="4324" priority="4322" stopIfTrue="1" operator="endsWith" text="FE">
      <formula>RIGHT(BA120,LEN("FE"))="FE"</formula>
    </cfRule>
    <cfRule type="endsWith" dxfId="4323" priority="4323" stopIfTrue="1" operator="endsWith" text="PA">
      <formula>RIGHT(BA120,LEN("PA"))="PA"</formula>
    </cfRule>
    <cfRule type="endsWith" dxfId="4322" priority="4324" stopIfTrue="1" operator="endsWith" text="PS">
      <formula>RIGHT(BA120,LEN("PS"))="PS"</formula>
    </cfRule>
    <cfRule type="endsWith" dxfId="4321" priority="4325" stopIfTrue="1" operator="endsWith" text="OB">
      <formula>RIGHT(BA120,LEN("OB"))="OB"</formula>
    </cfRule>
    <cfRule type="endsWith" dxfId="4320" priority="4326" stopIfTrue="1" operator="endsWith" text="BA">
      <formula>RIGHT(BA120,LEN("BA"))="BA"</formula>
    </cfRule>
    <cfRule type="endsWith" dxfId="4319" priority="4327" stopIfTrue="1" operator="endsWith" text="CO">
      <formula>RIGHT(BA120,LEN("CO"))="CO"</formula>
    </cfRule>
    <cfRule type="endsWith" dxfId="4318" priority="4328" stopIfTrue="1" operator="endsWith" text="CH">
      <formula>RIGHT(BA120,LEN("CH"))="CH"</formula>
    </cfRule>
  </conditionalFormatting>
  <conditionalFormatting sqref="BC120:BC134">
    <cfRule type="endsWith" dxfId="4317" priority="4307" stopIfTrue="1" operator="endsWith" text="TE">
      <formula>RIGHT(BC120,LEN("TE"))="TE"</formula>
    </cfRule>
    <cfRule type="endsWith" dxfId="4316" priority="4308" stopIfTrue="1" operator="endsWith" text="MX">
      <formula>RIGHT(BC120,LEN("MX"))="MX"</formula>
    </cfRule>
    <cfRule type="endsWith" dxfId="4315" priority="4309" stopIfTrue="1" operator="endsWith" text="MI">
      <formula>RIGHT(BC120,LEN("MI"))="MI"</formula>
    </cfRule>
    <cfRule type="endsWith" dxfId="4314" priority="4310" stopIfTrue="1" operator="endsWith" text="PL">
      <formula>RIGHT(BC120,LEN("PL"))="PL"</formula>
    </cfRule>
    <cfRule type="endsWith" dxfId="4313" priority="4311" stopIfTrue="1" operator="endsWith" text="FE">
      <formula>RIGHT(BC120,LEN("FE"))="FE"</formula>
    </cfRule>
    <cfRule type="endsWith" dxfId="4312" priority="4312" stopIfTrue="1" operator="endsWith" text="PA">
      <formula>RIGHT(BC120,LEN("PA"))="PA"</formula>
    </cfRule>
    <cfRule type="endsWith" dxfId="4311" priority="4313" stopIfTrue="1" operator="endsWith" text="PS">
      <formula>RIGHT(BC120,LEN("PS"))="PS"</formula>
    </cfRule>
    <cfRule type="endsWith" dxfId="4310" priority="4314" stopIfTrue="1" operator="endsWith" text="OB">
      <formula>RIGHT(BC120,LEN("OB"))="OB"</formula>
    </cfRule>
    <cfRule type="endsWith" dxfId="4309" priority="4315" stopIfTrue="1" operator="endsWith" text="BA">
      <formula>RIGHT(BC120,LEN("BA"))="BA"</formula>
    </cfRule>
    <cfRule type="endsWith" dxfId="4308" priority="4316" stopIfTrue="1" operator="endsWith" text="CO">
      <formula>RIGHT(BC120,LEN("CO"))="CO"</formula>
    </cfRule>
    <cfRule type="endsWith" dxfId="4307" priority="4317" stopIfTrue="1" operator="endsWith" text="CH">
      <formula>RIGHT(BC120,LEN("CH"))="CH"</formula>
    </cfRule>
  </conditionalFormatting>
  <conditionalFormatting sqref="BE120:BE134">
    <cfRule type="endsWith" dxfId="4306" priority="4296" stopIfTrue="1" operator="endsWith" text="TE">
      <formula>RIGHT(BE120,LEN("TE"))="TE"</formula>
    </cfRule>
    <cfRule type="endsWith" dxfId="4305" priority="4297" stopIfTrue="1" operator="endsWith" text="MX">
      <formula>RIGHT(BE120,LEN("MX"))="MX"</formula>
    </cfRule>
    <cfRule type="endsWith" dxfId="4304" priority="4298" stopIfTrue="1" operator="endsWith" text="MI">
      <formula>RIGHT(BE120,LEN("MI"))="MI"</formula>
    </cfRule>
    <cfRule type="endsWith" dxfId="4303" priority="4299" stopIfTrue="1" operator="endsWith" text="PL">
      <formula>RIGHT(BE120,LEN("PL"))="PL"</formula>
    </cfRule>
    <cfRule type="endsWith" dxfId="4302" priority="4300" stopIfTrue="1" operator="endsWith" text="FE">
      <formula>RIGHT(BE120,LEN("FE"))="FE"</formula>
    </cfRule>
    <cfRule type="endsWith" dxfId="4301" priority="4301" stopIfTrue="1" operator="endsWith" text="PA">
      <formula>RIGHT(BE120,LEN("PA"))="PA"</formula>
    </cfRule>
    <cfRule type="endsWith" dxfId="4300" priority="4302" stopIfTrue="1" operator="endsWith" text="PS">
      <formula>RIGHT(BE120,LEN("PS"))="PS"</formula>
    </cfRule>
    <cfRule type="endsWith" dxfId="4299" priority="4303" stopIfTrue="1" operator="endsWith" text="OB">
      <formula>RIGHT(BE120,LEN("OB"))="OB"</formula>
    </cfRule>
    <cfRule type="endsWith" dxfId="4298" priority="4304" stopIfTrue="1" operator="endsWith" text="BA">
      <formula>RIGHT(BE120,LEN("BA"))="BA"</formula>
    </cfRule>
    <cfRule type="endsWith" dxfId="4297" priority="4305" stopIfTrue="1" operator="endsWith" text="CO">
      <formula>RIGHT(BE120,LEN("CO"))="CO"</formula>
    </cfRule>
    <cfRule type="endsWith" dxfId="4296" priority="4306" stopIfTrue="1" operator="endsWith" text="CH">
      <formula>RIGHT(BE120,LEN("CH"))="CH"</formula>
    </cfRule>
  </conditionalFormatting>
  <conditionalFormatting sqref="BG120:BG134">
    <cfRule type="endsWith" dxfId="4295" priority="4285" stopIfTrue="1" operator="endsWith" text="TE">
      <formula>RIGHT(BG120,LEN("TE"))="TE"</formula>
    </cfRule>
    <cfRule type="endsWith" dxfId="4294" priority="4286" stopIfTrue="1" operator="endsWith" text="MX">
      <formula>RIGHT(BG120,LEN("MX"))="MX"</formula>
    </cfRule>
    <cfRule type="endsWith" dxfId="4293" priority="4287" stopIfTrue="1" operator="endsWith" text="MI">
      <formula>RIGHT(BG120,LEN("MI"))="MI"</formula>
    </cfRule>
    <cfRule type="endsWith" dxfId="4292" priority="4288" stopIfTrue="1" operator="endsWith" text="PL">
      <formula>RIGHT(BG120,LEN("PL"))="PL"</formula>
    </cfRule>
    <cfRule type="endsWith" dxfId="4291" priority="4289" stopIfTrue="1" operator="endsWith" text="FE">
      <formula>RIGHT(BG120,LEN("FE"))="FE"</formula>
    </cfRule>
    <cfRule type="endsWith" dxfId="4290" priority="4290" stopIfTrue="1" operator="endsWith" text="PA">
      <formula>RIGHT(BG120,LEN("PA"))="PA"</formula>
    </cfRule>
    <cfRule type="endsWith" dxfId="4289" priority="4291" stopIfTrue="1" operator="endsWith" text="PS">
      <formula>RIGHT(BG120,LEN("PS"))="PS"</formula>
    </cfRule>
    <cfRule type="endsWith" dxfId="4288" priority="4292" stopIfTrue="1" operator="endsWith" text="OB">
      <formula>RIGHT(BG120,LEN("OB"))="OB"</formula>
    </cfRule>
    <cfRule type="endsWith" dxfId="4287" priority="4293" stopIfTrue="1" operator="endsWith" text="BA">
      <formula>RIGHT(BG120,LEN("BA"))="BA"</formula>
    </cfRule>
    <cfRule type="endsWith" dxfId="4286" priority="4294" stopIfTrue="1" operator="endsWith" text="CO">
      <formula>RIGHT(BG120,LEN("CO"))="CO"</formula>
    </cfRule>
    <cfRule type="endsWith" dxfId="4285" priority="4295" stopIfTrue="1" operator="endsWith" text="CH">
      <formula>RIGHT(BG120,LEN("CH"))="CH"</formula>
    </cfRule>
  </conditionalFormatting>
  <conditionalFormatting sqref="H153">
    <cfRule type="cellIs" dxfId="4284" priority="4284" stopIfTrue="1" operator="greaterThan">
      <formula>16</formula>
    </cfRule>
  </conditionalFormatting>
  <conditionalFormatting sqref="J153">
    <cfRule type="cellIs" dxfId="4283" priority="4283" stopIfTrue="1" operator="greaterThan">
      <formula>16</formula>
    </cfRule>
  </conditionalFormatting>
  <conditionalFormatting sqref="L153">
    <cfRule type="cellIs" dxfId="4282" priority="4282" stopIfTrue="1" operator="greaterThan">
      <formula>16</formula>
    </cfRule>
  </conditionalFormatting>
  <conditionalFormatting sqref="N153">
    <cfRule type="cellIs" dxfId="4281" priority="4281" stopIfTrue="1" operator="greaterThan">
      <formula>16</formula>
    </cfRule>
  </conditionalFormatting>
  <conditionalFormatting sqref="P153">
    <cfRule type="cellIs" dxfId="4280" priority="4280" stopIfTrue="1" operator="greaterThan">
      <formula>16</formula>
    </cfRule>
  </conditionalFormatting>
  <conditionalFormatting sqref="R153">
    <cfRule type="cellIs" dxfId="4279" priority="4279" stopIfTrue="1" operator="greaterThan">
      <formula>16</formula>
    </cfRule>
  </conditionalFormatting>
  <conditionalFormatting sqref="T153">
    <cfRule type="cellIs" dxfId="4278" priority="4278" stopIfTrue="1" operator="greaterThan">
      <formula>16</formula>
    </cfRule>
  </conditionalFormatting>
  <conditionalFormatting sqref="G138:G152">
    <cfRule type="endsWith" dxfId="4277" priority="4267" stopIfTrue="1" operator="endsWith" text="TE">
      <formula>RIGHT(G138,LEN("TE"))="TE"</formula>
    </cfRule>
    <cfRule type="endsWith" dxfId="4276" priority="4268" stopIfTrue="1" operator="endsWith" text="MX">
      <formula>RIGHT(G138,LEN("MX"))="MX"</formula>
    </cfRule>
    <cfRule type="endsWith" dxfId="4275" priority="4269" stopIfTrue="1" operator="endsWith" text="MI">
      <formula>RIGHT(G138,LEN("MI"))="MI"</formula>
    </cfRule>
    <cfRule type="endsWith" dxfId="4274" priority="4270" stopIfTrue="1" operator="endsWith" text="PL">
      <formula>RIGHT(G138,LEN("PL"))="PL"</formula>
    </cfRule>
    <cfRule type="endsWith" dxfId="4273" priority="4271" stopIfTrue="1" operator="endsWith" text="FE">
      <formula>RIGHT(G138,LEN("FE"))="FE"</formula>
    </cfRule>
    <cfRule type="endsWith" dxfId="4272" priority="4272" stopIfTrue="1" operator="endsWith" text="PA">
      <formula>RIGHT(G138,LEN("PA"))="PA"</formula>
    </cfRule>
    <cfRule type="endsWith" dxfId="4271" priority="4273" stopIfTrue="1" operator="endsWith" text="PS">
      <formula>RIGHT(G138,LEN("PS"))="PS"</formula>
    </cfRule>
    <cfRule type="endsWith" dxfId="4270" priority="4274" stopIfTrue="1" operator="endsWith" text="OB">
      <formula>RIGHT(G138,LEN("OB"))="OB"</formula>
    </cfRule>
    <cfRule type="endsWith" dxfId="4269" priority="4275" stopIfTrue="1" operator="endsWith" text="BA">
      <formula>RIGHT(G138,LEN("BA"))="BA"</formula>
    </cfRule>
    <cfRule type="endsWith" dxfId="4268" priority="4276" stopIfTrue="1" operator="endsWith" text="CO">
      <formula>RIGHT(G138,LEN("CO"))="CO"</formula>
    </cfRule>
    <cfRule type="endsWith" dxfId="4267" priority="4277" stopIfTrue="1" operator="endsWith" text="CH">
      <formula>RIGHT(G138,LEN("CH"))="CH"</formula>
    </cfRule>
  </conditionalFormatting>
  <conditionalFormatting sqref="I138:I152">
    <cfRule type="endsWith" dxfId="4266" priority="4256" stopIfTrue="1" operator="endsWith" text="TE">
      <formula>RIGHT(I138,LEN("TE"))="TE"</formula>
    </cfRule>
    <cfRule type="endsWith" dxfId="4265" priority="4257" stopIfTrue="1" operator="endsWith" text="MX">
      <formula>RIGHT(I138,LEN("MX"))="MX"</formula>
    </cfRule>
    <cfRule type="endsWith" dxfId="4264" priority="4258" stopIfTrue="1" operator="endsWith" text="MI">
      <formula>RIGHT(I138,LEN("MI"))="MI"</formula>
    </cfRule>
    <cfRule type="endsWith" dxfId="4263" priority="4259" stopIfTrue="1" operator="endsWith" text="PL">
      <formula>RIGHT(I138,LEN("PL"))="PL"</formula>
    </cfRule>
    <cfRule type="endsWith" dxfId="4262" priority="4260" stopIfTrue="1" operator="endsWith" text="FE">
      <formula>RIGHT(I138,LEN("FE"))="FE"</formula>
    </cfRule>
    <cfRule type="endsWith" dxfId="4261" priority="4261" stopIfTrue="1" operator="endsWith" text="PA">
      <formula>RIGHT(I138,LEN("PA"))="PA"</formula>
    </cfRule>
    <cfRule type="endsWith" dxfId="4260" priority="4262" stopIfTrue="1" operator="endsWith" text="PS">
      <formula>RIGHT(I138,LEN("PS"))="PS"</formula>
    </cfRule>
    <cfRule type="endsWith" dxfId="4259" priority="4263" stopIfTrue="1" operator="endsWith" text="OB">
      <formula>RIGHT(I138,LEN("OB"))="OB"</formula>
    </cfRule>
    <cfRule type="endsWith" dxfId="4258" priority="4264" stopIfTrue="1" operator="endsWith" text="BA">
      <formula>RIGHT(I138,LEN("BA"))="BA"</formula>
    </cfRule>
    <cfRule type="endsWith" dxfId="4257" priority="4265" stopIfTrue="1" operator="endsWith" text="CO">
      <formula>RIGHT(I138,LEN("CO"))="CO"</formula>
    </cfRule>
    <cfRule type="endsWith" dxfId="4256" priority="4266" stopIfTrue="1" operator="endsWith" text="CH">
      <formula>RIGHT(I138,LEN("CH"))="CH"</formula>
    </cfRule>
  </conditionalFormatting>
  <conditionalFormatting sqref="K138:K152">
    <cfRule type="endsWith" dxfId="4255" priority="4245" stopIfTrue="1" operator="endsWith" text="TE">
      <formula>RIGHT(K138,LEN("TE"))="TE"</formula>
    </cfRule>
    <cfRule type="endsWith" dxfId="4254" priority="4246" stopIfTrue="1" operator="endsWith" text="MX">
      <formula>RIGHT(K138,LEN("MX"))="MX"</formula>
    </cfRule>
    <cfRule type="endsWith" dxfId="4253" priority="4247" stopIfTrue="1" operator="endsWith" text="MI">
      <formula>RIGHT(K138,LEN("MI"))="MI"</formula>
    </cfRule>
    <cfRule type="endsWith" dxfId="4252" priority="4248" stopIfTrue="1" operator="endsWith" text="PL">
      <formula>RIGHT(K138,LEN("PL"))="PL"</formula>
    </cfRule>
    <cfRule type="endsWith" dxfId="4251" priority="4249" stopIfTrue="1" operator="endsWith" text="FE">
      <formula>RIGHT(K138,LEN("FE"))="FE"</formula>
    </cfRule>
    <cfRule type="endsWith" dxfId="4250" priority="4250" stopIfTrue="1" operator="endsWith" text="PA">
      <formula>RIGHT(K138,LEN("PA"))="PA"</formula>
    </cfRule>
    <cfRule type="endsWith" dxfId="4249" priority="4251" stopIfTrue="1" operator="endsWith" text="PS">
      <formula>RIGHT(K138,LEN("PS"))="PS"</formula>
    </cfRule>
    <cfRule type="endsWith" dxfId="4248" priority="4252" stopIfTrue="1" operator="endsWith" text="OB">
      <formula>RIGHT(K138,LEN("OB"))="OB"</formula>
    </cfRule>
    <cfRule type="endsWith" dxfId="4247" priority="4253" stopIfTrue="1" operator="endsWith" text="BA">
      <formula>RIGHT(K138,LEN("BA"))="BA"</formula>
    </cfRule>
    <cfRule type="endsWith" dxfId="4246" priority="4254" stopIfTrue="1" operator="endsWith" text="CO">
      <formula>RIGHT(K138,LEN("CO"))="CO"</formula>
    </cfRule>
    <cfRule type="endsWith" dxfId="4245" priority="4255" stopIfTrue="1" operator="endsWith" text="CH">
      <formula>RIGHT(K138,LEN("CH"))="CH"</formula>
    </cfRule>
  </conditionalFormatting>
  <conditionalFormatting sqref="M138:M152">
    <cfRule type="endsWith" dxfId="4244" priority="4234" stopIfTrue="1" operator="endsWith" text="TE">
      <formula>RIGHT(M138,LEN("TE"))="TE"</formula>
    </cfRule>
    <cfRule type="endsWith" dxfId="4243" priority="4235" stopIfTrue="1" operator="endsWith" text="MX">
      <formula>RIGHT(M138,LEN("MX"))="MX"</formula>
    </cfRule>
    <cfRule type="endsWith" dxfId="4242" priority="4236" stopIfTrue="1" operator="endsWith" text="MI">
      <formula>RIGHT(M138,LEN("MI"))="MI"</formula>
    </cfRule>
    <cfRule type="endsWith" dxfId="4241" priority="4237" stopIfTrue="1" operator="endsWith" text="PL">
      <formula>RIGHT(M138,LEN("PL"))="PL"</formula>
    </cfRule>
    <cfRule type="endsWith" dxfId="4240" priority="4238" stopIfTrue="1" operator="endsWith" text="FE">
      <formula>RIGHT(M138,LEN("FE"))="FE"</formula>
    </cfRule>
    <cfRule type="endsWith" dxfId="4239" priority="4239" stopIfTrue="1" operator="endsWith" text="PA">
      <formula>RIGHT(M138,LEN("PA"))="PA"</formula>
    </cfRule>
    <cfRule type="endsWith" dxfId="4238" priority="4240" stopIfTrue="1" operator="endsWith" text="PS">
      <formula>RIGHT(M138,LEN("PS"))="PS"</formula>
    </cfRule>
    <cfRule type="endsWith" dxfId="4237" priority="4241" stopIfTrue="1" operator="endsWith" text="OB">
      <formula>RIGHT(M138,LEN("OB"))="OB"</formula>
    </cfRule>
    <cfRule type="endsWith" dxfId="4236" priority="4242" stopIfTrue="1" operator="endsWith" text="BA">
      <formula>RIGHT(M138,LEN("BA"))="BA"</formula>
    </cfRule>
    <cfRule type="endsWith" dxfId="4235" priority="4243" stopIfTrue="1" operator="endsWith" text="CO">
      <formula>RIGHT(M138,LEN("CO"))="CO"</formula>
    </cfRule>
    <cfRule type="endsWith" dxfId="4234" priority="4244" stopIfTrue="1" operator="endsWith" text="CH">
      <formula>RIGHT(M138,LEN("CH"))="CH"</formula>
    </cfRule>
  </conditionalFormatting>
  <conditionalFormatting sqref="O138:O152">
    <cfRule type="endsWith" dxfId="4233" priority="4223" stopIfTrue="1" operator="endsWith" text="TE">
      <formula>RIGHT(O138,LEN("TE"))="TE"</formula>
    </cfRule>
    <cfRule type="endsWith" dxfId="4232" priority="4224" stopIfTrue="1" operator="endsWith" text="MX">
      <formula>RIGHT(O138,LEN("MX"))="MX"</formula>
    </cfRule>
    <cfRule type="endsWith" dxfId="4231" priority="4225" stopIfTrue="1" operator="endsWith" text="MI">
      <formula>RIGHT(O138,LEN("MI"))="MI"</formula>
    </cfRule>
    <cfRule type="endsWith" dxfId="4230" priority="4226" stopIfTrue="1" operator="endsWith" text="PL">
      <formula>RIGHT(O138,LEN("PL"))="PL"</formula>
    </cfRule>
    <cfRule type="endsWith" dxfId="4229" priority="4227" stopIfTrue="1" operator="endsWith" text="FE">
      <formula>RIGHT(O138,LEN("FE"))="FE"</formula>
    </cfRule>
    <cfRule type="endsWith" dxfId="4228" priority="4228" stopIfTrue="1" operator="endsWith" text="PA">
      <formula>RIGHT(O138,LEN("PA"))="PA"</formula>
    </cfRule>
    <cfRule type="endsWith" dxfId="4227" priority="4229" stopIfTrue="1" operator="endsWith" text="PS">
      <formula>RIGHT(O138,LEN("PS"))="PS"</formula>
    </cfRule>
    <cfRule type="endsWith" dxfId="4226" priority="4230" stopIfTrue="1" operator="endsWith" text="OB">
      <formula>RIGHT(O138,LEN("OB"))="OB"</formula>
    </cfRule>
    <cfRule type="endsWith" dxfId="4225" priority="4231" stopIfTrue="1" operator="endsWith" text="BA">
      <formula>RIGHT(O138,LEN("BA"))="BA"</formula>
    </cfRule>
    <cfRule type="endsWith" dxfId="4224" priority="4232" stopIfTrue="1" operator="endsWith" text="CO">
      <formula>RIGHT(O138,LEN("CO"))="CO"</formula>
    </cfRule>
    <cfRule type="endsWith" dxfId="4223" priority="4233" stopIfTrue="1" operator="endsWith" text="CH">
      <formula>RIGHT(O138,LEN("CH"))="CH"</formula>
    </cfRule>
  </conditionalFormatting>
  <conditionalFormatting sqref="Q138:Q152">
    <cfRule type="endsWith" dxfId="4222" priority="4212" stopIfTrue="1" operator="endsWith" text="TE">
      <formula>RIGHT(Q138,LEN("TE"))="TE"</formula>
    </cfRule>
    <cfRule type="endsWith" dxfId="4221" priority="4213" stopIfTrue="1" operator="endsWith" text="MX">
      <formula>RIGHT(Q138,LEN("MX"))="MX"</formula>
    </cfRule>
    <cfRule type="endsWith" dxfId="4220" priority="4214" stopIfTrue="1" operator="endsWith" text="MI">
      <formula>RIGHT(Q138,LEN("MI"))="MI"</formula>
    </cfRule>
    <cfRule type="endsWith" dxfId="4219" priority="4215" stopIfTrue="1" operator="endsWith" text="PL">
      <formula>RIGHT(Q138,LEN("PL"))="PL"</formula>
    </cfRule>
    <cfRule type="endsWith" dxfId="4218" priority="4216" stopIfTrue="1" operator="endsWith" text="FE">
      <formula>RIGHT(Q138,LEN("FE"))="FE"</formula>
    </cfRule>
    <cfRule type="endsWith" dxfId="4217" priority="4217" stopIfTrue="1" operator="endsWith" text="PA">
      <formula>RIGHT(Q138,LEN("PA"))="PA"</formula>
    </cfRule>
    <cfRule type="endsWith" dxfId="4216" priority="4218" stopIfTrue="1" operator="endsWith" text="PS">
      <formula>RIGHT(Q138,LEN("PS"))="PS"</formula>
    </cfRule>
    <cfRule type="endsWith" dxfId="4215" priority="4219" stopIfTrue="1" operator="endsWith" text="OB">
      <formula>RIGHT(Q138,LEN("OB"))="OB"</formula>
    </cfRule>
    <cfRule type="endsWith" dxfId="4214" priority="4220" stopIfTrue="1" operator="endsWith" text="BA">
      <formula>RIGHT(Q138,LEN("BA"))="BA"</formula>
    </cfRule>
    <cfRule type="endsWith" dxfId="4213" priority="4221" stopIfTrue="1" operator="endsWith" text="CO">
      <formula>RIGHT(Q138,LEN("CO"))="CO"</formula>
    </cfRule>
    <cfRule type="endsWith" dxfId="4212" priority="4222" stopIfTrue="1" operator="endsWith" text="CH">
      <formula>RIGHT(Q138,LEN("CH"))="CH"</formula>
    </cfRule>
  </conditionalFormatting>
  <conditionalFormatting sqref="S138:S152">
    <cfRule type="endsWith" dxfId="4211" priority="4201" stopIfTrue="1" operator="endsWith" text="TE">
      <formula>RIGHT(S138,LEN("TE"))="TE"</formula>
    </cfRule>
    <cfRule type="endsWith" dxfId="4210" priority="4202" stopIfTrue="1" operator="endsWith" text="MX">
      <formula>RIGHT(S138,LEN("MX"))="MX"</formula>
    </cfRule>
    <cfRule type="endsWith" dxfId="4209" priority="4203" stopIfTrue="1" operator="endsWith" text="MI">
      <formula>RIGHT(S138,LEN("MI"))="MI"</formula>
    </cfRule>
    <cfRule type="endsWith" dxfId="4208" priority="4204" stopIfTrue="1" operator="endsWith" text="PL">
      <formula>RIGHT(S138,LEN("PL"))="PL"</formula>
    </cfRule>
    <cfRule type="endsWith" dxfId="4207" priority="4205" stopIfTrue="1" operator="endsWith" text="FE">
      <formula>RIGHT(S138,LEN("FE"))="FE"</formula>
    </cfRule>
    <cfRule type="endsWith" dxfId="4206" priority="4206" stopIfTrue="1" operator="endsWith" text="PA">
      <formula>RIGHT(S138,LEN("PA"))="PA"</formula>
    </cfRule>
    <cfRule type="endsWith" dxfId="4205" priority="4207" stopIfTrue="1" operator="endsWith" text="PS">
      <formula>RIGHT(S138,LEN("PS"))="PS"</formula>
    </cfRule>
    <cfRule type="endsWith" dxfId="4204" priority="4208" stopIfTrue="1" operator="endsWith" text="OB">
      <formula>RIGHT(S138,LEN("OB"))="OB"</formula>
    </cfRule>
    <cfRule type="endsWith" dxfId="4203" priority="4209" stopIfTrue="1" operator="endsWith" text="BA">
      <formula>RIGHT(S138,LEN("BA"))="BA"</formula>
    </cfRule>
    <cfRule type="endsWith" dxfId="4202" priority="4210" stopIfTrue="1" operator="endsWith" text="CO">
      <formula>RIGHT(S138,LEN("CO"))="CO"</formula>
    </cfRule>
    <cfRule type="endsWith" dxfId="4201" priority="4211" stopIfTrue="1" operator="endsWith" text="CH">
      <formula>RIGHT(S138,LEN("CH"))="CH"</formula>
    </cfRule>
  </conditionalFormatting>
  <conditionalFormatting sqref="AB153">
    <cfRule type="cellIs" dxfId="4200" priority="4200" stopIfTrue="1" operator="greaterThan">
      <formula>16</formula>
    </cfRule>
  </conditionalFormatting>
  <conditionalFormatting sqref="AD153">
    <cfRule type="cellIs" dxfId="4199" priority="4199" stopIfTrue="1" operator="greaterThan">
      <formula>16</formula>
    </cfRule>
  </conditionalFormatting>
  <conditionalFormatting sqref="AF153">
    <cfRule type="cellIs" dxfId="4198" priority="4198" stopIfTrue="1" operator="greaterThan">
      <formula>16</formula>
    </cfRule>
  </conditionalFormatting>
  <conditionalFormatting sqref="AH153">
    <cfRule type="cellIs" dxfId="4197" priority="4197" stopIfTrue="1" operator="greaterThan">
      <formula>16</formula>
    </cfRule>
  </conditionalFormatting>
  <conditionalFormatting sqref="AJ153">
    <cfRule type="cellIs" dxfId="4196" priority="4196" stopIfTrue="1" operator="greaterThan">
      <formula>16</formula>
    </cfRule>
  </conditionalFormatting>
  <conditionalFormatting sqref="AL153">
    <cfRule type="cellIs" dxfId="4195" priority="4195" stopIfTrue="1" operator="greaterThan">
      <formula>16</formula>
    </cfRule>
  </conditionalFormatting>
  <conditionalFormatting sqref="AN153">
    <cfRule type="cellIs" dxfId="4194" priority="4194" stopIfTrue="1" operator="greaterThan">
      <formula>16</formula>
    </cfRule>
  </conditionalFormatting>
  <conditionalFormatting sqref="AA138:AA152">
    <cfRule type="endsWith" dxfId="4193" priority="4183" stopIfTrue="1" operator="endsWith" text="TE">
      <formula>RIGHT(AA138,LEN("TE"))="TE"</formula>
    </cfRule>
    <cfRule type="endsWith" dxfId="4192" priority="4184" stopIfTrue="1" operator="endsWith" text="MX">
      <formula>RIGHT(AA138,LEN("MX"))="MX"</formula>
    </cfRule>
    <cfRule type="endsWith" dxfId="4191" priority="4185" stopIfTrue="1" operator="endsWith" text="MI">
      <formula>RIGHT(AA138,LEN("MI"))="MI"</formula>
    </cfRule>
    <cfRule type="endsWith" dxfId="4190" priority="4186" stopIfTrue="1" operator="endsWith" text="PL">
      <formula>RIGHT(AA138,LEN("PL"))="PL"</formula>
    </cfRule>
    <cfRule type="endsWith" dxfId="4189" priority="4187" stopIfTrue="1" operator="endsWith" text="FE">
      <formula>RIGHT(AA138,LEN("FE"))="FE"</formula>
    </cfRule>
    <cfRule type="endsWith" dxfId="4188" priority="4188" stopIfTrue="1" operator="endsWith" text="PA">
      <formula>RIGHT(AA138,LEN("PA"))="PA"</formula>
    </cfRule>
    <cfRule type="endsWith" dxfId="4187" priority="4189" stopIfTrue="1" operator="endsWith" text="PS">
      <formula>RIGHT(AA138,LEN("PS"))="PS"</formula>
    </cfRule>
    <cfRule type="endsWith" dxfId="4186" priority="4190" stopIfTrue="1" operator="endsWith" text="OB">
      <formula>RIGHT(AA138,LEN("OB"))="OB"</formula>
    </cfRule>
    <cfRule type="endsWith" dxfId="4185" priority="4191" stopIfTrue="1" operator="endsWith" text="BA">
      <formula>RIGHT(AA138,LEN("BA"))="BA"</formula>
    </cfRule>
    <cfRule type="endsWith" dxfId="4184" priority="4192" stopIfTrue="1" operator="endsWith" text="CO">
      <formula>RIGHT(AA138,LEN("CO"))="CO"</formula>
    </cfRule>
    <cfRule type="endsWith" dxfId="4183" priority="4193" stopIfTrue="1" operator="endsWith" text="CH">
      <formula>RIGHT(AA138,LEN("CH"))="CH"</formula>
    </cfRule>
  </conditionalFormatting>
  <conditionalFormatting sqref="AC138:AC152">
    <cfRule type="endsWith" dxfId="4182" priority="4172" stopIfTrue="1" operator="endsWith" text="TE">
      <formula>RIGHT(AC138,LEN("TE"))="TE"</formula>
    </cfRule>
    <cfRule type="endsWith" dxfId="4181" priority="4173" stopIfTrue="1" operator="endsWith" text="MX">
      <formula>RIGHT(AC138,LEN("MX"))="MX"</formula>
    </cfRule>
    <cfRule type="endsWith" dxfId="4180" priority="4174" stopIfTrue="1" operator="endsWith" text="MI">
      <formula>RIGHT(AC138,LEN("MI"))="MI"</formula>
    </cfRule>
    <cfRule type="endsWith" dxfId="4179" priority="4175" stopIfTrue="1" operator="endsWith" text="PL">
      <formula>RIGHT(AC138,LEN("PL"))="PL"</formula>
    </cfRule>
    <cfRule type="endsWith" dxfId="4178" priority="4176" stopIfTrue="1" operator="endsWith" text="FE">
      <formula>RIGHT(AC138,LEN("FE"))="FE"</formula>
    </cfRule>
    <cfRule type="endsWith" dxfId="4177" priority="4177" stopIfTrue="1" operator="endsWith" text="PA">
      <formula>RIGHT(AC138,LEN("PA"))="PA"</formula>
    </cfRule>
    <cfRule type="endsWith" dxfId="4176" priority="4178" stopIfTrue="1" operator="endsWith" text="PS">
      <formula>RIGHT(AC138,LEN("PS"))="PS"</formula>
    </cfRule>
    <cfRule type="endsWith" dxfId="4175" priority="4179" stopIfTrue="1" operator="endsWith" text="OB">
      <formula>RIGHT(AC138,LEN("OB"))="OB"</formula>
    </cfRule>
    <cfRule type="endsWith" dxfId="4174" priority="4180" stopIfTrue="1" operator="endsWith" text="BA">
      <formula>RIGHT(AC138,LEN("BA"))="BA"</formula>
    </cfRule>
    <cfRule type="endsWith" dxfId="4173" priority="4181" stopIfTrue="1" operator="endsWith" text="CO">
      <formula>RIGHT(AC138,LEN("CO"))="CO"</formula>
    </cfRule>
    <cfRule type="endsWith" dxfId="4172" priority="4182" stopIfTrue="1" operator="endsWith" text="CH">
      <formula>RIGHT(AC138,LEN("CH"))="CH"</formula>
    </cfRule>
  </conditionalFormatting>
  <conditionalFormatting sqref="AE138:AE152">
    <cfRule type="endsWith" dxfId="4171" priority="4161" stopIfTrue="1" operator="endsWith" text="TE">
      <formula>RIGHT(AE138,LEN("TE"))="TE"</formula>
    </cfRule>
    <cfRule type="endsWith" dxfId="4170" priority="4162" stopIfTrue="1" operator="endsWith" text="MX">
      <formula>RIGHT(AE138,LEN("MX"))="MX"</formula>
    </cfRule>
    <cfRule type="endsWith" dxfId="4169" priority="4163" stopIfTrue="1" operator="endsWith" text="MI">
      <formula>RIGHT(AE138,LEN("MI"))="MI"</formula>
    </cfRule>
    <cfRule type="endsWith" dxfId="4168" priority="4164" stopIfTrue="1" operator="endsWith" text="PL">
      <formula>RIGHT(AE138,LEN("PL"))="PL"</formula>
    </cfRule>
    <cfRule type="endsWith" dxfId="4167" priority="4165" stopIfTrue="1" operator="endsWith" text="FE">
      <formula>RIGHT(AE138,LEN("FE"))="FE"</formula>
    </cfRule>
    <cfRule type="endsWith" dxfId="4166" priority="4166" stopIfTrue="1" operator="endsWith" text="PA">
      <formula>RIGHT(AE138,LEN("PA"))="PA"</formula>
    </cfRule>
    <cfRule type="endsWith" dxfId="4165" priority="4167" stopIfTrue="1" operator="endsWith" text="PS">
      <formula>RIGHT(AE138,LEN("PS"))="PS"</formula>
    </cfRule>
    <cfRule type="endsWith" dxfId="4164" priority="4168" stopIfTrue="1" operator="endsWith" text="OB">
      <formula>RIGHT(AE138,LEN("OB"))="OB"</formula>
    </cfRule>
    <cfRule type="endsWith" dxfId="4163" priority="4169" stopIfTrue="1" operator="endsWith" text="BA">
      <formula>RIGHT(AE138,LEN("BA"))="BA"</formula>
    </cfRule>
    <cfRule type="endsWith" dxfId="4162" priority="4170" stopIfTrue="1" operator="endsWith" text="CO">
      <formula>RIGHT(AE138,LEN("CO"))="CO"</formula>
    </cfRule>
    <cfRule type="endsWith" dxfId="4161" priority="4171" stopIfTrue="1" operator="endsWith" text="CH">
      <formula>RIGHT(AE138,LEN("CH"))="CH"</formula>
    </cfRule>
  </conditionalFormatting>
  <conditionalFormatting sqref="AG138:AG152">
    <cfRule type="endsWith" dxfId="4160" priority="4150" stopIfTrue="1" operator="endsWith" text="TE">
      <formula>RIGHT(AG138,LEN("TE"))="TE"</formula>
    </cfRule>
    <cfRule type="endsWith" dxfId="4159" priority="4151" stopIfTrue="1" operator="endsWith" text="MX">
      <formula>RIGHT(AG138,LEN("MX"))="MX"</formula>
    </cfRule>
    <cfRule type="endsWith" dxfId="4158" priority="4152" stopIfTrue="1" operator="endsWith" text="MI">
      <formula>RIGHT(AG138,LEN("MI"))="MI"</formula>
    </cfRule>
    <cfRule type="endsWith" dxfId="4157" priority="4153" stopIfTrue="1" operator="endsWith" text="PL">
      <formula>RIGHT(AG138,LEN("PL"))="PL"</formula>
    </cfRule>
    <cfRule type="endsWith" dxfId="4156" priority="4154" stopIfTrue="1" operator="endsWith" text="FE">
      <formula>RIGHT(AG138,LEN("FE"))="FE"</formula>
    </cfRule>
    <cfRule type="endsWith" dxfId="4155" priority="4155" stopIfTrue="1" operator="endsWith" text="PA">
      <formula>RIGHT(AG138,LEN("PA"))="PA"</formula>
    </cfRule>
    <cfRule type="endsWith" dxfId="4154" priority="4156" stopIfTrue="1" operator="endsWith" text="PS">
      <formula>RIGHT(AG138,LEN("PS"))="PS"</formula>
    </cfRule>
    <cfRule type="endsWith" dxfId="4153" priority="4157" stopIfTrue="1" operator="endsWith" text="OB">
      <formula>RIGHT(AG138,LEN("OB"))="OB"</formula>
    </cfRule>
    <cfRule type="endsWith" dxfId="4152" priority="4158" stopIfTrue="1" operator="endsWith" text="BA">
      <formula>RIGHT(AG138,LEN("BA"))="BA"</formula>
    </cfRule>
    <cfRule type="endsWith" dxfId="4151" priority="4159" stopIfTrue="1" operator="endsWith" text="CO">
      <formula>RIGHT(AG138,LEN("CO"))="CO"</formula>
    </cfRule>
    <cfRule type="endsWith" dxfId="4150" priority="4160" stopIfTrue="1" operator="endsWith" text="CH">
      <formula>RIGHT(AG138,LEN("CH"))="CH"</formula>
    </cfRule>
  </conditionalFormatting>
  <conditionalFormatting sqref="AI138:AI152">
    <cfRule type="endsWith" dxfId="4149" priority="4139" stopIfTrue="1" operator="endsWith" text="TE">
      <formula>RIGHT(AI138,LEN("TE"))="TE"</formula>
    </cfRule>
    <cfRule type="endsWith" dxfId="4148" priority="4140" stopIfTrue="1" operator="endsWith" text="MX">
      <formula>RIGHT(AI138,LEN("MX"))="MX"</formula>
    </cfRule>
    <cfRule type="endsWith" dxfId="4147" priority="4141" stopIfTrue="1" operator="endsWith" text="MI">
      <formula>RIGHT(AI138,LEN("MI"))="MI"</formula>
    </cfRule>
    <cfRule type="endsWith" dxfId="4146" priority="4142" stopIfTrue="1" operator="endsWith" text="PL">
      <formula>RIGHT(AI138,LEN("PL"))="PL"</formula>
    </cfRule>
    <cfRule type="endsWith" dxfId="4145" priority="4143" stopIfTrue="1" operator="endsWith" text="FE">
      <formula>RIGHT(AI138,LEN("FE"))="FE"</formula>
    </cfRule>
    <cfRule type="endsWith" dxfId="4144" priority="4144" stopIfTrue="1" operator="endsWith" text="PA">
      <formula>RIGHT(AI138,LEN("PA"))="PA"</formula>
    </cfRule>
    <cfRule type="endsWith" dxfId="4143" priority="4145" stopIfTrue="1" operator="endsWith" text="PS">
      <formula>RIGHT(AI138,LEN("PS"))="PS"</formula>
    </cfRule>
    <cfRule type="endsWith" dxfId="4142" priority="4146" stopIfTrue="1" operator="endsWith" text="OB">
      <formula>RIGHT(AI138,LEN("OB"))="OB"</formula>
    </cfRule>
    <cfRule type="endsWith" dxfId="4141" priority="4147" stopIfTrue="1" operator="endsWith" text="BA">
      <formula>RIGHT(AI138,LEN("BA"))="BA"</formula>
    </cfRule>
    <cfRule type="endsWith" dxfId="4140" priority="4148" stopIfTrue="1" operator="endsWith" text="CO">
      <formula>RIGHT(AI138,LEN("CO"))="CO"</formula>
    </cfRule>
    <cfRule type="endsWith" dxfId="4139" priority="4149" stopIfTrue="1" operator="endsWith" text="CH">
      <formula>RIGHT(AI138,LEN("CH"))="CH"</formula>
    </cfRule>
  </conditionalFormatting>
  <conditionalFormatting sqref="AK138:AK152">
    <cfRule type="endsWith" dxfId="4138" priority="4128" stopIfTrue="1" operator="endsWith" text="TE">
      <formula>RIGHT(AK138,LEN("TE"))="TE"</formula>
    </cfRule>
    <cfRule type="endsWith" dxfId="4137" priority="4129" stopIfTrue="1" operator="endsWith" text="MX">
      <formula>RIGHT(AK138,LEN("MX"))="MX"</formula>
    </cfRule>
    <cfRule type="endsWith" dxfId="4136" priority="4130" stopIfTrue="1" operator="endsWith" text="MI">
      <formula>RIGHT(AK138,LEN("MI"))="MI"</formula>
    </cfRule>
    <cfRule type="endsWith" dxfId="4135" priority="4131" stopIfTrue="1" operator="endsWith" text="PL">
      <formula>RIGHT(AK138,LEN("PL"))="PL"</formula>
    </cfRule>
    <cfRule type="endsWith" dxfId="4134" priority="4132" stopIfTrue="1" operator="endsWith" text="FE">
      <formula>RIGHT(AK138,LEN("FE"))="FE"</formula>
    </cfRule>
    <cfRule type="endsWith" dxfId="4133" priority="4133" stopIfTrue="1" operator="endsWith" text="PA">
      <formula>RIGHT(AK138,LEN("PA"))="PA"</formula>
    </cfRule>
    <cfRule type="endsWith" dxfId="4132" priority="4134" stopIfTrue="1" operator="endsWith" text="PS">
      <formula>RIGHT(AK138,LEN("PS"))="PS"</formula>
    </cfRule>
    <cfRule type="endsWith" dxfId="4131" priority="4135" stopIfTrue="1" operator="endsWith" text="OB">
      <formula>RIGHT(AK138,LEN("OB"))="OB"</formula>
    </cfRule>
    <cfRule type="endsWith" dxfId="4130" priority="4136" stopIfTrue="1" operator="endsWith" text="BA">
      <formula>RIGHT(AK138,LEN("BA"))="BA"</formula>
    </cfRule>
    <cfRule type="endsWith" dxfId="4129" priority="4137" stopIfTrue="1" operator="endsWith" text="CO">
      <formula>RIGHT(AK138,LEN("CO"))="CO"</formula>
    </cfRule>
    <cfRule type="endsWith" dxfId="4128" priority="4138" stopIfTrue="1" operator="endsWith" text="CH">
      <formula>RIGHT(AK138,LEN("CH"))="CH"</formula>
    </cfRule>
  </conditionalFormatting>
  <conditionalFormatting sqref="AM138:AM152">
    <cfRule type="endsWith" dxfId="4127" priority="4117" stopIfTrue="1" operator="endsWith" text="TE">
      <formula>RIGHT(AM138,LEN("TE"))="TE"</formula>
    </cfRule>
    <cfRule type="endsWith" dxfId="4126" priority="4118" stopIfTrue="1" operator="endsWith" text="MX">
      <formula>RIGHT(AM138,LEN("MX"))="MX"</formula>
    </cfRule>
    <cfRule type="endsWith" dxfId="4125" priority="4119" stopIfTrue="1" operator="endsWith" text="MI">
      <formula>RIGHT(AM138,LEN("MI"))="MI"</formula>
    </cfRule>
    <cfRule type="endsWith" dxfId="4124" priority="4120" stopIfTrue="1" operator="endsWith" text="PL">
      <formula>RIGHT(AM138,LEN("PL"))="PL"</formula>
    </cfRule>
    <cfRule type="endsWith" dxfId="4123" priority="4121" stopIfTrue="1" operator="endsWith" text="FE">
      <formula>RIGHT(AM138,LEN("FE"))="FE"</formula>
    </cfRule>
    <cfRule type="endsWith" dxfId="4122" priority="4122" stopIfTrue="1" operator="endsWith" text="PA">
      <formula>RIGHT(AM138,LEN("PA"))="PA"</formula>
    </cfRule>
    <cfRule type="endsWith" dxfId="4121" priority="4123" stopIfTrue="1" operator="endsWith" text="PS">
      <formula>RIGHT(AM138,LEN("PS"))="PS"</formula>
    </cfRule>
    <cfRule type="endsWith" dxfId="4120" priority="4124" stopIfTrue="1" operator="endsWith" text="OB">
      <formula>RIGHT(AM138,LEN("OB"))="OB"</formula>
    </cfRule>
    <cfRule type="endsWith" dxfId="4119" priority="4125" stopIfTrue="1" operator="endsWith" text="BA">
      <formula>RIGHT(AM138,LEN("BA"))="BA"</formula>
    </cfRule>
    <cfRule type="endsWith" dxfId="4118" priority="4126" stopIfTrue="1" operator="endsWith" text="CO">
      <formula>RIGHT(AM138,LEN("CO"))="CO"</formula>
    </cfRule>
    <cfRule type="endsWith" dxfId="4117" priority="4127" stopIfTrue="1" operator="endsWith" text="CH">
      <formula>RIGHT(AM138,LEN("CH"))="CH"</formula>
    </cfRule>
  </conditionalFormatting>
  <conditionalFormatting sqref="AV153">
    <cfRule type="cellIs" dxfId="4116" priority="4116" stopIfTrue="1" operator="greaterThan">
      <formula>16</formula>
    </cfRule>
  </conditionalFormatting>
  <conditionalFormatting sqref="AX153">
    <cfRule type="cellIs" dxfId="4115" priority="4115" stopIfTrue="1" operator="greaterThan">
      <formula>16</formula>
    </cfRule>
  </conditionalFormatting>
  <conditionalFormatting sqref="AZ153">
    <cfRule type="cellIs" dxfId="4114" priority="4114" stopIfTrue="1" operator="greaterThan">
      <formula>16</formula>
    </cfRule>
  </conditionalFormatting>
  <conditionalFormatting sqref="BB153">
    <cfRule type="cellIs" dxfId="4113" priority="4113" stopIfTrue="1" operator="greaterThan">
      <formula>16</formula>
    </cfRule>
  </conditionalFormatting>
  <conditionalFormatting sqref="BD153">
    <cfRule type="cellIs" dxfId="4112" priority="4112" stopIfTrue="1" operator="greaterThan">
      <formula>16</formula>
    </cfRule>
  </conditionalFormatting>
  <conditionalFormatting sqref="BF153">
    <cfRule type="cellIs" dxfId="4111" priority="4111" stopIfTrue="1" operator="greaterThan">
      <formula>16</formula>
    </cfRule>
  </conditionalFormatting>
  <conditionalFormatting sqref="BH153">
    <cfRule type="cellIs" dxfId="4110" priority="4110" stopIfTrue="1" operator="greaterThan">
      <formula>16</formula>
    </cfRule>
  </conditionalFormatting>
  <conditionalFormatting sqref="AU138:AU152">
    <cfRule type="endsWith" dxfId="4109" priority="4099" stopIfTrue="1" operator="endsWith" text="TE">
      <formula>RIGHT(AU138,LEN("TE"))="TE"</formula>
    </cfRule>
    <cfRule type="endsWith" dxfId="4108" priority="4100" stopIfTrue="1" operator="endsWith" text="MX">
      <formula>RIGHT(AU138,LEN("MX"))="MX"</formula>
    </cfRule>
    <cfRule type="endsWith" dxfId="4107" priority="4101" stopIfTrue="1" operator="endsWith" text="MI">
      <formula>RIGHT(AU138,LEN("MI"))="MI"</formula>
    </cfRule>
    <cfRule type="endsWith" dxfId="4106" priority="4102" stopIfTrue="1" operator="endsWith" text="PL">
      <formula>RIGHT(AU138,LEN("PL"))="PL"</formula>
    </cfRule>
    <cfRule type="endsWith" dxfId="4105" priority="4103" stopIfTrue="1" operator="endsWith" text="FE">
      <formula>RIGHT(AU138,LEN("FE"))="FE"</formula>
    </cfRule>
    <cfRule type="endsWith" dxfId="4104" priority="4104" stopIfTrue="1" operator="endsWith" text="PA">
      <formula>RIGHT(AU138,LEN("PA"))="PA"</formula>
    </cfRule>
    <cfRule type="endsWith" dxfId="4103" priority="4105" stopIfTrue="1" operator="endsWith" text="PS">
      <formula>RIGHT(AU138,LEN("PS"))="PS"</formula>
    </cfRule>
    <cfRule type="endsWith" dxfId="4102" priority="4106" stopIfTrue="1" operator="endsWith" text="OB">
      <formula>RIGHT(AU138,LEN("OB"))="OB"</formula>
    </cfRule>
    <cfRule type="endsWith" dxfId="4101" priority="4107" stopIfTrue="1" operator="endsWith" text="BA">
      <formula>RIGHT(AU138,LEN("BA"))="BA"</formula>
    </cfRule>
    <cfRule type="endsWith" dxfId="4100" priority="4108" stopIfTrue="1" operator="endsWith" text="CO">
      <formula>RIGHT(AU138,LEN("CO"))="CO"</formula>
    </cfRule>
    <cfRule type="endsWith" dxfId="4099" priority="4109" stopIfTrue="1" operator="endsWith" text="CH">
      <formula>RIGHT(AU138,LEN("CH"))="CH"</formula>
    </cfRule>
  </conditionalFormatting>
  <conditionalFormatting sqref="AW138:AW152">
    <cfRule type="endsWith" dxfId="4098" priority="4088" stopIfTrue="1" operator="endsWith" text="TE">
      <formula>RIGHT(AW138,LEN("TE"))="TE"</formula>
    </cfRule>
    <cfRule type="endsWith" dxfId="4097" priority="4089" stopIfTrue="1" operator="endsWith" text="MX">
      <formula>RIGHT(AW138,LEN("MX"))="MX"</formula>
    </cfRule>
    <cfRule type="endsWith" dxfId="4096" priority="4090" stopIfTrue="1" operator="endsWith" text="MI">
      <formula>RIGHT(AW138,LEN("MI"))="MI"</formula>
    </cfRule>
    <cfRule type="endsWith" dxfId="4095" priority="4091" stopIfTrue="1" operator="endsWith" text="PL">
      <formula>RIGHT(AW138,LEN("PL"))="PL"</formula>
    </cfRule>
    <cfRule type="endsWith" dxfId="4094" priority="4092" stopIfTrue="1" operator="endsWith" text="FE">
      <formula>RIGHT(AW138,LEN("FE"))="FE"</formula>
    </cfRule>
    <cfRule type="endsWith" dxfId="4093" priority="4093" stopIfTrue="1" operator="endsWith" text="PA">
      <formula>RIGHT(AW138,LEN("PA"))="PA"</formula>
    </cfRule>
    <cfRule type="endsWith" dxfId="4092" priority="4094" stopIfTrue="1" operator="endsWith" text="PS">
      <formula>RIGHT(AW138,LEN("PS"))="PS"</formula>
    </cfRule>
    <cfRule type="endsWith" dxfId="4091" priority="4095" stopIfTrue="1" operator="endsWith" text="OB">
      <formula>RIGHT(AW138,LEN("OB"))="OB"</formula>
    </cfRule>
    <cfRule type="endsWith" dxfId="4090" priority="4096" stopIfTrue="1" operator="endsWith" text="BA">
      <formula>RIGHT(AW138,LEN("BA"))="BA"</formula>
    </cfRule>
    <cfRule type="endsWith" dxfId="4089" priority="4097" stopIfTrue="1" operator="endsWith" text="CO">
      <formula>RIGHT(AW138,LEN("CO"))="CO"</formula>
    </cfRule>
    <cfRule type="endsWith" dxfId="4088" priority="4098" stopIfTrue="1" operator="endsWith" text="CH">
      <formula>RIGHT(AW138,LEN("CH"))="CH"</formula>
    </cfRule>
  </conditionalFormatting>
  <conditionalFormatting sqref="AY138:AY152">
    <cfRule type="endsWith" dxfId="4087" priority="4077" stopIfTrue="1" operator="endsWith" text="TE">
      <formula>RIGHT(AY138,LEN("TE"))="TE"</formula>
    </cfRule>
    <cfRule type="endsWith" dxfId="4086" priority="4078" stopIfTrue="1" operator="endsWith" text="MX">
      <formula>RIGHT(AY138,LEN("MX"))="MX"</formula>
    </cfRule>
    <cfRule type="endsWith" dxfId="4085" priority="4079" stopIfTrue="1" operator="endsWith" text="MI">
      <formula>RIGHT(AY138,LEN("MI"))="MI"</formula>
    </cfRule>
    <cfRule type="endsWith" dxfId="4084" priority="4080" stopIfTrue="1" operator="endsWith" text="PL">
      <formula>RIGHT(AY138,LEN("PL"))="PL"</formula>
    </cfRule>
    <cfRule type="endsWith" dxfId="4083" priority="4081" stopIfTrue="1" operator="endsWith" text="FE">
      <formula>RIGHT(AY138,LEN("FE"))="FE"</formula>
    </cfRule>
    <cfRule type="endsWith" dxfId="4082" priority="4082" stopIfTrue="1" operator="endsWith" text="PA">
      <formula>RIGHT(AY138,LEN("PA"))="PA"</formula>
    </cfRule>
    <cfRule type="endsWith" dxfId="4081" priority="4083" stopIfTrue="1" operator="endsWith" text="PS">
      <formula>RIGHT(AY138,LEN("PS"))="PS"</formula>
    </cfRule>
    <cfRule type="endsWith" dxfId="4080" priority="4084" stopIfTrue="1" operator="endsWith" text="OB">
      <formula>RIGHT(AY138,LEN("OB"))="OB"</formula>
    </cfRule>
    <cfRule type="endsWith" dxfId="4079" priority="4085" stopIfTrue="1" operator="endsWith" text="BA">
      <formula>RIGHT(AY138,LEN("BA"))="BA"</formula>
    </cfRule>
    <cfRule type="endsWith" dxfId="4078" priority="4086" stopIfTrue="1" operator="endsWith" text="CO">
      <formula>RIGHT(AY138,LEN("CO"))="CO"</formula>
    </cfRule>
    <cfRule type="endsWith" dxfId="4077" priority="4087" stopIfTrue="1" operator="endsWith" text="CH">
      <formula>RIGHT(AY138,LEN("CH"))="CH"</formula>
    </cfRule>
  </conditionalFormatting>
  <conditionalFormatting sqref="BA138:BA152">
    <cfRule type="endsWith" dxfId="4076" priority="4066" stopIfTrue="1" operator="endsWith" text="TE">
      <formula>RIGHT(BA138,LEN("TE"))="TE"</formula>
    </cfRule>
    <cfRule type="endsWith" dxfId="4075" priority="4067" stopIfTrue="1" operator="endsWith" text="MX">
      <formula>RIGHT(BA138,LEN("MX"))="MX"</formula>
    </cfRule>
    <cfRule type="endsWith" dxfId="4074" priority="4068" stopIfTrue="1" operator="endsWith" text="MI">
      <formula>RIGHT(BA138,LEN("MI"))="MI"</formula>
    </cfRule>
    <cfRule type="endsWith" dxfId="4073" priority="4069" stopIfTrue="1" operator="endsWith" text="PL">
      <formula>RIGHT(BA138,LEN("PL"))="PL"</formula>
    </cfRule>
    <cfRule type="endsWith" dxfId="4072" priority="4070" stopIfTrue="1" operator="endsWith" text="FE">
      <formula>RIGHT(BA138,LEN("FE"))="FE"</formula>
    </cfRule>
    <cfRule type="endsWith" dxfId="4071" priority="4071" stopIfTrue="1" operator="endsWith" text="PA">
      <formula>RIGHT(BA138,LEN("PA"))="PA"</formula>
    </cfRule>
    <cfRule type="endsWith" dxfId="4070" priority="4072" stopIfTrue="1" operator="endsWith" text="PS">
      <formula>RIGHT(BA138,LEN("PS"))="PS"</formula>
    </cfRule>
    <cfRule type="endsWith" dxfId="4069" priority="4073" stopIfTrue="1" operator="endsWith" text="OB">
      <formula>RIGHT(BA138,LEN("OB"))="OB"</formula>
    </cfRule>
    <cfRule type="endsWith" dxfId="4068" priority="4074" stopIfTrue="1" operator="endsWith" text="BA">
      <formula>RIGHT(BA138,LEN("BA"))="BA"</formula>
    </cfRule>
    <cfRule type="endsWith" dxfId="4067" priority="4075" stopIfTrue="1" operator="endsWith" text="CO">
      <formula>RIGHT(BA138,LEN("CO"))="CO"</formula>
    </cfRule>
    <cfRule type="endsWith" dxfId="4066" priority="4076" stopIfTrue="1" operator="endsWith" text="CH">
      <formula>RIGHT(BA138,LEN("CH"))="CH"</formula>
    </cfRule>
  </conditionalFormatting>
  <conditionalFormatting sqref="BC138:BC152">
    <cfRule type="endsWith" dxfId="4065" priority="4055" stopIfTrue="1" operator="endsWith" text="TE">
      <formula>RIGHT(BC138,LEN("TE"))="TE"</formula>
    </cfRule>
    <cfRule type="endsWith" dxfId="4064" priority="4056" stopIfTrue="1" operator="endsWith" text="MX">
      <formula>RIGHT(BC138,LEN("MX"))="MX"</formula>
    </cfRule>
    <cfRule type="endsWith" dxfId="4063" priority="4057" stopIfTrue="1" operator="endsWith" text="MI">
      <formula>RIGHT(BC138,LEN("MI"))="MI"</formula>
    </cfRule>
    <cfRule type="endsWith" dxfId="4062" priority="4058" stopIfTrue="1" operator="endsWith" text="PL">
      <formula>RIGHT(BC138,LEN("PL"))="PL"</formula>
    </cfRule>
    <cfRule type="endsWith" dxfId="4061" priority="4059" stopIfTrue="1" operator="endsWith" text="FE">
      <formula>RIGHT(BC138,LEN("FE"))="FE"</formula>
    </cfRule>
    <cfRule type="endsWith" dxfId="4060" priority="4060" stopIfTrue="1" operator="endsWith" text="PA">
      <formula>RIGHT(BC138,LEN("PA"))="PA"</formula>
    </cfRule>
    <cfRule type="endsWith" dxfId="4059" priority="4061" stopIfTrue="1" operator="endsWith" text="PS">
      <formula>RIGHT(BC138,LEN("PS"))="PS"</formula>
    </cfRule>
    <cfRule type="endsWith" dxfId="4058" priority="4062" stopIfTrue="1" operator="endsWith" text="OB">
      <formula>RIGHT(BC138,LEN("OB"))="OB"</formula>
    </cfRule>
    <cfRule type="endsWith" dxfId="4057" priority="4063" stopIfTrue="1" operator="endsWith" text="BA">
      <formula>RIGHT(BC138,LEN("BA"))="BA"</formula>
    </cfRule>
    <cfRule type="endsWith" dxfId="4056" priority="4064" stopIfTrue="1" operator="endsWith" text="CO">
      <formula>RIGHT(BC138,LEN("CO"))="CO"</formula>
    </cfRule>
    <cfRule type="endsWith" dxfId="4055" priority="4065" stopIfTrue="1" operator="endsWith" text="CH">
      <formula>RIGHT(BC138,LEN("CH"))="CH"</formula>
    </cfRule>
  </conditionalFormatting>
  <conditionalFormatting sqref="BE138:BE152">
    <cfRule type="endsWith" dxfId="4054" priority="4044" stopIfTrue="1" operator="endsWith" text="TE">
      <formula>RIGHT(BE138,LEN("TE"))="TE"</formula>
    </cfRule>
    <cfRule type="endsWith" dxfId="4053" priority="4045" stopIfTrue="1" operator="endsWith" text="MX">
      <formula>RIGHT(BE138,LEN("MX"))="MX"</formula>
    </cfRule>
    <cfRule type="endsWith" dxfId="4052" priority="4046" stopIfTrue="1" operator="endsWith" text="MI">
      <formula>RIGHT(BE138,LEN("MI"))="MI"</formula>
    </cfRule>
    <cfRule type="endsWith" dxfId="4051" priority="4047" stopIfTrue="1" operator="endsWith" text="PL">
      <formula>RIGHT(BE138,LEN("PL"))="PL"</formula>
    </cfRule>
    <cfRule type="endsWith" dxfId="4050" priority="4048" stopIfTrue="1" operator="endsWith" text="FE">
      <formula>RIGHT(BE138,LEN("FE"))="FE"</formula>
    </cfRule>
    <cfRule type="endsWith" dxfId="4049" priority="4049" stopIfTrue="1" operator="endsWith" text="PA">
      <formula>RIGHT(BE138,LEN("PA"))="PA"</formula>
    </cfRule>
    <cfRule type="endsWith" dxfId="4048" priority="4050" stopIfTrue="1" operator="endsWith" text="PS">
      <formula>RIGHT(BE138,LEN("PS"))="PS"</formula>
    </cfRule>
    <cfRule type="endsWith" dxfId="4047" priority="4051" stopIfTrue="1" operator="endsWith" text="OB">
      <formula>RIGHT(BE138,LEN("OB"))="OB"</formula>
    </cfRule>
    <cfRule type="endsWith" dxfId="4046" priority="4052" stopIfTrue="1" operator="endsWith" text="BA">
      <formula>RIGHT(BE138,LEN("BA"))="BA"</formula>
    </cfRule>
    <cfRule type="endsWith" dxfId="4045" priority="4053" stopIfTrue="1" operator="endsWith" text="CO">
      <formula>RIGHT(BE138,LEN("CO"))="CO"</formula>
    </cfRule>
    <cfRule type="endsWith" dxfId="4044" priority="4054" stopIfTrue="1" operator="endsWith" text="CH">
      <formula>RIGHT(BE138,LEN("CH"))="CH"</formula>
    </cfRule>
  </conditionalFormatting>
  <conditionalFormatting sqref="BG138:BG152">
    <cfRule type="endsWith" dxfId="4043" priority="4033" stopIfTrue="1" operator="endsWith" text="TE">
      <formula>RIGHT(BG138,LEN("TE"))="TE"</formula>
    </cfRule>
    <cfRule type="endsWith" dxfId="4042" priority="4034" stopIfTrue="1" operator="endsWith" text="MX">
      <formula>RIGHT(BG138,LEN("MX"))="MX"</formula>
    </cfRule>
    <cfRule type="endsWith" dxfId="4041" priority="4035" stopIfTrue="1" operator="endsWith" text="MI">
      <formula>RIGHT(BG138,LEN("MI"))="MI"</formula>
    </cfRule>
    <cfRule type="endsWith" dxfId="4040" priority="4036" stopIfTrue="1" operator="endsWith" text="PL">
      <formula>RIGHT(BG138,LEN("PL"))="PL"</formula>
    </cfRule>
    <cfRule type="endsWith" dxfId="4039" priority="4037" stopIfTrue="1" operator="endsWith" text="FE">
      <formula>RIGHT(BG138,LEN("FE"))="FE"</formula>
    </cfRule>
    <cfRule type="endsWith" dxfId="4038" priority="4038" stopIfTrue="1" operator="endsWith" text="PA">
      <formula>RIGHT(BG138,LEN("PA"))="PA"</formula>
    </cfRule>
    <cfRule type="endsWith" dxfId="4037" priority="4039" stopIfTrue="1" operator="endsWith" text="PS">
      <formula>RIGHT(BG138,LEN("PS"))="PS"</formula>
    </cfRule>
    <cfRule type="endsWith" dxfId="4036" priority="4040" stopIfTrue="1" operator="endsWith" text="OB">
      <formula>RIGHT(BG138,LEN("OB"))="OB"</formula>
    </cfRule>
    <cfRule type="endsWith" dxfId="4035" priority="4041" stopIfTrue="1" operator="endsWith" text="BA">
      <formula>RIGHT(BG138,LEN("BA"))="BA"</formula>
    </cfRule>
    <cfRule type="endsWith" dxfId="4034" priority="4042" stopIfTrue="1" operator="endsWith" text="CO">
      <formula>RIGHT(BG138,LEN("CO"))="CO"</formula>
    </cfRule>
    <cfRule type="endsWith" dxfId="4033" priority="4043" stopIfTrue="1" operator="endsWith" text="CH">
      <formula>RIGHT(BG138,LEN("CH"))="CH"</formula>
    </cfRule>
  </conditionalFormatting>
  <conditionalFormatting sqref="H171">
    <cfRule type="cellIs" dxfId="4032" priority="4032" stopIfTrue="1" operator="greaterThan">
      <formula>16</formula>
    </cfRule>
  </conditionalFormatting>
  <conditionalFormatting sqref="J171">
    <cfRule type="cellIs" dxfId="4031" priority="4031" stopIfTrue="1" operator="greaterThan">
      <formula>16</formula>
    </cfRule>
  </conditionalFormatting>
  <conditionalFormatting sqref="L171">
    <cfRule type="cellIs" dxfId="4030" priority="4030" stopIfTrue="1" operator="greaterThan">
      <formula>16</formula>
    </cfRule>
  </conditionalFormatting>
  <conditionalFormatting sqref="N171">
    <cfRule type="cellIs" dxfId="4029" priority="4029" stopIfTrue="1" operator="greaterThan">
      <formula>16</formula>
    </cfRule>
  </conditionalFormatting>
  <conditionalFormatting sqref="P171">
    <cfRule type="cellIs" dxfId="4028" priority="4028" stopIfTrue="1" operator="greaterThan">
      <formula>16</formula>
    </cfRule>
  </conditionalFormatting>
  <conditionalFormatting sqref="R171">
    <cfRule type="cellIs" dxfId="4027" priority="4027" stopIfTrue="1" operator="greaterThan">
      <formula>16</formula>
    </cfRule>
  </conditionalFormatting>
  <conditionalFormatting sqref="T171">
    <cfRule type="cellIs" dxfId="4026" priority="4026" stopIfTrue="1" operator="greaterThan">
      <formula>16</formula>
    </cfRule>
  </conditionalFormatting>
  <conditionalFormatting sqref="G156:G170">
    <cfRule type="endsWith" dxfId="4025" priority="4015" stopIfTrue="1" operator="endsWith" text="TE">
      <formula>RIGHT(G156,LEN("TE"))="TE"</formula>
    </cfRule>
    <cfRule type="endsWith" dxfId="4024" priority="4016" stopIfTrue="1" operator="endsWith" text="MX">
      <formula>RIGHT(G156,LEN("MX"))="MX"</formula>
    </cfRule>
    <cfRule type="endsWith" dxfId="4023" priority="4017" stopIfTrue="1" operator="endsWith" text="MI">
      <formula>RIGHT(G156,LEN("MI"))="MI"</formula>
    </cfRule>
    <cfRule type="endsWith" dxfId="4022" priority="4018" stopIfTrue="1" operator="endsWith" text="PL">
      <formula>RIGHT(G156,LEN("PL"))="PL"</formula>
    </cfRule>
    <cfRule type="endsWith" dxfId="4021" priority="4019" stopIfTrue="1" operator="endsWith" text="FE">
      <formula>RIGHT(G156,LEN("FE"))="FE"</formula>
    </cfRule>
    <cfRule type="endsWith" dxfId="4020" priority="4020" stopIfTrue="1" operator="endsWith" text="PA">
      <formula>RIGHT(G156,LEN("PA"))="PA"</formula>
    </cfRule>
    <cfRule type="endsWith" dxfId="4019" priority="4021" stopIfTrue="1" operator="endsWith" text="PS">
      <formula>RIGHT(G156,LEN("PS"))="PS"</formula>
    </cfRule>
    <cfRule type="endsWith" dxfId="4018" priority="4022" stopIfTrue="1" operator="endsWith" text="OB">
      <formula>RIGHT(G156,LEN("OB"))="OB"</formula>
    </cfRule>
    <cfRule type="endsWith" dxfId="4017" priority="4023" stopIfTrue="1" operator="endsWith" text="BA">
      <formula>RIGHT(G156,LEN("BA"))="BA"</formula>
    </cfRule>
    <cfRule type="endsWith" dxfId="4016" priority="4024" stopIfTrue="1" operator="endsWith" text="CO">
      <formula>RIGHT(G156,LEN("CO"))="CO"</formula>
    </cfRule>
    <cfRule type="endsWith" dxfId="4015" priority="4025" stopIfTrue="1" operator="endsWith" text="CH">
      <formula>RIGHT(G156,LEN("CH"))="CH"</formula>
    </cfRule>
  </conditionalFormatting>
  <conditionalFormatting sqref="I156:I170">
    <cfRule type="endsWith" dxfId="4014" priority="4004" stopIfTrue="1" operator="endsWith" text="TE">
      <formula>RIGHT(I156,LEN("TE"))="TE"</formula>
    </cfRule>
    <cfRule type="endsWith" dxfId="4013" priority="4005" stopIfTrue="1" operator="endsWith" text="MX">
      <formula>RIGHT(I156,LEN("MX"))="MX"</formula>
    </cfRule>
    <cfRule type="endsWith" dxfId="4012" priority="4006" stopIfTrue="1" operator="endsWith" text="MI">
      <formula>RIGHT(I156,LEN("MI"))="MI"</formula>
    </cfRule>
    <cfRule type="endsWith" dxfId="4011" priority="4007" stopIfTrue="1" operator="endsWith" text="PL">
      <formula>RIGHT(I156,LEN("PL"))="PL"</formula>
    </cfRule>
    <cfRule type="endsWith" dxfId="4010" priority="4008" stopIfTrue="1" operator="endsWith" text="FE">
      <formula>RIGHT(I156,LEN("FE"))="FE"</formula>
    </cfRule>
    <cfRule type="endsWith" dxfId="4009" priority="4009" stopIfTrue="1" operator="endsWith" text="PA">
      <formula>RIGHT(I156,LEN("PA"))="PA"</formula>
    </cfRule>
    <cfRule type="endsWith" dxfId="4008" priority="4010" stopIfTrue="1" operator="endsWith" text="PS">
      <formula>RIGHT(I156,LEN("PS"))="PS"</formula>
    </cfRule>
    <cfRule type="endsWith" dxfId="4007" priority="4011" stopIfTrue="1" operator="endsWith" text="OB">
      <formula>RIGHT(I156,LEN("OB"))="OB"</formula>
    </cfRule>
    <cfRule type="endsWith" dxfId="4006" priority="4012" stopIfTrue="1" operator="endsWith" text="BA">
      <formula>RIGHT(I156,LEN("BA"))="BA"</formula>
    </cfRule>
    <cfRule type="endsWith" dxfId="4005" priority="4013" stopIfTrue="1" operator="endsWith" text="CO">
      <formula>RIGHT(I156,LEN("CO"))="CO"</formula>
    </cfRule>
    <cfRule type="endsWith" dxfId="4004" priority="4014" stopIfTrue="1" operator="endsWith" text="CH">
      <formula>RIGHT(I156,LEN("CH"))="CH"</formula>
    </cfRule>
  </conditionalFormatting>
  <conditionalFormatting sqref="K156:K170">
    <cfRule type="endsWith" dxfId="4003" priority="3993" stopIfTrue="1" operator="endsWith" text="TE">
      <formula>RIGHT(K156,LEN("TE"))="TE"</formula>
    </cfRule>
    <cfRule type="endsWith" dxfId="4002" priority="3994" stopIfTrue="1" operator="endsWith" text="MX">
      <formula>RIGHT(K156,LEN("MX"))="MX"</formula>
    </cfRule>
    <cfRule type="endsWith" dxfId="4001" priority="3995" stopIfTrue="1" operator="endsWith" text="MI">
      <formula>RIGHT(K156,LEN("MI"))="MI"</formula>
    </cfRule>
    <cfRule type="endsWith" dxfId="4000" priority="3996" stopIfTrue="1" operator="endsWith" text="PL">
      <formula>RIGHT(K156,LEN("PL"))="PL"</formula>
    </cfRule>
    <cfRule type="endsWith" dxfId="3999" priority="3997" stopIfTrue="1" operator="endsWith" text="FE">
      <formula>RIGHT(K156,LEN("FE"))="FE"</formula>
    </cfRule>
    <cfRule type="endsWith" dxfId="3998" priority="3998" stopIfTrue="1" operator="endsWith" text="PA">
      <formula>RIGHT(K156,LEN("PA"))="PA"</formula>
    </cfRule>
    <cfRule type="endsWith" dxfId="3997" priority="3999" stopIfTrue="1" operator="endsWith" text="PS">
      <formula>RIGHT(K156,LEN("PS"))="PS"</formula>
    </cfRule>
    <cfRule type="endsWith" dxfId="3996" priority="4000" stopIfTrue="1" operator="endsWith" text="OB">
      <formula>RIGHT(K156,LEN("OB"))="OB"</formula>
    </cfRule>
    <cfRule type="endsWith" dxfId="3995" priority="4001" stopIfTrue="1" operator="endsWith" text="BA">
      <formula>RIGHT(K156,LEN("BA"))="BA"</formula>
    </cfRule>
    <cfRule type="endsWith" dxfId="3994" priority="4002" stopIfTrue="1" operator="endsWith" text="CO">
      <formula>RIGHT(K156,LEN("CO"))="CO"</formula>
    </cfRule>
    <cfRule type="endsWith" dxfId="3993" priority="4003" stopIfTrue="1" operator="endsWith" text="CH">
      <formula>RIGHT(K156,LEN("CH"))="CH"</formula>
    </cfRule>
  </conditionalFormatting>
  <conditionalFormatting sqref="M156:M170">
    <cfRule type="endsWith" dxfId="3992" priority="3982" stopIfTrue="1" operator="endsWith" text="TE">
      <formula>RIGHT(M156,LEN("TE"))="TE"</formula>
    </cfRule>
    <cfRule type="endsWith" dxfId="3991" priority="3983" stopIfTrue="1" operator="endsWith" text="MX">
      <formula>RIGHT(M156,LEN("MX"))="MX"</formula>
    </cfRule>
    <cfRule type="endsWith" dxfId="3990" priority="3984" stopIfTrue="1" operator="endsWith" text="MI">
      <formula>RIGHT(M156,LEN("MI"))="MI"</formula>
    </cfRule>
    <cfRule type="endsWith" dxfId="3989" priority="3985" stopIfTrue="1" operator="endsWith" text="PL">
      <formula>RIGHT(M156,LEN("PL"))="PL"</formula>
    </cfRule>
    <cfRule type="endsWith" dxfId="3988" priority="3986" stopIfTrue="1" operator="endsWith" text="FE">
      <formula>RIGHT(M156,LEN("FE"))="FE"</formula>
    </cfRule>
    <cfRule type="endsWith" dxfId="3987" priority="3987" stopIfTrue="1" operator="endsWith" text="PA">
      <formula>RIGHT(M156,LEN("PA"))="PA"</formula>
    </cfRule>
    <cfRule type="endsWith" dxfId="3986" priority="3988" stopIfTrue="1" operator="endsWith" text="PS">
      <formula>RIGHT(M156,LEN("PS"))="PS"</formula>
    </cfRule>
    <cfRule type="endsWith" dxfId="3985" priority="3989" stopIfTrue="1" operator="endsWith" text="OB">
      <formula>RIGHT(M156,LEN("OB"))="OB"</formula>
    </cfRule>
    <cfRule type="endsWith" dxfId="3984" priority="3990" stopIfTrue="1" operator="endsWith" text="BA">
      <formula>RIGHT(M156,LEN("BA"))="BA"</formula>
    </cfRule>
    <cfRule type="endsWith" dxfId="3983" priority="3991" stopIfTrue="1" operator="endsWith" text="CO">
      <formula>RIGHT(M156,LEN("CO"))="CO"</formula>
    </cfRule>
    <cfRule type="endsWith" dxfId="3982" priority="3992" stopIfTrue="1" operator="endsWith" text="CH">
      <formula>RIGHT(M156,LEN("CH"))="CH"</formula>
    </cfRule>
  </conditionalFormatting>
  <conditionalFormatting sqref="O156:O170">
    <cfRule type="endsWith" dxfId="3981" priority="3971" stopIfTrue="1" operator="endsWith" text="TE">
      <formula>RIGHT(O156,LEN("TE"))="TE"</formula>
    </cfRule>
    <cfRule type="endsWith" dxfId="3980" priority="3972" stopIfTrue="1" operator="endsWith" text="MX">
      <formula>RIGHT(O156,LEN("MX"))="MX"</formula>
    </cfRule>
    <cfRule type="endsWith" dxfId="3979" priority="3973" stopIfTrue="1" operator="endsWith" text="MI">
      <formula>RIGHT(O156,LEN("MI"))="MI"</formula>
    </cfRule>
    <cfRule type="endsWith" dxfId="3978" priority="3974" stopIfTrue="1" operator="endsWith" text="PL">
      <formula>RIGHT(O156,LEN("PL"))="PL"</formula>
    </cfRule>
    <cfRule type="endsWith" dxfId="3977" priority="3975" stopIfTrue="1" operator="endsWith" text="FE">
      <formula>RIGHT(O156,LEN("FE"))="FE"</formula>
    </cfRule>
    <cfRule type="endsWith" dxfId="3976" priority="3976" stopIfTrue="1" operator="endsWith" text="PA">
      <formula>RIGHT(O156,LEN("PA"))="PA"</formula>
    </cfRule>
    <cfRule type="endsWith" dxfId="3975" priority="3977" stopIfTrue="1" operator="endsWith" text="PS">
      <formula>RIGHT(O156,LEN("PS"))="PS"</formula>
    </cfRule>
    <cfRule type="endsWith" dxfId="3974" priority="3978" stopIfTrue="1" operator="endsWith" text="OB">
      <formula>RIGHT(O156,LEN("OB"))="OB"</formula>
    </cfRule>
    <cfRule type="endsWith" dxfId="3973" priority="3979" stopIfTrue="1" operator="endsWith" text="BA">
      <formula>RIGHT(O156,LEN("BA"))="BA"</formula>
    </cfRule>
    <cfRule type="endsWith" dxfId="3972" priority="3980" stopIfTrue="1" operator="endsWith" text="CO">
      <formula>RIGHT(O156,LEN("CO"))="CO"</formula>
    </cfRule>
    <cfRule type="endsWith" dxfId="3971" priority="3981" stopIfTrue="1" operator="endsWith" text="CH">
      <formula>RIGHT(O156,LEN("CH"))="CH"</formula>
    </cfRule>
  </conditionalFormatting>
  <conditionalFormatting sqref="Q156:Q170">
    <cfRule type="endsWith" dxfId="3970" priority="3960" stopIfTrue="1" operator="endsWith" text="TE">
      <formula>RIGHT(Q156,LEN("TE"))="TE"</formula>
    </cfRule>
    <cfRule type="endsWith" dxfId="3969" priority="3961" stopIfTrue="1" operator="endsWith" text="MX">
      <formula>RIGHT(Q156,LEN("MX"))="MX"</formula>
    </cfRule>
    <cfRule type="endsWith" dxfId="3968" priority="3962" stopIfTrue="1" operator="endsWith" text="MI">
      <formula>RIGHT(Q156,LEN("MI"))="MI"</formula>
    </cfRule>
    <cfRule type="endsWith" dxfId="3967" priority="3963" stopIfTrue="1" operator="endsWith" text="PL">
      <formula>RIGHT(Q156,LEN("PL"))="PL"</formula>
    </cfRule>
    <cfRule type="endsWith" dxfId="3966" priority="3964" stopIfTrue="1" operator="endsWith" text="FE">
      <formula>RIGHT(Q156,LEN("FE"))="FE"</formula>
    </cfRule>
    <cfRule type="endsWith" dxfId="3965" priority="3965" stopIfTrue="1" operator="endsWith" text="PA">
      <formula>RIGHT(Q156,LEN("PA"))="PA"</formula>
    </cfRule>
    <cfRule type="endsWith" dxfId="3964" priority="3966" stopIfTrue="1" operator="endsWith" text="PS">
      <formula>RIGHT(Q156,LEN("PS"))="PS"</formula>
    </cfRule>
    <cfRule type="endsWith" dxfId="3963" priority="3967" stopIfTrue="1" operator="endsWith" text="OB">
      <formula>RIGHT(Q156,LEN("OB"))="OB"</formula>
    </cfRule>
    <cfRule type="endsWith" dxfId="3962" priority="3968" stopIfTrue="1" operator="endsWith" text="BA">
      <formula>RIGHT(Q156,LEN("BA"))="BA"</formula>
    </cfRule>
    <cfRule type="endsWith" dxfId="3961" priority="3969" stopIfTrue="1" operator="endsWith" text="CO">
      <formula>RIGHT(Q156,LEN("CO"))="CO"</formula>
    </cfRule>
    <cfRule type="endsWith" dxfId="3960" priority="3970" stopIfTrue="1" operator="endsWith" text="CH">
      <formula>RIGHT(Q156,LEN("CH"))="CH"</formula>
    </cfRule>
  </conditionalFormatting>
  <conditionalFormatting sqref="S156:S170">
    <cfRule type="endsWith" dxfId="3959" priority="3949" stopIfTrue="1" operator="endsWith" text="TE">
      <formula>RIGHT(S156,LEN("TE"))="TE"</formula>
    </cfRule>
    <cfRule type="endsWith" dxfId="3958" priority="3950" stopIfTrue="1" operator="endsWith" text="MX">
      <formula>RIGHT(S156,LEN("MX"))="MX"</formula>
    </cfRule>
    <cfRule type="endsWith" dxfId="3957" priority="3951" stopIfTrue="1" operator="endsWith" text="MI">
      <formula>RIGHT(S156,LEN("MI"))="MI"</formula>
    </cfRule>
    <cfRule type="endsWith" dxfId="3956" priority="3952" stopIfTrue="1" operator="endsWith" text="PL">
      <formula>RIGHT(S156,LEN("PL"))="PL"</formula>
    </cfRule>
    <cfRule type="endsWith" dxfId="3955" priority="3953" stopIfTrue="1" operator="endsWith" text="FE">
      <formula>RIGHT(S156,LEN("FE"))="FE"</formula>
    </cfRule>
    <cfRule type="endsWith" dxfId="3954" priority="3954" stopIfTrue="1" operator="endsWith" text="PA">
      <formula>RIGHT(S156,LEN("PA"))="PA"</formula>
    </cfRule>
    <cfRule type="endsWith" dxfId="3953" priority="3955" stopIfTrue="1" operator="endsWith" text="PS">
      <formula>RIGHT(S156,LEN("PS"))="PS"</formula>
    </cfRule>
    <cfRule type="endsWith" dxfId="3952" priority="3956" stopIfTrue="1" operator="endsWith" text="OB">
      <formula>RIGHT(S156,LEN("OB"))="OB"</formula>
    </cfRule>
    <cfRule type="endsWith" dxfId="3951" priority="3957" stopIfTrue="1" operator="endsWith" text="BA">
      <formula>RIGHT(S156,LEN("BA"))="BA"</formula>
    </cfRule>
    <cfRule type="endsWith" dxfId="3950" priority="3958" stopIfTrue="1" operator="endsWith" text="CO">
      <formula>RIGHT(S156,LEN("CO"))="CO"</formula>
    </cfRule>
    <cfRule type="endsWith" dxfId="3949" priority="3959" stopIfTrue="1" operator="endsWith" text="CH">
      <formula>RIGHT(S156,LEN("CH"))="CH"</formula>
    </cfRule>
  </conditionalFormatting>
  <conditionalFormatting sqref="AB171">
    <cfRule type="cellIs" dxfId="3948" priority="3948" stopIfTrue="1" operator="greaterThan">
      <formula>16</formula>
    </cfRule>
  </conditionalFormatting>
  <conditionalFormatting sqref="AD171">
    <cfRule type="cellIs" dxfId="3947" priority="3947" stopIfTrue="1" operator="greaterThan">
      <formula>16</formula>
    </cfRule>
  </conditionalFormatting>
  <conditionalFormatting sqref="AF171">
    <cfRule type="cellIs" dxfId="3946" priority="3946" stopIfTrue="1" operator="greaterThan">
      <formula>16</formula>
    </cfRule>
  </conditionalFormatting>
  <conditionalFormatting sqref="AH171">
    <cfRule type="cellIs" dxfId="3945" priority="3945" stopIfTrue="1" operator="greaterThan">
      <formula>16</formula>
    </cfRule>
  </conditionalFormatting>
  <conditionalFormatting sqref="AJ171">
    <cfRule type="cellIs" dxfId="3944" priority="3944" stopIfTrue="1" operator="greaterThan">
      <formula>16</formula>
    </cfRule>
  </conditionalFormatting>
  <conditionalFormatting sqref="AL171">
    <cfRule type="cellIs" dxfId="3943" priority="3943" stopIfTrue="1" operator="greaterThan">
      <formula>16</formula>
    </cfRule>
  </conditionalFormatting>
  <conditionalFormatting sqref="AN171">
    <cfRule type="cellIs" dxfId="3942" priority="3942" stopIfTrue="1" operator="greaterThan">
      <formula>16</formula>
    </cfRule>
  </conditionalFormatting>
  <conditionalFormatting sqref="AA156:AA170">
    <cfRule type="endsWith" dxfId="3941" priority="3931" stopIfTrue="1" operator="endsWith" text="TE">
      <formula>RIGHT(AA156,LEN("TE"))="TE"</formula>
    </cfRule>
    <cfRule type="endsWith" dxfId="3940" priority="3932" stopIfTrue="1" operator="endsWith" text="MX">
      <formula>RIGHT(AA156,LEN("MX"))="MX"</formula>
    </cfRule>
    <cfRule type="endsWith" dxfId="3939" priority="3933" stopIfTrue="1" operator="endsWith" text="MI">
      <formula>RIGHT(AA156,LEN("MI"))="MI"</formula>
    </cfRule>
    <cfRule type="endsWith" dxfId="3938" priority="3934" stopIfTrue="1" operator="endsWith" text="PL">
      <formula>RIGHT(AA156,LEN("PL"))="PL"</formula>
    </cfRule>
    <cfRule type="endsWith" dxfId="3937" priority="3935" stopIfTrue="1" operator="endsWith" text="FE">
      <formula>RIGHT(AA156,LEN("FE"))="FE"</formula>
    </cfRule>
    <cfRule type="endsWith" dxfId="3936" priority="3936" stopIfTrue="1" operator="endsWith" text="PA">
      <formula>RIGHT(AA156,LEN("PA"))="PA"</formula>
    </cfRule>
    <cfRule type="endsWith" dxfId="3935" priority="3937" stopIfTrue="1" operator="endsWith" text="PS">
      <formula>RIGHT(AA156,LEN("PS"))="PS"</formula>
    </cfRule>
    <cfRule type="endsWith" dxfId="3934" priority="3938" stopIfTrue="1" operator="endsWith" text="OB">
      <formula>RIGHT(AA156,LEN("OB"))="OB"</formula>
    </cfRule>
    <cfRule type="endsWith" dxfId="3933" priority="3939" stopIfTrue="1" operator="endsWith" text="BA">
      <formula>RIGHT(AA156,LEN("BA"))="BA"</formula>
    </cfRule>
    <cfRule type="endsWith" dxfId="3932" priority="3940" stopIfTrue="1" operator="endsWith" text="CO">
      <formula>RIGHT(AA156,LEN("CO"))="CO"</formula>
    </cfRule>
    <cfRule type="endsWith" dxfId="3931" priority="3941" stopIfTrue="1" operator="endsWith" text="CH">
      <formula>RIGHT(AA156,LEN("CH"))="CH"</formula>
    </cfRule>
  </conditionalFormatting>
  <conditionalFormatting sqref="AC156:AC170">
    <cfRule type="endsWith" dxfId="3930" priority="3920" stopIfTrue="1" operator="endsWith" text="TE">
      <formula>RIGHT(AC156,LEN("TE"))="TE"</formula>
    </cfRule>
    <cfRule type="endsWith" dxfId="3929" priority="3921" stopIfTrue="1" operator="endsWith" text="MX">
      <formula>RIGHT(AC156,LEN("MX"))="MX"</formula>
    </cfRule>
    <cfRule type="endsWith" dxfId="3928" priority="3922" stopIfTrue="1" operator="endsWith" text="MI">
      <formula>RIGHT(AC156,LEN("MI"))="MI"</formula>
    </cfRule>
    <cfRule type="endsWith" dxfId="3927" priority="3923" stopIfTrue="1" operator="endsWith" text="PL">
      <formula>RIGHT(AC156,LEN("PL"))="PL"</formula>
    </cfRule>
    <cfRule type="endsWith" dxfId="3926" priority="3924" stopIfTrue="1" operator="endsWith" text="FE">
      <formula>RIGHT(AC156,LEN("FE"))="FE"</formula>
    </cfRule>
    <cfRule type="endsWith" dxfId="3925" priority="3925" stopIfTrue="1" operator="endsWith" text="PA">
      <formula>RIGHT(AC156,LEN("PA"))="PA"</formula>
    </cfRule>
    <cfRule type="endsWith" dxfId="3924" priority="3926" stopIfTrue="1" operator="endsWith" text="PS">
      <formula>RIGHT(AC156,LEN("PS"))="PS"</formula>
    </cfRule>
    <cfRule type="endsWith" dxfId="3923" priority="3927" stopIfTrue="1" operator="endsWith" text="OB">
      <formula>RIGHT(AC156,LEN("OB"))="OB"</formula>
    </cfRule>
    <cfRule type="endsWith" dxfId="3922" priority="3928" stopIfTrue="1" operator="endsWith" text="BA">
      <formula>RIGHT(AC156,LEN("BA"))="BA"</formula>
    </cfRule>
    <cfRule type="endsWith" dxfId="3921" priority="3929" stopIfTrue="1" operator="endsWith" text="CO">
      <formula>RIGHT(AC156,LEN("CO"))="CO"</formula>
    </cfRule>
    <cfRule type="endsWith" dxfId="3920" priority="3930" stopIfTrue="1" operator="endsWith" text="CH">
      <formula>RIGHT(AC156,LEN("CH"))="CH"</formula>
    </cfRule>
  </conditionalFormatting>
  <conditionalFormatting sqref="AE156:AE170">
    <cfRule type="endsWith" dxfId="3919" priority="3909" stopIfTrue="1" operator="endsWith" text="TE">
      <formula>RIGHT(AE156,LEN("TE"))="TE"</formula>
    </cfRule>
    <cfRule type="endsWith" dxfId="3918" priority="3910" stopIfTrue="1" operator="endsWith" text="MX">
      <formula>RIGHT(AE156,LEN("MX"))="MX"</formula>
    </cfRule>
    <cfRule type="endsWith" dxfId="3917" priority="3911" stopIfTrue="1" operator="endsWith" text="MI">
      <formula>RIGHT(AE156,LEN("MI"))="MI"</formula>
    </cfRule>
    <cfRule type="endsWith" dxfId="3916" priority="3912" stopIfTrue="1" operator="endsWith" text="PL">
      <formula>RIGHT(AE156,LEN("PL"))="PL"</formula>
    </cfRule>
    <cfRule type="endsWith" dxfId="3915" priority="3913" stopIfTrue="1" operator="endsWith" text="FE">
      <formula>RIGHT(AE156,LEN("FE"))="FE"</formula>
    </cfRule>
    <cfRule type="endsWith" dxfId="3914" priority="3914" stopIfTrue="1" operator="endsWith" text="PA">
      <formula>RIGHT(AE156,LEN("PA"))="PA"</formula>
    </cfRule>
    <cfRule type="endsWith" dxfId="3913" priority="3915" stopIfTrue="1" operator="endsWith" text="PS">
      <formula>RIGHT(AE156,LEN("PS"))="PS"</formula>
    </cfRule>
    <cfRule type="endsWith" dxfId="3912" priority="3916" stopIfTrue="1" operator="endsWith" text="OB">
      <formula>RIGHT(AE156,LEN("OB"))="OB"</formula>
    </cfRule>
    <cfRule type="endsWith" dxfId="3911" priority="3917" stopIfTrue="1" operator="endsWith" text="BA">
      <formula>RIGHT(AE156,LEN("BA"))="BA"</formula>
    </cfRule>
    <cfRule type="endsWith" dxfId="3910" priority="3918" stopIfTrue="1" operator="endsWith" text="CO">
      <formula>RIGHT(AE156,LEN("CO"))="CO"</formula>
    </cfRule>
    <cfRule type="endsWith" dxfId="3909" priority="3919" stopIfTrue="1" operator="endsWith" text="CH">
      <formula>RIGHT(AE156,LEN("CH"))="CH"</formula>
    </cfRule>
  </conditionalFormatting>
  <conditionalFormatting sqref="AG156:AG170">
    <cfRule type="endsWith" dxfId="3908" priority="3898" stopIfTrue="1" operator="endsWith" text="TE">
      <formula>RIGHT(AG156,LEN("TE"))="TE"</formula>
    </cfRule>
    <cfRule type="endsWith" dxfId="3907" priority="3899" stopIfTrue="1" operator="endsWith" text="MX">
      <formula>RIGHT(AG156,LEN("MX"))="MX"</formula>
    </cfRule>
    <cfRule type="endsWith" dxfId="3906" priority="3900" stopIfTrue="1" operator="endsWith" text="MI">
      <formula>RIGHT(AG156,LEN("MI"))="MI"</formula>
    </cfRule>
    <cfRule type="endsWith" dxfId="3905" priority="3901" stopIfTrue="1" operator="endsWith" text="PL">
      <formula>RIGHT(AG156,LEN("PL"))="PL"</formula>
    </cfRule>
    <cfRule type="endsWith" dxfId="3904" priority="3902" stopIfTrue="1" operator="endsWith" text="FE">
      <formula>RIGHT(AG156,LEN("FE"))="FE"</formula>
    </cfRule>
    <cfRule type="endsWith" dxfId="3903" priority="3903" stopIfTrue="1" operator="endsWith" text="PA">
      <formula>RIGHT(AG156,LEN("PA"))="PA"</formula>
    </cfRule>
    <cfRule type="endsWith" dxfId="3902" priority="3904" stopIfTrue="1" operator="endsWith" text="PS">
      <formula>RIGHT(AG156,LEN("PS"))="PS"</formula>
    </cfRule>
    <cfRule type="endsWith" dxfId="3901" priority="3905" stopIfTrue="1" operator="endsWith" text="OB">
      <formula>RIGHT(AG156,LEN("OB"))="OB"</formula>
    </cfRule>
    <cfRule type="endsWith" dxfId="3900" priority="3906" stopIfTrue="1" operator="endsWith" text="BA">
      <formula>RIGHT(AG156,LEN("BA"))="BA"</formula>
    </cfRule>
    <cfRule type="endsWith" dxfId="3899" priority="3907" stopIfTrue="1" operator="endsWith" text="CO">
      <formula>RIGHT(AG156,LEN("CO"))="CO"</formula>
    </cfRule>
    <cfRule type="endsWith" dxfId="3898" priority="3908" stopIfTrue="1" operator="endsWith" text="CH">
      <formula>RIGHT(AG156,LEN("CH"))="CH"</formula>
    </cfRule>
  </conditionalFormatting>
  <conditionalFormatting sqref="AI156:AI170">
    <cfRule type="endsWith" dxfId="3897" priority="3887" stopIfTrue="1" operator="endsWith" text="TE">
      <formula>RIGHT(AI156,LEN("TE"))="TE"</formula>
    </cfRule>
    <cfRule type="endsWith" dxfId="3896" priority="3888" stopIfTrue="1" operator="endsWith" text="MX">
      <formula>RIGHT(AI156,LEN("MX"))="MX"</formula>
    </cfRule>
    <cfRule type="endsWith" dxfId="3895" priority="3889" stopIfTrue="1" operator="endsWith" text="MI">
      <formula>RIGHT(AI156,LEN("MI"))="MI"</formula>
    </cfRule>
    <cfRule type="endsWith" dxfId="3894" priority="3890" stopIfTrue="1" operator="endsWith" text="PL">
      <formula>RIGHT(AI156,LEN("PL"))="PL"</formula>
    </cfRule>
    <cfRule type="endsWith" dxfId="3893" priority="3891" stopIfTrue="1" operator="endsWith" text="FE">
      <formula>RIGHT(AI156,LEN("FE"))="FE"</formula>
    </cfRule>
    <cfRule type="endsWith" dxfId="3892" priority="3892" stopIfTrue="1" operator="endsWith" text="PA">
      <formula>RIGHT(AI156,LEN("PA"))="PA"</formula>
    </cfRule>
    <cfRule type="endsWith" dxfId="3891" priority="3893" stopIfTrue="1" operator="endsWith" text="PS">
      <formula>RIGHT(AI156,LEN("PS"))="PS"</formula>
    </cfRule>
    <cfRule type="endsWith" dxfId="3890" priority="3894" stopIfTrue="1" operator="endsWith" text="OB">
      <formula>RIGHT(AI156,LEN("OB"))="OB"</formula>
    </cfRule>
    <cfRule type="endsWith" dxfId="3889" priority="3895" stopIfTrue="1" operator="endsWith" text="BA">
      <formula>RIGHT(AI156,LEN("BA"))="BA"</formula>
    </cfRule>
    <cfRule type="endsWith" dxfId="3888" priority="3896" stopIfTrue="1" operator="endsWith" text="CO">
      <formula>RIGHT(AI156,LEN("CO"))="CO"</formula>
    </cfRule>
    <cfRule type="endsWith" dxfId="3887" priority="3897" stopIfTrue="1" operator="endsWith" text="CH">
      <formula>RIGHT(AI156,LEN("CH"))="CH"</formula>
    </cfRule>
  </conditionalFormatting>
  <conditionalFormatting sqref="AK156:AK170">
    <cfRule type="endsWith" dxfId="3886" priority="3876" stopIfTrue="1" operator="endsWith" text="TE">
      <formula>RIGHT(AK156,LEN("TE"))="TE"</formula>
    </cfRule>
    <cfRule type="endsWith" dxfId="3885" priority="3877" stopIfTrue="1" operator="endsWith" text="MX">
      <formula>RIGHT(AK156,LEN("MX"))="MX"</formula>
    </cfRule>
    <cfRule type="endsWith" dxfId="3884" priority="3878" stopIfTrue="1" operator="endsWith" text="MI">
      <formula>RIGHT(AK156,LEN("MI"))="MI"</formula>
    </cfRule>
    <cfRule type="endsWith" dxfId="3883" priority="3879" stopIfTrue="1" operator="endsWith" text="PL">
      <formula>RIGHT(AK156,LEN("PL"))="PL"</formula>
    </cfRule>
    <cfRule type="endsWith" dxfId="3882" priority="3880" stopIfTrue="1" operator="endsWith" text="FE">
      <formula>RIGHT(AK156,LEN("FE"))="FE"</formula>
    </cfRule>
    <cfRule type="endsWith" dxfId="3881" priority="3881" stopIfTrue="1" operator="endsWith" text="PA">
      <formula>RIGHT(AK156,LEN("PA"))="PA"</formula>
    </cfRule>
    <cfRule type="endsWith" dxfId="3880" priority="3882" stopIfTrue="1" operator="endsWith" text="PS">
      <formula>RIGHT(AK156,LEN("PS"))="PS"</formula>
    </cfRule>
    <cfRule type="endsWith" dxfId="3879" priority="3883" stopIfTrue="1" operator="endsWith" text="OB">
      <formula>RIGHT(AK156,LEN("OB"))="OB"</formula>
    </cfRule>
    <cfRule type="endsWith" dxfId="3878" priority="3884" stopIfTrue="1" operator="endsWith" text="BA">
      <formula>RIGHT(AK156,LEN("BA"))="BA"</formula>
    </cfRule>
    <cfRule type="endsWith" dxfId="3877" priority="3885" stopIfTrue="1" operator="endsWith" text="CO">
      <formula>RIGHT(AK156,LEN("CO"))="CO"</formula>
    </cfRule>
    <cfRule type="endsWith" dxfId="3876" priority="3886" stopIfTrue="1" operator="endsWith" text="CH">
      <formula>RIGHT(AK156,LEN("CH"))="CH"</formula>
    </cfRule>
  </conditionalFormatting>
  <conditionalFormatting sqref="AM156:AM170">
    <cfRule type="endsWith" dxfId="3875" priority="3865" stopIfTrue="1" operator="endsWith" text="TE">
      <formula>RIGHT(AM156,LEN("TE"))="TE"</formula>
    </cfRule>
    <cfRule type="endsWith" dxfId="3874" priority="3866" stopIfTrue="1" operator="endsWith" text="MX">
      <formula>RIGHT(AM156,LEN("MX"))="MX"</formula>
    </cfRule>
    <cfRule type="endsWith" dxfId="3873" priority="3867" stopIfTrue="1" operator="endsWith" text="MI">
      <formula>RIGHT(AM156,LEN("MI"))="MI"</formula>
    </cfRule>
    <cfRule type="endsWith" dxfId="3872" priority="3868" stopIfTrue="1" operator="endsWith" text="PL">
      <formula>RIGHT(AM156,LEN("PL"))="PL"</formula>
    </cfRule>
    <cfRule type="endsWith" dxfId="3871" priority="3869" stopIfTrue="1" operator="endsWith" text="FE">
      <formula>RIGHT(AM156,LEN("FE"))="FE"</formula>
    </cfRule>
    <cfRule type="endsWith" dxfId="3870" priority="3870" stopIfTrue="1" operator="endsWith" text="PA">
      <formula>RIGHT(AM156,LEN("PA"))="PA"</formula>
    </cfRule>
    <cfRule type="endsWith" dxfId="3869" priority="3871" stopIfTrue="1" operator="endsWith" text="PS">
      <formula>RIGHT(AM156,LEN("PS"))="PS"</formula>
    </cfRule>
    <cfRule type="endsWith" dxfId="3868" priority="3872" stopIfTrue="1" operator="endsWith" text="OB">
      <formula>RIGHT(AM156,LEN("OB"))="OB"</formula>
    </cfRule>
    <cfRule type="endsWith" dxfId="3867" priority="3873" stopIfTrue="1" operator="endsWith" text="BA">
      <formula>RIGHT(AM156,LEN("BA"))="BA"</formula>
    </cfRule>
    <cfRule type="endsWith" dxfId="3866" priority="3874" stopIfTrue="1" operator="endsWith" text="CO">
      <formula>RIGHT(AM156,LEN("CO"))="CO"</formula>
    </cfRule>
    <cfRule type="endsWith" dxfId="3865" priority="3875" stopIfTrue="1" operator="endsWith" text="CH">
      <formula>RIGHT(AM156,LEN("CH"))="CH"</formula>
    </cfRule>
  </conditionalFormatting>
  <conditionalFormatting sqref="AV171">
    <cfRule type="cellIs" dxfId="3864" priority="3864" stopIfTrue="1" operator="greaterThan">
      <formula>16</formula>
    </cfRule>
  </conditionalFormatting>
  <conditionalFormatting sqref="AX171">
    <cfRule type="cellIs" dxfId="3863" priority="3863" stopIfTrue="1" operator="greaterThan">
      <formula>16</formula>
    </cfRule>
  </conditionalFormatting>
  <conditionalFormatting sqref="AZ171">
    <cfRule type="cellIs" dxfId="3862" priority="3862" stopIfTrue="1" operator="greaterThan">
      <formula>16</formula>
    </cfRule>
  </conditionalFormatting>
  <conditionalFormatting sqref="BB171">
    <cfRule type="cellIs" dxfId="3861" priority="3861" stopIfTrue="1" operator="greaterThan">
      <formula>16</formula>
    </cfRule>
  </conditionalFormatting>
  <conditionalFormatting sqref="BD171">
    <cfRule type="cellIs" dxfId="3860" priority="3860" stopIfTrue="1" operator="greaterThan">
      <formula>16</formula>
    </cfRule>
  </conditionalFormatting>
  <conditionalFormatting sqref="BF171">
    <cfRule type="cellIs" dxfId="3859" priority="3859" stopIfTrue="1" operator="greaterThan">
      <formula>16</formula>
    </cfRule>
  </conditionalFormatting>
  <conditionalFormatting sqref="BH171">
    <cfRule type="cellIs" dxfId="3858" priority="3858" stopIfTrue="1" operator="greaterThan">
      <formula>16</formula>
    </cfRule>
  </conditionalFormatting>
  <conditionalFormatting sqref="AU156:AU170">
    <cfRule type="endsWith" dxfId="3857" priority="3847" stopIfTrue="1" operator="endsWith" text="TE">
      <formula>RIGHT(AU156,LEN("TE"))="TE"</formula>
    </cfRule>
    <cfRule type="endsWith" dxfId="3856" priority="3848" stopIfTrue="1" operator="endsWith" text="MX">
      <formula>RIGHT(AU156,LEN("MX"))="MX"</formula>
    </cfRule>
    <cfRule type="endsWith" dxfId="3855" priority="3849" stopIfTrue="1" operator="endsWith" text="MI">
      <formula>RIGHT(AU156,LEN("MI"))="MI"</formula>
    </cfRule>
    <cfRule type="endsWith" dxfId="3854" priority="3850" stopIfTrue="1" operator="endsWith" text="PL">
      <formula>RIGHT(AU156,LEN("PL"))="PL"</formula>
    </cfRule>
    <cfRule type="endsWith" dxfId="3853" priority="3851" stopIfTrue="1" operator="endsWith" text="FE">
      <formula>RIGHT(AU156,LEN("FE"))="FE"</formula>
    </cfRule>
    <cfRule type="endsWith" dxfId="3852" priority="3852" stopIfTrue="1" operator="endsWith" text="PA">
      <formula>RIGHT(AU156,LEN("PA"))="PA"</formula>
    </cfRule>
    <cfRule type="endsWith" dxfId="3851" priority="3853" stopIfTrue="1" operator="endsWith" text="PS">
      <formula>RIGHT(AU156,LEN("PS"))="PS"</formula>
    </cfRule>
    <cfRule type="endsWith" dxfId="3850" priority="3854" stopIfTrue="1" operator="endsWith" text="OB">
      <formula>RIGHT(AU156,LEN("OB"))="OB"</formula>
    </cfRule>
    <cfRule type="endsWith" dxfId="3849" priority="3855" stopIfTrue="1" operator="endsWith" text="BA">
      <formula>RIGHT(AU156,LEN("BA"))="BA"</formula>
    </cfRule>
    <cfRule type="endsWith" dxfId="3848" priority="3856" stopIfTrue="1" operator="endsWith" text="CO">
      <formula>RIGHT(AU156,LEN("CO"))="CO"</formula>
    </cfRule>
    <cfRule type="endsWith" dxfId="3847" priority="3857" stopIfTrue="1" operator="endsWith" text="CH">
      <formula>RIGHT(AU156,LEN("CH"))="CH"</formula>
    </cfRule>
  </conditionalFormatting>
  <conditionalFormatting sqref="AW156:AW170">
    <cfRule type="endsWith" dxfId="3846" priority="3836" stopIfTrue="1" operator="endsWith" text="TE">
      <formula>RIGHT(AW156,LEN("TE"))="TE"</formula>
    </cfRule>
    <cfRule type="endsWith" dxfId="3845" priority="3837" stopIfTrue="1" operator="endsWith" text="MX">
      <formula>RIGHT(AW156,LEN("MX"))="MX"</formula>
    </cfRule>
    <cfRule type="endsWith" dxfId="3844" priority="3838" stopIfTrue="1" operator="endsWith" text="MI">
      <formula>RIGHT(AW156,LEN("MI"))="MI"</formula>
    </cfRule>
    <cfRule type="endsWith" dxfId="3843" priority="3839" stopIfTrue="1" operator="endsWith" text="PL">
      <formula>RIGHT(AW156,LEN("PL"))="PL"</formula>
    </cfRule>
    <cfRule type="endsWith" dxfId="3842" priority="3840" stopIfTrue="1" operator="endsWith" text="FE">
      <formula>RIGHT(AW156,LEN("FE"))="FE"</formula>
    </cfRule>
    <cfRule type="endsWith" dxfId="3841" priority="3841" stopIfTrue="1" operator="endsWith" text="PA">
      <formula>RIGHT(AW156,LEN("PA"))="PA"</formula>
    </cfRule>
    <cfRule type="endsWith" dxfId="3840" priority="3842" stopIfTrue="1" operator="endsWith" text="PS">
      <formula>RIGHT(AW156,LEN("PS"))="PS"</formula>
    </cfRule>
    <cfRule type="endsWith" dxfId="3839" priority="3843" stopIfTrue="1" operator="endsWith" text="OB">
      <formula>RIGHT(AW156,LEN("OB"))="OB"</formula>
    </cfRule>
    <cfRule type="endsWith" dxfId="3838" priority="3844" stopIfTrue="1" operator="endsWith" text="BA">
      <formula>RIGHT(AW156,LEN("BA"))="BA"</formula>
    </cfRule>
    <cfRule type="endsWith" dxfId="3837" priority="3845" stopIfTrue="1" operator="endsWith" text="CO">
      <formula>RIGHT(AW156,LEN("CO"))="CO"</formula>
    </cfRule>
    <cfRule type="endsWith" dxfId="3836" priority="3846" stopIfTrue="1" operator="endsWith" text="CH">
      <formula>RIGHT(AW156,LEN("CH"))="CH"</formula>
    </cfRule>
  </conditionalFormatting>
  <conditionalFormatting sqref="AY156:AY170">
    <cfRule type="endsWith" dxfId="3835" priority="3825" stopIfTrue="1" operator="endsWith" text="TE">
      <formula>RIGHT(AY156,LEN("TE"))="TE"</formula>
    </cfRule>
    <cfRule type="endsWith" dxfId="3834" priority="3826" stopIfTrue="1" operator="endsWith" text="MX">
      <formula>RIGHT(AY156,LEN("MX"))="MX"</formula>
    </cfRule>
    <cfRule type="endsWith" dxfId="3833" priority="3827" stopIfTrue="1" operator="endsWith" text="MI">
      <formula>RIGHT(AY156,LEN("MI"))="MI"</formula>
    </cfRule>
    <cfRule type="endsWith" dxfId="3832" priority="3828" stopIfTrue="1" operator="endsWith" text="PL">
      <formula>RIGHT(AY156,LEN("PL"))="PL"</formula>
    </cfRule>
    <cfRule type="endsWith" dxfId="3831" priority="3829" stopIfTrue="1" operator="endsWith" text="FE">
      <formula>RIGHT(AY156,LEN("FE"))="FE"</formula>
    </cfRule>
    <cfRule type="endsWith" dxfId="3830" priority="3830" stopIfTrue="1" operator="endsWith" text="PA">
      <formula>RIGHT(AY156,LEN("PA"))="PA"</formula>
    </cfRule>
    <cfRule type="endsWith" dxfId="3829" priority="3831" stopIfTrue="1" operator="endsWith" text="PS">
      <formula>RIGHT(AY156,LEN("PS"))="PS"</formula>
    </cfRule>
    <cfRule type="endsWith" dxfId="3828" priority="3832" stopIfTrue="1" operator="endsWith" text="OB">
      <formula>RIGHT(AY156,LEN("OB"))="OB"</formula>
    </cfRule>
    <cfRule type="endsWith" dxfId="3827" priority="3833" stopIfTrue="1" operator="endsWith" text="BA">
      <formula>RIGHT(AY156,LEN("BA"))="BA"</formula>
    </cfRule>
    <cfRule type="endsWith" dxfId="3826" priority="3834" stopIfTrue="1" operator="endsWith" text="CO">
      <formula>RIGHT(AY156,LEN("CO"))="CO"</formula>
    </cfRule>
    <cfRule type="endsWith" dxfId="3825" priority="3835" stopIfTrue="1" operator="endsWith" text="CH">
      <formula>RIGHT(AY156,LEN("CH"))="CH"</formula>
    </cfRule>
  </conditionalFormatting>
  <conditionalFormatting sqref="BA156:BA170">
    <cfRule type="endsWith" dxfId="3824" priority="3814" stopIfTrue="1" operator="endsWith" text="TE">
      <formula>RIGHT(BA156,LEN("TE"))="TE"</formula>
    </cfRule>
    <cfRule type="endsWith" dxfId="3823" priority="3815" stopIfTrue="1" operator="endsWith" text="MX">
      <formula>RIGHT(BA156,LEN("MX"))="MX"</formula>
    </cfRule>
    <cfRule type="endsWith" dxfId="3822" priority="3816" stopIfTrue="1" operator="endsWith" text="MI">
      <formula>RIGHT(BA156,LEN("MI"))="MI"</formula>
    </cfRule>
    <cfRule type="endsWith" dxfId="3821" priority="3817" stopIfTrue="1" operator="endsWith" text="PL">
      <formula>RIGHT(BA156,LEN("PL"))="PL"</formula>
    </cfRule>
    <cfRule type="endsWith" dxfId="3820" priority="3818" stopIfTrue="1" operator="endsWith" text="FE">
      <formula>RIGHT(BA156,LEN("FE"))="FE"</formula>
    </cfRule>
    <cfRule type="endsWith" dxfId="3819" priority="3819" stopIfTrue="1" operator="endsWith" text="PA">
      <formula>RIGHT(BA156,LEN("PA"))="PA"</formula>
    </cfRule>
    <cfRule type="endsWith" dxfId="3818" priority="3820" stopIfTrue="1" operator="endsWith" text="PS">
      <formula>RIGHT(BA156,LEN("PS"))="PS"</formula>
    </cfRule>
    <cfRule type="endsWith" dxfId="3817" priority="3821" stopIfTrue="1" operator="endsWith" text="OB">
      <formula>RIGHT(BA156,LEN("OB"))="OB"</formula>
    </cfRule>
    <cfRule type="endsWith" dxfId="3816" priority="3822" stopIfTrue="1" operator="endsWith" text="BA">
      <formula>RIGHT(BA156,LEN("BA"))="BA"</formula>
    </cfRule>
    <cfRule type="endsWith" dxfId="3815" priority="3823" stopIfTrue="1" operator="endsWith" text="CO">
      <formula>RIGHT(BA156,LEN("CO"))="CO"</formula>
    </cfRule>
    <cfRule type="endsWith" dxfId="3814" priority="3824" stopIfTrue="1" operator="endsWith" text="CH">
      <formula>RIGHT(BA156,LEN("CH"))="CH"</formula>
    </cfRule>
  </conditionalFormatting>
  <conditionalFormatting sqref="BC156:BC170">
    <cfRule type="endsWith" dxfId="3813" priority="3803" stopIfTrue="1" operator="endsWith" text="TE">
      <formula>RIGHT(BC156,LEN("TE"))="TE"</formula>
    </cfRule>
    <cfRule type="endsWith" dxfId="3812" priority="3804" stopIfTrue="1" operator="endsWith" text="MX">
      <formula>RIGHT(BC156,LEN("MX"))="MX"</formula>
    </cfRule>
    <cfRule type="endsWith" dxfId="3811" priority="3805" stopIfTrue="1" operator="endsWith" text="MI">
      <formula>RIGHT(BC156,LEN("MI"))="MI"</formula>
    </cfRule>
    <cfRule type="endsWith" dxfId="3810" priority="3806" stopIfTrue="1" operator="endsWith" text="PL">
      <formula>RIGHT(BC156,LEN("PL"))="PL"</formula>
    </cfRule>
    <cfRule type="endsWith" dxfId="3809" priority="3807" stopIfTrue="1" operator="endsWith" text="FE">
      <formula>RIGHT(BC156,LEN("FE"))="FE"</formula>
    </cfRule>
    <cfRule type="endsWith" dxfId="3808" priority="3808" stopIfTrue="1" operator="endsWith" text="PA">
      <formula>RIGHT(BC156,LEN("PA"))="PA"</formula>
    </cfRule>
    <cfRule type="endsWith" dxfId="3807" priority="3809" stopIfTrue="1" operator="endsWith" text="PS">
      <formula>RIGHT(BC156,LEN("PS"))="PS"</formula>
    </cfRule>
    <cfRule type="endsWith" dxfId="3806" priority="3810" stopIfTrue="1" operator="endsWith" text="OB">
      <formula>RIGHT(BC156,LEN("OB"))="OB"</formula>
    </cfRule>
    <cfRule type="endsWith" dxfId="3805" priority="3811" stopIfTrue="1" operator="endsWith" text="BA">
      <formula>RIGHT(BC156,LEN("BA"))="BA"</formula>
    </cfRule>
    <cfRule type="endsWith" dxfId="3804" priority="3812" stopIfTrue="1" operator="endsWith" text="CO">
      <formula>RIGHT(BC156,LEN("CO"))="CO"</formula>
    </cfRule>
    <cfRule type="endsWith" dxfId="3803" priority="3813" stopIfTrue="1" operator="endsWith" text="CH">
      <formula>RIGHT(BC156,LEN("CH"))="CH"</formula>
    </cfRule>
  </conditionalFormatting>
  <conditionalFormatting sqref="BE156:BE170">
    <cfRule type="endsWith" dxfId="3802" priority="3792" stopIfTrue="1" operator="endsWith" text="TE">
      <formula>RIGHT(BE156,LEN("TE"))="TE"</formula>
    </cfRule>
    <cfRule type="endsWith" dxfId="3801" priority="3793" stopIfTrue="1" operator="endsWith" text="MX">
      <formula>RIGHT(BE156,LEN("MX"))="MX"</formula>
    </cfRule>
    <cfRule type="endsWith" dxfId="3800" priority="3794" stopIfTrue="1" operator="endsWith" text="MI">
      <formula>RIGHT(BE156,LEN("MI"))="MI"</formula>
    </cfRule>
    <cfRule type="endsWith" dxfId="3799" priority="3795" stopIfTrue="1" operator="endsWith" text="PL">
      <formula>RIGHT(BE156,LEN("PL"))="PL"</formula>
    </cfRule>
    <cfRule type="endsWith" dxfId="3798" priority="3796" stopIfTrue="1" operator="endsWith" text="FE">
      <formula>RIGHT(BE156,LEN("FE"))="FE"</formula>
    </cfRule>
    <cfRule type="endsWith" dxfId="3797" priority="3797" stopIfTrue="1" operator="endsWith" text="PA">
      <formula>RIGHT(BE156,LEN("PA"))="PA"</formula>
    </cfRule>
    <cfRule type="endsWith" dxfId="3796" priority="3798" stopIfTrue="1" operator="endsWith" text="PS">
      <formula>RIGHT(BE156,LEN("PS"))="PS"</formula>
    </cfRule>
    <cfRule type="endsWith" dxfId="3795" priority="3799" stopIfTrue="1" operator="endsWith" text="OB">
      <formula>RIGHT(BE156,LEN("OB"))="OB"</formula>
    </cfRule>
    <cfRule type="endsWith" dxfId="3794" priority="3800" stopIfTrue="1" operator="endsWith" text="BA">
      <formula>RIGHT(BE156,LEN("BA"))="BA"</formula>
    </cfRule>
    <cfRule type="endsWith" dxfId="3793" priority="3801" stopIfTrue="1" operator="endsWith" text="CO">
      <formula>RIGHT(BE156,LEN("CO"))="CO"</formula>
    </cfRule>
    <cfRule type="endsWith" dxfId="3792" priority="3802" stopIfTrue="1" operator="endsWith" text="CH">
      <formula>RIGHT(BE156,LEN("CH"))="CH"</formula>
    </cfRule>
  </conditionalFormatting>
  <conditionalFormatting sqref="BG156:BG170">
    <cfRule type="endsWith" dxfId="3791" priority="3781" stopIfTrue="1" operator="endsWith" text="TE">
      <formula>RIGHT(BG156,LEN("TE"))="TE"</formula>
    </cfRule>
    <cfRule type="endsWith" dxfId="3790" priority="3782" stopIfTrue="1" operator="endsWith" text="MX">
      <formula>RIGHT(BG156,LEN("MX"))="MX"</formula>
    </cfRule>
    <cfRule type="endsWith" dxfId="3789" priority="3783" stopIfTrue="1" operator="endsWith" text="MI">
      <formula>RIGHT(BG156,LEN("MI"))="MI"</formula>
    </cfRule>
    <cfRule type="endsWith" dxfId="3788" priority="3784" stopIfTrue="1" operator="endsWith" text="PL">
      <formula>RIGHT(BG156,LEN("PL"))="PL"</formula>
    </cfRule>
    <cfRule type="endsWith" dxfId="3787" priority="3785" stopIfTrue="1" operator="endsWith" text="FE">
      <formula>RIGHT(BG156,LEN("FE"))="FE"</formula>
    </cfRule>
    <cfRule type="endsWith" dxfId="3786" priority="3786" stopIfTrue="1" operator="endsWith" text="PA">
      <formula>RIGHT(BG156,LEN("PA"))="PA"</formula>
    </cfRule>
    <cfRule type="endsWith" dxfId="3785" priority="3787" stopIfTrue="1" operator="endsWith" text="PS">
      <formula>RIGHT(BG156,LEN("PS"))="PS"</formula>
    </cfRule>
    <cfRule type="endsWith" dxfId="3784" priority="3788" stopIfTrue="1" operator="endsWith" text="OB">
      <formula>RIGHT(BG156,LEN("OB"))="OB"</formula>
    </cfRule>
    <cfRule type="endsWith" dxfId="3783" priority="3789" stopIfTrue="1" operator="endsWith" text="BA">
      <formula>RIGHT(BG156,LEN("BA"))="BA"</formula>
    </cfRule>
    <cfRule type="endsWith" dxfId="3782" priority="3790" stopIfTrue="1" operator="endsWith" text="CO">
      <formula>RIGHT(BG156,LEN("CO"))="CO"</formula>
    </cfRule>
    <cfRule type="endsWith" dxfId="3781" priority="3791" stopIfTrue="1" operator="endsWith" text="CH">
      <formula>RIGHT(BG156,LEN("CH"))="CH"</formula>
    </cfRule>
  </conditionalFormatting>
  <conditionalFormatting sqref="H189">
    <cfRule type="cellIs" dxfId="3780" priority="3780" stopIfTrue="1" operator="greaterThan">
      <formula>16</formula>
    </cfRule>
  </conditionalFormatting>
  <conditionalFormatting sqref="J189">
    <cfRule type="cellIs" dxfId="3779" priority="3779" stopIfTrue="1" operator="greaterThan">
      <formula>16</formula>
    </cfRule>
  </conditionalFormatting>
  <conditionalFormatting sqref="L189">
    <cfRule type="cellIs" dxfId="3778" priority="3778" stopIfTrue="1" operator="greaterThan">
      <formula>16</formula>
    </cfRule>
  </conditionalFormatting>
  <conditionalFormatting sqref="N189">
    <cfRule type="cellIs" dxfId="3777" priority="3777" stopIfTrue="1" operator="greaterThan">
      <formula>16</formula>
    </cfRule>
  </conditionalFormatting>
  <conditionalFormatting sqref="P189">
    <cfRule type="cellIs" dxfId="3776" priority="3776" stopIfTrue="1" operator="greaterThan">
      <formula>16</formula>
    </cfRule>
  </conditionalFormatting>
  <conditionalFormatting sqref="R189">
    <cfRule type="cellIs" dxfId="3775" priority="3775" stopIfTrue="1" operator="greaterThan">
      <formula>16</formula>
    </cfRule>
  </conditionalFormatting>
  <conditionalFormatting sqref="T189">
    <cfRule type="cellIs" dxfId="3774" priority="3774" stopIfTrue="1" operator="greaterThan">
      <formula>16</formula>
    </cfRule>
  </conditionalFormatting>
  <conditionalFormatting sqref="G174:G188">
    <cfRule type="endsWith" dxfId="3773" priority="3763" stopIfTrue="1" operator="endsWith" text="TE">
      <formula>RIGHT(G174,LEN("TE"))="TE"</formula>
    </cfRule>
    <cfRule type="endsWith" dxfId="3772" priority="3764" stopIfTrue="1" operator="endsWith" text="MX">
      <formula>RIGHT(G174,LEN("MX"))="MX"</formula>
    </cfRule>
    <cfRule type="endsWith" dxfId="3771" priority="3765" stopIfTrue="1" operator="endsWith" text="MI">
      <formula>RIGHT(G174,LEN("MI"))="MI"</formula>
    </cfRule>
    <cfRule type="endsWith" dxfId="3770" priority="3766" stopIfTrue="1" operator="endsWith" text="PL">
      <formula>RIGHT(G174,LEN("PL"))="PL"</formula>
    </cfRule>
    <cfRule type="endsWith" dxfId="3769" priority="3767" stopIfTrue="1" operator="endsWith" text="FE">
      <formula>RIGHT(G174,LEN("FE"))="FE"</formula>
    </cfRule>
    <cfRule type="endsWith" dxfId="3768" priority="3768" stopIfTrue="1" operator="endsWith" text="PA">
      <formula>RIGHT(G174,LEN("PA"))="PA"</formula>
    </cfRule>
    <cfRule type="endsWith" dxfId="3767" priority="3769" stopIfTrue="1" operator="endsWith" text="PS">
      <formula>RIGHT(G174,LEN("PS"))="PS"</formula>
    </cfRule>
    <cfRule type="endsWith" dxfId="3766" priority="3770" stopIfTrue="1" operator="endsWith" text="OB">
      <formula>RIGHT(G174,LEN("OB"))="OB"</formula>
    </cfRule>
    <cfRule type="endsWith" dxfId="3765" priority="3771" stopIfTrue="1" operator="endsWith" text="BA">
      <formula>RIGHT(G174,LEN("BA"))="BA"</formula>
    </cfRule>
    <cfRule type="endsWith" dxfId="3764" priority="3772" stopIfTrue="1" operator="endsWith" text="CO">
      <formula>RIGHT(G174,LEN("CO"))="CO"</formula>
    </cfRule>
    <cfRule type="endsWith" dxfId="3763" priority="3773" stopIfTrue="1" operator="endsWith" text="CH">
      <formula>RIGHT(G174,LEN("CH"))="CH"</formula>
    </cfRule>
  </conditionalFormatting>
  <conditionalFormatting sqref="I174:I188">
    <cfRule type="endsWith" dxfId="3762" priority="3752" stopIfTrue="1" operator="endsWith" text="TE">
      <formula>RIGHT(I174,LEN("TE"))="TE"</formula>
    </cfRule>
    <cfRule type="endsWith" dxfId="3761" priority="3753" stopIfTrue="1" operator="endsWith" text="MX">
      <formula>RIGHT(I174,LEN("MX"))="MX"</formula>
    </cfRule>
    <cfRule type="endsWith" dxfId="3760" priority="3754" stopIfTrue="1" operator="endsWith" text="MI">
      <formula>RIGHT(I174,LEN("MI"))="MI"</formula>
    </cfRule>
    <cfRule type="endsWith" dxfId="3759" priority="3755" stopIfTrue="1" operator="endsWith" text="PL">
      <formula>RIGHT(I174,LEN("PL"))="PL"</formula>
    </cfRule>
    <cfRule type="endsWith" dxfId="3758" priority="3756" stopIfTrue="1" operator="endsWith" text="FE">
      <formula>RIGHT(I174,LEN("FE"))="FE"</formula>
    </cfRule>
    <cfRule type="endsWith" dxfId="3757" priority="3757" stopIfTrue="1" operator="endsWith" text="PA">
      <formula>RIGHT(I174,LEN("PA"))="PA"</formula>
    </cfRule>
    <cfRule type="endsWith" dxfId="3756" priority="3758" stopIfTrue="1" operator="endsWith" text="PS">
      <formula>RIGHT(I174,LEN("PS"))="PS"</formula>
    </cfRule>
    <cfRule type="endsWith" dxfId="3755" priority="3759" stopIfTrue="1" operator="endsWith" text="OB">
      <formula>RIGHT(I174,LEN("OB"))="OB"</formula>
    </cfRule>
    <cfRule type="endsWith" dxfId="3754" priority="3760" stopIfTrue="1" operator="endsWith" text="BA">
      <formula>RIGHT(I174,LEN("BA"))="BA"</formula>
    </cfRule>
    <cfRule type="endsWith" dxfId="3753" priority="3761" stopIfTrue="1" operator="endsWith" text="CO">
      <formula>RIGHT(I174,LEN("CO"))="CO"</formula>
    </cfRule>
    <cfRule type="endsWith" dxfId="3752" priority="3762" stopIfTrue="1" operator="endsWith" text="CH">
      <formula>RIGHT(I174,LEN("CH"))="CH"</formula>
    </cfRule>
  </conditionalFormatting>
  <conditionalFormatting sqref="K174:K188">
    <cfRule type="endsWith" dxfId="3751" priority="3741" stopIfTrue="1" operator="endsWith" text="TE">
      <formula>RIGHT(K174,LEN("TE"))="TE"</formula>
    </cfRule>
    <cfRule type="endsWith" dxfId="3750" priority="3742" stopIfTrue="1" operator="endsWith" text="MX">
      <formula>RIGHT(K174,LEN("MX"))="MX"</formula>
    </cfRule>
    <cfRule type="endsWith" dxfId="3749" priority="3743" stopIfTrue="1" operator="endsWith" text="MI">
      <formula>RIGHT(K174,LEN("MI"))="MI"</formula>
    </cfRule>
    <cfRule type="endsWith" dxfId="3748" priority="3744" stopIfTrue="1" operator="endsWith" text="PL">
      <formula>RIGHT(K174,LEN("PL"))="PL"</formula>
    </cfRule>
    <cfRule type="endsWith" dxfId="3747" priority="3745" stopIfTrue="1" operator="endsWith" text="FE">
      <formula>RIGHT(K174,LEN("FE"))="FE"</formula>
    </cfRule>
    <cfRule type="endsWith" dxfId="3746" priority="3746" stopIfTrue="1" operator="endsWith" text="PA">
      <formula>RIGHT(K174,LEN("PA"))="PA"</formula>
    </cfRule>
    <cfRule type="endsWith" dxfId="3745" priority="3747" stopIfTrue="1" operator="endsWith" text="PS">
      <formula>RIGHT(K174,LEN("PS"))="PS"</formula>
    </cfRule>
    <cfRule type="endsWith" dxfId="3744" priority="3748" stopIfTrue="1" operator="endsWith" text="OB">
      <formula>RIGHT(K174,LEN("OB"))="OB"</formula>
    </cfRule>
    <cfRule type="endsWith" dxfId="3743" priority="3749" stopIfTrue="1" operator="endsWith" text="BA">
      <formula>RIGHT(K174,LEN("BA"))="BA"</formula>
    </cfRule>
    <cfRule type="endsWith" dxfId="3742" priority="3750" stopIfTrue="1" operator="endsWith" text="CO">
      <formula>RIGHT(K174,LEN("CO"))="CO"</formula>
    </cfRule>
    <cfRule type="endsWith" dxfId="3741" priority="3751" stopIfTrue="1" operator="endsWith" text="CH">
      <formula>RIGHT(K174,LEN("CH"))="CH"</formula>
    </cfRule>
  </conditionalFormatting>
  <conditionalFormatting sqref="M174:M188">
    <cfRule type="endsWith" dxfId="3740" priority="3730" stopIfTrue="1" operator="endsWith" text="TE">
      <formula>RIGHT(M174,LEN("TE"))="TE"</formula>
    </cfRule>
    <cfRule type="endsWith" dxfId="3739" priority="3731" stopIfTrue="1" operator="endsWith" text="MX">
      <formula>RIGHT(M174,LEN("MX"))="MX"</formula>
    </cfRule>
    <cfRule type="endsWith" dxfId="3738" priority="3732" stopIfTrue="1" operator="endsWith" text="MI">
      <formula>RIGHT(M174,LEN("MI"))="MI"</formula>
    </cfRule>
    <cfRule type="endsWith" dxfId="3737" priority="3733" stopIfTrue="1" operator="endsWith" text="PL">
      <formula>RIGHT(M174,LEN("PL"))="PL"</formula>
    </cfRule>
    <cfRule type="endsWith" dxfId="3736" priority="3734" stopIfTrue="1" operator="endsWith" text="FE">
      <formula>RIGHT(M174,LEN("FE"))="FE"</formula>
    </cfRule>
    <cfRule type="endsWith" dxfId="3735" priority="3735" stopIfTrue="1" operator="endsWith" text="PA">
      <formula>RIGHT(M174,LEN("PA"))="PA"</formula>
    </cfRule>
    <cfRule type="endsWith" dxfId="3734" priority="3736" stopIfTrue="1" operator="endsWith" text="PS">
      <formula>RIGHT(M174,LEN("PS"))="PS"</formula>
    </cfRule>
    <cfRule type="endsWith" dxfId="3733" priority="3737" stopIfTrue="1" operator="endsWith" text="OB">
      <formula>RIGHT(M174,LEN("OB"))="OB"</formula>
    </cfRule>
    <cfRule type="endsWith" dxfId="3732" priority="3738" stopIfTrue="1" operator="endsWith" text="BA">
      <formula>RIGHT(M174,LEN("BA"))="BA"</formula>
    </cfRule>
    <cfRule type="endsWith" dxfId="3731" priority="3739" stopIfTrue="1" operator="endsWith" text="CO">
      <formula>RIGHT(M174,LEN("CO"))="CO"</formula>
    </cfRule>
    <cfRule type="endsWith" dxfId="3730" priority="3740" stopIfTrue="1" operator="endsWith" text="CH">
      <formula>RIGHT(M174,LEN("CH"))="CH"</formula>
    </cfRule>
  </conditionalFormatting>
  <conditionalFormatting sqref="O174:O188">
    <cfRule type="endsWith" dxfId="3729" priority="3719" stopIfTrue="1" operator="endsWith" text="TE">
      <formula>RIGHT(O174,LEN("TE"))="TE"</formula>
    </cfRule>
    <cfRule type="endsWith" dxfId="3728" priority="3720" stopIfTrue="1" operator="endsWith" text="MX">
      <formula>RIGHT(O174,LEN("MX"))="MX"</formula>
    </cfRule>
    <cfRule type="endsWith" dxfId="3727" priority="3721" stopIfTrue="1" operator="endsWith" text="MI">
      <formula>RIGHT(O174,LEN("MI"))="MI"</formula>
    </cfRule>
    <cfRule type="endsWith" dxfId="3726" priority="3722" stopIfTrue="1" operator="endsWith" text="PL">
      <formula>RIGHT(O174,LEN("PL"))="PL"</formula>
    </cfRule>
    <cfRule type="endsWith" dxfId="3725" priority="3723" stopIfTrue="1" operator="endsWith" text="FE">
      <formula>RIGHT(O174,LEN("FE"))="FE"</formula>
    </cfRule>
    <cfRule type="endsWith" dxfId="3724" priority="3724" stopIfTrue="1" operator="endsWith" text="PA">
      <formula>RIGHT(O174,LEN("PA"))="PA"</formula>
    </cfRule>
    <cfRule type="endsWith" dxfId="3723" priority="3725" stopIfTrue="1" operator="endsWith" text="PS">
      <formula>RIGHT(O174,LEN("PS"))="PS"</formula>
    </cfRule>
    <cfRule type="endsWith" dxfId="3722" priority="3726" stopIfTrue="1" operator="endsWith" text="OB">
      <formula>RIGHT(O174,LEN("OB"))="OB"</formula>
    </cfRule>
    <cfRule type="endsWith" dxfId="3721" priority="3727" stopIfTrue="1" operator="endsWith" text="BA">
      <formula>RIGHT(O174,LEN("BA"))="BA"</formula>
    </cfRule>
    <cfRule type="endsWith" dxfId="3720" priority="3728" stopIfTrue="1" operator="endsWith" text="CO">
      <formula>RIGHT(O174,LEN("CO"))="CO"</formula>
    </cfRule>
    <cfRule type="endsWith" dxfId="3719" priority="3729" stopIfTrue="1" operator="endsWith" text="CH">
      <formula>RIGHT(O174,LEN("CH"))="CH"</formula>
    </cfRule>
  </conditionalFormatting>
  <conditionalFormatting sqref="Q174:Q188">
    <cfRule type="endsWith" dxfId="3718" priority="3708" stopIfTrue="1" operator="endsWith" text="TE">
      <formula>RIGHT(Q174,LEN("TE"))="TE"</formula>
    </cfRule>
    <cfRule type="endsWith" dxfId="3717" priority="3709" stopIfTrue="1" operator="endsWith" text="MX">
      <formula>RIGHT(Q174,LEN("MX"))="MX"</formula>
    </cfRule>
    <cfRule type="endsWith" dxfId="3716" priority="3710" stopIfTrue="1" operator="endsWith" text="MI">
      <formula>RIGHT(Q174,LEN("MI"))="MI"</formula>
    </cfRule>
    <cfRule type="endsWith" dxfId="3715" priority="3711" stopIfTrue="1" operator="endsWith" text="PL">
      <formula>RIGHT(Q174,LEN("PL"))="PL"</formula>
    </cfRule>
    <cfRule type="endsWith" dxfId="3714" priority="3712" stopIfTrue="1" operator="endsWith" text="FE">
      <formula>RIGHT(Q174,LEN("FE"))="FE"</formula>
    </cfRule>
    <cfRule type="endsWith" dxfId="3713" priority="3713" stopIfTrue="1" operator="endsWith" text="PA">
      <formula>RIGHT(Q174,LEN("PA"))="PA"</formula>
    </cfRule>
    <cfRule type="endsWith" dxfId="3712" priority="3714" stopIfTrue="1" operator="endsWith" text="PS">
      <formula>RIGHT(Q174,LEN("PS"))="PS"</formula>
    </cfRule>
    <cfRule type="endsWith" dxfId="3711" priority="3715" stopIfTrue="1" operator="endsWith" text="OB">
      <formula>RIGHT(Q174,LEN("OB"))="OB"</formula>
    </cfRule>
    <cfRule type="endsWith" dxfId="3710" priority="3716" stopIfTrue="1" operator="endsWith" text="BA">
      <formula>RIGHT(Q174,LEN("BA"))="BA"</formula>
    </cfRule>
    <cfRule type="endsWith" dxfId="3709" priority="3717" stopIfTrue="1" operator="endsWith" text="CO">
      <formula>RIGHT(Q174,LEN("CO"))="CO"</formula>
    </cfRule>
    <cfRule type="endsWith" dxfId="3708" priority="3718" stopIfTrue="1" operator="endsWith" text="CH">
      <formula>RIGHT(Q174,LEN("CH"))="CH"</formula>
    </cfRule>
  </conditionalFormatting>
  <conditionalFormatting sqref="S174:S188">
    <cfRule type="endsWith" dxfId="3707" priority="3697" stopIfTrue="1" operator="endsWith" text="TE">
      <formula>RIGHT(S174,LEN("TE"))="TE"</formula>
    </cfRule>
    <cfRule type="endsWith" dxfId="3706" priority="3698" stopIfTrue="1" operator="endsWith" text="MX">
      <formula>RIGHT(S174,LEN("MX"))="MX"</formula>
    </cfRule>
    <cfRule type="endsWith" dxfId="3705" priority="3699" stopIfTrue="1" operator="endsWith" text="MI">
      <formula>RIGHT(S174,LEN("MI"))="MI"</formula>
    </cfRule>
    <cfRule type="endsWith" dxfId="3704" priority="3700" stopIfTrue="1" operator="endsWith" text="PL">
      <formula>RIGHT(S174,LEN("PL"))="PL"</formula>
    </cfRule>
    <cfRule type="endsWith" dxfId="3703" priority="3701" stopIfTrue="1" operator="endsWith" text="FE">
      <formula>RIGHT(S174,LEN("FE"))="FE"</formula>
    </cfRule>
    <cfRule type="endsWith" dxfId="3702" priority="3702" stopIfTrue="1" operator="endsWith" text="PA">
      <formula>RIGHT(S174,LEN("PA"))="PA"</formula>
    </cfRule>
    <cfRule type="endsWith" dxfId="3701" priority="3703" stopIfTrue="1" operator="endsWith" text="PS">
      <formula>RIGHT(S174,LEN("PS"))="PS"</formula>
    </cfRule>
    <cfRule type="endsWith" dxfId="3700" priority="3704" stopIfTrue="1" operator="endsWith" text="OB">
      <formula>RIGHT(S174,LEN("OB"))="OB"</formula>
    </cfRule>
    <cfRule type="endsWith" dxfId="3699" priority="3705" stopIfTrue="1" operator="endsWith" text="BA">
      <formula>RIGHT(S174,LEN("BA"))="BA"</formula>
    </cfRule>
    <cfRule type="endsWith" dxfId="3698" priority="3706" stopIfTrue="1" operator="endsWith" text="CO">
      <formula>RIGHT(S174,LEN("CO"))="CO"</formula>
    </cfRule>
    <cfRule type="endsWith" dxfId="3697" priority="3707" stopIfTrue="1" operator="endsWith" text="CH">
      <formula>RIGHT(S174,LEN("CH"))="CH"</formula>
    </cfRule>
  </conditionalFormatting>
  <conditionalFormatting sqref="AB189">
    <cfRule type="cellIs" dxfId="3696" priority="3696" stopIfTrue="1" operator="greaterThan">
      <formula>16</formula>
    </cfRule>
  </conditionalFormatting>
  <conditionalFormatting sqref="AD189">
    <cfRule type="cellIs" dxfId="3695" priority="3695" stopIfTrue="1" operator="greaterThan">
      <formula>16</formula>
    </cfRule>
  </conditionalFormatting>
  <conditionalFormatting sqref="AF189">
    <cfRule type="cellIs" dxfId="3694" priority="3694" stopIfTrue="1" operator="greaterThan">
      <formula>16</formula>
    </cfRule>
  </conditionalFormatting>
  <conditionalFormatting sqref="AH189">
    <cfRule type="cellIs" dxfId="3693" priority="3693" stopIfTrue="1" operator="greaterThan">
      <formula>16</formula>
    </cfRule>
  </conditionalFormatting>
  <conditionalFormatting sqref="AJ189">
    <cfRule type="cellIs" dxfId="3692" priority="3692" stopIfTrue="1" operator="greaterThan">
      <formula>16</formula>
    </cfRule>
  </conditionalFormatting>
  <conditionalFormatting sqref="AL189">
    <cfRule type="cellIs" dxfId="3691" priority="3691" stopIfTrue="1" operator="greaterThan">
      <formula>16</formula>
    </cfRule>
  </conditionalFormatting>
  <conditionalFormatting sqref="AN189">
    <cfRule type="cellIs" dxfId="3690" priority="3690" stopIfTrue="1" operator="greaterThan">
      <formula>16</formula>
    </cfRule>
  </conditionalFormatting>
  <conditionalFormatting sqref="AA174:AA188">
    <cfRule type="endsWith" dxfId="3689" priority="3679" stopIfTrue="1" operator="endsWith" text="TE">
      <formula>RIGHT(AA174,LEN("TE"))="TE"</formula>
    </cfRule>
    <cfRule type="endsWith" dxfId="3688" priority="3680" stopIfTrue="1" operator="endsWith" text="MX">
      <formula>RIGHT(AA174,LEN("MX"))="MX"</formula>
    </cfRule>
    <cfRule type="endsWith" dxfId="3687" priority="3681" stopIfTrue="1" operator="endsWith" text="MI">
      <formula>RIGHT(AA174,LEN("MI"))="MI"</formula>
    </cfRule>
    <cfRule type="endsWith" dxfId="3686" priority="3682" stopIfTrue="1" operator="endsWith" text="PL">
      <formula>RIGHT(AA174,LEN("PL"))="PL"</formula>
    </cfRule>
    <cfRule type="endsWith" dxfId="3685" priority="3683" stopIfTrue="1" operator="endsWith" text="FE">
      <formula>RIGHT(AA174,LEN("FE"))="FE"</formula>
    </cfRule>
    <cfRule type="endsWith" dxfId="3684" priority="3684" stopIfTrue="1" operator="endsWith" text="PA">
      <formula>RIGHT(AA174,LEN("PA"))="PA"</formula>
    </cfRule>
    <cfRule type="endsWith" dxfId="3683" priority="3685" stopIfTrue="1" operator="endsWith" text="PS">
      <formula>RIGHT(AA174,LEN("PS"))="PS"</formula>
    </cfRule>
    <cfRule type="endsWith" dxfId="3682" priority="3686" stopIfTrue="1" operator="endsWith" text="OB">
      <formula>RIGHT(AA174,LEN("OB"))="OB"</formula>
    </cfRule>
    <cfRule type="endsWith" dxfId="3681" priority="3687" stopIfTrue="1" operator="endsWith" text="BA">
      <formula>RIGHT(AA174,LEN("BA"))="BA"</formula>
    </cfRule>
    <cfRule type="endsWith" dxfId="3680" priority="3688" stopIfTrue="1" operator="endsWith" text="CO">
      <formula>RIGHT(AA174,LEN("CO"))="CO"</formula>
    </cfRule>
    <cfRule type="endsWith" dxfId="3679" priority="3689" stopIfTrue="1" operator="endsWith" text="CH">
      <formula>RIGHT(AA174,LEN("CH"))="CH"</formula>
    </cfRule>
  </conditionalFormatting>
  <conditionalFormatting sqref="AC174:AC188">
    <cfRule type="endsWith" dxfId="3678" priority="3668" stopIfTrue="1" operator="endsWith" text="TE">
      <formula>RIGHT(AC174,LEN("TE"))="TE"</formula>
    </cfRule>
    <cfRule type="endsWith" dxfId="3677" priority="3669" stopIfTrue="1" operator="endsWith" text="MX">
      <formula>RIGHT(AC174,LEN("MX"))="MX"</formula>
    </cfRule>
    <cfRule type="endsWith" dxfId="3676" priority="3670" stopIfTrue="1" operator="endsWith" text="MI">
      <formula>RIGHT(AC174,LEN("MI"))="MI"</formula>
    </cfRule>
    <cfRule type="endsWith" dxfId="3675" priority="3671" stopIfTrue="1" operator="endsWith" text="PL">
      <formula>RIGHT(AC174,LEN("PL"))="PL"</formula>
    </cfRule>
    <cfRule type="endsWith" dxfId="3674" priority="3672" stopIfTrue="1" operator="endsWith" text="FE">
      <formula>RIGHT(AC174,LEN("FE"))="FE"</formula>
    </cfRule>
    <cfRule type="endsWith" dxfId="3673" priority="3673" stopIfTrue="1" operator="endsWith" text="PA">
      <formula>RIGHT(AC174,LEN("PA"))="PA"</formula>
    </cfRule>
    <cfRule type="endsWith" dxfId="3672" priority="3674" stopIfTrue="1" operator="endsWith" text="PS">
      <formula>RIGHT(AC174,LEN("PS"))="PS"</formula>
    </cfRule>
    <cfRule type="endsWith" dxfId="3671" priority="3675" stopIfTrue="1" operator="endsWith" text="OB">
      <formula>RIGHT(AC174,LEN("OB"))="OB"</formula>
    </cfRule>
    <cfRule type="endsWith" dxfId="3670" priority="3676" stopIfTrue="1" operator="endsWith" text="BA">
      <formula>RIGHT(AC174,LEN("BA"))="BA"</formula>
    </cfRule>
    <cfRule type="endsWith" dxfId="3669" priority="3677" stopIfTrue="1" operator="endsWith" text="CO">
      <formula>RIGHT(AC174,LEN("CO"))="CO"</formula>
    </cfRule>
    <cfRule type="endsWith" dxfId="3668" priority="3678" stopIfTrue="1" operator="endsWith" text="CH">
      <formula>RIGHT(AC174,LEN("CH"))="CH"</formula>
    </cfRule>
  </conditionalFormatting>
  <conditionalFormatting sqref="AE174:AE188">
    <cfRule type="endsWith" dxfId="3667" priority="3657" stopIfTrue="1" operator="endsWith" text="TE">
      <formula>RIGHT(AE174,LEN("TE"))="TE"</formula>
    </cfRule>
    <cfRule type="endsWith" dxfId="3666" priority="3658" stopIfTrue="1" operator="endsWith" text="MX">
      <formula>RIGHT(AE174,LEN("MX"))="MX"</formula>
    </cfRule>
    <cfRule type="endsWith" dxfId="3665" priority="3659" stopIfTrue="1" operator="endsWith" text="MI">
      <formula>RIGHT(AE174,LEN("MI"))="MI"</formula>
    </cfRule>
    <cfRule type="endsWith" dxfId="3664" priority="3660" stopIfTrue="1" operator="endsWith" text="PL">
      <formula>RIGHT(AE174,LEN("PL"))="PL"</formula>
    </cfRule>
    <cfRule type="endsWith" dxfId="3663" priority="3661" stopIfTrue="1" operator="endsWith" text="FE">
      <formula>RIGHT(AE174,LEN("FE"))="FE"</formula>
    </cfRule>
    <cfRule type="endsWith" dxfId="3662" priority="3662" stopIfTrue="1" operator="endsWith" text="PA">
      <formula>RIGHT(AE174,LEN("PA"))="PA"</formula>
    </cfRule>
    <cfRule type="endsWith" dxfId="3661" priority="3663" stopIfTrue="1" operator="endsWith" text="PS">
      <formula>RIGHT(AE174,LEN("PS"))="PS"</formula>
    </cfRule>
    <cfRule type="endsWith" dxfId="3660" priority="3664" stopIfTrue="1" operator="endsWith" text="OB">
      <formula>RIGHT(AE174,LEN("OB"))="OB"</formula>
    </cfRule>
    <cfRule type="endsWith" dxfId="3659" priority="3665" stopIfTrue="1" operator="endsWith" text="BA">
      <formula>RIGHT(AE174,LEN("BA"))="BA"</formula>
    </cfRule>
    <cfRule type="endsWith" dxfId="3658" priority="3666" stopIfTrue="1" operator="endsWith" text="CO">
      <formula>RIGHT(AE174,LEN("CO"))="CO"</formula>
    </cfRule>
    <cfRule type="endsWith" dxfId="3657" priority="3667" stopIfTrue="1" operator="endsWith" text="CH">
      <formula>RIGHT(AE174,LEN("CH"))="CH"</formula>
    </cfRule>
  </conditionalFormatting>
  <conditionalFormatting sqref="AG174:AG188">
    <cfRule type="endsWith" dxfId="3656" priority="3646" stopIfTrue="1" operator="endsWith" text="TE">
      <formula>RIGHT(AG174,LEN("TE"))="TE"</formula>
    </cfRule>
    <cfRule type="endsWith" dxfId="3655" priority="3647" stopIfTrue="1" operator="endsWith" text="MX">
      <formula>RIGHT(AG174,LEN("MX"))="MX"</formula>
    </cfRule>
    <cfRule type="endsWith" dxfId="3654" priority="3648" stopIfTrue="1" operator="endsWith" text="MI">
      <formula>RIGHT(AG174,LEN("MI"))="MI"</formula>
    </cfRule>
    <cfRule type="endsWith" dxfId="3653" priority="3649" stopIfTrue="1" operator="endsWith" text="PL">
      <formula>RIGHT(AG174,LEN("PL"))="PL"</formula>
    </cfRule>
    <cfRule type="endsWith" dxfId="3652" priority="3650" stopIfTrue="1" operator="endsWith" text="FE">
      <formula>RIGHT(AG174,LEN("FE"))="FE"</formula>
    </cfRule>
    <cfRule type="endsWith" dxfId="3651" priority="3651" stopIfTrue="1" operator="endsWith" text="PA">
      <formula>RIGHT(AG174,LEN("PA"))="PA"</formula>
    </cfRule>
    <cfRule type="endsWith" dxfId="3650" priority="3652" stopIfTrue="1" operator="endsWith" text="PS">
      <formula>RIGHT(AG174,LEN("PS"))="PS"</formula>
    </cfRule>
    <cfRule type="endsWith" dxfId="3649" priority="3653" stopIfTrue="1" operator="endsWith" text="OB">
      <formula>RIGHT(AG174,LEN("OB"))="OB"</formula>
    </cfRule>
    <cfRule type="endsWith" dxfId="3648" priority="3654" stopIfTrue="1" operator="endsWith" text="BA">
      <formula>RIGHT(AG174,LEN("BA"))="BA"</formula>
    </cfRule>
    <cfRule type="endsWith" dxfId="3647" priority="3655" stopIfTrue="1" operator="endsWith" text="CO">
      <formula>RIGHT(AG174,LEN("CO"))="CO"</formula>
    </cfRule>
    <cfRule type="endsWith" dxfId="3646" priority="3656" stopIfTrue="1" operator="endsWith" text="CH">
      <formula>RIGHT(AG174,LEN("CH"))="CH"</formula>
    </cfRule>
  </conditionalFormatting>
  <conditionalFormatting sqref="AI174:AI188">
    <cfRule type="endsWith" dxfId="3645" priority="3635" stopIfTrue="1" operator="endsWith" text="TE">
      <formula>RIGHT(AI174,LEN("TE"))="TE"</formula>
    </cfRule>
    <cfRule type="endsWith" dxfId="3644" priority="3636" stopIfTrue="1" operator="endsWith" text="MX">
      <formula>RIGHT(AI174,LEN("MX"))="MX"</formula>
    </cfRule>
    <cfRule type="endsWith" dxfId="3643" priority="3637" stopIfTrue="1" operator="endsWith" text="MI">
      <formula>RIGHT(AI174,LEN("MI"))="MI"</formula>
    </cfRule>
    <cfRule type="endsWith" dxfId="3642" priority="3638" stopIfTrue="1" operator="endsWith" text="PL">
      <formula>RIGHT(AI174,LEN("PL"))="PL"</formula>
    </cfRule>
    <cfRule type="endsWith" dxfId="3641" priority="3639" stopIfTrue="1" operator="endsWith" text="FE">
      <formula>RIGHT(AI174,LEN("FE"))="FE"</formula>
    </cfRule>
    <cfRule type="endsWith" dxfId="3640" priority="3640" stopIfTrue="1" operator="endsWith" text="PA">
      <formula>RIGHT(AI174,LEN("PA"))="PA"</formula>
    </cfRule>
    <cfRule type="endsWith" dxfId="3639" priority="3641" stopIfTrue="1" operator="endsWith" text="PS">
      <formula>RIGHT(AI174,LEN("PS"))="PS"</formula>
    </cfRule>
    <cfRule type="endsWith" dxfId="3638" priority="3642" stopIfTrue="1" operator="endsWith" text="OB">
      <formula>RIGHT(AI174,LEN("OB"))="OB"</formula>
    </cfRule>
    <cfRule type="endsWith" dxfId="3637" priority="3643" stopIfTrue="1" operator="endsWith" text="BA">
      <formula>RIGHT(AI174,LEN("BA"))="BA"</formula>
    </cfRule>
    <cfRule type="endsWith" dxfId="3636" priority="3644" stopIfTrue="1" operator="endsWith" text="CO">
      <formula>RIGHT(AI174,LEN("CO"))="CO"</formula>
    </cfRule>
    <cfRule type="endsWith" dxfId="3635" priority="3645" stopIfTrue="1" operator="endsWith" text="CH">
      <formula>RIGHT(AI174,LEN("CH"))="CH"</formula>
    </cfRule>
  </conditionalFormatting>
  <conditionalFormatting sqref="AK174:AK188">
    <cfRule type="endsWith" dxfId="3634" priority="3624" stopIfTrue="1" operator="endsWith" text="TE">
      <formula>RIGHT(AK174,LEN("TE"))="TE"</formula>
    </cfRule>
    <cfRule type="endsWith" dxfId="3633" priority="3625" stopIfTrue="1" operator="endsWith" text="MX">
      <formula>RIGHT(AK174,LEN("MX"))="MX"</formula>
    </cfRule>
    <cfRule type="endsWith" dxfId="3632" priority="3626" stopIfTrue="1" operator="endsWith" text="MI">
      <formula>RIGHT(AK174,LEN("MI"))="MI"</formula>
    </cfRule>
    <cfRule type="endsWith" dxfId="3631" priority="3627" stopIfTrue="1" operator="endsWith" text="PL">
      <formula>RIGHT(AK174,LEN("PL"))="PL"</formula>
    </cfRule>
    <cfRule type="endsWith" dxfId="3630" priority="3628" stopIfTrue="1" operator="endsWith" text="FE">
      <formula>RIGHT(AK174,LEN("FE"))="FE"</formula>
    </cfRule>
    <cfRule type="endsWith" dxfId="3629" priority="3629" stopIfTrue="1" operator="endsWith" text="PA">
      <formula>RIGHT(AK174,LEN("PA"))="PA"</formula>
    </cfRule>
    <cfRule type="endsWith" dxfId="3628" priority="3630" stopIfTrue="1" operator="endsWith" text="PS">
      <formula>RIGHT(AK174,LEN("PS"))="PS"</formula>
    </cfRule>
    <cfRule type="endsWith" dxfId="3627" priority="3631" stopIfTrue="1" operator="endsWith" text="OB">
      <formula>RIGHT(AK174,LEN("OB"))="OB"</formula>
    </cfRule>
    <cfRule type="endsWith" dxfId="3626" priority="3632" stopIfTrue="1" operator="endsWith" text="BA">
      <formula>RIGHT(AK174,LEN("BA"))="BA"</formula>
    </cfRule>
    <cfRule type="endsWith" dxfId="3625" priority="3633" stopIfTrue="1" operator="endsWith" text="CO">
      <formula>RIGHT(AK174,LEN("CO"))="CO"</formula>
    </cfRule>
    <cfRule type="endsWith" dxfId="3624" priority="3634" stopIfTrue="1" operator="endsWith" text="CH">
      <formula>RIGHT(AK174,LEN("CH"))="CH"</formula>
    </cfRule>
  </conditionalFormatting>
  <conditionalFormatting sqref="AM174:AM188">
    <cfRule type="endsWith" dxfId="3623" priority="3613" stopIfTrue="1" operator="endsWith" text="TE">
      <formula>RIGHT(AM174,LEN("TE"))="TE"</formula>
    </cfRule>
    <cfRule type="endsWith" dxfId="3622" priority="3614" stopIfTrue="1" operator="endsWith" text="MX">
      <formula>RIGHT(AM174,LEN("MX"))="MX"</formula>
    </cfRule>
    <cfRule type="endsWith" dxfId="3621" priority="3615" stopIfTrue="1" operator="endsWith" text="MI">
      <formula>RIGHT(AM174,LEN("MI"))="MI"</formula>
    </cfRule>
    <cfRule type="endsWith" dxfId="3620" priority="3616" stopIfTrue="1" operator="endsWith" text="PL">
      <formula>RIGHT(AM174,LEN("PL"))="PL"</formula>
    </cfRule>
    <cfRule type="endsWith" dxfId="3619" priority="3617" stopIfTrue="1" operator="endsWith" text="FE">
      <formula>RIGHT(AM174,LEN("FE"))="FE"</formula>
    </cfRule>
    <cfRule type="endsWith" dxfId="3618" priority="3618" stopIfTrue="1" operator="endsWith" text="PA">
      <formula>RIGHT(AM174,LEN("PA"))="PA"</formula>
    </cfRule>
    <cfRule type="endsWith" dxfId="3617" priority="3619" stopIfTrue="1" operator="endsWith" text="PS">
      <formula>RIGHT(AM174,LEN("PS"))="PS"</formula>
    </cfRule>
    <cfRule type="endsWith" dxfId="3616" priority="3620" stopIfTrue="1" operator="endsWith" text="OB">
      <formula>RIGHT(AM174,LEN("OB"))="OB"</formula>
    </cfRule>
    <cfRule type="endsWith" dxfId="3615" priority="3621" stopIfTrue="1" operator="endsWith" text="BA">
      <formula>RIGHT(AM174,LEN("BA"))="BA"</formula>
    </cfRule>
    <cfRule type="endsWith" dxfId="3614" priority="3622" stopIfTrue="1" operator="endsWith" text="CO">
      <formula>RIGHT(AM174,LEN("CO"))="CO"</formula>
    </cfRule>
    <cfRule type="endsWith" dxfId="3613" priority="3623" stopIfTrue="1" operator="endsWith" text="CH">
      <formula>RIGHT(AM174,LEN("CH"))="CH"</formula>
    </cfRule>
  </conditionalFormatting>
  <conditionalFormatting sqref="AV189">
    <cfRule type="cellIs" dxfId="3612" priority="3612" stopIfTrue="1" operator="greaterThan">
      <formula>16</formula>
    </cfRule>
  </conditionalFormatting>
  <conditionalFormatting sqref="AX189">
    <cfRule type="cellIs" dxfId="3611" priority="3611" stopIfTrue="1" operator="greaterThan">
      <formula>16</formula>
    </cfRule>
  </conditionalFormatting>
  <conditionalFormatting sqref="AZ189">
    <cfRule type="cellIs" dxfId="3610" priority="3610" stopIfTrue="1" operator="greaterThan">
      <formula>16</formula>
    </cfRule>
  </conditionalFormatting>
  <conditionalFormatting sqref="BB189">
    <cfRule type="cellIs" dxfId="3609" priority="3609" stopIfTrue="1" operator="greaterThan">
      <formula>16</formula>
    </cfRule>
  </conditionalFormatting>
  <conditionalFormatting sqref="BD189">
    <cfRule type="cellIs" dxfId="3608" priority="3608" stopIfTrue="1" operator="greaterThan">
      <formula>16</formula>
    </cfRule>
  </conditionalFormatting>
  <conditionalFormatting sqref="BF189">
    <cfRule type="cellIs" dxfId="3607" priority="3607" stopIfTrue="1" operator="greaterThan">
      <formula>16</formula>
    </cfRule>
  </conditionalFormatting>
  <conditionalFormatting sqref="BH189">
    <cfRule type="cellIs" dxfId="3606" priority="3606" stopIfTrue="1" operator="greaterThan">
      <formula>16</formula>
    </cfRule>
  </conditionalFormatting>
  <conditionalFormatting sqref="AU174:AU188">
    <cfRule type="endsWith" dxfId="3605" priority="3595" stopIfTrue="1" operator="endsWith" text="TE">
      <formula>RIGHT(AU174,LEN("TE"))="TE"</formula>
    </cfRule>
    <cfRule type="endsWith" dxfId="3604" priority="3596" stopIfTrue="1" operator="endsWith" text="MX">
      <formula>RIGHT(AU174,LEN("MX"))="MX"</formula>
    </cfRule>
    <cfRule type="endsWith" dxfId="3603" priority="3597" stopIfTrue="1" operator="endsWith" text="MI">
      <formula>RIGHT(AU174,LEN("MI"))="MI"</formula>
    </cfRule>
    <cfRule type="endsWith" dxfId="3602" priority="3598" stopIfTrue="1" operator="endsWith" text="PL">
      <formula>RIGHT(AU174,LEN("PL"))="PL"</formula>
    </cfRule>
    <cfRule type="endsWith" dxfId="3601" priority="3599" stopIfTrue="1" operator="endsWith" text="FE">
      <formula>RIGHT(AU174,LEN("FE"))="FE"</formula>
    </cfRule>
    <cfRule type="endsWith" dxfId="3600" priority="3600" stopIfTrue="1" operator="endsWith" text="PA">
      <formula>RIGHT(AU174,LEN("PA"))="PA"</formula>
    </cfRule>
    <cfRule type="endsWith" dxfId="3599" priority="3601" stopIfTrue="1" operator="endsWith" text="PS">
      <formula>RIGHT(AU174,LEN("PS"))="PS"</formula>
    </cfRule>
    <cfRule type="endsWith" dxfId="3598" priority="3602" stopIfTrue="1" operator="endsWith" text="OB">
      <formula>RIGHT(AU174,LEN("OB"))="OB"</formula>
    </cfRule>
    <cfRule type="endsWith" dxfId="3597" priority="3603" stopIfTrue="1" operator="endsWith" text="BA">
      <formula>RIGHT(AU174,LEN("BA"))="BA"</formula>
    </cfRule>
    <cfRule type="endsWith" dxfId="3596" priority="3604" stopIfTrue="1" operator="endsWith" text="CO">
      <formula>RIGHT(AU174,LEN("CO"))="CO"</formula>
    </cfRule>
    <cfRule type="endsWith" dxfId="3595" priority="3605" stopIfTrue="1" operator="endsWith" text="CH">
      <formula>RIGHT(AU174,LEN("CH"))="CH"</formula>
    </cfRule>
  </conditionalFormatting>
  <conditionalFormatting sqref="AW174:AW188">
    <cfRule type="endsWith" dxfId="3594" priority="3584" stopIfTrue="1" operator="endsWith" text="TE">
      <formula>RIGHT(AW174,LEN("TE"))="TE"</formula>
    </cfRule>
    <cfRule type="endsWith" dxfId="3593" priority="3585" stopIfTrue="1" operator="endsWith" text="MX">
      <formula>RIGHT(AW174,LEN("MX"))="MX"</formula>
    </cfRule>
    <cfRule type="endsWith" dxfId="3592" priority="3586" stopIfTrue="1" operator="endsWith" text="MI">
      <formula>RIGHT(AW174,LEN("MI"))="MI"</formula>
    </cfRule>
    <cfRule type="endsWith" dxfId="3591" priority="3587" stopIfTrue="1" operator="endsWith" text="PL">
      <formula>RIGHT(AW174,LEN("PL"))="PL"</formula>
    </cfRule>
    <cfRule type="endsWith" dxfId="3590" priority="3588" stopIfTrue="1" operator="endsWith" text="FE">
      <formula>RIGHT(AW174,LEN("FE"))="FE"</formula>
    </cfRule>
    <cfRule type="endsWith" dxfId="3589" priority="3589" stopIfTrue="1" operator="endsWith" text="PA">
      <formula>RIGHT(AW174,LEN("PA"))="PA"</formula>
    </cfRule>
    <cfRule type="endsWith" dxfId="3588" priority="3590" stopIfTrue="1" operator="endsWith" text="PS">
      <formula>RIGHT(AW174,LEN("PS"))="PS"</formula>
    </cfRule>
    <cfRule type="endsWith" dxfId="3587" priority="3591" stopIfTrue="1" operator="endsWith" text="OB">
      <formula>RIGHT(AW174,LEN("OB"))="OB"</formula>
    </cfRule>
    <cfRule type="endsWith" dxfId="3586" priority="3592" stopIfTrue="1" operator="endsWith" text="BA">
      <formula>RIGHT(AW174,LEN("BA"))="BA"</formula>
    </cfRule>
    <cfRule type="endsWith" dxfId="3585" priority="3593" stopIfTrue="1" operator="endsWith" text="CO">
      <formula>RIGHT(AW174,LEN("CO"))="CO"</formula>
    </cfRule>
    <cfRule type="endsWith" dxfId="3584" priority="3594" stopIfTrue="1" operator="endsWith" text="CH">
      <formula>RIGHT(AW174,LEN("CH"))="CH"</formula>
    </cfRule>
  </conditionalFormatting>
  <conditionalFormatting sqref="AY174:AY188">
    <cfRule type="endsWith" dxfId="3583" priority="3573" stopIfTrue="1" operator="endsWith" text="TE">
      <formula>RIGHT(AY174,LEN("TE"))="TE"</formula>
    </cfRule>
    <cfRule type="endsWith" dxfId="3582" priority="3574" stopIfTrue="1" operator="endsWith" text="MX">
      <formula>RIGHT(AY174,LEN("MX"))="MX"</formula>
    </cfRule>
    <cfRule type="endsWith" dxfId="3581" priority="3575" stopIfTrue="1" operator="endsWith" text="MI">
      <formula>RIGHT(AY174,LEN("MI"))="MI"</formula>
    </cfRule>
    <cfRule type="endsWith" dxfId="3580" priority="3576" stopIfTrue="1" operator="endsWith" text="PL">
      <formula>RIGHT(AY174,LEN("PL"))="PL"</formula>
    </cfRule>
    <cfRule type="endsWith" dxfId="3579" priority="3577" stopIfTrue="1" operator="endsWith" text="FE">
      <formula>RIGHT(AY174,LEN("FE"))="FE"</formula>
    </cfRule>
    <cfRule type="endsWith" dxfId="3578" priority="3578" stopIfTrue="1" operator="endsWith" text="PA">
      <formula>RIGHT(AY174,LEN("PA"))="PA"</formula>
    </cfRule>
    <cfRule type="endsWith" dxfId="3577" priority="3579" stopIfTrue="1" operator="endsWith" text="PS">
      <formula>RIGHT(AY174,LEN("PS"))="PS"</formula>
    </cfRule>
    <cfRule type="endsWith" dxfId="3576" priority="3580" stopIfTrue="1" operator="endsWith" text="OB">
      <formula>RIGHT(AY174,LEN("OB"))="OB"</formula>
    </cfRule>
    <cfRule type="endsWith" dxfId="3575" priority="3581" stopIfTrue="1" operator="endsWith" text="BA">
      <formula>RIGHT(AY174,LEN("BA"))="BA"</formula>
    </cfRule>
    <cfRule type="endsWith" dxfId="3574" priority="3582" stopIfTrue="1" operator="endsWith" text="CO">
      <formula>RIGHT(AY174,LEN("CO"))="CO"</formula>
    </cfRule>
    <cfRule type="endsWith" dxfId="3573" priority="3583" stopIfTrue="1" operator="endsWith" text="CH">
      <formula>RIGHT(AY174,LEN("CH"))="CH"</formula>
    </cfRule>
  </conditionalFormatting>
  <conditionalFormatting sqref="BA174:BA188">
    <cfRule type="endsWith" dxfId="3572" priority="3562" stopIfTrue="1" operator="endsWith" text="TE">
      <formula>RIGHT(BA174,LEN("TE"))="TE"</formula>
    </cfRule>
    <cfRule type="endsWith" dxfId="3571" priority="3563" stopIfTrue="1" operator="endsWith" text="MX">
      <formula>RIGHT(BA174,LEN("MX"))="MX"</formula>
    </cfRule>
    <cfRule type="endsWith" dxfId="3570" priority="3564" stopIfTrue="1" operator="endsWith" text="MI">
      <formula>RIGHT(BA174,LEN("MI"))="MI"</formula>
    </cfRule>
    <cfRule type="endsWith" dxfId="3569" priority="3565" stopIfTrue="1" operator="endsWith" text="PL">
      <formula>RIGHT(BA174,LEN("PL"))="PL"</formula>
    </cfRule>
    <cfRule type="endsWith" dxfId="3568" priority="3566" stopIfTrue="1" operator="endsWith" text="FE">
      <formula>RIGHT(BA174,LEN("FE"))="FE"</formula>
    </cfRule>
    <cfRule type="endsWith" dxfId="3567" priority="3567" stopIfTrue="1" operator="endsWith" text="PA">
      <formula>RIGHT(BA174,LEN("PA"))="PA"</formula>
    </cfRule>
    <cfRule type="endsWith" dxfId="3566" priority="3568" stopIfTrue="1" operator="endsWith" text="PS">
      <formula>RIGHT(BA174,LEN("PS"))="PS"</formula>
    </cfRule>
    <cfRule type="endsWith" dxfId="3565" priority="3569" stopIfTrue="1" operator="endsWith" text="OB">
      <formula>RIGHT(BA174,LEN("OB"))="OB"</formula>
    </cfRule>
    <cfRule type="endsWith" dxfId="3564" priority="3570" stopIfTrue="1" operator="endsWith" text="BA">
      <formula>RIGHT(BA174,LEN("BA"))="BA"</formula>
    </cfRule>
    <cfRule type="endsWith" dxfId="3563" priority="3571" stopIfTrue="1" operator="endsWith" text="CO">
      <formula>RIGHT(BA174,LEN("CO"))="CO"</formula>
    </cfRule>
    <cfRule type="endsWith" dxfId="3562" priority="3572" stopIfTrue="1" operator="endsWith" text="CH">
      <formula>RIGHT(BA174,LEN("CH"))="CH"</formula>
    </cfRule>
  </conditionalFormatting>
  <conditionalFormatting sqref="BC174:BC188">
    <cfRule type="endsWith" dxfId="3561" priority="3551" stopIfTrue="1" operator="endsWith" text="TE">
      <formula>RIGHT(BC174,LEN("TE"))="TE"</formula>
    </cfRule>
    <cfRule type="endsWith" dxfId="3560" priority="3552" stopIfTrue="1" operator="endsWith" text="MX">
      <formula>RIGHT(BC174,LEN("MX"))="MX"</formula>
    </cfRule>
    <cfRule type="endsWith" dxfId="3559" priority="3553" stopIfTrue="1" operator="endsWith" text="MI">
      <formula>RIGHT(BC174,LEN("MI"))="MI"</formula>
    </cfRule>
    <cfRule type="endsWith" dxfId="3558" priority="3554" stopIfTrue="1" operator="endsWith" text="PL">
      <formula>RIGHT(BC174,LEN("PL"))="PL"</formula>
    </cfRule>
    <cfRule type="endsWith" dxfId="3557" priority="3555" stopIfTrue="1" operator="endsWith" text="FE">
      <formula>RIGHT(BC174,LEN("FE"))="FE"</formula>
    </cfRule>
    <cfRule type="endsWith" dxfId="3556" priority="3556" stopIfTrue="1" operator="endsWith" text="PA">
      <formula>RIGHT(BC174,LEN("PA"))="PA"</formula>
    </cfRule>
    <cfRule type="endsWith" dxfId="3555" priority="3557" stopIfTrue="1" operator="endsWith" text="PS">
      <formula>RIGHT(BC174,LEN("PS"))="PS"</formula>
    </cfRule>
    <cfRule type="endsWith" dxfId="3554" priority="3558" stopIfTrue="1" operator="endsWith" text="OB">
      <formula>RIGHT(BC174,LEN("OB"))="OB"</formula>
    </cfRule>
    <cfRule type="endsWith" dxfId="3553" priority="3559" stopIfTrue="1" operator="endsWith" text="BA">
      <formula>RIGHT(BC174,LEN("BA"))="BA"</formula>
    </cfRule>
    <cfRule type="endsWith" dxfId="3552" priority="3560" stopIfTrue="1" operator="endsWith" text="CO">
      <formula>RIGHT(BC174,LEN("CO"))="CO"</formula>
    </cfRule>
    <cfRule type="endsWith" dxfId="3551" priority="3561" stopIfTrue="1" operator="endsWith" text="CH">
      <formula>RIGHT(BC174,LEN("CH"))="CH"</formula>
    </cfRule>
  </conditionalFormatting>
  <conditionalFormatting sqref="BE174:BE188">
    <cfRule type="endsWith" dxfId="3550" priority="3540" stopIfTrue="1" operator="endsWith" text="TE">
      <formula>RIGHT(BE174,LEN("TE"))="TE"</formula>
    </cfRule>
    <cfRule type="endsWith" dxfId="3549" priority="3541" stopIfTrue="1" operator="endsWith" text="MX">
      <formula>RIGHT(BE174,LEN("MX"))="MX"</formula>
    </cfRule>
    <cfRule type="endsWith" dxfId="3548" priority="3542" stopIfTrue="1" operator="endsWith" text="MI">
      <formula>RIGHT(BE174,LEN("MI"))="MI"</formula>
    </cfRule>
    <cfRule type="endsWith" dxfId="3547" priority="3543" stopIfTrue="1" operator="endsWith" text="PL">
      <formula>RIGHT(BE174,LEN("PL"))="PL"</formula>
    </cfRule>
    <cfRule type="endsWith" dxfId="3546" priority="3544" stopIfTrue="1" operator="endsWith" text="FE">
      <formula>RIGHT(BE174,LEN("FE"))="FE"</formula>
    </cfRule>
    <cfRule type="endsWith" dxfId="3545" priority="3545" stopIfTrue="1" operator="endsWith" text="PA">
      <formula>RIGHT(BE174,LEN("PA"))="PA"</formula>
    </cfRule>
    <cfRule type="endsWith" dxfId="3544" priority="3546" stopIfTrue="1" operator="endsWith" text="PS">
      <formula>RIGHT(BE174,LEN("PS"))="PS"</formula>
    </cfRule>
    <cfRule type="endsWith" dxfId="3543" priority="3547" stopIfTrue="1" operator="endsWith" text="OB">
      <formula>RIGHT(BE174,LEN("OB"))="OB"</formula>
    </cfRule>
    <cfRule type="endsWith" dxfId="3542" priority="3548" stopIfTrue="1" operator="endsWith" text="BA">
      <formula>RIGHT(BE174,LEN("BA"))="BA"</formula>
    </cfRule>
    <cfRule type="endsWith" dxfId="3541" priority="3549" stopIfTrue="1" operator="endsWith" text="CO">
      <formula>RIGHT(BE174,LEN("CO"))="CO"</formula>
    </cfRule>
    <cfRule type="endsWith" dxfId="3540" priority="3550" stopIfTrue="1" operator="endsWith" text="CH">
      <formula>RIGHT(BE174,LEN("CH"))="CH"</formula>
    </cfRule>
  </conditionalFormatting>
  <conditionalFormatting sqref="BG174:BG188">
    <cfRule type="endsWith" dxfId="3539" priority="3529" stopIfTrue="1" operator="endsWith" text="TE">
      <formula>RIGHT(BG174,LEN("TE"))="TE"</formula>
    </cfRule>
    <cfRule type="endsWith" dxfId="3538" priority="3530" stopIfTrue="1" operator="endsWith" text="MX">
      <formula>RIGHT(BG174,LEN("MX"))="MX"</formula>
    </cfRule>
    <cfRule type="endsWith" dxfId="3537" priority="3531" stopIfTrue="1" operator="endsWith" text="MI">
      <formula>RIGHT(BG174,LEN("MI"))="MI"</formula>
    </cfRule>
    <cfRule type="endsWith" dxfId="3536" priority="3532" stopIfTrue="1" operator="endsWith" text="PL">
      <formula>RIGHT(BG174,LEN("PL"))="PL"</formula>
    </cfRule>
    <cfRule type="endsWith" dxfId="3535" priority="3533" stopIfTrue="1" operator="endsWith" text="FE">
      <formula>RIGHT(BG174,LEN("FE"))="FE"</formula>
    </cfRule>
    <cfRule type="endsWith" dxfId="3534" priority="3534" stopIfTrue="1" operator="endsWith" text="PA">
      <formula>RIGHT(BG174,LEN("PA"))="PA"</formula>
    </cfRule>
    <cfRule type="endsWith" dxfId="3533" priority="3535" stopIfTrue="1" operator="endsWith" text="PS">
      <formula>RIGHT(BG174,LEN("PS"))="PS"</formula>
    </cfRule>
    <cfRule type="endsWith" dxfId="3532" priority="3536" stopIfTrue="1" operator="endsWith" text="OB">
      <formula>RIGHT(BG174,LEN("OB"))="OB"</formula>
    </cfRule>
    <cfRule type="endsWith" dxfId="3531" priority="3537" stopIfTrue="1" operator="endsWith" text="BA">
      <formula>RIGHT(BG174,LEN("BA"))="BA"</formula>
    </cfRule>
    <cfRule type="endsWith" dxfId="3530" priority="3538" stopIfTrue="1" operator="endsWith" text="CO">
      <formula>RIGHT(BG174,LEN("CO"))="CO"</formula>
    </cfRule>
    <cfRule type="endsWith" dxfId="3529" priority="3539" stopIfTrue="1" operator="endsWith" text="CH">
      <formula>RIGHT(BG174,LEN("CH"))="CH"</formula>
    </cfRule>
  </conditionalFormatting>
  <conditionalFormatting sqref="H207">
    <cfRule type="cellIs" dxfId="3528" priority="3528" stopIfTrue="1" operator="greaterThan">
      <formula>16</formula>
    </cfRule>
  </conditionalFormatting>
  <conditionalFormatting sqref="J207">
    <cfRule type="cellIs" dxfId="3527" priority="3527" stopIfTrue="1" operator="greaterThan">
      <formula>16</formula>
    </cfRule>
  </conditionalFormatting>
  <conditionalFormatting sqref="L207">
    <cfRule type="cellIs" dxfId="3526" priority="3526" stopIfTrue="1" operator="greaterThan">
      <formula>16</formula>
    </cfRule>
  </conditionalFormatting>
  <conditionalFormatting sqref="N207">
    <cfRule type="cellIs" dxfId="3525" priority="3525" stopIfTrue="1" operator="greaterThan">
      <formula>16</formula>
    </cfRule>
  </conditionalFormatting>
  <conditionalFormatting sqref="P207">
    <cfRule type="cellIs" dxfId="3524" priority="3524" stopIfTrue="1" operator="greaterThan">
      <formula>16</formula>
    </cfRule>
  </conditionalFormatting>
  <conditionalFormatting sqref="R207">
    <cfRule type="cellIs" dxfId="3523" priority="3523" stopIfTrue="1" operator="greaterThan">
      <formula>16</formula>
    </cfRule>
  </conditionalFormatting>
  <conditionalFormatting sqref="T207">
    <cfRule type="cellIs" dxfId="3522" priority="3522" stopIfTrue="1" operator="greaterThan">
      <formula>16</formula>
    </cfRule>
  </conditionalFormatting>
  <conditionalFormatting sqref="G192:G206">
    <cfRule type="endsWith" dxfId="3521" priority="3511" stopIfTrue="1" operator="endsWith" text="TE">
      <formula>RIGHT(G192,LEN("TE"))="TE"</formula>
    </cfRule>
    <cfRule type="endsWith" dxfId="3520" priority="3512" stopIfTrue="1" operator="endsWith" text="MX">
      <formula>RIGHT(G192,LEN("MX"))="MX"</formula>
    </cfRule>
    <cfRule type="endsWith" dxfId="3519" priority="3513" stopIfTrue="1" operator="endsWith" text="MI">
      <formula>RIGHT(G192,LEN("MI"))="MI"</formula>
    </cfRule>
    <cfRule type="endsWith" dxfId="3518" priority="3514" stopIfTrue="1" operator="endsWith" text="PL">
      <formula>RIGHT(G192,LEN("PL"))="PL"</formula>
    </cfRule>
    <cfRule type="endsWith" dxfId="3517" priority="3515" stopIfTrue="1" operator="endsWith" text="FE">
      <formula>RIGHT(G192,LEN("FE"))="FE"</formula>
    </cfRule>
    <cfRule type="endsWith" dxfId="3516" priority="3516" stopIfTrue="1" operator="endsWith" text="PA">
      <formula>RIGHT(G192,LEN("PA"))="PA"</formula>
    </cfRule>
    <cfRule type="endsWith" dxfId="3515" priority="3517" stopIfTrue="1" operator="endsWith" text="PS">
      <formula>RIGHT(G192,LEN("PS"))="PS"</formula>
    </cfRule>
    <cfRule type="endsWith" dxfId="3514" priority="3518" stopIfTrue="1" operator="endsWith" text="OB">
      <formula>RIGHT(G192,LEN("OB"))="OB"</formula>
    </cfRule>
    <cfRule type="endsWith" dxfId="3513" priority="3519" stopIfTrue="1" operator="endsWith" text="BA">
      <formula>RIGHT(G192,LEN("BA"))="BA"</formula>
    </cfRule>
    <cfRule type="endsWith" dxfId="3512" priority="3520" stopIfTrue="1" operator="endsWith" text="CO">
      <formula>RIGHT(G192,LEN("CO"))="CO"</formula>
    </cfRule>
    <cfRule type="endsWith" dxfId="3511" priority="3521" stopIfTrue="1" operator="endsWith" text="CH">
      <formula>RIGHT(G192,LEN("CH"))="CH"</formula>
    </cfRule>
  </conditionalFormatting>
  <conditionalFormatting sqref="I192:I206">
    <cfRule type="endsWith" dxfId="3510" priority="3500" stopIfTrue="1" operator="endsWith" text="TE">
      <formula>RIGHT(I192,LEN("TE"))="TE"</formula>
    </cfRule>
    <cfRule type="endsWith" dxfId="3509" priority="3501" stopIfTrue="1" operator="endsWith" text="MX">
      <formula>RIGHT(I192,LEN("MX"))="MX"</formula>
    </cfRule>
    <cfRule type="endsWith" dxfId="3508" priority="3502" stopIfTrue="1" operator="endsWith" text="MI">
      <formula>RIGHT(I192,LEN("MI"))="MI"</formula>
    </cfRule>
    <cfRule type="endsWith" dxfId="3507" priority="3503" stopIfTrue="1" operator="endsWith" text="PL">
      <formula>RIGHT(I192,LEN("PL"))="PL"</formula>
    </cfRule>
    <cfRule type="endsWith" dxfId="3506" priority="3504" stopIfTrue="1" operator="endsWith" text="FE">
      <formula>RIGHT(I192,LEN("FE"))="FE"</formula>
    </cfRule>
    <cfRule type="endsWith" dxfId="3505" priority="3505" stopIfTrue="1" operator="endsWith" text="PA">
      <formula>RIGHT(I192,LEN("PA"))="PA"</formula>
    </cfRule>
    <cfRule type="endsWith" dxfId="3504" priority="3506" stopIfTrue="1" operator="endsWith" text="PS">
      <formula>RIGHT(I192,LEN("PS"))="PS"</formula>
    </cfRule>
    <cfRule type="endsWith" dxfId="3503" priority="3507" stopIfTrue="1" operator="endsWith" text="OB">
      <formula>RIGHT(I192,LEN("OB"))="OB"</formula>
    </cfRule>
    <cfRule type="endsWith" dxfId="3502" priority="3508" stopIfTrue="1" operator="endsWith" text="BA">
      <formula>RIGHT(I192,LEN("BA"))="BA"</formula>
    </cfRule>
    <cfRule type="endsWith" dxfId="3501" priority="3509" stopIfTrue="1" operator="endsWith" text="CO">
      <formula>RIGHT(I192,LEN("CO"))="CO"</formula>
    </cfRule>
    <cfRule type="endsWith" dxfId="3500" priority="3510" stopIfTrue="1" operator="endsWith" text="CH">
      <formula>RIGHT(I192,LEN("CH"))="CH"</formula>
    </cfRule>
  </conditionalFormatting>
  <conditionalFormatting sqref="K192:K206">
    <cfRule type="endsWith" dxfId="3499" priority="3489" stopIfTrue="1" operator="endsWith" text="TE">
      <formula>RIGHT(K192,LEN("TE"))="TE"</formula>
    </cfRule>
    <cfRule type="endsWith" dxfId="3498" priority="3490" stopIfTrue="1" operator="endsWith" text="MX">
      <formula>RIGHT(K192,LEN("MX"))="MX"</formula>
    </cfRule>
    <cfRule type="endsWith" dxfId="3497" priority="3491" stopIfTrue="1" operator="endsWith" text="MI">
      <formula>RIGHT(K192,LEN("MI"))="MI"</formula>
    </cfRule>
    <cfRule type="endsWith" dxfId="3496" priority="3492" stopIfTrue="1" operator="endsWith" text="PL">
      <formula>RIGHT(K192,LEN("PL"))="PL"</formula>
    </cfRule>
    <cfRule type="endsWith" dxfId="3495" priority="3493" stopIfTrue="1" operator="endsWith" text="FE">
      <formula>RIGHT(K192,LEN("FE"))="FE"</formula>
    </cfRule>
    <cfRule type="endsWith" dxfId="3494" priority="3494" stopIfTrue="1" operator="endsWith" text="PA">
      <formula>RIGHT(K192,LEN("PA"))="PA"</formula>
    </cfRule>
    <cfRule type="endsWith" dxfId="3493" priority="3495" stopIfTrue="1" operator="endsWith" text="PS">
      <formula>RIGHT(K192,LEN("PS"))="PS"</formula>
    </cfRule>
    <cfRule type="endsWith" dxfId="3492" priority="3496" stopIfTrue="1" operator="endsWith" text="OB">
      <formula>RIGHT(K192,LEN("OB"))="OB"</formula>
    </cfRule>
    <cfRule type="endsWith" dxfId="3491" priority="3497" stopIfTrue="1" operator="endsWith" text="BA">
      <formula>RIGHT(K192,LEN("BA"))="BA"</formula>
    </cfRule>
    <cfRule type="endsWith" dxfId="3490" priority="3498" stopIfTrue="1" operator="endsWith" text="CO">
      <formula>RIGHT(K192,LEN("CO"))="CO"</formula>
    </cfRule>
    <cfRule type="endsWith" dxfId="3489" priority="3499" stopIfTrue="1" operator="endsWith" text="CH">
      <formula>RIGHT(K192,LEN("CH"))="CH"</formula>
    </cfRule>
  </conditionalFormatting>
  <conditionalFormatting sqref="M192:M206">
    <cfRule type="endsWith" dxfId="3488" priority="3478" stopIfTrue="1" operator="endsWith" text="TE">
      <formula>RIGHT(M192,LEN("TE"))="TE"</formula>
    </cfRule>
    <cfRule type="endsWith" dxfId="3487" priority="3479" stopIfTrue="1" operator="endsWith" text="MX">
      <formula>RIGHT(M192,LEN("MX"))="MX"</formula>
    </cfRule>
    <cfRule type="endsWith" dxfId="3486" priority="3480" stopIfTrue="1" operator="endsWith" text="MI">
      <formula>RIGHT(M192,LEN("MI"))="MI"</formula>
    </cfRule>
    <cfRule type="endsWith" dxfId="3485" priority="3481" stopIfTrue="1" operator="endsWith" text="PL">
      <formula>RIGHT(M192,LEN("PL"))="PL"</formula>
    </cfRule>
    <cfRule type="endsWith" dxfId="3484" priority="3482" stopIfTrue="1" operator="endsWith" text="FE">
      <formula>RIGHT(M192,LEN("FE"))="FE"</formula>
    </cfRule>
    <cfRule type="endsWith" dxfId="3483" priority="3483" stopIfTrue="1" operator="endsWith" text="PA">
      <formula>RIGHT(M192,LEN("PA"))="PA"</formula>
    </cfRule>
    <cfRule type="endsWith" dxfId="3482" priority="3484" stopIfTrue="1" operator="endsWith" text="PS">
      <formula>RIGHT(M192,LEN("PS"))="PS"</formula>
    </cfRule>
    <cfRule type="endsWith" dxfId="3481" priority="3485" stopIfTrue="1" operator="endsWith" text="OB">
      <formula>RIGHT(M192,LEN("OB"))="OB"</formula>
    </cfRule>
    <cfRule type="endsWith" dxfId="3480" priority="3486" stopIfTrue="1" operator="endsWith" text="BA">
      <formula>RIGHT(M192,LEN("BA"))="BA"</formula>
    </cfRule>
    <cfRule type="endsWith" dxfId="3479" priority="3487" stopIfTrue="1" operator="endsWith" text="CO">
      <formula>RIGHT(M192,LEN("CO"))="CO"</formula>
    </cfRule>
    <cfRule type="endsWith" dxfId="3478" priority="3488" stopIfTrue="1" operator="endsWith" text="CH">
      <formula>RIGHT(M192,LEN("CH"))="CH"</formula>
    </cfRule>
  </conditionalFormatting>
  <conditionalFormatting sqref="O192:O206">
    <cfRule type="endsWith" dxfId="3477" priority="3467" stopIfTrue="1" operator="endsWith" text="TE">
      <formula>RIGHT(O192,LEN("TE"))="TE"</formula>
    </cfRule>
    <cfRule type="endsWith" dxfId="3476" priority="3468" stopIfTrue="1" operator="endsWith" text="MX">
      <formula>RIGHT(O192,LEN("MX"))="MX"</formula>
    </cfRule>
    <cfRule type="endsWith" dxfId="3475" priority="3469" stopIfTrue="1" operator="endsWith" text="MI">
      <formula>RIGHT(O192,LEN("MI"))="MI"</formula>
    </cfRule>
    <cfRule type="endsWith" dxfId="3474" priority="3470" stopIfTrue="1" operator="endsWith" text="PL">
      <formula>RIGHT(O192,LEN("PL"))="PL"</formula>
    </cfRule>
    <cfRule type="endsWith" dxfId="3473" priority="3471" stopIfTrue="1" operator="endsWith" text="FE">
      <formula>RIGHT(O192,LEN("FE"))="FE"</formula>
    </cfRule>
    <cfRule type="endsWith" dxfId="3472" priority="3472" stopIfTrue="1" operator="endsWith" text="PA">
      <formula>RIGHT(O192,LEN("PA"))="PA"</formula>
    </cfRule>
    <cfRule type="endsWith" dxfId="3471" priority="3473" stopIfTrue="1" operator="endsWith" text="PS">
      <formula>RIGHT(O192,LEN("PS"))="PS"</formula>
    </cfRule>
    <cfRule type="endsWith" dxfId="3470" priority="3474" stopIfTrue="1" operator="endsWith" text="OB">
      <formula>RIGHT(O192,LEN("OB"))="OB"</formula>
    </cfRule>
    <cfRule type="endsWith" dxfId="3469" priority="3475" stopIfTrue="1" operator="endsWith" text="BA">
      <formula>RIGHT(O192,LEN("BA"))="BA"</formula>
    </cfRule>
    <cfRule type="endsWith" dxfId="3468" priority="3476" stopIfTrue="1" operator="endsWith" text="CO">
      <formula>RIGHT(O192,LEN("CO"))="CO"</formula>
    </cfRule>
    <cfRule type="endsWith" dxfId="3467" priority="3477" stopIfTrue="1" operator="endsWith" text="CH">
      <formula>RIGHT(O192,LEN("CH"))="CH"</formula>
    </cfRule>
  </conditionalFormatting>
  <conditionalFormatting sqref="Q192:Q206">
    <cfRule type="endsWith" dxfId="3466" priority="3456" stopIfTrue="1" operator="endsWith" text="TE">
      <formula>RIGHT(Q192,LEN("TE"))="TE"</formula>
    </cfRule>
    <cfRule type="endsWith" dxfId="3465" priority="3457" stopIfTrue="1" operator="endsWith" text="MX">
      <formula>RIGHT(Q192,LEN("MX"))="MX"</formula>
    </cfRule>
    <cfRule type="endsWith" dxfId="3464" priority="3458" stopIfTrue="1" operator="endsWith" text="MI">
      <formula>RIGHT(Q192,LEN("MI"))="MI"</formula>
    </cfRule>
    <cfRule type="endsWith" dxfId="3463" priority="3459" stopIfTrue="1" operator="endsWith" text="PL">
      <formula>RIGHT(Q192,LEN("PL"))="PL"</formula>
    </cfRule>
    <cfRule type="endsWith" dxfId="3462" priority="3460" stopIfTrue="1" operator="endsWith" text="FE">
      <formula>RIGHT(Q192,LEN("FE"))="FE"</formula>
    </cfRule>
    <cfRule type="endsWith" dxfId="3461" priority="3461" stopIfTrue="1" operator="endsWith" text="PA">
      <formula>RIGHT(Q192,LEN("PA"))="PA"</formula>
    </cfRule>
    <cfRule type="endsWith" dxfId="3460" priority="3462" stopIfTrue="1" operator="endsWith" text="PS">
      <formula>RIGHT(Q192,LEN("PS"))="PS"</formula>
    </cfRule>
    <cfRule type="endsWith" dxfId="3459" priority="3463" stopIfTrue="1" operator="endsWith" text="OB">
      <formula>RIGHT(Q192,LEN("OB"))="OB"</formula>
    </cfRule>
    <cfRule type="endsWith" dxfId="3458" priority="3464" stopIfTrue="1" operator="endsWith" text="BA">
      <formula>RIGHT(Q192,LEN("BA"))="BA"</formula>
    </cfRule>
    <cfRule type="endsWith" dxfId="3457" priority="3465" stopIfTrue="1" operator="endsWith" text="CO">
      <formula>RIGHT(Q192,LEN("CO"))="CO"</formula>
    </cfRule>
    <cfRule type="endsWith" dxfId="3456" priority="3466" stopIfTrue="1" operator="endsWith" text="CH">
      <formula>RIGHT(Q192,LEN("CH"))="CH"</formula>
    </cfRule>
  </conditionalFormatting>
  <conditionalFormatting sqref="S192:S206">
    <cfRule type="endsWith" dxfId="3455" priority="3445" stopIfTrue="1" operator="endsWith" text="TE">
      <formula>RIGHT(S192,LEN("TE"))="TE"</formula>
    </cfRule>
    <cfRule type="endsWith" dxfId="3454" priority="3446" stopIfTrue="1" operator="endsWith" text="MX">
      <formula>RIGHT(S192,LEN("MX"))="MX"</formula>
    </cfRule>
    <cfRule type="endsWith" dxfId="3453" priority="3447" stopIfTrue="1" operator="endsWith" text="MI">
      <formula>RIGHT(S192,LEN("MI"))="MI"</formula>
    </cfRule>
    <cfRule type="endsWith" dxfId="3452" priority="3448" stopIfTrue="1" operator="endsWith" text="PL">
      <formula>RIGHT(S192,LEN("PL"))="PL"</formula>
    </cfRule>
    <cfRule type="endsWith" dxfId="3451" priority="3449" stopIfTrue="1" operator="endsWith" text="FE">
      <formula>RIGHT(S192,LEN("FE"))="FE"</formula>
    </cfRule>
    <cfRule type="endsWith" dxfId="3450" priority="3450" stopIfTrue="1" operator="endsWith" text="PA">
      <formula>RIGHT(S192,LEN("PA"))="PA"</formula>
    </cfRule>
    <cfRule type="endsWith" dxfId="3449" priority="3451" stopIfTrue="1" operator="endsWith" text="PS">
      <formula>RIGHT(S192,LEN("PS"))="PS"</formula>
    </cfRule>
    <cfRule type="endsWith" dxfId="3448" priority="3452" stopIfTrue="1" operator="endsWith" text="OB">
      <formula>RIGHT(S192,LEN("OB"))="OB"</formula>
    </cfRule>
    <cfRule type="endsWith" dxfId="3447" priority="3453" stopIfTrue="1" operator="endsWith" text="BA">
      <formula>RIGHT(S192,LEN("BA"))="BA"</formula>
    </cfRule>
    <cfRule type="endsWith" dxfId="3446" priority="3454" stopIfTrue="1" operator="endsWith" text="CO">
      <formula>RIGHT(S192,LEN("CO"))="CO"</formula>
    </cfRule>
    <cfRule type="endsWith" dxfId="3445" priority="3455" stopIfTrue="1" operator="endsWith" text="CH">
      <formula>RIGHT(S192,LEN("CH"))="CH"</formula>
    </cfRule>
  </conditionalFormatting>
  <conditionalFormatting sqref="AB207">
    <cfRule type="cellIs" dxfId="3444" priority="3444" stopIfTrue="1" operator="greaterThan">
      <formula>16</formula>
    </cfRule>
  </conditionalFormatting>
  <conditionalFormatting sqref="AD207">
    <cfRule type="cellIs" dxfId="3443" priority="3443" stopIfTrue="1" operator="greaterThan">
      <formula>16</formula>
    </cfRule>
  </conditionalFormatting>
  <conditionalFormatting sqref="AF207">
    <cfRule type="cellIs" dxfId="3442" priority="3442" stopIfTrue="1" operator="greaterThan">
      <formula>16</formula>
    </cfRule>
  </conditionalFormatting>
  <conditionalFormatting sqref="AH207">
    <cfRule type="cellIs" dxfId="3441" priority="3441" stopIfTrue="1" operator="greaterThan">
      <formula>16</formula>
    </cfRule>
  </conditionalFormatting>
  <conditionalFormatting sqref="AJ207">
    <cfRule type="cellIs" dxfId="3440" priority="3440" stopIfTrue="1" operator="greaterThan">
      <formula>16</formula>
    </cfRule>
  </conditionalFormatting>
  <conditionalFormatting sqref="AL207">
    <cfRule type="cellIs" dxfId="3439" priority="3439" stopIfTrue="1" operator="greaterThan">
      <formula>16</formula>
    </cfRule>
  </conditionalFormatting>
  <conditionalFormatting sqref="AN207">
    <cfRule type="cellIs" dxfId="3438" priority="3438" stopIfTrue="1" operator="greaterThan">
      <formula>16</formula>
    </cfRule>
  </conditionalFormatting>
  <conditionalFormatting sqref="AA192:AA206">
    <cfRule type="endsWith" dxfId="3437" priority="3427" stopIfTrue="1" operator="endsWith" text="TE">
      <formula>RIGHT(AA192,LEN("TE"))="TE"</formula>
    </cfRule>
    <cfRule type="endsWith" dxfId="3436" priority="3428" stopIfTrue="1" operator="endsWith" text="MX">
      <formula>RIGHT(AA192,LEN("MX"))="MX"</formula>
    </cfRule>
    <cfRule type="endsWith" dxfId="3435" priority="3429" stopIfTrue="1" operator="endsWith" text="MI">
      <formula>RIGHT(AA192,LEN("MI"))="MI"</formula>
    </cfRule>
    <cfRule type="endsWith" dxfId="3434" priority="3430" stopIfTrue="1" operator="endsWith" text="PL">
      <formula>RIGHT(AA192,LEN("PL"))="PL"</formula>
    </cfRule>
    <cfRule type="endsWith" dxfId="3433" priority="3431" stopIfTrue="1" operator="endsWith" text="FE">
      <formula>RIGHT(AA192,LEN("FE"))="FE"</formula>
    </cfRule>
    <cfRule type="endsWith" dxfId="3432" priority="3432" stopIfTrue="1" operator="endsWith" text="PA">
      <formula>RIGHT(AA192,LEN("PA"))="PA"</formula>
    </cfRule>
    <cfRule type="endsWith" dxfId="3431" priority="3433" stopIfTrue="1" operator="endsWith" text="PS">
      <formula>RIGHT(AA192,LEN("PS"))="PS"</formula>
    </cfRule>
    <cfRule type="endsWith" dxfId="3430" priority="3434" stopIfTrue="1" operator="endsWith" text="OB">
      <formula>RIGHT(AA192,LEN("OB"))="OB"</formula>
    </cfRule>
    <cfRule type="endsWith" dxfId="3429" priority="3435" stopIfTrue="1" operator="endsWith" text="BA">
      <formula>RIGHT(AA192,LEN("BA"))="BA"</formula>
    </cfRule>
    <cfRule type="endsWith" dxfId="3428" priority="3436" stopIfTrue="1" operator="endsWith" text="CO">
      <formula>RIGHT(AA192,LEN("CO"))="CO"</formula>
    </cfRule>
    <cfRule type="endsWith" dxfId="3427" priority="3437" stopIfTrue="1" operator="endsWith" text="CH">
      <formula>RIGHT(AA192,LEN("CH"))="CH"</formula>
    </cfRule>
  </conditionalFormatting>
  <conditionalFormatting sqref="AC192:AC206">
    <cfRule type="endsWith" dxfId="3426" priority="3416" stopIfTrue="1" operator="endsWith" text="TE">
      <formula>RIGHT(AC192,LEN("TE"))="TE"</formula>
    </cfRule>
    <cfRule type="endsWith" dxfId="3425" priority="3417" stopIfTrue="1" operator="endsWith" text="MX">
      <formula>RIGHT(AC192,LEN("MX"))="MX"</formula>
    </cfRule>
    <cfRule type="endsWith" dxfId="3424" priority="3418" stopIfTrue="1" operator="endsWith" text="MI">
      <formula>RIGHT(AC192,LEN("MI"))="MI"</formula>
    </cfRule>
    <cfRule type="endsWith" dxfId="3423" priority="3419" stopIfTrue="1" operator="endsWith" text="PL">
      <formula>RIGHT(AC192,LEN("PL"))="PL"</formula>
    </cfRule>
    <cfRule type="endsWith" dxfId="3422" priority="3420" stopIfTrue="1" operator="endsWith" text="FE">
      <formula>RIGHT(AC192,LEN("FE"))="FE"</formula>
    </cfRule>
    <cfRule type="endsWith" dxfId="3421" priority="3421" stopIfTrue="1" operator="endsWith" text="PA">
      <formula>RIGHT(AC192,LEN("PA"))="PA"</formula>
    </cfRule>
    <cfRule type="endsWith" dxfId="3420" priority="3422" stopIfTrue="1" operator="endsWith" text="PS">
      <formula>RIGHT(AC192,LEN("PS"))="PS"</formula>
    </cfRule>
    <cfRule type="endsWith" dxfId="3419" priority="3423" stopIfTrue="1" operator="endsWith" text="OB">
      <formula>RIGHT(AC192,LEN("OB"))="OB"</formula>
    </cfRule>
    <cfRule type="endsWith" dxfId="3418" priority="3424" stopIfTrue="1" operator="endsWith" text="BA">
      <formula>RIGHT(AC192,LEN("BA"))="BA"</formula>
    </cfRule>
    <cfRule type="endsWith" dxfId="3417" priority="3425" stopIfTrue="1" operator="endsWith" text="CO">
      <formula>RIGHT(AC192,LEN("CO"))="CO"</formula>
    </cfRule>
    <cfRule type="endsWith" dxfId="3416" priority="3426" stopIfTrue="1" operator="endsWith" text="CH">
      <formula>RIGHT(AC192,LEN("CH"))="CH"</formula>
    </cfRule>
  </conditionalFormatting>
  <conditionalFormatting sqref="AE192:AE206">
    <cfRule type="endsWith" dxfId="3415" priority="3405" stopIfTrue="1" operator="endsWith" text="TE">
      <formula>RIGHT(AE192,LEN("TE"))="TE"</formula>
    </cfRule>
    <cfRule type="endsWith" dxfId="3414" priority="3406" stopIfTrue="1" operator="endsWith" text="MX">
      <formula>RIGHT(AE192,LEN("MX"))="MX"</formula>
    </cfRule>
    <cfRule type="endsWith" dxfId="3413" priority="3407" stopIfTrue="1" operator="endsWith" text="MI">
      <formula>RIGHT(AE192,LEN("MI"))="MI"</formula>
    </cfRule>
    <cfRule type="endsWith" dxfId="3412" priority="3408" stopIfTrue="1" operator="endsWith" text="PL">
      <formula>RIGHT(AE192,LEN("PL"))="PL"</formula>
    </cfRule>
    <cfRule type="endsWith" dxfId="3411" priority="3409" stopIfTrue="1" operator="endsWith" text="FE">
      <formula>RIGHT(AE192,LEN("FE"))="FE"</formula>
    </cfRule>
    <cfRule type="endsWith" dxfId="3410" priority="3410" stopIfTrue="1" operator="endsWith" text="PA">
      <formula>RIGHT(AE192,LEN("PA"))="PA"</formula>
    </cfRule>
    <cfRule type="endsWith" dxfId="3409" priority="3411" stopIfTrue="1" operator="endsWith" text="PS">
      <formula>RIGHT(AE192,LEN("PS"))="PS"</formula>
    </cfRule>
    <cfRule type="endsWith" dxfId="3408" priority="3412" stopIfTrue="1" operator="endsWith" text="OB">
      <formula>RIGHT(AE192,LEN("OB"))="OB"</formula>
    </cfRule>
    <cfRule type="endsWith" dxfId="3407" priority="3413" stopIfTrue="1" operator="endsWith" text="BA">
      <formula>RIGHT(AE192,LEN("BA"))="BA"</formula>
    </cfRule>
    <cfRule type="endsWith" dxfId="3406" priority="3414" stopIfTrue="1" operator="endsWith" text="CO">
      <formula>RIGHT(AE192,LEN("CO"))="CO"</formula>
    </cfRule>
    <cfRule type="endsWith" dxfId="3405" priority="3415" stopIfTrue="1" operator="endsWith" text="CH">
      <formula>RIGHT(AE192,LEN("CH"))="CH"</formula>
    </cfRule>
  </conditionalFormatting>
  <conditionalFormatting sqref="AG192:AG206">
    <cfRule type="endsWith" dxfId="3404" priority="3394" stopIfTrue="1" operator="endsWith" text="TE">
      <formula>RIGHT(AG192,LEN("TE"))="TE"</formula>
    </cfRule>
    <cfRule type="endsWith" dxfId="3403" priority="3395" stopIfTrue="1" operator="endsWith" text="MX">
      <formula>RIGHT(AG192,LEN("MX"))="MX"</formula>
    </cfRule>
    <cfRule type="endsWith" dxfId="3402" priority="3396" stopIfTrue="1" operator="endsWith" text="MI">
      <formula>RIGHT(AG192,LEN("MI"))="MI"</formula>
    </cfRule>
    <cfRule type="endsWith" dxfId="3401" priority="3397" stopIfTrue="1" operator="endsWith" text="PL">
      <formula>RIGHT(AG192,LEN("PL"))="PL"</formula>
    </cfRule>
    <cfRule type="endsWith" dxfId="3400" priority="3398" stopIfTrue="1" operator="endsWith" text="FE">
      <formula>RIGHT(AG192,LEN("FE"))="FE"</formula>
    </cfRule>
    <cfRule type="endsWith" dxfId="3399" priority="3399" stopIfTrue="1" operator="endsWith" text="PA">
      <formula>RIGHT(AG192,LEN("PA"))="PA"</formula>
    </cfRule>
    <cfRule type="endsWith" dxfId="3398" priority="3400" stopIfTrue="1" operator="endsWith" text="PS">
      <formula>RIGHT(AG192,LEN("PS"))="PS"</formula>
    </cfRule>
    <cfRule type="endsWith" dxfId="3397" priority="3401" stopIfTrue="1" operator="endsWith" text="OB">
      <formula>RIGHT(AG192,LEN("OB"))="OB"</formula>
    </cfRule>
    <cfRule type="endsWith" dxfId="3396" priority="3402" stopIfTrue="1" operator="endsWith" text="BA">
      <formula>RIGHT(AG192,LEN("BA"))="BA"</formula>
    </cfRule>
    <cfRule type="endsWith" dxfId="3395" priority="3403" stopIfTrue="1" operator="endsWith" text="CO">
      <formula>RIGHT(AG192,LEN("CO"))="CO"</formula>
    </cfRule>
    <cfRule type="endsWith" dxfId="3394" priority="3404" stopIfTrue="1" operator="endsWith" text="CH">
      <formula>RIGHT(AG192,LEN("CH"))="CH"</formula>
    </cfRule>
  </conditionalFormatting>
  <conditionalFormatting sqref="AI192:AI206">
    <cfRule type="endsWith" dxfId="3393" priority="3383" stopIfTrue="1" operator="endsWith" text="TE">
      <formula>RIGHT(AI192,LEN("TE"))="TE"</formula>
    </cfRule>
    <cfRule type="endsWith" dxfId="3392" priority="3384" stopIfTrue="1" operator="endsWith" text="MX">
      <formula>RIGHT(AI192,LEN("MX"))="MX"</formula>
    </cfRule>
    <cfRule type="endsWith" dxfId="3391" priority="3385" stopIfTrue="1" operator="endsWith" text="MI">
      <formula>RIGHT(AI192,LEN("MI"))="MI"</formula>
    </cfRule>
    <cfRule type="endsWith" dxfId="3390" priority="3386" stopIfTrue="1" operator="endsWith" text="PL">
      <formula>RIGHT(AI192,LEN("PL"))="PL"</formula>
    </cfRule>
    <cfRule type="endsWith" dxfId="3389" priority="3387" stopIfTrue="1" operator="endsWith" text="FE">
      <formula>RIGHT(AI192,LEN("FE"))="FE"</formula>
    </cfRule>
    <cfRule type="endsWith" dxfId="3388" priority="3388" stopIfTrue="1" operator="endsWith" text="PA">
      <formula>RIGHT(AI192,LEN("PA"))="PA"</formula>
    </cfRule>
    <cfRule type="endsWith" dxfId="3387" priority="3389" stopIfTrue="1" operator="endsWith" text="PS">
      <formula>RIGHT(AI192,LEN("PS"))="PS"</formula>
    </cfRule>
    <cfRule type="endsWith" dxfId="3386" priority="3390" stopIfTrue="1" operator="endsWith" text="OB">
      <formula>RIGHT(AI192,LEN("OB"))="OB"</formula>
    </cfRule>
    <cfRule type="endsWith" dxfId="3385" priority="3391" stopIfTrue="1" operator="endsWith" text="BA">
      <formula>RIGHT(AI192,LEN("BA"))="BA"</formula>
    </cfRule>
    <cfRule type="endsWith" dxfId="3384" priority="3392" stopIfTrue="1" operator="endsWith" text="CO">
      <formula>RIGHT(AI192,LEN("CO"))="CO"</formula>
    </cfRule>
    <cfRule type="endsWith" dxfId="3383" priority="3393" stopIfTrue="1" operator="endsWith" text="CH">
      <formula>RIGHT(AI192,LEN("CH"))="CH"</formula>
    </cfRule>
  </conditionalFormatting>
  <conditionalFormatting sqref="AK192:AK206">
    <cfRule type="endsWith" dxfId="3382" priority="3372" stopIfTrue="1" operator="endsWith" text="TE">
      <formula>RIGHT(AK192,LEN("TE"))="TE"</formula>
    </cfRule>
    <cfRule type="endsWith" dxfId="3381" priority="3373" stopIfTrue="1" operator="endsWith" text="MX">
      <formula>RIGHT(AK192,LEN("MX"))="MX"</formula>
    </cfRule>
    <cfRule type="endsWith" dxfId="3380" priority="3374" stopIfTrue="1" operator="endsWith" text="MI">
      <formula>RIGHT(AK192,LEN("MI"))="MI"</formula>
    </cfRule>
    <cfRule type="endsWith" dxfId="3379" priority="3375" stopIfTrue="1" operator="endsWith" text="PL">
      <formula>RIGHT(AK192,LEN("PL"))="PL"</formula>
    </cfRule>
    <cfRule type="endsWith" dxfId="3378" priority="3376" stopIfTrue="1" operator="endsWith" text="FE">
      <formula>RIGHT(AK192,LEN("FE"))="FE"</formula>
    </cfRule>
    <cfRule type="endsWith" dxfId="3377" priority="3377" stopIfTrue="1" operator="endsWith" text="PA">
      <formula>RIGHT(AK192,LEN("PA"))="PA"</formula>
    </cfRule>
    <cfRule type="endsWith" dxfId="3376" priority="3378" stopIfTrue="1" operator="endsWith" text="PS">
      <formula>RIGHT(AK192,LEN("PS"))="PS"</formula>
    </cfRule>
    <cfRule type="endsWith" dxfId="3375" priority="3379" stopIfTrue="1" operator="endsWith" text="OB">
      <formula>RIGHT(AK192,LEN("OB"))="OB"</formula>
    </cfRule>
    <cfRule type="endsWith" dxfId="3374" priority="3380" stopIfTrue="1" operator="endsWith" text="BA">
      <formula>RIGHT(AK192,LEN("BA"))="BA"</formula>
    </cfRule>
    <cfRule type="endsWith" dxfId="3373" priority="3381" stopIfTrue="1" operator="endsWith" text="CO">
      <formula>RIGHT(AK192,LEN("CO"))="CO"</formula>
    </cfRule>
    <cfRule type="endsWith" dxfId="3372" priority="3382" stopIfTrue="1" operator="endsWith" text="CH">
      <formula>RIGHT(AK192,LEN("CH"))="CH"</formula>
    </cfRule>
  </conditionalFormatting>
  <conditionalFormatting sqref="AM192:AM206">
    <cfRule type="endsWith" dxfId="3371" priority="3361" stopIfTrue="1" operator="endsWith" text="TE">
      <formula>RIGHT(AM192,LEN("TE"))="TE"</formula>
    </cfRule>
    <cfRule type="endsWith" dxfId="3370" priority="3362" stopIfTrue="1" operator="endsWith" text="MX">
      <formula>RIGHT(AM192,LEN("MX"))="MX"</formula>
    </cfRule>
    <cfRule type="endsWith" dxfId="3369" priority="3363" stopIfTrue="1" operator="endsWith" text="MI">
      <formula>RIGHT(AM192,LEN("MI"))="MI"</formula>
    </cfRule>
    <cfRule type="endsWith" dxfId="3368" priority="3364" stopIfTrue="1" operator="endsWith" text="PL">
      <formula>RIGHT(AM192,LEN("PL"))="PL"</formula>
    </cfRule>
    <cfRule type="endsWith" dxfId="3367" priority="3365" stopIfTrue="1" operator="endsWith" text="FE">
      <formula>RIGHT(AM192,LEN("FE"))="FE"</formula>
    </cfRule>
    <cfRule type="endsWith" dxfId="3366" priority="3366" stopIfTrue="1" operator="endsWith" text="PA">
      <formula>RIGHT(AM192,LEN("PA"))="PA"</formula>
    </cfRule>
    <cfRule type="endsWith" dxfId="3365" priority="3367" stopIfTrue="1" operator="endsWith" text="PS">
      <formula>RIGHT(AM192,LEN("PS"))="PS"</formula>
    </cfRule>
    <cfRule type="endsWith" dxfId="3364" priority="3368" stopIfTrue="1" operator="endsWith" text="OB">
      <formula>RIGHT(AM192,LEN("OB"))="OB"</formula>
    </cfRule>
    <cfRule type="endsWith" dxfId="3363" priority="3369" stopIfTrue="1" operator="endsWith" text="BA">
      <formula>RIGHT(AM192,LEN("BA"))="BA"</formula>
    </cfRule>
    <cfRule type="endsWith" dxfId="3362" priority="3370" stopIfTrue="1" operator="endsWith" text="CO">
      <formula>RIGHT(AM192,LEN("CO"))="CO"</formula>
    </cfRule>
    <cfRule type="endsWith" dxfId="3361" priority="3371" stopIfTrue="1" operator="endsWith" text="CH">
      <formula>RIGHT(AM192,LEN("CH"))="CH"</formula>
    </cfRule>
  </conditionalFormatting>
  <conditionalFormatting sqref="AV207">
    <cfRule type="cellIs" dxfId="3360" priority="3360" stopIfTrue="1" operator="greaterThan">
      <formula>16</formula>
    </cfRule>
  </conditionalFormatting>
  <conditionalFormatting sqref="AX207">
    <cfRule type="cellIs" dxfId="3359" priority="3359" stopIfTrue="1" operator="greaterThan">
      <formula>16</formula>
    </cfRule>
  </conditionalFormatting>
  <conditionalFormatting sqref="AZ207">
    <cfRule type="cellIs" dxfId="3358" priority="3358" stopIfTrue="1" operator="greaterThan">
      <formula>16</formula>
    </cfRule>
  </conditionalFormatting>
  <conditionalFormatting sqref="BB207">
    <cfRule type="cellIs" dxfId="3357" priority="3357" stopIfTrue="1" operator="greaterThan">
      <formula>16</formula>
    </cfRule>
  </conditionalFormatting>
  <conditionalFormatting sqref="BD207">
    <cfRule type="cellIs" dxfId="3356" priority="3356" stopIfTrue="1" operator="greaterThan">
      <formula>16</formula>
    </cfRule>
  </conditionalFormatting>
  <conditionalFormatting sqref="BF207">
    <cfRule type="cellIs" dxfId="3355" priority="3355" stopIfTrue="1" operator="greaterThan">
      <formula>16</formula>
    </cfRule>
  </conditionalFormatting>
  <conditionalFormatting sqref="BH207">
    <cfRule type="cellIs" dxfId="3354" priority="3354" stopIfTrue="1" operator="greaterThan">
      <formula>16</formula>
    </cfRule>
  </conditionalFormatting>
  <conditionalFormatting sqref="AU192:AU206">
    <cfRule type="endsWith" dxfId="3353" priority="3343" stopIfTrue="1" operator="endsWith" text="TE">
      <formula>RIGHT(AU192,LEN("TE"))="TE"</formula>
    </cfRule>
    <cfRule type="endsWith" dxfId="3352" priority="3344" stopIfTrue="1" operator="endsWith" text="MX">
      <formula>RIGHT(AU192,LEN("MX"))="MX"</formula>
    </cfRule>
    <cfRule type="endsWith" dxfId="3351" priority="3345" stopIfTrue="1" operator="endsWith" text="MI">
      <formula>RIGHT(AU192,LEN("MI"))="MI"</formula>
    </cfRule>
    <cfRule type="endsWith" dxfId="3350" priority="3346" stopIfTrue="1" operator="endsWith" text="PL">
      <formula>RIGHT(AU192,LEN("PL"))="PL"</formula>
    </cfRule>
    <cfRule type="endsWith" dxfId="3349" priority="3347" stopIfTrue="1" operator="endsWith" text="FE">
      <formula>RIGHT(AU192,LEN("FE"))="FE"</formula>
    </cfRule>
    <cfRule type="endsWith" dxfId="3348" priority="3348" stopIfTrue="1" operator="endsWith" text="PA">
      <formula>RIGHT(AU192,LEN("PA"))="PA"</formula>
    </cfRule>
    <cfRule type="endsWith" dxfId="3347" priority="3349" stopIfTrue="1" operator="endsWith" text="PS">
      <formula>RIGHT(AU192,LEN("PS"))="PS"</formula>
    </cfRule>
    <cfRule type="endsWith" dxfId="3346" priority="3350" stopIfTrue="1" operator="endsWith" text="OB">
      <formula>RIGHT(AU192,LEN("OB"))="OB"</formula>
    </cfRule>
    <cfRule type="endsWith" dxfId="3345" priority="3351" stopIfTrue="1" operator="endsWith" text="BA">
      <formula>RIGHT(AU192,LEN("BA"))="BA"</formula>
    </cfRule>
    <cfRule type="endsWith" dxfId="3344" priority="3352" stopIfTrue="1" operator="endsWith" text="CO">
      <formula>RIGHT(AU192,LEN("CO"))="CO"</formula>
    </cfRule>
    <cfRule type="endsWith" dxfId="3343" priority="3353" stopIfTrue="1" operator="endsWith" text="CH">
      <formula>RIGHT(AU192,LEN("CH"))="CH"</formula>
    </cfRule>
  </conditionalFormatting>
  <conditionalFormatting sqref="AW192:AW206">
    <cfRule type="endsWith" dxfId="3342" priority="3332" stopIfTrue="1" operator="endsWith" text="TE">
      <formula>RIGHT(AW192,LEN("TE"))="TE"</formula>
    </cfRule>
    <cfRule type="endsWith" dxfId="3341" priority="3333" stopIfTrue="1" operator="endsWith" text="MX">
      <formula>RIGHT(AW192,LEN("MX"))="MX"</formula>
    </cfRule>
    <cfRule type="endsWith" dxfId="3340" priority="3334" stopIfTrue="1" operator="endsWith" text="MI">
      <formula>RIGHT(AW192,LEN("MI"))="MI"</formula>
    </cfRule>
    <cfRule type="endsWith" dxfId="3339" priority="3335" stopIfTrue="1" operator="endsWith" text="PL">
      <formula>RIGHT(AW192,LEN("PL"))="PL"</formula>
    </cfRule>
    <cfRule type="endsWith" dxfId="3338" priority="3336" stopIfTrue="1" operator="endsWith" text="FE">
      <formula>RIGHT(AW192,LEN("FE"))="FE"</formula>
    </cfRule>
    <cfRule type="endsWith" dxfId="3337" priority="3337" stopIfTrue="1" operator="endsWith" text="PA">
      <formula>RIGHT(AW192,LEN("PA"))="PA"</formula>
    </cfRule>
    <cfRule type="endsWith" dxfId="3336" priority="3338" stopIfTrue="1" operator="endsWith" text="PS">
      <formula>RIGHT(AW192,LEN("PS"))="PS"</formula>
    </cfRule>
    <cfRule type="endsWith" dxfId="3335" priority="3339" stopIfTrue="1" operator="endsWith" text="OB">
      <formula>RIGHT(AW192,LEN("OB"))="OB"</formula>
    </cfRule>
    <cfRule type="endsWith" dxfId="3334" priority="3340" stopIfTrue="1" operator="endsWith" text="BA">
      <formula>RIGHT(AW192,LEN("BA"))="BA"</formula>
    </cfRule>
    <cfRule type="endsWith" dxfId="3333" priority="3341" stopIfTrue="1" operator="endsWith" text="CO">
      <formula>RIGHT(AW192,LEN("CO"))="CO"</formula>
    </cfRule>
    <cfRule type="endsWith" dxfId="3332" priority="3342" stopIfTrue="1" operator="endsWith" text="CH">
      <formula>RIGHT(AW192,LEN("CH"))="CH"</formula>
    </cfRule>
  </conditionalFormatting>
  <conditionalFormatting sqref="AY192:AY206">
    <cfRule type="endsWith" dxfId="3331" priority="3321" stopIfTrue="1" operator="endsWith" text="TE">
      <formula>RIGHT(AY192,LEN("TE"))="TE"</formula>
    </cfRule>
    <cfRule type="endsWith" dxfId="3330" priority="3322" stopIfTrue="1" operator="endsWith" text="MX">
      <formula>RIGHT(AY192,LEN("MX"))="MX"</formula>
    </cfRule>
    <cfRule type="endsWith" dxfId="3329" priority="3323" stopIfTrue="1" operator="endsWith" text="MI">
      <formula>RIGHT(AY192,LEN("MI"))="MI"</formula>
    </cfRule>
    <cfRule type="endsWith" dxfId="3328" priority="3324" stopIfTrue="1" operator="endsWith" text="PL">
      <formula>RIGHT(AY192,LEN("PL"))="PL"</formula>
    </cfRule>
    <cfRule type="endsWith" dxfId="3327" priority="3325" stopIfTrue="1" operator="endsWith" text="FE">
      <formula>RIGHT(AY192,LEN("FE"))="FE"</formula>
    </cfRule>
    <cfRule type="endsWith" dxfId="3326" priority="3326" stopIfTrue="1" operator="endsWith" text="PA">
      <formula>RIGHT(AY192,LEN("PA"))="PA"</formula>
    </cfRule>
    <cfRule type="endsWith" dxfId="3325" priority="3327" stopIfTrue="1" operator="endsWith" text="PS">
      <formula>RIGHT(AY192,LEN("PS"))="PS"</formula>
    </cfRule>
    <cfRule type="endsWith" dxfId="3324" priority="3328" stopIfTrue="1" operator="endsWith" text="OB">
      <formula>RIGHT(AY192,LEN("OB"))="OB"</formula>
    </cfRule>
    <cfRule type="endsWith" dxfId="3323" priority="3329" stopIfTrue="1" operator="endsWith" text="BA">
      <formula>RIGHT(AY192,LEN("BA"))="BA"</formula>
    </cfRule>
    <cfRule type="endsWith" dxfId="3322" priority="3330" stopIfTrue="1" operator="endsWith" text="CO">
      <formula>RIGHT(AY192,LEN("CO"))="CO"</formula>
    </cfRule>
    <cfRule type="endsWith" dxfId="3321" priority="3331" stopIfTrue="1" operator="endsWith" text="CH">
      <formula>RIGHT(AY192,LEN("CH"))="CH"</formula>
    </cfRule>
  </conditionalFormatting>
  <conditionalFormatting sqref="BA192:BA206">
    <cfRule type="endsWith" dxfId="3320" priority="3310" stopIfTrue="1" operator="endsWith" text="TE">
      <formula>RIGHT(BA192,LEN("TE"))="TE"</formula>
    </cfRule>
    <cfRule type="endsWith" dxfId="3319" priority="3311" stopIfTrue="1" operator="endsWith" text="MX">
      <formula>RIGHT(BA192,LEN("MX"))="MX"</formula>
    </cfRule>
    <cfRule type="endsWith" dxfId="3318" priority="3312" stopIfTrue="1" operator="endsWith" text="MI">
      <formula>RIGHT(BA192,LEN("MI"))="MI"</formula>
    </cfRule>
    <cfRule type="endsWith" dxfId="3317" priority="3313" stopIfTrue="1" operator="endsWith" text="PL">
      <formula>RIGHT(BA192,LEN("PL"))="PL"</formula>
    </cfRule>
    <cfRule type="endsWith" dxfId="3316" priority="3314" stopIfTrue="1" operator="endsWith" text="FE">
      <formula>RIGHT(BA192,LEN("FE"))="FE"</formula>
    </cfRule>
    <cfRule type="endsWith" dxfId="3315" priority="3315" stopIfTrue="1" operator="endsWith" text="PA">
      <formula>RIGHT(BA192,LEN("PA"))="PA"</formula>
    </cfRule>
    <cfRule type="endsWith" dxfId="3314" priority="3316" stopIfTrue="1" operator="endsWith" text="PS">
      <formula>RIGHT(BA192,LEN("PS"))="PS"</formula>
    </cfRule>
    <cfRule type="endsWith" dxfId="3313" priority="3317" stopIfTrue="1" operator="endsWith" text="OB">
      <formula>RIGHT(BA192,LEN("OB"))="OB"</formula>
    </cfRule>
    <cfRule type="endsWith" dxfId="3312" priority="3318" stopIfTrue="1" operator="endsWith" text="BA">
      <formula>RIGHT(BA192,LEN("BA"))="BA"</formula>
    </cfRule>
    <cfRule type="endsWith" dxfId="3311" priority="3319" stopIfTrue="1" operator="endsWith" text="CO">
      <formula>RIGHT(BA192,LEN("CO"))="CO"</formula>
    </cfRule>
    <cfRule type="endsWith" dxfId="3310" priority="3320" stopIfTrue="1" operator="endsWith" text="CH">
      <formula>RIGHT(BA192,LEN("CH"))="CH"</formula>
    </cfRule>
  </conditionalFormatting>
  <conditionalFormatting sqref="BC192:BC206">
    <cfRule type="endsWith" dxfId="3309" priority="3299" stopIfTrue="1" operator="endsWith" text="TE">
      <formula>RIGHT(BC192,LEN("TE"))="TE"</formula>
    </cfRule>
    <cfRule type="endsWith" dxfId="3308" priority="3300" stopIfTrue="1" operator="endsWith" text="MX">
      <formula>RIGHT(BC192,LEN("MX"))="MX"</formula>
    </cfRule>
    <cfRule type="endsWith" dxfId="3307" priority="3301" stopIfTrue="1" operator="endsWith" text="MI">
      <formula>RIGHT(BC192,LEN("MI"))="MI"</formula>
    </cfRule>
    <cfRule type="endsWith" dxfId="3306" priority="3302" stopIfTrue="1" operator="endsWith" text="PL">
      <formula>RIGHT(BC192,LEN("PL"))="PL"</formula>
    </cfRule>
    <cfRule type="endsWith" dxfId="3305" priority="3303" stopIfTrue="1" operator="endsWith" text="FE">
      <formula>RIGHT(BC192,LEN("FE"))="FE"</formula>
    </cfRule>
    <cfRule type="endsWith" dxfId="3304" priority="3304" stopIfTrue="1" operator="endsWith" text="PA">
      <formula>RIGHT(BC192,LEN("PA"))="PA"</formula>
    </cfRule>
    <cfRule type="endsWith" dxfId="3303" priority="3305" stopIfTrue="1" operator="endsWith" text="PS">
      <formula>RIGHT(BC192,LEN("PS"))="PS"</formula>
    </cfRule>
    <cfRule type="endsWith" dxfId="3302" priority="3306" stopIfTrue="1" operator="endsWith" text="OB">
      <formula>RIGHT(BC192,LEN("OB"))="OB"</formula>
    </cfRule>
    <cfRule type="endsWith" dxfId="3301" priority="3307" stopIfTrue="1" operator="endsWith" text="BA">
      <formula>RIGHT(BC192,LEN("BA"))="BA"</formula>
    </cfRule>
    <cfRule type="endsWith" dxfId="3300" priority="3308" stopIfTrue="1" operator="endsWith" text="CO">
      <formula>RIGHT(BC192,LEN("CO"))="CO"</formula>
    </cfRule>
    <cfRule type="endsWith" dxfId="3299" priority="3309" stopIfTrue="1" operator="endsWith" text="CH">
      <formula>RIGHT(BC192,LEN("CH"))="CH"</formula>
    </cfRule>
  </conditionalFormatting>
  <conditionalFormatting sqref="BE192:BE206">
    <cfRule type="endsWith" dxfId="3298" priority="3288" stopIfTrue="1" operator="endsWith" text="TE">
      <formula>RIGHT(BE192,LEN("TE"))="TE"</formula>
    </cfRule>
    <cfRule type="endsWith" dxfId="3297" priority="3289" stopIfTrue="1" operator="endsWith" text="MX">
      <formula>RIGHT(BE192,LEN("MX"))="MX"</formula>
    </cfRule>
    <cfRule type="endsWith" dxfId="3296" priority="3290" stopIfTrue="1" operator="endsWith" text="MI">
      <formula>RIGHT(BE192,LEN("MI"))="MI"</formula>
    </cfRule>
    <cfRule type="endsWith" dxfId="3295" priority="3291" stopIfTrue="1" operator="endsWith" text="PL">
      <formula>RIGHT(BE192,LEN("PL"))="PL"</formula>
    </cfRule>
    <cfRule type="endsWith" dxfId="3294" priority="3292" stopIfTrue="1" operator="endsWith" text="FE">
      <formula>RIGHT(BE192,LEN("FE"))="FE"</formula>
    </cfRule>
    <cfRule type="endsWith" dxfId="3293" priority="3293" stopIfTrue="1" operator="endsWith" text="PA">
      <formula>RIGHT(BE192,LEN("PA"))="PA"</formula>
    </cfRule>
    <cfRule type="endsWith" dxfId="3292" priority="3294" stopIfTrue="1" operator="endsWith" text="PS">
      <formula>RIGHT(BE192,LEN("PS"))="PS"</formula>
    </cfRule>
    <cfRule type="endsWith" dxfId="3291" priority="3295" stopIfTrue="1" operator="endsWith" text="OB">
      <formula>RIGHT(BE192,LEN("OB"))="OB"</formula>
    </cfRule>
    <cfRule type="endsWith" dxfId="3290" priority="3296" stopIfTrue="1" operator="endsWith" text="BA">
      <formula>RIGHT(BE192,LEN("BA"))="BA"</formula>
    </cfRule>
    <cfRule type="endsWith" dxfId="3289" priority="3297" stopIfTrue="1" operator="endsWith" text="CO">
      <formula>RIGHT(BE192,LEN("CO"))="CO"</formula>
    </cfRule>
    <cfRule type="endsWith" dxfId="3288" priority="3298" stopIfTrue="1" operator="endsWith" text="CH">
      <formula>RIGHT(BE192,LEN("CH"))="CH"</formula>
    </cfRule>
  </conditionalFormatting>
  <conditionalFormatting sqref="BG192:BG206">
    <cfRule type="endsWith" dxfId="3287" priority="3277" stopIfTrue="1" operator="endsWith" text="TE">
      <formula>RIGHT(BG192,LEN("TE"))="TE"</formula>
    </cfRule>
    <cfRule type="endsWith" dxfId="3286" priority="3278" stopIfTrue="1" operator="endsWith" text="MX">
      <formula>RIGHT(BG192,LEN("MX"))="MX"</formula>
    </cfRule>
    <cfRule type="endsWith" dxfId="3285" priority="3279" stopIfTrue="1" operator="endsWith" text="MI">
      <formula>RIGHT(BG192,LEN("MI"))="MI"</formula>
    </cfRule>
    <cfRule type="endsWith" dxfId="3284" priority="3280" stopIfTrue="1" operator="endsWith" text="PL">
      <formula>RIGHT(BG192,LEN("PL"))="PL"</formula>
    </cfRule>
    <cfRule type="endsWith" dxfId="3283" priority="3281" stopIfTrue="1" operator="endsWith" text="FE">
      <formula>RIGHT(BG192,LEN("FE"))="FE"</formula>
    </cfRule>
    <cfRule type="endsWith" dxfId="3282" priority="3282" stopIfTrue="1" operator="endsWith" text="PA">
      <formula>RIGHT(BG192,LEN("PA"))="PA"</formula>
    </cfRule>
    <cfRule type="endsWith" dxfId="3281" priority="3283" stopIfTrue="1" operator="endsWith" text="PS">
      <formula>RIGHT(BG192,LEN("PS"))="PS"</formula>
    </cfRule>
    <cfRule type="endsWith" dxfId="3280" priority="3284" stopIfTrue="1" operator="endsWith" text="OB">
      <formula>RIGHT(BG192,LEN("OB"))="OB"</formula>
    </cfRule>
    <cfRule type="endsWith" dxfId="3279" priority="3285" stopIfTrue="1" operator="endsWith" text="BA">
      <formula>RIGHT(BG192,LEN("BA"))="BA"</formula>
    </cfRule>
    <cfRule type="endsWith" dxfId="3278" priority="3286" stopIfTrue="1" operator="endsWith" text="CO">
      <formula>RIGHT(BG192,LEN("CO"))="CO"</formula>
    </cfRule>
    <cfRule type="endsWith" dxfId="3277" priority="3287" stopIfTrue="1" operator="endsWith" text="CH">
      <formula>RIGHT(BG192,LEN("CH"))="CH"</formula>
    </cfRule>
  </conditionalFormatting>
  <conditionalFormatting sqref="H224">
    <cfRule type="cellIs" dxfId="3276" priority="3276" stopIfTrue="1" operator="greaterThan">
      <formula>16</formula>
    </cfRule>
  </conditionalFormatting>
  <conditionalFormatting sqref="J224">
    <cfRule type="cellIs" dxfId="3275" priority="3275" stopIfTrue="1" operator="greaterThan">
      <formula>16</formula>
    </cfRule>
  </conditionalFormatting>
  <conditionalFormatting sqref="L224">
    <cfRule type="cellIs" dxfId="3274" priority="3274" stopIfTrue="1" operator="greaterThan">
      <formula>16</formula>
    </cfRule>
  </conditionalFormatting>
  <conditionalFormatting sqref="N224">
    <cfRule type="cellIs" dxfId="3273" priority="3273" stopIfTrue="1" operator="greaterThan">
      <formula>16</formula>
    </cfRule>
  </conditionalFormatting>
  <conditionalFormatting sqref="P224">
    <cfRule type="cellIs" dxfId="3272" priority="3272" stopIfTrue="1" operator="greaterThan">
      <formula>16</formula>
    </cfRule>
  </conditionalFormatting>
  <conditionalFormatting sqref="R224">
    <cfRule type="cellIs" dxfId="3271" priority="3271" stopIfTrue="1" operator="greaterThan">
      <formula>16</formula>
    </cfRule>
  </conditionalFormatting>
  <conditionalFormatting sqref="T224">
    <cfRule type="cellIs" dxfId="3270" priority="3270" stopIfTrue="1" operator="greaterThan">
      <formula>16</formula>
    </cfRule>
  </conditionalFormatting>
  <conditionalFormatting sqref="G209:G223">
    <cfRule type="endsWith" dxfId="3269" priority="3259" stopIfTrue="1" operator="endsWith" text="TE">
      <formula>RIGHT(G209,LEN("TE"))="TE"</formula>
    </cfRule>
    <cfRule type="endsWith" dxfId="3268" priority="3260" stopIfTrue="1" operator="endsWith" text="MX">
      <formula>RIGHT(G209,LEN("MX"))="MX"</formula>
    </cfRule>
    <cfRule type="endsWith" dxfId="3267" priority="3261" stopIfTrue="1" operator="endsWith" text="MI">
      <formula>RIGHT(G209,LEN("MI"))="MI"</formula>
    </cfRule>
    <cfRule type="endsWith" dxfId="3266" priority="3262" stopIfTrue="1" operator="endsWith" text="PL">
      <formula>RIGHT(G209,LEN("PL"))="PL"</formula>
    </cfRule>
    <cfRule type="endsWith" dxfId="3265" priority="3263" stopIfTrue="1" operator="endsWith" text="FE">
      <formula>RIGHT(G209,LEN("FE"))="FE"</formula>
    </cfRule>
    <cfRule type="endsWith" dxfId="3264" priority="3264" stopIfTrue="1" operator="endsWith" text="PA">
      <formula>RIGHT(G209,LEN("PA"))="PA"</formula>
    </cfRule>
    <cfRule type="endsWith" dxfId="3263" priority="3265" stopIfTrue="1" operator="endsWith" text="PS">
      <formula>RIGHT(G209,LEN("PS"))="PS"</formula>
    </cfRule>
    <cfRule type="endsWith" dxfId="3262" priority="3266" stopIfTrue="1" operator="endsWith" text="OB">
      <formula>RIGHT(G209,LEN("OB"))="OB"</formula>
    </cfRule>
    <cfRule type="endsWith" dxfId="3261" priority="3267" stopIfTrue="1" operator="endsWith" text="BA">
      <formula>RIGHT(G209,LEN("BA"))="BA"</formula>
    </cfRule>
    <cfRule type="endsWith" dxfId="3260" priority="3268" stopIfTrue="1" operator="endsWith" text="CO">
      <formula>RIGHT(G209,LEN("CO"))="CO"</formula>
    </cfRule>
    <cfRule type="endsWith" dxfId="3259" priority="3269" stopIfTrue="1" operator="endsWith" text="CH">
      <formula>RIGHT(G209,LEN("CH"))="CH"</formula>
    </cfRule>
  </conditionalFormatting>
  <conditionalFormatting sqref="I209:I223">
    <cfRule type="endsWith" dxfId="3258" priority="3248" stopIfTrue="1" operator="endsWith" text="TE">
      <formula>RIGHT(I209,LEN("TE"))="TE"</formula>
    </cfRule>
    <cfRule type="endsWith" dxfId="3257" priority="3249" stopIfTrue="1" operator="endsWith" text="MX">
      <formula>RIGHT(I209,LEN("MX"))="MX"</formula>
    </cfRule>
    <cfRule type="endsWith" dxfId="3256" priority="3250" stopIfTrue="1" operator="endsWith" text="MI">
      <formula>RIGHT(I209,LEN("MI"))="MI"</formula>
    </cfRule>
    <cfRule type="endsWith" dxfId="3255" priority="3251" stopIfTrue="1" operator="endsWith" text="PL">
      <formula>RIGHT(I209,LEN("PL"))="PL"</formula>
    </cfRule>
    <cfRule type="endsWith" dxfId="3254" priority="3252" stopIfTrue="1" operator="endsWith" text="FE">
      <formula>RIGHT(I209,LEN("FE"))="FE"</formula>
    </cfRule>
    <cfRule type="endsWith" dxfId="3253" priority="3253" stopIfTrue="1" operator="endsWith" text="PA">
      <formula>RIGHT(I209,LEN("PA"))="PA"</formula>
    </cfRule>
    <cfRule type="endsWith" dxfId="3252" priority="3254" stopIfTrue="1" operator="endsWith" text="PS">
      <formula>RIGHT(I209,LEN("PS"))="PS"</formula>
    </cfRule>
    <cfRule type="endsWith" dxfId="3251" priority="3255" stopIfTrue="1" operator="endsWith" text="OB">
      <formula>RIGHT(I209,LEN("OB"))="OB"</formula>
    </cfRule>
    <cfRule type="endsWith" dxfId="3250" priority="3256" stopIfTrue="1" operator="endsWith" text="BA">
      <formula>RIGHT(I209,LEN("BA"))="BA"</formula>
    </cfRule>
    <cfRule type="endsWith" dxfId="3249" priority="3257" stopIfTrue="1" operator="endsWith" text="CO">
      <formula>RIGHT(I209,LEN("CO"))="CO"</formula>
    </cfRule>
    <cfRule type="endsWith" dxfId="3248" priority="3258" stopIfTrue="1" operator="endsWith" text="CH">
      <formula>RIGHT(I209,LEN("CH"))="CH"</formula>
    </cfRule>
  </conditionalFormatting>
  <conditionalFormatting sqref="K209:K223">
    <cfRule type="endsWith" dxfId="3247" priority="3237" stopIfTrue="1" operator="endsWith" text="TE">
      <formula>RIGHT(K209,LEN("TE"))="TE"</formula>
    </cfRule>
    <cfRule type="endsWith" dxfId="3246" priority="3238" stopIfTrue="1" operator="endsWith" text="MX">
      <formula>RIGHT(K209,LEN("MX"))="MX"</formula>
    </cfRule>
    <cfRule type="endsWith" dxfId="3245" priority="3239" stopIfTrue="1" operator="endsWith" text="MI">
      <formula>RIGHT(K209,LEN("MI"))="MI"</formula>
    </cfRule>
    <cfRule type="endsWith" dxfId="3244" priority="3240" stopIfTrue="1" operator="endsWith" text="PL">
      <formula>RIGHT(K209,LEN("PL"))="PL"</formula>
    </cfRule>
    <cfRule type="endsWith" dxfId="3243" priority="3241" stopIfTrue="1" operator="endsWith" text="FE">
      <formula>RIGHT(K209,LEN("FE"))="FE"</formula>
    </cfRule>
    <cfRule type="endsWith" dxfId="3242" priority="3242" stopIfTrue="1" operator="endsWith" text="PA">
      <formula>RIGHT(K209,LEN("PA"))="PA"</formula>
    </cfRule>
    <cfRule type="endsWith" dxfId="3241" priority="3243" stopIfTrue="1" operator="endsWith" text="PS">
      <formula>RIGHT(K209,LEN("PS"))="PS"</formula>
    </cfRule>
    <cfRule type="endsWith" dxfId="3240" priority="3244" stopIfTrue="1" operator="endsWith" text="OB">
      <formula>RIGHT(K209,LEN("OB"))="OB"</formula>
    </cfRule>
    <cfRule type="endsWith" dxfId="3239" priority="3245" stopIfTrue="1" operator="endsWith" text="BA">
      <formula>RIGHT(K209,LEN("BA"))="BA"</formula>
    </cfRule>
    <cfRule type="endsWith" dxfId="3238" priority="3246" stopIfTrue="1" operator="endsWith" text="CO">
      <formula>RIGHT(K209,LEN("CO"))="CO"</formula>
    </cfRule>
    <cfRule type="endsWith" dxfId="3237" priority="3247" stopIfTrue="1" operator="endsWith" text="CH">
      <formula>RIGHT(K209,LEN("CH"))="CH"</formula>
    </cfRule>
  </conditionalFormatting>
  <conditionalFormatting sqref="M209:M223">
    <cfRule type="endsWith" dxfId="3236" priority="3226" stopIfTrue="1" operator="endsWith" text="TE">
      <formula>RIGHT(M209,LEN("TE"))="TE"</formula>
    </cfRule>
    <cfRule type="endsWith" dxfId="3235" priority="3227" stopIfTrue="1" operator="endsWith" text="MX">
      <formula>RIGHT(M209,LEN("MX"))="MX"</formula>
    </cfRule>
    <cfRule type="endsWith" dxfId="3234" priority="3228" stopIfTrue="1" operator="endsWith" text="MI">
      <formula>RIGHT(M209,LEN("MI"))="MI"</formula>
    </cfRule>
    <cfRule type="endsWith" dxfId="3233" priority="3229" stopIfTrue="1" operator="endsWith" text="PL">
      <formula>RIGHT(M209,LEN("PL"))="PL"</formula>
    </cfRule>
    <cfRule type="endsWith" dxfId="3232" priority="3230" stopIfTrue="1" operator="endsWith" text="FE">
      <formula>RIGHT(M209,LEN("FE"))="FE"</formula>
    </cfRule>
    <cfRule type="endsWith" dxfId="3231" priority="3231" stopIfTrue="1" operator="endsWith" text="PA">
      <formula>RIGHT(M209,LEN("PA"))="PA"</formula>
    </cfRule>
    <cfRule type="endsWith" dxfId="3230" priority="3232" stopIfTrue="1" operator="endsWith" text="PS">
      <formula>RIGHT(M209,LEN("PS"))="PS"</formula>
    </cfRule>
    <cfRule type="endsWith" dxfId="3229" priority="3233" stopIfTrue="1" operator="endsWith" text="OB">
      <formula>RIGHT(M209,LEN("OB"))="OB"</formula>
    </cfRule>
    <cfRule type="endsWith" dxfId="3228" priority="3234" stopIfTrue="1" operator="endsWith" text="BA">
      <formula>RIGHT(M209,LEN("BA"))="BA"</formula>
    </cfRule>
    <cfRule type="endsWith" dxfId="3227" priority="3235" stopIfTrue="1" operator="endsWith" text="CO">
      <formula>RIGHT(M209,LEN("CO"))="CO"</formula>
    </cfRule>
    <cfRule type="endsWith" dxfId="3226" priority="3236" stopIfTrue="1" operator="endsWith" text="CH">
      <formula>RIGHT(M209,LEN("CH"))="CH"</formula>
    </cfRule>
  </conditionalFormatting>
  <conditionalFormatting sqref="O209:O223">
    <cfRule type="endsWith" dxfId="3225" priority="3215" stopIfTrue="1" operator="endsWith" text="TE">
      <formula>RIGHT(O209,LEN("TE"))="TE"</formula>
    </cfRule>
    <cfRule type="endsWith" dxfId="3224" priority="3216" stopIfTrue="1" operator="endsWith" text="MX">
      <formula>RIGHT(O209,LEN("MX"))="MX"</formula>
    </cfRule>
    <cfRule type="endsWith" dxfId="3223" priority="3217" stopIfTrue="1" operator="endsWith" text="MI">
      <formula>RIGHT(O209,LEN("MI"))="MI"</formula>
    </cfRule>
    <cfRule type="endsWith" dxfId="3222" priority="3218" stopIfTrue="1" operator="endsWith" text="PL">
      <formula>RIGHT(O209,LEN("PL"))="PL"</formula>
    </cfRule>
    <cfRule type="endsWith" dxfId="3221" priority="3219" stopIfTrue="1" operator="endsWith" text="FE">
      <formula>RIGHT(O209,LEN("FE"))="FE"</formula>
    </cfRule>
    <cfRule type="endsWith" dxfId="3220" priority="3220" stopIfTrue="1" operator="endsWith" text="PA">
      <formula>RIGHT(O209,LEN("PA"))="PA"</formula>
    </cfRule>
    <cfRule type="endsWith" dxfId="3219" priority="3221" stopIfTrue="1" operator="endsWith" text="PS">
      <formula>RIGHT(O209,LEN("PS"))="PS"</formula>
    </cfRule>
    <cfRule type="endsWith" dxfId="3218" priority="3222" stopIfTrue="1" operator="endsWith" text="OB">
      <formula>RIGHT(O209,LEN("OB"))="OB"</formula>
    </cfRule>
    <cfRule type="endsWith" dxfId="3217" priority="3223" stopIfTrue="1" operator="endsWith" text="BA">
      <formula>RIGHT(O209,LEN("BA"))="BA"</formula>
    </cfRule>
    <cfRule type="endsWith" dxfId="3216" priority="3224" stopIfTrue="1" operator="endsWith" text="CO">
      <formula>RIGHT(O209,LEN("CO"))="CO"</formula>
    </cfRule>
    <cfRule type="endsWith" dxfId="3215" priority="3225" stopIfTrue="1" operator="endsWith" text="CH">
      <formula>RIGHT(O209,LEN("CH"))="CH"</formula>
    </cfRule>
  </conditionalFormatting>
  <conditionalFormatting sqref="Q209:Q223">
    <cfRule type="endsWith" dxfId="3214" priority="3204" stopIfTrue="1" operator="endsWith" text="TE">
      <formula>RIGHT(Q209,LEN("TE"))="TE"</formula>
    </cfRule>
    <cfRule type="endsWith" dxfId="3213" priority="3205" stopIfTrue="1" operator="endsWith" text="MX">
      <formula>RIGHT(Q209,LEN("MX"))="MX"</formula>
    </cfRule>
    <cfRule type="endsWith" dxfId="3212" priority="3206" stopIfTrue="1" operator="endsWith" text="MI">
      <formula>RIGHT(Q209,LEN("MI"))="MI"</formula>
    </cfRule>
    <cfRule type="endsWith" dxfId="3211" priority="3207" stopIfTrue="1" operator="endsWith" text="PL">
      <formula>RIGHT(Q209,LEN("PL"))="PL"</formula>
    </cfRule>
    <cfRule type="endsWith" dxfId="3210" priority="3208" stopIfTrue="1" operator="endsWith" text="FE">
      <formula>RIGHT(Q209,LEN("FE"))="FE"</formula>
    </cfRule>
    <cfRule type="endsWith" dxfId="3209" priority="3209" stopIfTrue="1" operator="endsWith" text="PA">
      <formula>RIGHT(Q209,LEN("PA"))="PA"</formula>
    </cfRule>
    <cfRule type="endsWith" dxfId="3208" priority="3210" stopIfTrue="1" operator="endsWith" text="PS">
      <formula>RIGHT(Q209,LEN("PS"))="PS"</formula>
    </cfRule>
    <cfRule type="endsWith" dxfId="3207" priority="3211" stopIfTrue="1" operator="endsWith" text="OB">
      <formula>RIGHT(Q209,LEN("OB"))="OB"</formula>
    </cfRule>
    <cfRule type="endsWith" dxfId="3206" priority="3212" stopIfTrue="1" operator="endsWith" text="BA">
      <formula>RIGHT(Q209,LEN("BA"))="BA"</formula>
    </cfRule>
    <cfRule type="endsWith" dxfId="3205" priority="3213" stopIfTrue="1" operator="endsWith" text="CO">
      <formula>RIGHT(Q209,LEN("CO"))="CO"</formula>
    </cfRule>
    <cfRule type="endsWith" dxfId="3204" priority="3214" stopIfTrue="1" operator="endsWith" text="CH">
      <formula>RIGHT(Q209,LEN("CH"))="CH"</formula>
    </cfRule>
  </conditionalFormatting>
  <conditionalFormatting sqref="S209:S223">
    <cfRule type="endsWith" dxfId="3203" priority="3193" stopIfTrue="1" operator="endsWith" text="TE">
      <formula>RIGHT(S209,LEN("TE"))="TE"</formula>
    </cfRule>
    <cfRule type="endsWith" dxfId="3202" priority="3194" stopIfTrue="1" operator="endsWith" text="MX">
      <formula>RIGHT(S209,LEN("MX"))="MX"</formula>
    </cfRule>
    <cfRule type="endsWith" dxfId="3201" priority="3195" stopIfTrue="1" operator="endsWith" text="MI">
      <formula>RIGHT(S209,LEN("MI"))="MI"</formula>
    </cfRule>
    <cfRule type="endsWith" dxfId="3200" priority="3196" stopIfTrue="1" operator="endsWith" text="PL">
      <formula>RIGHT(S209,LEN("PL"))="PL"</formula>
    </cfRule>
    <cfRule type="endsWith" dxfId="3199" priority="3197" stopIfTrue="1" operator="endsWith" text="FE">
      <formula>RIGHT(S209,LEN("FE"))="FE"</formula>
    </cfRule>
    <cfRule type="endsWith" dxfId="3198" priority="3198" stopIfTrue="1" operator="endsWith" text="PA">
      <formula>RIGHT(S209,LEN("PA"))="PA"</formula>
    </cfRule>
    <cfRule type="endsWith" dxfId="3197" priority="3199" stopIfTrue="1" operator="endsWith" text="PS">
      <formula>RIGHT(S209,LEN("PS"))="PS"</formula>
    </cfRule>
    <cfRule type="endsWith" dxfId="3196" priority="3200" stopIfTrue="1" operator="endsWith" text="OB">
      <formula>RIGHT(S209,LEN("OB"))="OB"</formula>
    </cfRule>
    <cfRule type="endsWith" dxfId="3195" priority="3201" stopIfTrue="1" operator="endsWith" text="BA">
      <formula>RIGHT(S209,LEN("BA"))="BA"</formula>
    </cfRule>
    <cfRule type="endsWith" dxfId="3194" priority="3202" stopIfTrue="1" operator="endsWith" text="CO">
      <formula>RIGHT(S209,LEN("CO"))="CO"</formula>
    </cfRule>
    <cfRule type="endsWith" dxfId="3193" priority="3203" stopIfTrue="1" operator="endsWith" text="CH">
      <formula>RIGHT(S209,LEN("CH"))="CH"</formula>
    </cfRule>
  </conditionalFormatting>
  <conditionalFormatting sqref="AB224">
    <cfRule type="cellIs" dxfId="3192" priority="3192" stopIfTrue="1" operator="greaterThan">
      <formula>16</formula>
    </cfRule>
  </conditionalFormatting>
  <conditionalFormatting sqref="AD224">
    <cfRule type="cellIs" dxfId="3191" priority="3191" stopIfTrue="1" operator="greaterThan">
      <formula>16</formula>
    </cfRule>
  </conditionalFormatting>
  <conditionalFormatting sqref="AF224">
    <cfRule type="cellIs" dxfId="3190" priority="3190" stopIfTrue="1" operator="greaterThan">
      <formula>16</formula>
    </cfRule>
  </conditionalFormatting>
  <conditionalFormatting sqref="AH224">
    <cfRule type="cellIs" dxfId="3189" priority="3189" stopIfTrue="1" operator="greaterThan">
      <formula>16</formula>
    </cfRule>
  </conditionalFormatting>
  <conditionalFormatting sqref="AJ224">
    <cfRule type="cellIs" dxfId="3188" priority="3188" stopIfTrue="1" operator="greaterThan">
      <formula>16</formula>
    </cfRule>
  </conditionalFormatting>
  <conditionalFormatting sqref="AL224">
    <cfRule type="cellIs" dxfId="3187" priority="3187" stopIfTrue="1" operator="greaterThan">
      <formula>16</formula>
    </cfRule>
  </conditionalFormatting>
  <conditionalFormatting sqref="AN224">
    <cfRule type="cellIs" dxfId="3186" priority="3186" stopIfTrue="1" operator="greaterThan">
      <formula>16</formula>
    </cfRule>
  </conditionalFormatting>
  <conditionalFormatting sqref="AA209:AA223">
    <cfRule type="endsWith" dxfId="3185" priority="3175" stopIfTrue="1" operator="endsWith" text="TE">
      <formula>RIGHT(AA209,LEN("TE"))="TE"</formula>
    </cfRule>
    <cfRule type="endsWith" dxfId="3184" priority="3176" stopIfTrue="1" operator="endsWith" text="MX">
      <formula>RIGHT(AA209,LEN("MX"))="MX"</formula>
    </cfRule>
    <cfRule type="endsWith" dxfId="3183" priority="3177" stopIfTrue="1" operator="endsWith" text="MI">
      <formula>RIGHT(AA209,LEN("MI"))="MI"</formula>
    </cfRule>
    <cfRule type="endsWith" dxfId="3182" priority="3178" stopIfTrue="1" operator="endsWith" text="PL">
      <formula>RIGHT(AA209,LEN("PL"))="PL"</formula>
    </cfRule>
    <cfRule type="endsWith" dxfId="3181" priority="3179" stopIfTrue="1" operator="endsWith" text="FE">
      <formula>RIGHT(AA209,LEN("FE"))="FE"</formula>
    </cfRule>
    <cfRule type="endsWith" dxfId="3180" priority="3180" stopIfTrue="1" operator="endsWith" text="PA">
      <formula>RIGHT(AA209,LEN("PA"))="PA"</formula>
    </cfRule>
    <cfRule type="endsWith" dxfId="3179" priority="3181" stopIfTrue="1" operator="endsWith" text="PS">
      <formula>RIGHT(AA209,LEN("PS"))="PS"</formula>
    </cfRule>
    <cfRule type="endsWith" dxfId="3178" priority="3182" stopIfTrue="1" operator="endsWith" text="OB">
      <formula>RIGHT(AA209,LEN("OB"))="OB"</formula>
    </cfRule>
    <cfRule type="endsWith" dxfId="3177" priority="3183" stopIfTrue="1" operator="endsWith" text="BA">
      <formula>RIGHT(AA209,LEN("BA"))="BA"</formula>
    </cfRule>
    <cfRule type="endsWith" dxfId="3176" priority="3184" stopIfTrue="1" operator="endsWith" text="CO">
      <formula>RIGHT(AA209,LEN("CO"))="CO"</formula>
    </cfRule>
    <cfRule type="endsWith" dxfId="3175" priority="3185" stopIfTrue="1" operator="endsWith" text="CH">
      <formula>RIGHT(AA209,LEN("CH"))="CH"</formula>
    </cfRule>
  </conditionalFormatting>
  <conditionalFormatting sqref="AC209:AC223">
    <cfRule type="endsWith" dxfId="3174" priority="3164" stopIfTrue="1" operator="endsWith" text="TE">
      <formula>RIGHT(AC209,LEN("TE"))="TE"</formula>
    </cfRule>
    <cfRule type="endsWith" dxfId="3173" priority="3165" stopIfTrue="1" operator="endsWith" text="MX">
      <formula>RIGHT(AC209,LEN("MX"))="MX"</formula>
    </cfRule>
    <cfRule type="endsWith" dxfId="3172" priority="3166" stopIfTrue="1" operator="endsWith" text="MI">
      <formula>RIGHT(AC209,LEN("MI"))="MI"</formula>
    </cfRule>
    <cfRule type="endsWith" dxfId="3171" priority="3167" stopIfTrue="1" operator="endsWith" text="PL">
      <formula>RIGHT(AC209,LEN("PL"))="PL"</formula>
    </cfRule>
    <cfRule type="endsWith" dxfId="3170" priority="3168" stopIfTrue="1" operator="endsWith" text="FE">
      <formula>RIGHT(AC209,LEN("FE"))="FE"</formula>
    </cfRule>
    <cfRule type="endsWith" dxfId="3169" priority="3169" stopIfTrue="1" operator="endsWith" text="PA">
      <formula>RIGHT(AC209,LEN("PA"))="PA"</formula>
    </cfRule>
    <cfRule type="endsWith" dxfId="3168" priority="3170" stopIfTrue="1" operator="endsWith" text="PS">
      <formula>RIGHT(AC209,LEN("PS"))="PS"</formula>
    </cfRule>
    <cfRule type="endsWith" dxfId="3167" priority="3171" stopIfTrue="1" operator="endsWith" text="OB">
      <formula>RIGHT(AC209,LEN("OB"))="OB"</formula>
    </cfRule>
    <cfRule type="endsWith" dxfId="3166" priority="3172" stopIfTrue="1" operator="endsWith" text="BA">
      <formula>RIGHT(AC209,LEN("BA"))="BA"</formula>
    </cfRule>
    <cfRule type="endsWith" dxfId="3165" priority="3173" stopIfTrue="1" operator="endsWith" text="CO">
      <formula>RIGHT(AC209,LEN("CO"))="CO"</formula>
    </cfRule>
    <cfRule type="endsWith" dxfId="3164" priority="3174" stopIfTrue="1" operator="endsWith" text="CH">
      <formula>RIGHT(AC209,LEN("CH"))="CH"</formula>
    </cfRule>
  </conditionalFormatting>
  <conditionalFormatting sqref="AE209:AE223">
    <cfRule type="endsWith" dxfId="3163" priority="3153" stopIfTrue="1" operator="endsWith" text="TE">
      <formula>RIGHT(AE209,LEN("TE"))="TE"</formula>
    </cfRule>
    <cfRule type="endsWith" dxfId="3162" priority="3154" stopIfTrue="1" operator="endsWith" text="MX">
      <formula>RIGHT(AE209,LEN("MX"))="MX"</formula>
    </cfRule>
    <cfRule type="endsWith" dxfId="3161" priority="3155" stopIfTrue="1" operator="endsWith" text="MI">
      <formula>RIGHT(AE209,LEN("MI"))="MI"</formula>
    </cfRule>
    <cfRule type="endsWith" dxfId="3160" priority="3156" stopIfTrue="1" operator="endsWith" text="PL">
      <formula>RIGHT(AE209,LEN("PL"))="PL"</formula>
    </cfRule>
    <cfRule type="endsWith" dxfId="3159" priority="3157" stopIfTrue="1" operator="endsWith" text="FE">
      <formula>RIGHT(AE209,LEN("FE"))="FE"</formula>
    </cfRule>
    <cfRule type="endsWith" dxfId="3158" priority="3158" stopIfTrue="1" operator="endsWith" text="PA">
      <formula>RIGHT(AE209,LEN("PA"))="PA"</formula>
    </cfRule>
    <cfRule type="endsWith" dxfId="3157" priority="3159" stopIfTrue="1" operator="endsWith" text="PS">
      <formula>RIGHT(AE209,LEN("PS"))="PS"</formula>
    </cfRule>
    <cfRule type="endsWith" dxfId="3156" priority="3160" stopIfTrue="1" operator="endsWith" text="OB">
      <formula>RIGHT(AE209,LEN("OB"))="OB"</formula>
    </cfRule>
    <cfRule type="endsWith" dxfId="3155" priority="3161" stopIfTrue="1" operator="endsWith" text="BA">
      <formula>RIGHT(AE209,LEN("BA"))="BA"</formula>
    </cfRule>
    <cfRule type="endsWith" dxfId="3154" priority="3162" stopIfTrue="1" operator="endsWith" text="CO">
      <formula>RIGHT(AE209,LEN("CO"))="CO"</formula>
    </cfRule>
    <cfRule type="endsWith" dxfId="3153" priority="3163" stopIfTrue="1" operator="endsWith" text="CH">
      <formula>RIGHT(AE209,LEN("CH"))="CH"</formula>
    </cfRule>
  </conditionalFormatting>
  <conditionalFormatting sqref="AG209:AG223">
    <cfRule type="endsWith" dxfId="3152" priority="3142" stopIfTrue="1" operator="endsWith" text="TE">
      <formula>RIGHT(AG209,LEN("TE"))="TE"</formula>
    </cfRule>
    <cfRule type="endsWith" dxfId="3151" priority="3143" stopIfTrue="1" operator="endsWith" text="MX">
      <formula>RIGHT(AG209,LEN("MX"))="MX"</formula>
    </cfRule>
    <cfRule type="endsWith" dxfId="3150" priority="3144" stopIfTrue="1" operator="endsWith" text="MI">
      <formula>RIGHT(AG209,LEN("MI"))="MI"</formula>
    </cfRule>
    <cfRule type="endsWith" dxfId="3149" priority="3145" stopIfTrue="1" operator="endsWith" text="PL">
      <formula>RIGHT(AG209,LEN("PL"))="PL"</formula>
    </cfRule>
    <cfRule type="endsWith" dxfId="3148" priority="3146" stopIfTrue="1" operator="endsWith" text="FE">
      <formula>RIGHT(AG209,LEN("FE"))="FE"</formula>
    </cfRule>
    <cfRule type="endsWith" dxfId="3147" priority="3147" stopIfTrue="1" operator="endsWith" text="PA">
      <formula>RIGHT(AG209,LEN("PA"))="PA"</formula>
    </cfRule>
    <cfRule type="endsWith" dxfId="3146" priority="3148" stopIfTrue="1" operator="endsWith" text="PS">
      <formula>RIGHT(AG209,LEN("PS"))="PS"</formula>
    </cfRule>
    <cfRule type="endsWith" dxfId="3145" priority="3149" stopIfTrue="1" operator="endsWith" text="OB">
      <formula>RIGHT(AG209,LEN("OB"))="OB"</formula>
    </cfRule>
    <cfRule type="endsWith" dxfId="3144" priority="3150" stopIfTrue="1" operator="endsWith" text="BA">
      <formula>RIGHT(AG209,LEN("BA"))="BA"</formula>
    </cfRule>
    <cfRule type="endsWith" dxfId="3143" priority="3151" stopIfTrue="1" operator="endsWith" text="CO">
      <formula>RIGHT(AG209,LEN("CO"))="CO"</formula>
    </cfRule>
    <cfRule type="endsWith" dxfId="3142" priority="3152" stopIfTrue="1" operator="endsWith" text="CH">
      <formula>RIGHT(AG209,LEN("CH"))="CH"</formula>
    </cfRule>
  </conditionalFormatting>
  <conditionalFormatting sqref="AI209:AI223">
    <cfRule type="endsWith" dxfId="3141" priority="3131" stopIfTrue="1" operator="endsWith" text="TE">
      <formula>RIGHT(AI209,LEN("TE"))="TE"</formula>
    </cfRule>
    <cfRule type="endsWith" dxfId="3140" priority="3132" stopIfTrue="1" operator="endsWith" text="MX">
      <formula>RIGHT(AI209,LEN("MX"))="MX"</formula>
    </cfRule>
    <cfRule type="endsWith" dxfId="3139" priority="3133" stopIfTrue="1" operator="endsWith" text="MI">
      <formula>RIGHT(AI209,LEN("MI"))="MI"</formula>
    </cfRule>
    <cfRule type="endsWith" dxfId="3138" priority="3134" stopIfTrue="1" operator="endsWith" text="PL">
      <formula>RIGHT(AI209,LEN("PL"))="PL"</formula>
    </cfRule>
    <cfRule type="endsWith" dxfId="3137" priority="3135" stopIfTrue="1" operator="endsWith" text="FE">
      <formula>RIGHT(AI209,LEN("FE"))="FE"</formula>
    </cfRule>
    <cfRule type="endsWith" dxfId="3136" priority="3136" stopIfTrue="1" operator="endsWith" text="PA">
      <formula>RIGHT(AI209,LEN("PA"))="PA"</formula>
    </cfRule>
    <cfRule type="endsWith" dxfId="3135" priority="3137" stopIfTrue="1" operator="endsWith" text="PS">
      <formula>RIGHT(AI209,LEN("PS"))="PS"</formula>
    </cfRule>
    <cfRule type="endsWith" dxfId="3134" priority="3138" stopIfTrue="1" operator="endsWith" text="OB">
      <formula>RIGHT(AI209,LEN("OB"))="OB"</formula>
    </cfRule>
    <cfRule type="endsWith" dxfId="3133" priority="3139" stopIfTrue="1" operator="endsWith" text="BA">
      <formula>RIGHT(AI209,LEN("BA"))="BA"</formula>
    </cfRule>
    <cfRule type="endsWith" dxfId="3132" priority="3140" stopIfTrue="1" operator="endsWith" text="CO">
      <formula>RIGHT(AI209,LEN("CO"))="CO"</formula>
    </cfRule>
    <cfRule type="endsWith" dxfId="3131" priority="3141" stopIfTrue="1" operator="endsWith" text="CH">
      <formula>RIGHT(AI209,LEN("CH"))="CH"</formula>
    </cfRule>
  </conditionalFormatting>
  <conditionalFormatting sqref="AK209:AK223">
    <cfRule type="endsWith" dxfId="3130" priority="3120" stopIfTrue="1" operator="endsWith" text="TE">
      <formula>RIGHT(AK209,LEN("TE"))="TE"</formula>
    </cfRule>
    <cfRule type="endsWith" dxfId="3129" priority="3121" stopIfTrue="1" operator="endsWith" text="MX">
      <formula>RIGHT(AK209,LEN("MX"))="MX"</formula>
    </cfRule>
    <cfRule type="endsWith" dxfId="3128" priority="3122" stopIfTrue="1" operator="endsWith" text="MI">
      <formula>RIGHT(AK209,LEN("MI"))="MI"</formula>
    </cfRule>
    <cfRule type="endsWith" dxfId="3127" priority="3123" stopIfTrue="1" operator="endsWith" text="PL">
      <formula>RIGHT(AK209,LEN("PL"))="PL"</formula>
    </cfRule>
    <cfRule type="endsWith" dxfId="3126" priority="3124" stopIfTrue="1" operator="endsWith" text="FE">
      <formula>RIGHT(AK209,LEN("FE"))="FE"</formula>
    </cfRule>
    <cfRule type="endsWith" dxfId="3125" priority="3125" stopIfTrue="1" operator="endsWith" text="PA">
      <formula>RIGHT(AK209,LEN("PA"))="PA"</formula>
    </cfRule>
    <cfRule type="endsWith" dxfId="3124" priority="3126" stopIfTrue="1" operator="endsWith" text="PS">
      <formula>RIGHT(AK209,LEN("PS"))="PS"</formula>
    </cfRule>
    <cfRule type="endsWith" dxfId="3123" priority="3127" stopIfTrue="1" operator="endsWith" text="OB">
      <formula>RIGHT(AK209,LEN("OB"))="OB"</formula>
    </cfRule>
    <cfRule type="endsWith" dxfId="3122" priority="3128" stopIfTrue="1" operator="endsWith" text="BA">
      <formula>RIGHT(AK209,LEN("BA"))="BA"</formula>
    </cfRule>
    <cfRule type="endsWith" dxfId="3121" priority="3129" stopIfTrue="1" operator="endsWith" text="CO">
      <formula>RIGHT(AK209,LEN("CO"))="CO"</formula>
    </cfRule>
    <cfRule type="endsWith" dxfId="3120" priority="3130" stopIfTrue="1" operator="endsWith" text="CH">
      <formula>RIGHT(AK209,LEN("CH"))="CH"</formula>
    </cfRule>
  </conditionalFormatting>
  <conditionalFormatting sqref="AM209:AM223">
    <cfRule type="endsWith" dxfId="3119" priority="3109" stopIfTrue="1" operator="endsWith" text="TE">
      <formula>RIGHT(AM209,LEN("TE"))="TE"</formula>
    </cfRule>
    <cfRule type="endsWith" dxfId="3118" priority="3110" stopIfTrue="1" operator="endsWith" text="MX">
      <formula>RIGHT(AM209,LEN("MX"))="MX"</formula>
    </cfRule>
    <cfRule type="endsWith" dxfId="3117" priority="3111" stopIfTrue="1" operator="endsWith" text="MI">
      <formula>RIGHT(AM209,LEN("MI"))="MI"</formula>
    </cfRule>
    <cfRule type="endsWith" dxfId="3116" priority="3112" stopIfTrue="1" operator="endsWith" text="PL">
      <formula>RIGHT(AM209,LEN("PL"))="PL"</formula>
    </cfRule>
    <cfRule type="endsWith" dxfId="3115" priority="3113" stopIfTrue="1" operator="endsWith" text="FE">
      <formula>RIGHT(AM209,LEN("FE"))="FE"</formula>
    </cfRule>
    <cfRule type="endsWith" dxfId="3114" priority="3114" stopIfTrue="1" operator="endsWith" text="PA">
      <formula>RIGHT(AM209,LEN("PA"))="PA"</formula>
    </cfRule>
    <cfRule type="endsWith" dxfId="3113" priority="3115" stopIfTrue="1" operator="endsWith" text="PS">
      <formula>RIGHT(AM209,LEN("PS"))="PS"</formula>
    </cfRule>
    <cfRule type="endsWith" dxfId="3112" priority="3116" stopIfTrue="1" operator="endsWith" text="OB">
      <formula>RIGHT(AM209,LEN("OB"))="OB"</formula>
    </cfRule>
    <cfRule type="endsWith" dxfId="3111" priority="3117" stopIfTrue="1" operator="endsWith" text="BA">
      <formula>RIGHT(AM209,LEN("BA"))="BA"</formula>
    </cfRule>
    <cfRule type="endsWith" dxfId="3110" priority="3118" stopIfTrue="1" operator="endsWith" text="CO">
      <formula>RIGHT(AM209,LEN("CO"))="CO"</formula>
    </cfRule>
    <cfRule type="endsWith" dxfId="3109" priority="3119" stopIfTrue="1" operator="endsWith" text="CH">
      <formula>RIGHT(AM209,LEN("CH"))="CH"</formula>
    </cfRule>
  </conditionalFormatting>
  <conditionalFormatting sqref="AV224">
    <cfRule type="cellIs" dxfId="3108" priority="3108" stopIfTrue="1" operator="greaterThan">
      <formula>16</formula>
    </cfRule>
  </conditionalFormatting>
  <conditionalFormatting sqref="AX224">
    <cfRule type="cellIs" dxfId="3107" priority="3107" stopIfTrue="1" operator="greaterThan">
      <formula>16</formula>
    </cfRule>
  </conditionalFormatting>
  <conditionalFormatting sqref="AZ224">
    <cfRule type="cellIs" dxfId="3106" priority="3106" stopIfTrue="1" operator="greaterThan">
      <formula>16</formula>
    </cfRule>
  </conditionalFormatting>
  <conditionalFormatting sqref="BB224">
    <cfRule type="cellIs" dxfId="3105" priority="3105" stopIfTrue="1" operator="greaterThan">
      <formula>16</formula>
    </cfRule>
  </conditionalFormatting>
  <conditionalFormatting sqref="BD224">
    <cfRule type="cellIs" dxfId="3104" priority="3104" stopIfTrue="1" operator="greaterThan">
      <formula>16</formula>
    </cfRule>
  </conditionalFormatting>
  <conditionalFormatting sqref="BF224">
    <cfRule type="cellIs" dxfId="3103" priority="3103" stopIfTrue="1" operator="greaterThan">
      <formula>16</formula>
    </cfRule>
  </conditionalFormatting>
  <conditionalFormatting sqref="BH224">
    <cfRule type="cellIs" dxfId="3102" priority="3102" stopIfTrue="1" operator="greaterThan">
      <formula>16</formula>
    </cfRule>
  </conditionalFormatting>
  <conditionalFormatting sqref="AU209:AU223">
    <cfRule type="endsWith" dxfId="3101" priority="3091" stopIfTrue="1" operator="endsWith" text="TE">
      <formula>RIGHT(AU209,LEN("TE"))="TE"</formula>
    </cfRule>
    <cfRule type="endsWith" dxfId="3100" priority="3092" stopIfTrue="1" operator="endsWith" text="MX">
      <formula>RIGHT(AU209,LEN("MX"))="MX"</formula>
    </cfRule>
    <cfRule type="endsWith" dxfId="3099" priority="3093" stopIfTrue="1" operator="endsWith" text="MI">
      <formula>RIGHT(AU209,LEN("MI"))="MI"</formula>
    </cfRule>
    <cfRule type="endsWith" dxfId="3098" priority="3094" stopIfTrue="1" operator="endsWith" text="PL">
      <formula>RIGHT(AU209,LEN("PL"))="PL"</formula>
    </cfRule>
    <cfRule type="endsWith" dxfId="3097" priority="3095" stopIfTrue="1" operator="endsWith" text="FE">
      <formula>RIGHT(AU209,LEN("FE"))="FE"</formula>
    </cfRule>
    <cfRule type="endsWith" dxfId="3096" priority="3096" stopIfTrue="1" operator="endsWith" text="PA">
      <formula>RIGHT(AU209,LEN("PA"))="PA"</formula>
    </cfRule>
    <cfRule type="endsWith" dxfId="3095" priority="3097" stopIfTrue="1" operator="endsWith" text="PS">
      <formula>RIGHT(AU209,LEN("PS"))="PS"</formula>
    </cfRule>
    <cfRule type="endsWith" dxfId="3094" priority="3098" stopIfTrue="1" operator="endsWith" text="OB">
      <formula>RIGHT(AU209,LEN("OB"))="OB"</formula>
    </cfRule>
    <cfRule type="endsWith" dxfId="3093" priority="3099" stopIfTrue="1" operator="endsWith" text="BA">
      <formula>RIGHT(AU209,LEN("BA"))="BA"</formula>
    </cfRule>
    <cfRule type="endsWith" dxfId="3092" priority="3100" stopIfTrue="1" operator="endsWith" text="CO">
      <formula>RIGHT(AU209,LEN("CO"))="CO"</formula>
    </cfRule>
    <cfRule type="endsWith" dxfId="3091" priority="3101" stopIfTrue="1" operator="endsWith" text="CH">
      <formula>RIGHT(AU209,LEN("CH"))="CH"</formula>
    </cfRule>
  </conditionalFormatting>
  <conditionalFormatting sqref="AW209:AW223">
    <cfRule type="endsWith" dxfId="3090" priority="3080" stopIfTrue="1" operator="endsWith" text="TE">
      <formula>RIGHT(AW209,LEN("TE"))="TE"</formula>
    </cfRule>
    <cfRule type="endsWith" dxfId="3089" priority="3081" stopIfTrue="1" operator="endsWith" text="MX">
      <formula>RIGHT(AW209,LEN("MX"))="MX"</formula>
    </cfRule>
    <cfRule type="endsWith" dxfId="3088" priority="3082" stopIfTrue="1" operator="endsWith" text="MI">
      <formula>RIGHT(AW209,LEN("MI"))="MI"</formula>
    </cfRule>
    <cfRule type="endsWith" dxfId="3087" priority="3083" stopIfTrue="1" operator="endsWith" text="PL">
      <formula>RIGHT(AW209,LEN("PL"))="PL"</formula>
    </cfRule>
    <cfRule type="endsWith" dxfId="3086" priority="3084" stopIfTrue="1" operator="endsWith" text="FE">
      <formula>RIGHT(AW209,LEN("FE"))="FE"</formula>
    </cfRule>
    <cfRule type="endsWith" dxfId="3085" priority="3085" stopIfTrue="1" operator="endsWith" text="PA">
      <formula>RIGHT(AW209,LEN("PA"))="PA"</formula>
    </cfRule>
    <cfRule type="endsWith" dxfId="3084" priority="3086" stopIfTrue="1" operator="endsWith" text="PS">
      <formula>RIGHT(AW209,LEN("PS"))="PS"</formula>
    </cfRule>
    <cfRule type="endsWith" dxfId="3083" priority="3087" stopIfTrue="1" operator="endsWith" text="OB">
      <formula>RIGHT(AW209,LEN("OB"))="OB"</formula>
    </cfRule>
    <cfRule type="endsWith" dxfId="3082" priority="3088" stopIfTrue="1" operator="endsWith" text="BA">
      <formula>RIGHT(AW209,LEN("BA"))="BA"</formula>
    </cfRule>
    <cfRule type="endsWith" dxfId="3081" priority="3089" stopIfTrue="1" operator="endsWith" text="CO">
      <formula>RIGHT(AW209,LEN("CO"))="CO"</formula>
    </cfRule>
    <cfRule type="endsWith" dxfId="3080" priority="3090" stopIfTrue="1" operator="endsWith" text="CH">
      <formula>RIGHT(AW209,LEN("CH"))="CH"</formula>
    </cfRule>
  </conditionalFormatting>
  <conditionalFormatting sqref="AY209:AY223">
    <cfRule type="endsWith" dxfId="3079" priority="3069" stopIfTrue="1" operator="endsWith" text="TE">
      <formula>RIGHT(AY209,LEN("TE"))="TE"</formula>
    </cfRule>
    <cfRule type="endsWith" dxfId="3078" priority="3070" stopIfTrue="1" operator="endsWith" text="MX">
      <formula>RIGHT(AY209,LEN("MX"))="MX"</formula>
    </cfRule>
    <cfRule type="endsWith" dxfId="3077" priority="3071" stopIfTrue="1" operator="endsWith" text="MI">
      <formula>RIGHT(AY209,LEN("MI"))="MI"</formula>
    </cfRule>
    <cfRule type="endsWith" dxfId="3076" priority="3072" stopIfTrue="1" operator="endsWith" text="PL">
      <formula>RIGHT(AY209,LEN("PL"))="PL"</formula>
    </cfRule>
    <cfRule type="endsWith" dxfId="3075" priority="3073" stopIfTrue="1" operator="endsWith" text="FE">
      <formula>RIGHT(AY209,LEN("FE"))="FE"</formula>
    </cfRule>
    <cfRule type="endsWith" dxfId="3074" priority="3074" stopIfTrue="1" operator="endsWith" text="PA">
      <formula>RIGHT(AY209,LEN("PA"))="PA"</formula>
    </cfRule>
    <cfRule type="endsWith" dxfId="3073" priority="3075" stopIfTrue="1" operator="endsWith" text="PS">
      <formula>RIGHT(AY209,LEN("PS"))="PS"</formula>
    </cfRule>
    <cfRule type="endsWith" dxfId="3072" priority="3076" stopIfTrue="1" operator="endsWith" text="OB">
      <formula>RIGHT(AY209,LEN("OB"))="OB"</formula>
    </cfRule>
    <cfRule type="endsWith" dxfId="3071" priority="3077" stopIfTrue="1" operator="endsWith" text="BA">
      <formula>RIGHT(AY209,LEN("BA"))="BA"</formula>
    </cfRule>
    <cfRule type="endsWith" dxfId="3070" priority="3078" stopIfTrue="1" operator="endsWith" text="CO">
      <formula>RIGHT(AY209,LEN("CO"))="CO"</formula>
    </cfRule>
    <cfRule type="endsWith" dxfId="3069" priority="3079" stopIfTrue="1" operator="endsWith" text="CH">
      <formula>RIGHT(AY209,LEN("CH"))="CH"</formula>
    </cfRule>
  </conditionalFormatting>
  <conditionalFormatting sqref="BA209:BA223">
    <cfRule type="endsWith" dxfId="3068" priority="3058" stopIfTrue="1" operator="endsWith" text="TE">
      <formula>RIGHT(BA209,LEN("TE"))="TE"</formula>
    </cfRule>
    <cfRule type="endsWith" dxfId="3067" priority="3059" stopIfTrue="1" operator="endsWith" text="MX">
      <formula>RIGHT(BA209,LEN("MX"))="MX"</formula>
    </cfRule>
    <cfRule type="endsWith" dxfId="3066" priority="3060" stopIfTrue="1" operator="endsWith" text="MI">
      <formula>RIGHT(BA209,LEN("MI"))="MI"</formula>
    </cfRule>
    <cfRule type="endsWith" dxfId="3065" priority="3061" stopIfTrue="1" operator="endsWith" text="PL">
      <formula>RIGHT(BA209,LEN("PL"))="PL"</formula>
    </cfRule>
    <cfRule type="endsWith" dxfId="3064" priority="3062" stopIfTrue="1" operator="endsWith" text="FE">
      <formula>RIGHT(BA209,LEN("FE"))="FE"</formula>
    </cfRule>
    <cfRule type="endsWith" dxfId="3063" priority="3063" stopIfTrue="1" operator="endsWith" text="PA">
      <formula>RIGHT(BA209,LEN("PA"))="PA"</formula>
    </cfRule>
    <cfRule type="endsWith" dxfId="3062" priority="3064" stopIfTrue="1" operator="endsWith" text="PS">
      <formula>RIGHT(BA209,LEN("PS"))="PS"</formula>
    </cfRule>
    <cfRule type="endsWith" dxfId="3061" priority="3065" stopIfTrue="1" operator="endsWith" text="OB">
      <formula>RIGHT(BA209,LEN("OB"))="OB"</formula>
    </cfRule>
    <cfRule type="endsWith" dxfId="3060" priority="3066" stopIfTrue="1" operator="endsWith" text="BA">
      <formula>RIGHT(BA209,LEN("BA"))="BA"</formula>
    </cfRule>
    <cfRule type="endsWith" dxfId="3059" priority="3067" stopIfTrue="1" operator="endsWith" text="CO">
      <formula>RIGHT(BA209,LEN("CO"))="CO"</formula>
    </cfRule>
    <cfRule type="endsWith" dxfId="3058" priority="3068" stopIfTrue="1" operator="endsWith" text="CH">
      <formula>RIGHT(BA209,LEN("CH"))="CH"</formula>
    </cfRule>
  </conditionalFormatting>
  <conditionalFormatting sqref="BC209:BC223">
    <cfRule type="endsWith" dxfId="3057" priority="3047" stopIfTrue="1" operator="endsWith" text="TE">
      <formula>RIGHT(BC209,LEN("TE"))="TE"</formula>
    </cfRule>
    <cfRule type="endsWith" dxfId="3056" priority="3048" stopIfTrue="1" operator="endsWith" text="MX">
      <formula>RIGHT(BC209,LEN("MX"))="MX"</formula>
    </cfRule>
    <cfRule type="endsWith" dxfId="3055" priority="3049" stopIfTrue="1" operator="endsWith" text="MI">
      <formula>RIGHT(BC209,LEN("MI"))="MI"</formula>
    </cfRule>
    <cfRule type="endsWith" dxfId="3054" priority="3050" stopIfTrue="1" operator="endsWith" text="PL">
      <formula>RIGHT(BC209,LEN("PL"))="PL"</formula>
    </cfRule>
    <cfRule type="endsWith" dxfId="3053" priority="3051" stopIfTrue="1" operator="endsWith" text="FE">
      <formula>RIGHT(BC209,LEN("FE"))="FE"</formula>
    </cfRule>
    <cfRule type="endsWith" dxfId="3052" priority="3052" stopIfTrue="1" operator="endsWith" text="PA">
      <formula>RIGHT(BC209,LEN("PA"))="PA"</formula>
    </cfRule>
    <cfRule type="endsWith" dxfId="3051" priority="3053" stopIfTrue="1" operator="endsWith" text="PS">
      <formula>RIGHT(BC209,LEN("PS"))="PS"</formula>
    </cfRule>
    <cfRule type="endsWith" dxfId="3050" priority="3054" stopIfTrue="1" operator="endsWith" text="OB">
      <formula>RIGHT(BC209,LEN("OB"))="OB"</formula>
    </cfRule>
    <cfRule type="endsWith" dxfId="3049" priority="3055" stopIfTrue="1" operator="endsWith" text="BA">
      <formula>RIGHT(BC209,LEN("BA"))="BA"</formula>
    </cfRule>
    <cfRule type="endsWith" dxfId="3048" priority="3056" stopIfTrue="1" operator="endsWith" text="CO">
      <formula>RIGHT(BC209,LEN("CO"))="CO"</formula>
    </cfRule>
    <cfRule type="endsWith" dxfId="3047" priority="3057" stopIfTrue="1" operator="endsWith" text="CH">
      <formula>RIGHT(BC209,LEN("CH"))="CH"</formula>
    </cfRule>
  </conditionalFormatting>
  <conditionalFormatting sqref="BE209:BE223">
    <cfRule type="endsWith" dxfId="3046" priority="3036" stopIfTrue="1" operator="endsWith" text="TE">
      <formula>RIGHT(BE209,LEN("TE"))="TE"</formula>
    </cfRule>
    <cfRule type="endsWith" dxfId="3045" priority="3037" stopIfTrue="1" operator="endsWith" text="MX">
      <formula>RIGHT(BE209,LEN("MX"))="MX"</formula>
    </cfRule>
    <cfRule type="endsWith" dxfId="3044" priority="3038" stopIfTrue="1" operator="endsWith" text="MI">
      <formula>RIGHT(BE209,LEN("MI"))="MI"</formula>
    </cfRule>
    <cfRule type="endsWith" dxfId="3043" priority="3039" stopIfTrue="1" operator="endsWith" text="PL">
      <formula>RIGHT(BE209,LEN("PL"))="PL"</formula>
    </cfRule>
    <cfRule type="endsWith" dxfId="3042" priority="3040" stopIfTrue="1" operator="endsWith" text="FE">
      <formula>RIGHT(BE209,LEN("FE"))="FE"</formula>
    </cfRule>
    <cfRule type="endsWith" dxfId="3041" priority="3041" stopIfTrue="1" operator="endsWith" text="PA">
      <formula>RIGHT(BE209,LEN("PA"))="PA"</formula>
    </cfRule>
    <cfRule type="endsWith" dxfId="3040" priority="3042" stopIfTrue="1" operator="endsWith" text="PS">
      <formula>RIGHT(BE209,LEN("PS"))="PS"</formula>
    </cfRule>
    <cfRule type="endsWith" dxfId="3039" priority="3043" stopIfTrue="1" operator="endsWith" text="OB">
      <formula>RIGHT(BE209,LEN("OB"))="OB"</formula>
    </cfRule>
    <cfRule type="endsWith" dxfId="3038" priority="3044" stopIfTrue="1" operator="endsWith" text="BA">
      <formula>RIGHT(BE209,LEN("BA"))="BA"</formula>
    </cfRule>
    <cfRule type="endsWith" dxfId="3037" priority="3045" stopIfTrue="1" operator="endsWith" text="CO">
      <formula>RIGHT(BE209,LEN("CO"))="CO"</formula>
    </cfRule>
    <cfRule type="endsWith" dxfId="3036" priority="3046" stopIfTrue="1" operator="endsWith" text="CH">
      <formula>RIGHT(BE209,LEN("CH"))="CH"</formula>
    </cfRule>
  </conditionalFormatting>
  <conditionalFormatting sqref="BG209:BG223">
    <cfRule type="endsWith" dxfId="3035" priority="3025" stopIfTrue="1" operator="endsWith" text="TE">
      <formula>RIGHT(BG209,LEN("TE"))="TE"</formula>
    </cfRule>
    <cfRule type="endsWith" dxfId="3034" priority="3026" stopIfTrue="1" operator="endsWith" text="MX">
      <formula>RIGHT(BG209,LEN("MX"))="MX"</formula>
    </cfRule>
    <cfRule type="endsWith" dxfId="3033" priority="3027" stopIfTrue="1" operator="endsWith" text="MI">
      <formula>RIGHT(BG209,LEN("MI"))="MI"</formula>
    </cfRule>
    <cfRule type="endsWith" dxfId="3032" priority="3028" stopIfTrue="1" operator="endsWith" text="PL">
      <formula>RIGHT(BG209,LEN("PL"))="PL"</formula>
    </cfRule>
    <cfRule type="endsWith" dxfId="3031" priority="3029" stopIfTrue="1" operator="endsWith" text="FE">
      <formula>RIGHT(BG209,LEN("FE"))="FE"</formula>
    </cfRule>
    <cfRule type="endsWith" dxfId="3030" priority="3030" stopIfTrue="1" operator="endsWith" text="PA">
      <formula>RIGHT(BG209,LEN("PA"))="PA"</formula>
    </cfRule>
    <cfRule type="endsWith" dxfId="3029" priority="3031" stopIfTrue="1" operator="endsWith" text="PS">
      <formula>RIGHT(BG209,LEN("PS"))="PS"</formula>
    </cfRule>
    <cfRule type="endsWith" dxfId="3028" priority="3032" stopIfTrue="1" operator="endsWith" text="OB">
      <formula>RIGHT(BG209,LEN("OB"))="OB"</formula>
    </cfRule>
    <cfRule type="endsWith" dxfId="3027" priority="3033" stopIfTrue="1" operator="endsWith" text="BA">
      <formula>RIGHT(BG209,LEN("BA"))="BA"</formula>
    </cfRule>
    <cfRule type="endsWith" dxfId="3026" priority="3034" stopIfTrue="1" operator="endsWith" text="CO">
      <formula>RIGHT(BG209,LEN("CO"))="CO"</formula>
    </cfRule>
    <cfRule type="endsWith" dxfId="3025" priority="3035" stopIfTrue="1" operator="endsWith" text="CH">
      <formula>RIGHT(BG209,LEN("CH"))="CH"</formula>
    </cfRule>
  </conditionalFormatting>
  <conditionalFormatting sqref="H246">
    <cfRule type="cellIs" dxfId="3024" priority="3024" stopIfTrue="1" operator="greaterThan">
      <formula>16</formula>
    </cfRule>
  </conditionalFormatting>
  <conditionalFormatting sqref="J246">
    <cfRule type="cellIs" dxfId="3023" priority="3023" stopIfTrue="1" operator="greaterThan">
      <formula>16</formula>
    </cfRule>
  </conditionalFormatting>
  <conditionalFormatting sqref="L246">
    <cfRule type="cellIs" dxfId="3022" priority="3022" stopIfTrue="1" operator="greaterThan">
      <formula>16</formula>
    </cfRule>
  </conditionalFormatting>
  <conditionalFormatting sqref="N246">
    <cfRule type="cellIs" dxfId="3021" priority="3021" stopIfTrue="1" operator="greaterThan">
      <formula>16</formula>
    </cfRule>
  </conditionalFormatting>
  <conditionalFormatting sqref="P246">
    <cfRule type="cellIs" dxfId="3020" priority="3020" stopIfTrue="1" operator="greaterThan">
      <formula>16</formula>
    </cfRule>
  </conditionalFormatting>
  <conditionalFormatting sqref="R246">
    <cfRule type="cellIs" dxfId="3019" priority="3019" stopIfTrue="1" operator="greaterThan">
      <formula>16</formula>
    </cfRule>
  </conditionalFormatting>
  <conditionalFormatting sqref="T246">
    <cfRule type="cellIs" dxfId="3018" priority="3018" stopIfTrue="1" operator="greaterThan">
      <formula>16</formula>
    </cfRule>
  </conditionalFormatting>
  <conditionalFormatting sqref="G231:G245">
    <cfRule type="endsWith" dxfId="3017" priority="3007" stopIfTrue="1" operator="endsWith" text="TE">
      <formula>RIGHT(G231,LEN("TE"))="TE"</formula>
    </cfRule>
    <cfRule type="endsWith" dxfId="3016" priority="3008" stopIfTrue="1" operator="endsWith" text="MX">
      <formula>RIGHT(G231,LEN("MX"))="MX"</formula>
    </cfRule>
    <cfRule type="endsWith" dxfId="3015" priority="3009" stopIfTrue="1" operator="endsWith" text="MI">
      <formula>RIGHT(G231,LEN("MI"))="MI"</formula>
    </cfRule>
    <cfRule type="endsWith" dxfId="3014" priority="3010" stopIfTrue="1" operator="endsWith" text="PL">
      <formula>RIGHT(G231,LEN("PL"))="PL"</formula>
    </cfRule>
    <cfRule type="endsWith" dxfId="3013" priority="3011" stopIfTrue="1" operator="endsWith" text="FE">
      <formula>RIGHT(G231,LEN("FE"))="FE"</formula>
    </cfRule>
    <cfRule type="endsWith" dxfId="3012" priority="3012" stopIfTrue="1" operator="endsWith" text="PA">
      <formula>RIGHT(G231,LEN("PA"))="PA"</formula>
    </cfRule>
    <cfRule type="endsWith" dxfId="3011" priority="3013" stopIfTrue="1" operator="endsWith" text="PS">
      <formula>RIGHT(G231,LEN("PS"))="PS"</formula>
    </cfRule>
    <cfRule type="endsWith" dxfId="3010" priority="3014" stopIfTrue="1" operator="endsWith" text="OB">
      <formula>RIGHT(G231,LEN("OB"))="OB"</formula>
    </cfRule>
    <cfRule type="endsWith" dxfId="3009" priority="3015" stopIfTrue="1" operator="endsWith" text="BA">
      <formula>RIGHT(G231,LEN("BA"))="BA"</formula>
    </cfRule>
    <cfRule type="endsWith" dxfId="3008" priority="3016" stopIfTrue="1" operator="endsWith" text="CO">
      <formula>RIGHT(G231,LEN("CO"))="CO"</formula>
    </cfRule>
    <cfRule type="endsWith" dxfId="3007" priority="3017" stopIfTrue="1" operator="endsWith" text="CH">
      <formula>RIGHT(G231,LEN("CH"))="CH"</formula>
    </cfRule>
  </conditionalFormatting>
  <conditionalFormatting sqref="I231:I245">
    <cfRule type="endsWith" dxfId="3006" priority="2996" stopIfTrue="1" operator="endsWith" text="TE">
      <formula>RIGHT(I231,LEN("TE"))="TE"</formula>
    </cfRule>
    <cfRule type="endsWith" dxfId="3005" priority="2997" stopIfTrue="1" operator="endsWith" text="MX">
      <formula>RIGHT(I231,LEN("MX"))="MX"</formula>
    </cfRule>
    <cfRule type="endsWith" dxfId="3004" priority="2998" stopIfTrue="1" operator="endsWith" text="MI">
      <formula>RIGHT(I231,LEN("MI"))="MI"</formula>
    </cfRule>
    <cfRule type="endsWith" dxfId="3003" priority="2999" stopIfTrue="1" operator="endsWith" text="PL">
      <formula>RIGHT(I231,LEN("PL"))="PL"</formula>
    </cfRule>
    <cfRule type="endsWith" dxfId="3002" priority="3000" stopIfTrue="1" operator="endsWith" text="FE">
      <formula>RIGHT(I231,LEN("FE"))="FE"</formula>
    </cfRule>
    <cfRule type="endsWith" dxfId="3001" priority="3001" stopIfTrue="1" operator="endsWith" text="PA">
      <formula>RIGHT(I231,LEN("PA"))="PA"</formula>
    </cfRule>
    <cfRule type="endsWith" dxfId="3000" priority="3002" stopIfTrue="1" operator="endsWith" text="PS">
      <formula>RIGHT(I231,LEN("PS"))="PS"</formula>
    </cfRule>
    <cfRule type="endsWith" dxfId="2999" priority="3003" stopIfTrue="1" operator="endsWith" text="OB">
      <formula>RIGHT(I231,LEN("OB"))="OB"</formula>
    </cfRule>
    <cfRule type="endsWith" dxfId="2998" priority="3004" stopIfTrue="1" operator="endsWith" text="BA">
      <formula>RIGHT(I231,LEN("BA"))="BA"</formula>
    </cfRule>
    <cfRule type="endsWith" dxfId="2997" priority="3005" stopIfTrue="1" operator="endsWith" text="CO">
      <formula>RIGHT(I231,LEN("CO"))="CO"</formula>
    </cfRule>
    <cfRule type="endsWith" dxfId="2996" priority="3006" stopIfTrue="1" operator="endsWith" text="CH">
      <formula>RIGHT(I231,LEN("CH"))="CH"</formula>
    </cfRule>
  </conditionalFormatting>
  <conditionalFormatting sqref="K231:K245">
    <cfRule type="endsWith" dxfId="2995" priority="2985" stopIfTrue="1" operator="endsWith" text="TE">
      <formula>RIGHT(K231,LEN("TE"))="TE"</formula>
    </cfRule>
    <cfRule type="endsWith" dxfId="2994" priority="2986" stopIfTrue="1" operator="endsWith" text="MX">
      <formula>RIGHT(K231,LEN("MX"))="MX"</formula>
    </cfRule>
    <cfRule type="endsWith" dxfId="2993" priority="2987" stopIfTrue="1" operator="endsWith" text="MI">
      <formula>RIGHT(K231,LEN("MI"))="MI"</formula>
    </cfRule>
    <cfRule type="endsWith" dxfId="2992" priority="2988" stopIfTrue="1" operator="endsWith" text="PL">
      <formula>RIGHT(K231,LEN("PL"))="PL"</formula>
    </cfRule>
    <cfRule type="endsWith" dxfId="2991" priority="2989" stopIfTrue="1" operator="endsWith" text="FE">
      <formula>RIGHT(K231,LEN("FE"))="FE"</formula>
    </cfRule>
    <cfRule type="endsWith" dxfId="2990" priority="2990" stopIfTrue="1" operator="endsWith" text="PA">
      <formula>RIGHT(K231,LEN("PA"))="PA"</formula>
    </cfRule>
    <cfRule type="endsWith" dxfId="2989" priority="2991" stopIfTrue="1" operator="endsWith" text="PS">
      <formula>RIGHT(K231,LEN("PS"))="PS"</formula>
    </cfRule>
    <cfRule type="endsWith" dxfId="2988" priority="2992" stopIfTrue="1" operator="endsWith" text="OB">
      <formula>RIGHT(K231,LEN("OB"))="OB"</formula>
    </cfRule>
    <cfRule type="endsWith" dxfId="2987" priority="2993" stopIfTrue="1" operator="endsWith" text="BA">
      <formula>RIGHT(K231,LEN("BA"))="BA"</formula>
    </cfRule>
    <cfRule type="endsWith" dxfId="2986" priority="2994" stopIfTrue="1" operator="endsWith" text="CO">
      <formula>RIGHT(K231,LEN("CO"))="CO"</formula>
    </cfRule>
    <cfRule type="endsWith" dxfId="2985" priority="2995" stopIfTrue="1" operator="endsWith" text="CH">
      <formula>RIGHT(K231,LEN("CH"))="CH"</formula>
    </cfRule>
  </conditionalFormatting>
  <conditionalFormatting sqref="M231:M245">
    <cfRule type="endsWith" dxfId="2984" priority="2974" stopIfTrue="1" operator="endsWith" text="TE">
      <formula>RIGHT(M231,LEN("TE"))="TE"</formula>
    </cfRule>
    <cfRule type="endsWith" dxfId="2983" priority="2975" stopIfTrue="1" operator="endsWith" text="MX">
      <formula>RIGHT(M231,LEN("MX"))="MX"</formula>
    </cfRule>
    <cfRule type="endsWith" dxfId="2982" priority="2976" stopIfTrue="1" operator="endsWith" text="MI">
      <formula>RIGHT(M231,LEN("MI"))="MI"</formula>
    </cfRule>
    <cfRule type="endsWith" dxfId="2981" priority="2977" stopIfTrue="1" operator="endsWith" text="PL">
      <formula>RIGHT(M231,LEN("PL"))="PL"</formula>
    </cfRule>
    <cfRule type="endsWith" dxfId="2980" priority="2978" stopIfTrue="1" operator="endsWith" text="FE">
      <formula>RIGHT(M231,LEN("FE"))="FE"</formula>
    </cfRule>
    <cfRule type="endsWith" dxfId="2979" priority="2979" stopIfTrue="1" operator="endsWith" text="PA">
      <formula>RIGHT(M231,LEN("PA"))="PA"</formula>
    </cfRule>
    <cfRule type="endsWith" dxfId="2978" priority="2980" stopIfTrue="1" operator="endsWith" text="PS">
      <formula>RIGHT(M231,LEN("PS"))="PS"</formula>
    </cfRule>
    <cfRule type="endsWith" dxfId="2977" priority="2981" stopIfTrue="1" operator="endsWith" text="OB">
      <formula>RIGHT(M231,LEN("OB"))="OB"</formula>
    </cfRule>
    <cfRule type="endsWith" dxfId="2976" priority="2982" stopIfTrue="1" operator="endsWith" text="BA">
      <formula>RIGHT(M231,LEN("BA"))="BA"</formula>
    </cfRule>
    <cfRule type="endsWith" dxfId="2975" priority="2983" stopIfTrue="1" operator="endsWith" text="CO">
      <formula>RIGHT(M231,LEN("CO"))="CO"</formula>
    </cfRule>
    <cfRule type="endsWith" dxfId="2974" priority="2984" stopIfTrue="1" operator="endsWith" text="CH">
      <formula>RIGHT(M231,LEN("CH"))="CH"</formula>
    </cfRule>
  </conditionalFormatting>
  <conditionalFormatting sqref="O231:O245">
    <cfRule type="endsWith" dxfId="2973" priority="2963" stopIfTrue="1" operator="endsWith" text="TE">
      <formula>RIGHT(O231,LEN("TE"))="TE"</formula>
    </cfRule>
    <cfRule type="endsWith" dxfId="2972" priority="2964" stopIfTrue="1" operator="endsWith" text="MX">
      <formula>RIGHT(O231,LEN("MX"))="MX"</formula>
    </cfRule>
    <cfRule type="endsWith" dxfId="2971" priority="2965" stopIfTrue="1" operator="endsWith" text="MI">
      <formula>RIGHT(O231,LEN("MI"))="MI"</formula>
    </cfRule>
    <cfRule type="endsWith" dxfId="2970" priority="2966" stopIfTrue="1" operator="endsWith" text="PL">
      <formula>RIGHT(O231,LEN("PL"))="PL"</formula>
    </cfRule>
    <cfRule type="endsWith" dxfId="2969" priority="2967" stopIfTrue="1" operator="endsWith" text="FE">
      <formula>RIGHT(O231,LEN("FE"))="FE"</formula>
    </cfRule>
    <cfRule type="endsWith" dxfId="2968" priority="2968" stopIfTrue="1" operator="endsWith" text="PA">
      <formula>RIGHT(O231,LEN("PA"))="PA"</formula>
    </cfRule>
    <cfRule type="endsWith" dxfId="2967" priority="2969" stopIfTrue="1" operator="endsWith" text="PS">
      <formula>RIGHT(O231,LEN("PS"))="PS"</formula>
    </cfRule>
    <cfRule type="endsWith" dxfId="2966" priority="2970" stopIfTrue="1" operator="endsWith" text="OB">
      <formula>RIGHT(O231,LEN("OB"))="OB"</formula>
    </cfRule>
    <cfRule type="endsWith" dxfId="2965" priority="2971" stopIfTrue="1" operator="endsWith" text="BA">
      <formula>RIGHT(O231,LEN("BA"))="BA"</formula>
    </cfRule>
    <cfRule type="endsWith" dxfId="2964" priority="2972" stopIfTrue="1" operator="endsWith" text="CO">
      <formula>RIGHT(O231,LEN("CO"))="CO"</formula>
    </cfRule>
    <cfRule type="endsWith" dxfId="2963" priority="2973" stopIfTrue="1" operator="endsWith" text="CH">
      <formula>RIGHT(O231,LEN("CH"))="CH"</formula>
    </cfRule>
  </conditionalFormatting>
  <conditionalFormatting sqref="Q231:Q245">
    <cfRule type="endsWith" dxfId="2962" priority="2952" stopIfTrue="1" operator="endsWith" text="TE">
      <formula>RIGHT(Q231,LEN("TE"))="TE"</formula>
    </cfRule>
    <cfRule type="endsWith" dxfId="2961" priority="2953" stopIfTrue="1" operator="endsWith" text="MX">
      <formula>RIGHT(Q231,LEN("MX"))="MX"</formula>
    </cfRule>
    <cfRule type="endsWith" dxfId="2960" priority="2954" stopIfTrue="1" operator="endsWith" text="MI">
      <formula>RIGHT(Q231,LEN("MI"))="MI"</formula>
    </cfRule>
    <cfRule type="endsWith" dxfId="2959" priority="2955" stopIfTrue="1" operator="endsWith" text="PL">
      <formula>RIGHT(Q231,LEN("PL"))="PL"</formula>
    </cfRule>
    <cfRule type="endsWith" dxfId="2958" priority="2956" stopIfTrue="1" operator="endsWith" text="FE">
      <formula>RIGHT(Q231,LEN("FE"))="FE"</formula>
    </cfRule>
    <cfRule type="endsWith" dxfId="2957" priority="2957" stopIfTrue="1" operator="endsWith" text="PA">
      <formula>RIGHT(Q231,LEN("PA"))="PA"</formula>
    </cfRule>
    <cfRule type="endsWith" dxfId="2956" priority="2958" stopIfTrue="1" operator="endsWith" text="PS">
      <formula>RIGHT(Q231,LEN("PS"))="PS"</formula>
    </cfRule>
    <cfRule type="endsWith" dxfId="2955" priority="2959" stopIfTrue="1" operator="endsWith" text="OB">
      <formula>RIGHT(Q231,LEN("OB"))="OB"</formula>
    </cfRule>
    <cfRule type="endsWith" dxfId="2954" priority="2960" stopIfTrue="1" operator="endsWith" text="BA">
      <formula>RIGHT(Q231,LEN("BA"))="BA"</formula>
    </cfRule>
    <cfRule type="endsWith" dxfId="2953" priority="2961" stopIfTrue="1" operator="endsWith" text="CO">
      <formula>RIGHT(Q231,LEN("CO"))="CO"</formula>
    </cfRule>
    <cfRule type="endsWith" dxfId="2952" priority="2962" stopIfTrue="1" operator="endsWith" text="CH">
      <formula>RIGHT(Q231,LEN("CH"))="CH"</formula>
    </cfRule>
  </conditionalFormatting>
  <conditionalFormatting sqref="S231:S245">
    <cfRule type="endsWith" dxfId="2951" priority="2941" stopIfTrue="1" operator="endsWith" text="TE">
      <formula>RIGHT(S231,LEN("TE"))="TE"</formula>
    </cfRule>
    <cfRule type="endsWith" dxfId="2950" priority="2942" stopIfTrue="1" operator="endsWith" text="MX">
      <formula>RIGHT(S231,LEN("MX"))="MX"</formula>
    </cfRule>
    <cfRule type="endsWith" dxfId="2949" priority="2943" stopIfTrue="1" operator="endsWith" text="MI">
      <formula>RIGHT(S231,LEN("MI"))="MI"</formula>
    </cfRule>
    <cfRule type="endsWith" dxfId="2948" priority="2944" stopIfTrue="1" operator="endsWith" text="PL">
      <formula>RIGHT(S231,LEN("PL"))="PL"</formula>
    </cfRule>
    <cfRule type="endsWith" dxfId="2947" priority="2945" stopIfTrue="1" operator="endsWith" text="FE">
      <formula>RIGHT(S231,LEN("FE"))="FE"</formula>
    </cfRule>
    <cfRule type="endsWith" dxfId="2946" priority="2946" stopIfTrue="1" operator="endsWith" text="PA">
      <formula>RIGHT(S231,LEN("PA"))="PA"</formula>
    </cfRule>
    <cfRule type="endsWith" dxfId="2945" priority="2947" stopIfTrue="1" operator="endsWith" text="PS">
      <formula>RIGHT(S231,LEN("PS"))="PS"</formula>
    </cfRule>
    <cfRule type="endsWith" dxfId="2944" priority="2948" stopIfTrue="1" operator="endsWith" text="OB">
      <formula>RIGHT(S231,LEN("OB"))="OB"</formula>
    </cfRule>
    <cfRule type="endsWith" dxfId="2943" priority="2949" stopIfTrue="1" operator="endsWith" text="BA">
      <formula>RIGHT(S231,LEN("BA"))="BA"</formula>
    </cfRule>
    <cfRule type="endsWith" dxfId="2942" priority="2950" stopIfTrue="1" operator="endsWith" text="CO">
      <formula>RIGHT(S231,LEN("CO"))="CO"</formula>
    </cfRule>
    <cfRule type="endsWith" dxfId="2941" priority="2951" stopIfTrue="1" operator="endsWith" text="CH">
      <formula>RIGHT(S231,LEN("CH"))="CH"</formula>
    </cfRule>
  </conditionalFormatting>
  <conditionalFormatting sqref="AB246">
    <cfRule type="cellIs" dxfId="2940" priority="2940" stopIfTrue="1" operator="greaterThan">
      <formula>16</formula>
    </cfRule>
  </conditionalFormatting>
  <conditionalFormatting sqref="AD246">
    <cfRule type="cellIs" dxfId="2939" priority="2939" stopIfTrue="1" operator="greaterThan">
      <formula>16</formula>
    </cfRule>
  </conditionalFormatting>
  <conditionalFormatting sqref="AF246">
    <cfRule type="cellIs" dxfId="2938" priority="2938" stopIfTrue="1" operator="greaterThan">
      <formula>16</formula>
    </cfRule>
  </conditionalFormatting>
  <conditionalFormatting sqref="AH246">
    <cfRule type="cellIs" dxfId="2937" priority="2937" stopIfTrue="1" operator="greaterThan">
      <formula>16</formula>
    </cfRule>
  </conditionalFormatting>
  <conditionalFormatting sqref="AJ246">
    <cfRule type="cellIs" dxfId="2936" priority="2936" stopIfTrue="1" operator="greaterThan">
      <formula>16</formula>
    </cfRule>
  </conditionalFormatting>
  <conditionalFormatting sqref="AL246">
    <cfRule type="cellIs" dxfId="2935" priority="2935" stopIfTrue="1" operator="greaterThan">
      <formula>16</formula>
    </cfRule>
  </conditionalFormatting>
  <conditionalFormatting sqref="AN246">
    <cfRule type="cellIs" dxfId="2934" priority="2934" stopIfTrue="1" operator="greaterThan">
      <formula>16</formula>
    </cfRule>
  </conditionalFormatting>
  <conditionalFormatting sqref="AA231:AA245">
    <cfRule type="endsWith" dxfId="2933" priority="2923" stopIfTrue="1" operator="endsWith" text="TE">
      <formula>RIGHT(AA231,LEN("TE"))="TE"</formula>
    </cfRule>
    <cfRule type="endsWith" dxfId="2932" priority="2924" stopIfTrue="1" operator="endsWith" text="MX">
      <formula>RIGHT(AA231,LEN("MX"))="MX"</formula>
    </cfRule>
    <cfRule type="endsWith" dxfId="2931" priority="2925" stopIfTrue="1" operator="endsWith" text="MI">
      <formula>RIGHT(AA231,LEN("MI"))="MI"</formula>
    </cfRule>
    <cfRule type="endsWith" dxfId="2930" priority="2926" stopIfTrue="1" operator="endsWith" text="PL">
      <formula>RIGHT(AA231,LEN("PL"))="PL"</formula>
    </cfRule>
    <cfRule type="endsWith" dxfId="2929" priority="2927" stopIfTrue="1" operator="endsWith" text="FE">
      <formula>RIGHT(AA231,LEN("FE"))="FE"</formula>
    </cfRule>
    <cfRule type="endsWith" dxfId="2928" priority="2928" stopIfTrue="1" operator="endsWith" text="PA">
      <formula>RIGHT(AA231,LEN("PA"))="PA"</formula>
    </cfRule>
    <cfRule type="endsWith" dxfId="2927" priority="2929" stopIfTrue="1" operator="endsWith" text="PS">
      <formula>RIGHT(AA231,LEN("PS"))="PS"</formula>
    </cfRule>
    <cfRule type="endsWith" dxfId="2926" priority="2930" stopIfTrue="1" operator="endsWith" text="OB">
      <formula>RIGHT(AA231,LEN("OB"))="OB"</formula>
    </cfRule>
    <cfRule type="endsWith" dxfId="2925" priority="2931" stopIfTrue="1" operator="endsWith" text="BA">
      <formula>RIGHT(AA231,LEN("BA"))="BA"</formula>
    </cfRule>
    <cfRule type="endsWith" dxfId="2924" priority="2932" stopIfTrue="1" operator="endsWith" text="CO">
      <formula>RIGHT(AA231,LEN("CO"))="CO"</formula>
    </cfRule>
    <cfRule type="endsWith" dxfId="2923" priority="2933" stopIfTrue="1" operator="endsWith" text="CH">
      <formula>RIGHT(AA231,LEN("CH"))="CH"</formula>
    </cfRule>
  </conditionalFormatting>
  <conditionalFormatting sqref="AC231:AC245">
    <cfRule type="endsWith" dxfId="2922" priority="2912" stopIfTrue="1" operator="endsWith" text="TE">
      <formula>RIGHT(AC231,LEN("TE"))="TE"</formula>
    </cfRule>
    <cfRule type="endsWith" dxfId="2921" priority="2913" stopIfTrue="1" operator="endsWith" text="MX">
      <formula>RIGHT(AC231,LEN("MX"))="MX"</formula>
    </cfRule>
    <cfRule type="endsWith" dxfId="2920" priority="2914" stopIfTrue="1" operator="endsWith" text="MI">
      <formula>RIGHT(AC231,LEN("MI"))="MI"</formula>
    </cfRule>
    <cfRule type="endsWith" dxfId="2919" priority="2915" stopIfTrue="1" operator="endsWith" text="PL">
      <formula>RIGHT(AC231,LEN("PL"))="PL"</formula>
    </cfRule>
    <cfRule type="endsWith" dxfId="2918" priority="2916" stopIfTrue="1" operator="endsWith" text="FE">
      <formula>RIGHT(AC231,LEN("FE"))="FE"</formula>
    </cfRule>
    <cfRule type="endsWith" dxfId="2917" priority="2917" stopIfTrue="1" operator="endsWith" text="PA">
      <formula>RIGHT(AC231,LEN("PA"))="PA"</formula>
    </cfRule>
    <cfRule type="endsWith" dxfId="2916" priority="2918" stopIfTrue="1" operator="endsWith" text="PS">
      <formula>RIGHT(AC231,LEN("PS"))="PS"</formula>
    </cfRule>
    <cfRule type="endsWith" dxfId="2915" priority="2919" stopIfTrue="1" operator="endsWith" text="OB">
      <formula>RIGHT(AC231,LEN("OB"))="OB"</formula>
    </cfRule>
    <cfRule type="endsWith" dxfId="2914" priority="2920" stopIfTrue="1" operator="endsWith" text="BA">
      <formula>RIGHT(AC231,LEN("BA"))="BA"</formula>
    </cfRule>
    <cfRule type="endsWith" dxfId="2913" priority="2921" stopIfTrue="1" operator="endsWith" text="CO">
      <formula>RIGHT(AC231,LEN("CO"))="CO"</formula>
    </cfRule>
    <cfRule type="endsWith" dxfId="2912" priority="2922" stopIfTrue="1" operator="endsWith" text="CH">
      <formula>RIGHT(AC231,LEN("CH"))="CH"</formula>
    </cfRule>
  </conditionalFormatting>
  <conditionalFormatting sqref="AE231:AE245">
    <cfRule type="endsWith" dxfId="2911" priority="2901" stopIfTrue="1" operator="endsWith" text="TE">
      <formula>RIGHT(AE231,LEN("TE"))="TE"</formula>
    </cfRule>
    <cfRule type="endsWith" dxfId="2910" priority="2902" stopIfTrue="1" operator="endsWith" text="MX">
      <formula>RIGHT(AE231,LEN("MX"))="MX"</formula>
    </cfRule>
    <cfRule type="endsWith" dxfId="2909" priority="2903" stopIfTrue="1" operator="endsWith" text="MI">
      <formula>RIGHT(AE231,LEN("MI"))="MI"</formula>
    </cfRule>
    <cfRule type="endsWith" dxfId="2908" priority="2904" stopIfTrue="1" operator="endsWith" text="PL">
      <formula>RIGHT(AE231,LEN("PL"))="PL"</formula>
    </cfRule>
    <cfRule type="endsWith" dxfId="2907" priority="2905" stopIfTrue="1" operator="endsWith" text="FE">
      <formula>RIGHT(AE231,LEN("FE"))="FE"</formula>
    </cfRule>
    <cfRule type="endsWith" dxfId="2906" priority="2906" stopIfTrue="1" operator="endsWith" text="PA">
      <formula>RIGHT(AE231,LEN("PA"))="PA"</formula>
    </cfRule>
    <cfRule type="endsWith" dxfId="2905" priority="2907" stopIfTrue="1" operator="endsWith" text="PS">
      <formula>RIGHT(AE231,LEN("PS"))="PS"</formula>
    </cfRule>
    <cfRule type="endsWith" dxfId="2904" priority="2908" stopIfTrue="1" operator="endsWith" text="OB">
      <formula>RIGHT(AE231,LEN("OB"))="OB"</formula>
    </cfRule>
    <cfRule type="endsWith" dxfId="2903" priority="2909" stopIfTrue="1" operator="endsWith" text="BA">
      <formula>RIGHT(AE231,LEN("BA"))="BA"</formula>
    </cfRule>
    <cfRule type="endsWith" dxfId="2902" priority="2910" stopIfTrue="1" operator="endsWith" text="CO">
      <formula>RIGHT(AE231,LEN("CO"))="CO"</formula>
    </cfRule>
    <cfRule type="endsWith" dxfId="2901" priority="2911" stopIfTrue="1" operator="endsWith" text="CH">
      <formula>RIGHT(AE231,LEN("CH"))="CH"</formula>
    </cfRule>
  </conditionalFormatting>
  <conditionalFormatting sqref="AG231:AG245">
    <cfRule type="endsWith" dxfId="2900" priority="2890" stopIfTrue="1" operator="endsWith" text="TE">
      <formula>RIGHT(AG231,LEN("TE"))="TE"</formula>
    </cfRule>
    <cfRule type="endsWith" dxfId="2899" priority="2891" stopIfTrue="1" operator="endsWith" text="MX">
      <formula>RIGHT(AG231,LEN("MX"))="MX"</formula>
    </cfRule>
    <cfRule type="endsWith" dxfId="2898" priority="2892" stopIfTrue="1" operator="endsWith" text="MI">
      <formula>RIGHT(AG231,LEN("MI"))="MI"</formula>
    </cfRule>
    <cfRule type="endsWith" dxfId="2897" priority="2893" stopIfTrue="1" operator="endsWith" text="PL">
      <formula>RIGHT(AG231,LEN("PL"))="PL"</formula>
    </cfRule>
    <cfRule type="endsWith" dxfId="2896" priority="2894" stopIfTrue="1" operator="endsWith" text="FE">
      <formula>RIGHT(AG231,LEN("FE"))="FE"</formula>
    </cfRule>
    <cfRule type="endsWith" dxfId="2895" priority="2895" stopIfTrue="1" operator="endsWith" text="PA">
      <formula>RIGHT(AG231,LEN("PA"))="PA"</formula>
    </cfRule>
    <cfRule type="endsWith" dxfId="2894" priority="2896" stopIfTrue="1" operator="endsWith" text="PS">
      <formula>RIGHT(AG231,LEN("PS"))="PS"</formula>
    </cfRule>
    <cfRule type="endsWith" dxfId="2893" priority="2897" stopIfTrue="1" operator="endsWith" text="OB">
      <formula>RIGHT(AG231,LEN("OB"))="OB"</formula>
    </cfRule>
    <cfRule type="endsWith" dxfId="2892" priority="2898" stopIfTrue="1" operator="endsWith" text="BA">
      <formula>RIGHT(AG231,LEN("BA"))="BA"</formula>
    </cfRule>
    <cfRule type="endsWith" dxfId="2891" priority="2899" stopIfTrue="1" operator="endsWith" text="CO">
      <formula>RIGHT(AG231,LEN("CO"))="CO"</formula>
    </cfRule>
    <cfRule type="endsWith" dxfId="2890" priority="2900" stopIfTrue="1" operator="endsWith" text="CH">
      <formula>RIGHT(AG231,LEN("CH"))="CH"</formula>
    </cfRule>
  </conditionalFormatting>
  <conditionalFormatting sqref="AI231:AI245">
    <cfRule type="endsWith" dxfId="2889" priority="2879" stopIfTrue="1" operator="endsWith" text="TE">
      <formula>RIGHT(AI231,LEN("TE"))="TE"</formula>
    </cfRule>
    <cfRule type="endsWith" dxfId="2888" priority="2880" stopIfTrue="1" operator="endsWith" text="MX">
      <formula>RIGHT(AI231,LEN("MX"))="MX"</formula>
    </cfRule>
    <cfRule type="endsWith" dxfId="2887" priority="2881" stopIfTrue="1" operator="endsWith" text="MI">
      <formula>RIGHT(AI231,LEN("MI"))="MI"</formula>
    </cfRule>
    <cfRule type="endsWith" dxfId="2886" priority="2882" stopIfTrue="1" operator="endsWith" text="PL">
      <formula>RIGHT(AI231,LEN("PL"))="PL"</formula>
    </cfRule>
    <cfRule type="endsWith" dxfId="2885" priority="2883" stopIfTrue="1" operator="endsWith" text="FE">
      <formula>RIGHT(AI231,LEN("FE"))="FE"</formula>
    </cfRule>
    <cfRule type="endsWith" dxfId="2884" priority="2884" stopIfTrue="1" operator="endsWith" text="PA">
      <formula>RIGHT(AI231,LEN("PA"))="PA"</formula>
    </cfRule>
    <cfRule type="endsWith" dxfId="2883" priority="2885" stopIfTrue="1" operator="endsWith" text="PS">
      <formula>RIGHT(AI231,LEN("PS"))="PS"</formula>
    </cfRule>
    <cfRule type="endsWith" dxfId="2882" priority="2886" stopIfTrue="1" operator="endsWith" text="OB">
      <formula>RIGHT(AI231,LEN("OB"))="OB"</formula>
    </cfRule>
    <cfRule type="endsWith" dxfId="2881" priority="2887" stopIfTrue="1" operator="endsWith" text="BA">
      <formula>RIGHT(AI231,LEN("BA"))="BA"</formula>
    </cfRule>
    <cfRule type="endsWith" dxfId="2880" priority="2888" stopIfTrue="1" operator="endsWith" text="CO">
      <formula>RIGHT(AI231,LEN("CO"))="CO"</formula>
    </cfRule>
    <cfRule type="endsWith" dxfId="2879" priority="2889" stopIfTrue="1" operator="endsWith" text="CH">
      <formula>RIGHT(AI231,LEN("CH"))="CH"</formula>
    </cfRule>
  </conditionalFormatting>
  <conditionalFormatting sqref="AK231:AK245">
    <cfRule type="endsWith" dxfId="2878" priority="2868" stopIfTrue="1" operator="endsWith" text="TE">
      <formula>RIGHT(AK231,LEN("TE"))="TE"</formula>
    </cfRule>
    <cfRule type="endsWith" dxfId="2877" priority="2869" stopIfTrue="1" operator="endsWith" text="MX">
      <formula>RIGHT(AK231,LEN("MX"))="MX"</formula>
    </cfRule>
    <cfRule type="endsWith" dxfId="2876" priority="2870" stopIfTrue="1" operator="endsWith" text="MI">
      <formula>RIGHT(AK231,LEN("MI"))="MI"</formula>
    </cfRule>
    <cfRule type="endsWith" dxfId="2875" priority="2871" stopIfTrue="1" operator="endsWith" text="PL">
      <formula>RIGHT(AK231,LEN("PL"))="PL"</formula>
    </cfRule>
    <cfRule type="endsWith" dxfId="2874" priority="2872" stopIfTrue="1" operator="endsWith" text="FE">
      <formula>RIGHT(AK231,LEN("FE"))="FE"</formula>
    </cfRule>
    <cfRule type="endsWith" dxfId="2873" priority="2873" stopIfTrue="1" operator="endsWith" text="PA">
      <formula>RIGHT(AK231,LEN("PA"))="PA"</formula>
    </cfRule>
    <cfRule type="endsWith" dxfId="2872" priority="2874" stopIfTrue="1" operator="endsWith" text="PS">
      <formula>RIGHT(AK231,LEN("PS"))="PS"</formula>
    </cfRule>
    <cfRule type="endsWith" dxfId="2871" priority="2875" stopIfTrue="1" operator="endsWith" text="OB">
      <formula>RIGHT(AK231,LEN("OB"))="OB"</formula>
    </cfRule>
    <cfRule type="endsWith" dxfId="2870" priority="2876" stopIfTrue="1" operator="endsWith" text="BA">
      <formula>RIGHT(AK231,LEN("BA"))="BA"</formula>
    </cfRule>
    <cfRule type="endsWith" dxfId="2869" priority="2877" stopIfTrue="1" operator="endsWith" text="CO">
      <formula>RIGHT(AK231,LEN("CO"))="CO"</formula>
    </cfRule>
    <cfRule type="endsWith" dxfId="2868" priority="2878" stopIfTrue="1" operator="endsWith" text="CH">
      <formula>RIGHT(AK231,LEN("CH"))="CH"</formula>
    </cfRule>
  </conditionalFormatting>
  <conditionalFormatting sqref="AM231:AM245">
    <cfRule type="endsWith" dxfId="2867" priority="2857" stopIfTrue="1" operator="endsWith" text="TE">
      <formula>RIGHT(AM231,LEN("TE"))="TE"</formula>
    </cfRule>
    <cfRule type="endsWith" dxfId="2866" priority="2858" stopIfTrue="1" operator="endsWith" text="MX">
      <formula>RIGHT(AM231,LEN("MX"))="MX"</formula>
    </cfRule>
    <cfRule type="endsWith" dxfId="2865" priority="2859" stopIfTrue="1" operator="endsWith" text="MI">
      <formula>RIGHT(AM231,LEN("MI"))="MI"</formula>
    </cfRule>
    <cfRule type="endsWith" dxfId="2864" priority="2860" stopIfTrue="1" operator="endsWith" text="PL">
      <formula>RIGHT(AM231,LEN("PL"))="PL"</formula>
    </cfRule>
    <cfRule type="endsWith" dxfId="2863" priority="2861" stopIfTrue="1" operator="endsWith" text="FE">
      <formula>RIGHT(AM231,LEN("FE"))="FE"</formula>
    </cfRule>
    <cfRule type="endsWith" dxfId="2862" priority="2862" stopIfTrue="1" operator="endsWith" text="PA">
      <formula>RIGHT(AM231,LEN("PA"))="PA"</formula>
    </cfRule>
    <cfRule type="endsWith" dxfId="2861" priority="2863" stopIfTrue="1" operator="endsWith" text="PS">
      <formula>RIGHT(AM231,LEN("PS"))="PS"</formula>
    </cfRule>
    <cfRule type="endsWith" dxfId="2860" priority="2864" stopIfTrue="1" operator="endsWith" text="OB">
      <formula>RIGHT(AM231,LEN("OB"))="OB"</formula>
    </cfRule>
    <cfRule type="endsWith" dxfId="2859" priority="2865" stopIfTrue="1" operator="endsWith" text="BA">
      <formula>RIGHT(AM231,LEN("BA"))="BA"</formula>
    </cfRule>
    <cfRule type="endsWith" dxfId="2858" priority="2866" stopIfTrue="1" operator="endsWith" text="CO">
      <formula>RIGHT(AM231,LEN("CO"))="CO"</formula>
    </cfRule>
    <cfRule type="endsWith" dxfId="2857" priority="2867" stopIfTrue="1" operator="endsWith" text="CH">
      <formula>RIGHT(AM231,LEN("CH"))="CH"</formula>
    </cfRule>
  </conditionalFormatting>
  <conditionalFormatting sqref="AV246">
    <cfRule type="cellIs" dxfId="2856" priority="2856" stopIfTrue="1" operator="greaterThan">
      <formula>16</formula>
    </cfRule>
  </conditionalFormatting>
  <conditionalFormatting sqref="AX246">
    <cfRule type="cellIs" dxfId="2855" priority="2855" stopIfTrue="1" operator="greaterThan">
      <formula>16</formula>
    </cfRule>
  </conditionalFormatting>
  <conditionalFormatting sqref="AZ246">
    <cfRule type="cellIs" dxfId="2854" priority="2854" stopIfTrue="1" operator="greaterThan">
      <formula>16</formula>
    </cfRule>
  </conditionalFormatting>
  <conditionalFormatting sqref="BB246">
    <cfRule type="cellIs" dxfId="2853" priority="2853" stopIfTrue="1" operator="greaterThan">
      <formula>16</formula>
    </cfRule>
  </conditionalFormatting>
  <conditionalFormatting sqref="BD246">
    <cfRule type="cellIs" dxfId="2852" priority="2852" stopIfTrue="1" operator="greaterThan">
      <formula>16</formula>
    </cfRule>
  </conditionalFormatting>
  <conditionalFormatting sqref="BF246">
    <cfRule type="cellIs" dxfId="2851" priority="2851" stopIfTrue="1" operator="greaterThan">
      <formula>16</formula>
    </cfRule>
  </conditionalFormatting>
  <conditionalFormatting sqref="BH246">
    <cfRule type="cellIs" dxfId="2850" priority="2850" stopIfTrue="1" operator="greaterThan">
      <formula>16</formula>
    </cfRule>
  </conditionalFormatting>
  <conditionalFormatting sqref="AU231:AU245">
    <cfRule type="endsWith" dxfId="2849" priority="2839" stopIfTrue="1" operator="endsWith" text="TE">
      <formula>RIGHT(AU231,LEN("TE"))="TE"</formula>
    </cfRule>
    <cfRule type="endsWith" dxfId="2848" priority="2840" stopIfTrue="1" operator="endsWith" text="MX">
      <formula>RIGHT(AU231,LEN("MX"))="MX"</formula>
    </cfRule>
    <cfRule type="endsWith" dxfId="2847" priority="2841" stopIfTrue="1" operator="endsWith" text="MI">
      <formula>RIGHT(AU231,LEN("MI"))="MI"</formula>
    </cfRule>
    <cfRule type="endsWith" dxfId="2846" priority="2842" stopIfTrue="1" operator="endsWith" text="PL">
      <formula>RIGHT(AU231,LEN("PL"))="PL"</formula>
    </cfRule>
    <cfRule type="endsWith" dxfId="2845" priority="2843" stopIfTrue="1" operator="endsWith" text="FE">
      <formula>RIGHT(AU231,LEN("FE"))="FE"</formula>
    </cfRule>
    <cfRule type="endsWith" dxfId="2844" priority="2844" stopIfTrue="1" operator="endsWith" text="PA">
      <formula>RIGHT(AU231,LEN("PA"))="PA"</formula>
    </cfRule>
    <cfRule type="endsWith" dxfId="2843" priority="2845" stopIfTrue="1" operator="endsWith" text="PS">
      <formula>RIGHT(AU231,LEN("PS"))="PS"</formula>
    </cfRule>
    <cfRule type="endsWith" dxfId="2842" priority="2846" stopIfTrue="1" operator="endsWith" text="OB">
      <formula>RIGHT(AU231,LEN("OB"))="OB"</formula>
    </cfRule>
    <cfRule type="endsWith" dxfId="2841" priority="2847" stopIfTrue="1" operator="endsWith" text="BA">
      <formula>RIGHT(AU231,LEN("BA"))="BA"</formula>
    </cfRule>
    <cfRule type="endsWith" dxfId="2840" priority="2848" stopIfTrue="1" operator="endsWith" text="CO">
      <formula>RIGHT(AU231,LEN("CO"))="CO"</formula>
    </cfRule>
    <cfRule type="endsWith" dxfId="2839" priority="2849" stopIfTrue="1" operator="endsWith" text="CH">
      <formula>RIGHT(AU231,LEN("CH"))="CH"</formula>
    </cfRule>
  </conditionalFormatting>
  <conditionalFormatting sqref="AW231:AW245">
    <cfRule type="endsWith" dxfId="2838" priority="2828" stopIfTrue="1" operator="endsWith" text="TE">
      <formula>RIGHT(AW231,LEN("TE"))="TE"</formula>
    </cfRule>
    <cfRule type="endsWith" dxfId="2837" priority="2829" stopIfTrue="1" operator="endsWith" text="MX">
      <formula>RIGHT(AW231,LEN("MX"))="MX"</formula>
    </cfRule>
    <cfRule type="endsWith" dxfId="2836" priority="2830" stopIfTrue="1" operator="endsWith" text="MI">
      <formula>RIGHT(AW231,LEN("MI"))="MI"</formula>
    </cfRule>
    <cfRule type="endsWith" dxfId="2835" priority="2831" stopIfTrue="1" operator="endsWith" text="PL">
      <formula>RIGHT(AW231,LEN("PL"))="PL"</formula>
    </cfRule>
    <cfRule type="endsWith" dxfId="2834" priority="2832" stopIfTrue="1" operator="endsWith" text="FE">
      <formula>RIGHT(AW231,LEN("FE"))="FE"</formula>
    </cfRule>
    <cfRule type="endsWith" dxfId="2833" priority="2833" stopIfTrue="1" operator="endsWith" text="PA">
      <formula>RIGHT(AW231,LEN("PA"))="PA"</formula>
    </cfRule>
    <cfRule type="endsWith" dxfId="2832" priority="2834" stopIfTrue="1" operator="endsWith" text="PS">
      <formula>RIGHT(AW231,LEN("PS"))="PS"</formula>
    </cfRule>
    <cfRule type="endsWith" dxfId="2831" priority="2835" stopIfTrue="1" operator="endsWith" text="OB">
      <formula>RIGHT(AW231,LEN("OB"))="OB"</formula>
    </cfRule>
    <cfRule type="endsWith" dxfId="2830" priority="2836" stopIfTrue="1" operator="endsWith" text="BA">
      <formula>RIGHT(AW231,LEN("BA"))="BA"</formula>
    </cfRule>
    <cfRule type="endsWith" dxfId="2829" priority="2837" stopIfTrue="1" operator="endsWith" text="CO">
      <formula>RIGHT(AW231,LEN("CO"))="CO"</formula>
    </cfRule>
    <cfRule type="endsWith" dxfId="2828" priority="2838" stopIfTrue="1" operator="endsWith" text="CH">
      <formula>RIGHT(AW231,LEN("CH"))="CH"</formula>
    </cfRule>
  </conditionalFormatting>
  <conditionalFormatting sqref="AY231:AY245">
    <cfRule type="endsWith" dxfId="2827" priority="2817" stopIfTrue="1" operator="endsWith" text="TE">
      <formula>RIGHT(AY231,LEN("TE"))="TE"</formula>
    </cfRule>
    <cfRule type="endsWith" dxfId="2826" priority="2818" stopIfTrue="1" operator="endsWith" text="MX">
      <formula>RIGHT(AY231,LEN("MX"))="MX"</formula>
    </cfRule>
    <cfRule type="endsWith" dxfId="2825" priority="2819" stopIfTrue="1" operator="endsWith" text="MI">
      <formula>RIGHT(AY231,LEN("MI"))="MI"</formula>
    </cfRule>
    <cfRule type="endsWith" dxfId="2824" priority="2820" stopIfTrue="1" operator="endsWith" text="PL">
      <formula>RIGHT(AY231,LEN("PL"))="PL"</formula>
    </cfRule>
    <cfRule type="endsWith" dxfId="2823" priority="2821" stopIfTrue="1" operator="endsWith" text="FE">
      <formula>RIGHT(AY231,LEN("FE"))="FE"</formula>
    </cfRule>
    <cfRule type="endsWith" dxfId="2822" priority="2822" stopIfTrue="1" operator="endsWith" text="PA">
      <formula>RIGHT(AY231,LEN("PA"))="PA"</formula>
    </cfRule>
    <cfRule type="endsWith" dxfId="2821" priority="2823" stopIfTrue="1" operator="endsWith" text="PS">
      <formula>RIGHT(AY231,LEN("PS"))="PS"</formula>
    </cfRule>
    <cfRule type="endsWith" dxfId="2820" priority="2824" stopIfTrue="1" operator="endsWith" text="OB">
      <formula>RIGHT(AY231,LEN("OB"))="OB"</formula>
    </cfRule>
    <cfRule type="endsWith" dxfId="2819" priority="2825" stopIfTrue="1" operator="endsWith" text="BA">
      <formula>RIGHT(AY231,LEN("BA"))="BA"</formula>
    </cfRule>
    <cfRule type="endsWith" dxfId="2818" priority="2826" stopIfTrue="1" operator="endsWith" text="CO">
      <formula>RIGHT(AY231,LEN("CO"))="CO"</formula>
    </cfRule>
    <cfRule type="endsWith" dxfId="2817" priority="2827" stopIfTrue="1" operator="endsWith" text="CH">
      <formula>RIGHT(AY231,LEN("CH"))="CH"</formula>
    </cfRule>
  </conditionalFormatting>
  <conditionalFormatting sqref="BA231:BA245">
    <cfRule type="endsWith" dxfId="2816" priority="2806" stopIfTrue="1" operator="endsWith" text="TE">
      <formula>RIGHT(BA231,LEN("TE"))="TE"</formula>
    </cfRule>
    <cfRule type="endsWith" dxfId="2815" priority="2807" stopIfTrue="1" operator="endsWith" text="MX">
      <formula>RIGHT(BA231,LEN("MX"))="MX"</formula>
    </cfRule>
    <cfRule type="endsWith" dxfId="2814" priority="2808" stopIfTrue="1" operator="endsWith" text="MI">
      <formula>RIGHT(BA231,LEN("MI"))="MI"</formula>
    </cfRule>
    <cfRule type="endsWith" dxfId="2813" priority="2809" stopIfTrue="1" operator="endsWith" text="PL">
      <formula>RIGHT(BA231,LEN("PL"))="PL"</formula>
    </cfRule>
    <cfRule type="endsWith" dxfId="2812" priority="2810" stopIfTrue="1" operator="endsWith" text="FE">
      <formula>RIGHT(BA231,LEN("FE"))="FE"</formula>
    </cfRule>
    <cfRule type="endsWith" dxfId="2811" priority="2811" stopIfTrue="1" operator="endsWith" text="PA">
      <formula>RIGHT(BA231,LEN("PA"))="PA"</formula>
    </cfRule>
    <cfRule type="endsWith" dxfId="2810" priority="2812" stopIfTrue="1" operator="endsWith" text="PS">
      <formula>RIGHT(BA231,LEN("PS"))="PS"</formula>
    </cfRule>
    <cfRule type="endsWith" dxfId="2809" priority="2813" stopIfTrue="1" operator="endsWith" text="OB">
      <formula>RIGHT(BA231,LEN("OB"))="OB"</formula>
    </cfRule>
    <cfRule type="endsWith" dxfId="2808" priority="2814" stopIfTrue="1" operator="endsWith" text="BA">
      <formula>RIGHT(BA231,LEN("BA"))="BA"</formula>
    </cfRule>
    <cfRule type="endsWith" dxfId="2807" priority="2815" stopIfTrue="1" operator="endsWith" text="CO">
      <formula>RIGHT(BA231,LEN("CO"))="CO"</formula>
    </cfRule>
    <cfRule type="endsWith" dxfId="2806" priority="2816" stopIfTrue="1" operator="endsWith" text="CH">
      <formula>RIGHT(BA231,LEN("CH"))="CH"</formula>
    </cfRule>
  </conditionalFormatting>
  <conditionalFormatting sqref="BC231:BC245">
    <cfRule type="endsWith" dxfId="2805" priority="2795" stopIfTrue="1" operator="endsWith" text="TE">
      <formula>RIGHT(BC231,LEN("TE"))="TE"</formula>
    </cfRule>
    <cfRule type="endsWith" dxfId="2804" priority="2796" stopIfTrue="1" operator="endsWith" text="MX">
      <formula>RIGHT(BC231,LEN("MX"))="MX"</formula>
    </cfRule>
    <cfRule type="endsWith" dxfId="2803" priority="2797" stopIfTrue="1" operator="endsWith" text="MI">
      <formula>RIGHT(BC231,LEN("MI"))="MI"</formula>
    </cfRule>
    <cfRule type="endsWith" dxfId="2802" priority="2798" stopIfTrue="1" operator="endsWith" text="PL">
      <formula>RIGHT(BC231,LEN("PL"))="PL"</formula>
    </cfRule>
    <cfRule type="endsWith" dxfId="2801" priority="2799" stopIfTrue="1" operator="endsWith" text="FE">
      <formula>RIGHT(BC231,LEN("FE"))="FE"</formula>
    </cfRule>
    <cfRule type="endsWith" dxfId="2800" priority="2800" stopIfTrue="1" operator="endsWith" text="PA">
      <formula>RIGHT(BC231,LEN("PA"))="PA"</formula>
    </cfRule>
    <cfRule type="endsWith" dxfId="2799" priority="2801" stopIfTrue="1" operator="endsWith" text="PS">
      <formula>RIGHT(BC231,LEN("PS"))="PS"</formula>
    </cfRule>
    <cfRule type="endsWith" dxfId="2798" priority="2802" stopIfTrue="1" operator="endsWith" text="OB">
      <formula>RIGHT(BC231,LEN("OB"))="OB"</formula>
    </cfRule>
    <cfRule type="endsWith" dxfId="2797" priority="2803" stopIfTrue="1" operator="endsWith" text="BA">
      <formula>RIGHT(BC231,LEN("BA"))="BA"</formula>
    </cfRule>
    <cfRule type="endsWith" dxfId="2796" priority="2804" stopIfTrue="1" operator="endsWith" text="CO">
      <formula>RIGHT(BC231,LEN("CO"))="CO"</formula>
    </cfRule>
    <cfRule type="endsWith" dxfId="2795" priority="2805" stopIfTrue="1" operator="endsWith" text="CH">
      <formula>RIGHT(BC231,LEN("CH"))="CH"</formula>
    </cfRule>
  </conditionalFormatting>
  <conditionalFormatting sqref="BE231:BE245">
    <cfRule type="endsWith" dxfId="2794" priority="2784" stopIfTrue="1" operator="endsWith" text="TE">
      <formula>RIGHT(BE231,LEN("TE"))="TE"</formula>
    </cfRule>
    <cfRule type="endsWith" dxfId="2793" priority="2785" stopIfTrue="1" operator="endsWith" text="MX">
      <formula>RIGHT(BE231,LEN("MX"))="MX"</formula>
    </cfRule>
    <cfRule type="endsWith" dxfId="2792" priority="2786" stopIfTrue="1" operator="endsWith" text="MI">
      <formula>RIGHT(BE231,LEN("MI"))="MI"</formula>
    </cfRule>
    <cfRule type="endsWith" dxfId="2791" priority="2787" stopIfTrue="1" operator="endsWith" text="PL">
      <formula>RIGHT(BE231,LEN("PL"))="PL"</formula>
    </cfRule>
    <cfRule type="endsWith" dxfId="2790" priority="2788" stopIfTrue="1" operator="endsWith" text="FE">
      <formula>RIGHT(BE231,LEN("FE"))="FE"</formula>
    </cfRule>
    <cfRule type="endsWith" dxfId="2789" priority="2789" stopIfTrue="1" operator="endsWith" text="PA">
      <formula>RIGHT(BE231,LEN("PA"))="PA"</formula>
    </cfRule>
    <cfRule type="endsWith" dxfId="2788" priority="2790" stopIfTrue="1" operator="endsWith" text="PS">
      <formula>RIGHT(BE231,LEN("PS"))="PS"</formula>
    </cfRule>
    <cfRule type="endsWith" dxfId="2787" priority="2791" stopIfTrue="1" operator="endsWith" text="OB">
      <formula>RIGHT(BE231,LEN("OB"))="OB"</formula>
    </cfRule>
    <cfRule type="endsWith" dxfId="2786" priority="2792" stopIfTrue="1" operator="endsWith" text="BA">
      <formula>RIGHT(BE231,LEN("BA"))="BA"</formula>
    </cfRule>
    <cfRule type="endsWith" dxfId="2785" priority="2793" stopIfTrue="1" operator="endsWith" text="CO">
      <formula>RIGHT(BE231,LEN("CO"))="CO"</formula>
    </cfRule>
    <cfRule type="endsWith" dxfId="2784" priority="2794" stopIfTrue="1" operator="endsWith" text="CH">
      <formula>RIGHT(BE231,LEN("CH"))="CH"</formula>
    </cfRule>
  </conditionalFormatting>
  <conditionalFormatting sqref="BG231:BG245">
    <cfRule type="endsWith" dxfId="2783" priority="2773" stopIfTrue="1" operator="endsWith" text="TE">
      <formula>RIGHT(BG231,LEN("TE"))="TE"</formula>
    </cfRule>
    <cfRule type="endsWith" dxfId="2782" priority="2774" stopIfTrue="1" operator="endsWith" text="MX">
      <formula>RIGHT(BG231,LEN("MX"))="MX"</formula>
    </cfRule>
    <cfRule type="endsWith" dxfId="2781" priority="2775" stopIfTrue="1" operator="endsWith" text="MI">
      <formula>RIGHT(BG231,LEN("MI"))="MI"</formula>
    </cfRule>
    <cfRule type="endsWith" dxfId="2780" priority="2776" stopIfTrue="1" operator="endsWith" text="PL">
      <formula>RIGHT(BG231,LEN("PL"))="PL"</formula>
    </cfRule>
    <cfRule type="endsWith" dxfId="2779" priority="2777" stopIfTrue="1" operator="endsWith" text="FE">
      <formula>RIGHT(BG231,LEN("FE"))="FE"</formula>
    </cfRule>
    <cfRule type="endsWith" dxfId="2778" priority="2778" stopIfTrue="1" operator="endsWith" text="PA">
      <formula>RIGHT(BG231,LEN("PA"))="PA"</formula>
    </cfRule>
    <cfRule type="endsWith" dxfId="2777" priority="2779" stopIfTrue="1" operator="endsWith" text="PS">
      <formula>RIGHT(BG231,LEN("PS"))="PS"</formula>
    </cfRule>
    <cfRule type="endsWith" dxfId="2776" priority="2780" stopIfTrue="1" operator="endsWith" text="OB">
      <formula>RIGHT(BG231,LEN("OB"))="OB"</formula>
    </cfRule>
    <cfRule type="endsWith" dxfId="2775" priority="2781" stopIfTrue="1" operator="endsWith" text="BA">
      <formula>RIGHT(BG231,LEN("BA"))="BA"</formula>
    </cfRule>
    <cfRule type="endsWith" dxfId="2774" priority="2782" stopIfTrue="1" operator="endsWith" text="CO">
      <formula>RIGHT(BG231,LEN("CO"))="CO"</formula>
    </cfRule>
    <cfRule type="endsWith" dxfId="2773" priority="2783" stopIfTrue="1" operator="endsWith" text="CH">
      <formula>RIGHT(BG231,LEN("CH"))="CH"</formula>
    </cfRule>
  </conditionalFormatting>
  <conditionalFormatting sqref="H264">
    <cfRule type="cellIs" dxfId="2772" priority="2772" stopIfTrue="1" operator="greaterThan">
      <formula>16</formula>
    </cfRule>
  </conditionalFormatting>
  <conditionalFormatting sqref="J264">
    <cfRule type="cellIs" dxfId="2771" priority="2771" stopIfTrue="1" operator="greaterThan">
      <formula>16</formula>
    </cfRule>
  </conditionalFormatting>
  <conditionalFormatting sqref="L264">
    <cfRule type="cellIs" dxfId="2770" priority="2770" stopIfTrue="1" operator="greaterThan">
      <formula>16</formula>
    </cfRule>
  </conditionalFormatting>
  <conditionalFormatting sqref="N264">
    <cfRule type="cellIs" dxfId="2769" priority="2769" stopIfTrue="1" operator="greaterThan">
      <formula>16</formula>
    </cfRule>
  </conditionalFormatting>
  <conditionalFormatting sqref="P264">
    <cfRule type="cellIs" dxfId="2768" priority="2768" stopIfTrue="1" operator="greaterThan">
      <formula>16</formula>
    </cfRule>
  </conditionalFormatting>
  <conditionalFormatting sqref="R264">
    <cfRule type="cellIs" dxfId="2767" priority="2767" stopIfTrue="1" operator="greaterThan">
      <formula>16</formula>
    </cfRule>
  </conditionalFormatting>
  <conditionalFormatting sqref="T264">
    <cfRule type="cellIs" dxfId="2766" priority="2766" stopIfTrue="1" operator="greaterThan">
      <formula>16</formula>
    </cfRule>
  </conditionalFormatting>
  <conditionalFormatting sqref="G249:G263">
    <cfRule type="endsWith" dxfId="2765" priority="2755" stopIfTrue="1" operator="endsWith" text="TE">
      <formula>RIGHT(G249,LEN("TE"))="TE"</formula>
    </cfRule>
    <cfRule type="endsWith" dxfId="2764" priority="2756" stopIfTrue="1" operator="endsWith" text="MX">
      <formula>RIGHT(G249,LEN("MX"))="MX"</formula>
    </cfRule>
    <cfRule type="endsWith" dxfId="2763" priority="2757" stopIfTrue="1" operator="endsWith" text="MI">
      <formula>RIGHT(G249,LEN("MI"))="MI"</formula>
    </cfRule>
    <cfRule type="endsWith" dxfId="2762" priority="2758" stopIfTrue="1" operator="endsWith" text="PL">
      <formula>RIGHT(G249,LEN("PL"))="PL"</formula>
    </cfRule>
    <cfRule type="endsWith" dxfId="2761" priority="2759" stopIfTrue="1" operator="endsWith" text="FE">
      <formula>RIGHT(G249,LEN("FE"))="FE"</formula>
    </cfRule>
    <cfRule type="endsWith" dxfId="2760" priority="2760" stopIfTrue="1" operator="endsWith" text="PA">
      <formula>RIGHT(G249,LEN("PA"))="PA"</formula>
    </cfRule>
    <cfRule type="endsWith" dxfId="2759" priority="2761" stopIfTrue="1" operator="endsWith" text="PS">
      <formula>RIGHT(G249,LEN("PS"))="PS"</formula>
    </cfRule>
    <cfRule type="endsWith" dxfId="2758" priority="2762" stopIfTrue="1" operator="endsWith" text="OB">
      <formula>RIGHT(G249,LEN("OB"))="OB"</formula>
    </cfRule>
    <cfRule type="endsWith" dxfId="2757" priority="2763" stopIfTrue="1" operator="endsWith" text="BA">
      <formula>RIGHT(G249,LEN("BA"))="BA"</formula>
    </cfRule>
    <cfRule type="endsWith" dxfId="2756" priority="2764" stopIfTrue="1" operator="endsWith" text="CO">
      <formula>RIGHT(G249,LEN("CO"))="CO"</formula>
    </cfRule>
    <cfRule type="endsWith" dxfId="2755" priority="2765" stopIfTrue="1" operator="endsWith" text="CH">
      <formula>RIGHT(G249,LEN("CH"))="CH"</formula>
    </cfRule>
  </conditionalFormatting>
  <conditionalFormatting sqref="I249:I263">
    <cfRule type="endsWith" dxfId="2754" priority="2744" stopIfTrue="1" operator="endsWith" text="TE">
      <formula>RIGHT(I249,LEN("TE"))="TE"</formula>
    </cfRule>
    <cfRule type="endsWith" dxfId="2753" priority="2745" stopIfTrue="1" operator="endsWith" text="MX">
      <formula>RIGHT(I249,LEN("MX"))="MX"</formula>
    </cfRule>
    <cfRule type="endsWith" dxfId="2752" priority="2746" stopIfTrue="1" operator="endsWith" text="MI">
      <formula>RIGHT(I249,LEN("MI"))="MI"</formula>
    </cfRule>
    <cfRule type="endsWith" dxfId="2751" priority="2747" stopIfTrue="1" operator="endsWith" text="PL">
      <formula>RIGHT(I249,LEN("PL"))="PL"</formula>
    </cfRule>
    <cfRule type="endsWith" dxfId="2750" priority="2748" stopIfTrue="1" operator="endsWith" text="FE">
      <formula>RIGHT(I249,LEN("FE"))="FE"</formula>
    </cfRule>
    <cfRule type="endsWith" dxfId="2749" priority="2749" stopIfTrue="1" operator="endsWith" text="PA">
      <formula>RIGHT(I249,LEN("PA"))="PA"</formula>
    </cfRule>
    <cfRule type="endsWith" dxfId="2748" priority="2750" stopIfTrue="1" operator="endsWith" text="PS">
      <formula>RIGHT(I249,LEN("PS"))="PS"</formula>
    </cfRule>
    <cfRule type="endsWith" dxfId="2747" priority="2751" stopIfTrue="1" operator="endsWith" text="OB">
      <formula>RIGHT(I249,LEN("OB"))="OB"</formula>
    </cfRule>
    <cfRule type="endsWith" dxfId="2746" priority="2752" stopIfTrue="1" operator="endsWith" text="BA">
      <formula>RIGHT(I249,LEN("BA"))="BA"</formula>
    </cfRule>
    <cfRule type="endsWith" dxfId="2745" priority="2753" stopIfTrue="1" operator="endsWith" text="CO">
      <formula>RIGHT(I249,LEN("CO"))="CO"</formula>
    </cfRule>
    <cfRule type="endsWith" dxfId="2744" priority="2754" stopIfTrue="1" operator="endsWith" text="CH">
      <formula>RIGHT(I249,LEN("CH"))="CH"</formula>
    </cfRule>
  </conditionalFormatting>
  <conditionalFormatting sqref="K249:K263">
    <cfRule type="endsWith" dxfId="2743" priority="2733" stopIfTrue="1" operator="endsWith" text="TE">
      <formula>RIGHT(K249,LEN("TE"))="TE"</formula>
    </cfRule>
    <cfRule type="endsWith" dxfId="2742" priority="2734" stopIfTrue="1" operator="endsWith" text="MX">
      <formula>RIGHT(K249,LEN("MX"))="MX"</formula>
    </cfRule>
    <cfRule type="endsWith" dxfId="2741" priority="2735" stopIfTrue="1" operator="endsWith" text="MI">
      <formula>RIGHT(K249,LEN("MI"))="MI"</formula>
    </cfRule>
    <cfRule type="endsWith" dxfId="2740" priority="2736" stopIfTrue="1" operator="endsWith" text="PL">
      <formula>RIGHT(K249,LEN("PL"))="PL"</formula>
    </cfRule>
    <cfRule type="endsWith" dxfId="2739" priority="2737" stopIfTrue="1" operator="endsWith" text="FE">
      <formula>RIGHT(K249,LEN("FE"))="FE"</formula>
    </cfRule>
    <cfRule type="endsWith" dxfId="2738" priority="2738" stopIfTrue="1" operator="endsWith" text="PA">
      <formula>RIGHT(K249,LEN("PA"))="PA"</formula>
    </cfRule>
    <cfRule type="endsWith" dxfId="2737" priority="2739" stopIfTrue="1" operator="endsWith" text="PS">
      <formula>RIGHT(K249,LEN("PS"))="PS"</formula>
    </cfRule>
    <cfRule type="endsWith" dxfId="2736" priority="2740" stopIfTrue="1" operator="endsWith" text="OB">
      <formula>RIGHT(K249,LEN("OB"))="OB"</formula>
    </cfRule>
    <cfRule type="endsWith" dxfId="2735" priority="2741" stopIfTrue="1" operator="endsWith" text="BA">
      <formula>RIGHT(K249,LEN("BA"))="BA"</formula>
    </cfRule>
    <cfRule type="endsWith" dxfId="2734" priority="2742" stopIfTrue="1" operator="endsWith" text="CO">
      <formula>RIGHT(K249,LEN("CO"))="CO"</formula>
    </cfRule>
    <cfRule type="endsWith" dxfId="2733" priority="2743" stopIfTrue="1" operator="endsWith" text="CH">
      <formula>RIGHT(K249,LEN("CH"))="CH"</formula>
    </cfRule>
  </conditionalFormatting>
  <conditionalFormatting sqref="M249:M263">
    <cfRule type="endsWith" dxfId="2732" priority="2722" stopIfTrue="1" operator="endsWith" text="TE">
      <formula>RIGHT(M249,LEN("TE"))="TE"</formula>
    </cfRule>
    <cfRule type="endsWith" dxfId="2731" priority="2723" stopIfTrue="1" operator="endsWith" text="MX">
      <formula>RIGHT(M249,LEN("MX"))="MX"</formula>
    </cfRule>
    <cfRule type="endsWith" dxfId="2730" priority="2724" stopIfTrue="1" operator="endsWith" text="MI">
      <formula>RIGHT(M249,LEN("MI"))="MI"</formula>
    </cfRule>
    <cfRule type="endsWith" dxfId="2729" priority="2725" stopIfTrue="1" operator="endsWith" text="PL">
      <formula>RIGHT(M249,LEN("PL"))="PL"</formula>
    </cfRule>
    <cfRule type="endsWith" dxfId="2728" priority="2726" stopIfTrue="1" operator="endsWith" text="FE">
      <formula>RIGHT(M249,LEN("FE"))="FE"</formula>
    </cfRule>
    <cfRule type="endsWith" dxfId="2727" priority="2727" stopIfTrue="1" operator="endsWith" text="PA">
      <formula>RIGHT(M249,LEN("PA"))="PA"</formula>
    </cfRule>
    <cfRule type="endsWith" dxfId="2726" priority="2728" stopIfTrue="1" operator="endsWith" text="PS">
      <formula>RIGHT(M249,LEN("PS"))="PS"</formula>
    </cfRule>
    <cfRule type="endsWith" dxfId="2725" priority="2729" stopIfTrue="1" operator="endsWith" text="OB">
      <formula>RIGHT(M249,LEN("OB"))="OB"</formula>
    </cfRule>
    <cfRule type="endsWith" dxfId="2724" priority="2730" stopIfTrue="1" operator="endsWith" text="BA">
      <formula>RIGHT(M249,LEN("BA"))="BA"</formula>
    </cfRule>
    <cfRule type="endsWith" dxfId="2723" priority="2731" stopIfTrue="1" operator="endsWith" text="CO">
      <formula>RIGHT(M249,LEN("CO"))="CO"</formula>
    </cfRule>
    <cfRule type="endsWith" dxfId="2722" priority="2732" stopIfTrue="1" operator="endsWith" text="CH">
      <formula>RIGHT(M249,LEN("CH"))="CH"</formula>
    </cfRule>
  </conditionalFormatting>
  <conditionalFormatting sqref="O249:O263">
    <cfRule type="endsWith" dxfId="2721" priority="2711" stopIfTrue="1" operator="endsWith" text="TE">
      <formula>RIGHT(O249,LEN("TE"))="TE"</formula>
    </cfRule>
    <cfRule type="endsWith" dxfId="2720" priority="2712" stopIfTrue="1" operator="endsWith" text="MX">
      <formula>RIGHT(O249,LEN("MX"))="MX"</formula>
    </cfRule>
    <cfRule type="endsWith" dxfId="2719" priority="2713" stopIfTrue="1" operator="endsWith" text="MI">
      <formula>RIGHT(O249,LEN("MI"))="MI"</formula>
    </cfRule>
    <cfRule type="endsWith" dxfId="2718" priority="2714" stopIfTrue="1" operator="endsWith" text="PL">
      <formula>RIGHT(O249,LEN("PL"))="PL"</formula>
    </cfRule>
    <cfRule type="endsWith" dxfId="2717" priority="2715" stopIfTrue="1" operator="endsWith" text="FE">
      <formula>RIGHT(O249,LEN("FE"))="FE"</formula>
    </cfRule>
    <cfRule type="endsWith" dxfId="2716" priority="2716" stopIfTrue="1" operator="endsWith" text="PA">
      <formula>RIGHT(O249,LEN("PA"))="PA"</formula>
    </cfRule>
    <cfRule type="endsWith" dxfId="2715" priority="2717" stopIfTrue="1" operator="endsWith" text="PS">
      <formula>RIGHT(O249,LEN("PS"))="PS"</formula>
    </cfRule>
    <cfRule type="endsWith" dxfId="2714" priority="2718" stopIfTrue="1" operator="endsWith" text="OB">
      <formula>RIGHT(O249,LEN("OB"))="OB"</formula>
    </cfRule>
    <cfRule type="endsWith" dxfId="2713" priority="2719" stopIfTrue="1" operator="endsWith" text="BA">
      <formula>RIGHT(O249,LEN("BA"))="BA"</formula>
    </cfRule>
    <cfRule type="endsWith" dxfId="2712" priority="2720" stopIfTrue="1" operator="endsWith" text="CO">
      <formula>RIGHT(O249,LEN("CO"))="CO"</formula>
    </cfRule>
    <cfRule type="endsWith" dxfId="2711" priority="2721" stopIfTrue="1" operator="endsWith" text="CH">
      <formula>RIGHT(O249,LEN("CH"))="CH"</formula>
    </cfRule>
  </conditionalFormatting>
  <conditionalFormatting sqref="Q249:Q263">
    <cfRule type="endsWith" dxfId="2710" priority="2700" stopIfTrue="1" operator="endsWith" text="TE">
      <formula>RIGHT(Q249,LEN("TE"))="TE"</formula>
    </cfRule>
    <cfRule type="endsWith" dxfId="2709" priority="2701" stopIfTrue="1" operator="endsWith" text="MX">
      <formula>RIGHT(Q249,LEN("MX"))="MX"</formula>
    </cfRule>
    <cfRule type="endsWith" dxfId="2708" priority="2702" stopIfTrue="1" operator="endsWith" text="MI">
      <formula>RIGHT(Q249,LEN("MI"))="MI"</formula>
    </cfRule>
    <cfRule type="endsWith" dxfId="2707" priority="2703" stopIfTrue="1" operator="endsWith" text="PL">
      <formula>RIGHT(Q249,LEN("PL"))="PL"</formula>
    </cfRule>
    <cfRule type="endsWith" dxfId="2706" priority="2704" stopIfTrue="1" operator="endsWith" text="FE">
      <formula>RIGHT(Q249,LEN("FE"))="FE"</formula>
    </cfRule>
    <cfRule type="endsWith" dxfId="2705" priority="2705" stopIfTrue="1" operator="endsWith" text="PA">
      <formula>RIGHT(Q249,LEN("PA"))="PA"</formula>
    </cfRule>
    <cfRule type="endsWith" dxfId="2704" priority="2706" stopIfTrue="1" operator="endsWith" text="PS">
      <formula>RIGHT(Q249,LEN("PS"))="PS"</formula>
    </cfRule>
    <cfRule type="endsWith" dxfId="2703" priority="2707" stopIfTrue="1" operator="endsWith" text="OB">
      <formula>RIGHT(Q249,LEN("OB"))="OB"</formula>
    </cfRule>
    <cfRule type="endsWith" dxfId="2702" priority="2708" stopIfTrue="1" operator="endsWith" text="BA">
      <formula>RIGHT(Q249,LEN("BA"))="BA"</formula>
    </cfRule>
    <cfRule type="endsWith" dxfId="2701" priority="2709" stopIfTrue="1" operator="endsWith" text="CO">
      <formula>RIGHT(Q249,LEN("CO"))="CO"</formula>
    </cfRule>
    <cfRule type="endsWith" dxfId="2700" priority="2710" stopIfTrue="1" operator="endsWith" text="CH">
      <formula>RIGHT(Q249,LEN("CH"))="CH"</formula>
    </cfRule>
  </conditionalFormatting>
  <conditionalFormatting sqref="S249:S263">
    <cfRule type="endsWith" dxfId="2699" priority="2689" stopIfTrue="1" operator="endsWith" text="TE">
      <formula>RIGHT(S249,LEN("TE"))="TE"</formula>
    </cfRule>
    <cfRule type="endsWith" dxfId="2698" priority="2690" stopIfTrue="1" operator="endsWith" text="MX">
      <formula>RIGHT(S249,LEN("MX"))="MX"</formula>
    </cfRule>
    <cfRule type="endsWith" dxfId="2697" priority="2691" stopIfTrue="1" operator="endsWith" text="MI">
      <formula>RIGHT(S249,LEN("MI"))="MI"</formula>
    </cfRule>
    <cfRule type="endsWith" dxfId="2696" priority="2692" stopIfTrue="1" operator="endsWith" text="PL">
      <formula>RIGHT(S249,LEN("PL"))="PL"</formula>
    </cfRule>
    <cfRule type="endsWith" dxfId="2695" priority="2693" stopIfTrue="1" operator="endsWith" text="FE">
      <formula>RIGHT(S249,LEN("FE"))="FE"</formula>
    </cfRule>
    <cfRule type="endsWith" dxfId="2694" priority="2694" stopIfTrue="1" operator="endsWith" text="PA">
      <formula>RIGHT(S249,LEN("PA"))="PA"</formula>
    </cfRule>
    <cfRule type="endsWith" dxfId="2693" priority="2695" stopIfTrue="1" operator="endsWith" text="PS">
      <formula>RIGHT(S249,LEN("PS"))="PS"</formula>
    </cfRule>
    <cfRule type="endsWith" dxfId="2692" priority="2696" stopIfTrue="1" operator="endsWith" text="OB">
      <formula>RIGHT(S249,LEN("OB"))="OB"</formula>
    </cfRule>
    <cfRule type="endsWith" dxfId="2691" priority="2697" stopIfTrue="1" operator="endsWith" text="BA">
      <formula>RIGHT(S249,LEN("BA"))="BA"</formula>
    </cfRule>
    <cfRule type="endsWith" dxfId="2690" priority="2698" stopIfTrue="1" operator="endsWith" text="CO">
      <formula>RIGHT(S249,LEN("CO"))="CO"</formula>
    </cfRule>
    <cfRule type="endsWith" dxfId="2689" priority="2699" stopIfTrue="1" operator="endsWith" text="CH">
      <formula>RIGHT(S249,LEN("CH"))="CH"</formula>
    </cfRule>
  </conditionalFormatting>
  <conditionalFormatting sqref="AB264">
    <cfRule type="cellIs" dxfId="2688" priority="2688" stopIfTrue="1" operator="greaterThan">
      <formula>16</formula>
    </cfRule>
  </conditionalFormatting>
  <conditionalFormatting sqref="AD264">
    <cfRule type="cellIs" dxfId="2687" priority="2687" stopIfTrue="1" operator="greaterThan">
      <formula>16</formula>
    </cfRule>
  </conditionalFormatting>
  <conditionalFormatting sqref="AF264">
    <cfRule type="cellIs" dxfId="2686" priority="2686" stopIfTrue="1" operator="greaterThan">
      <formula>16</formula>
    </cfRule>
  </conditionalFormatting>
  <conditionalFormatting sqref="AH264">
    <cfRule type="cellIs" dxfId="2685" priority="2685" stopIfTrue="1" operator="greaterThan">
      <formula>16</formula>
    </cfRule>
  </conditionalFormatting>
  <conditionalFormatting sqref="AJ264">
    <cfRule type="cellIs" dxfId="2684" priority="2684" stopIfTrue="1" operator="greaterThan">
      <formula>16</formula>
    </cfRule>
  </conditionalFormatting>
  <conditionalFormatting sqref="AL264">
    <cfRule type="cellIs" dxfId="2683" priority="2683" stopIfTrue="1" operator="greaterThan">
      <formula>16</formula>
    </cfRule>
  </conditionalFormatting>
  <conditionalFormatting sqref="AN264">
    <cfRule type="cellIs" dxfId="2682" priority="2682" stopIfTrue="1" operator="greaterThan">
      <formula>16</formula>
    </cfRule>
  </conditionalFormatting>
  <conditionalFormatting sqref="AA249:AA263">
    <cfRule type="endsWith" dxfId="2681" priority="2671" stopIfTrue="1" operator="endsWith" text="TE">
      <formula>RIGHT(AA249,LEN("TE"))="TE"</formula>
    </cfRule>
    <cfRule type="endsWith" dxfId="2680" priority="2672" stopIfTrue="1" operator="endsWith" text="MX">
      <formula>RIGHT(AA249,LEN("MX"))="MX"</formula>
    </cfRule>
    <cfRule type="endsWith" dxfId="2679" priority="2673" stopIfTrue="1" operator="endsWith" text="MI">
      <formula>RIGHT(AA249,LEN("MI"))="MI"</formula>
    </cfRule>
    <cfRule type="endsWith" dxfId="2678" priority="2674" stopIfTrue="1" operator="endsWith" text="PL">
      <formula>RIGHT(AA249,LEN("PL"))="PL"</formula>
    </cfRule>
    <cfRule type="endsWith" dxfId="2677" priority="2675" stopIfTrue="1" operator="endsWith" text="FE">
      <formula>RIGHT(AA249,LEN("FE"))="FE"</formula>
    </cfRule>
    <cfRule type="endsWith" dxfId="2676" priority="2676" stopIfTrue="1" operator="endsWith" text="PA">
      <formula>RIGHT(AA249,LEN("PA"))="PA"</formula>
    </cfRule>
    <cfRule type="endsWith" dxfId="2675" priority="2677" stopIfTrue="1" operator="endsWith" text="PS">
      <formula>RIGHT(AA249,LEN("PS"))="PS"</formula>
    </cfRule>
    <cfRule type="endsWith" dxfId="2674" priority="2678" stopIfTrue="1" operator="endsWith" text="OB">
      <formula>RIGHT(AA249,LEN("OB"))="OB"</formula>
    </cfRule>
    <cfRule type="endsWith" dxfId="2673" priority="2679" stopIfTrue="1" operator="endsWith" text="BA">
      <formula>RIGHT(AA249,LEN("BA"))="BA"</formula>
    </cfRule>
    <cfRule type="endsWith" dxfId="2672" priority="2680" stopIfTrue="1" operator="endsWith" text="CO">
      <formula>RIGHT(AA249,LEN("CO"))="CO"</formula>
    </cfRule>
    <cfRule type="endsWith" dxfId="2671" priority="2681" stopIfTrue="1" operator="endsWith" text="CH">
      <formula>RIGHT(AA249,LEN("CH"))="CH"</formula>
    </cfRule>
  </conditionalFormatting>
  <conditionalFormatting sqref="AC249:AC263">
    <cfRule type="endsWith" dxfId="2670" priority="2660" stopIfTrue="1" operator="endsWith" text="TE">
      <formula>RIGHT(AC249,LEN("TE"))="TE"</formula>
    </cfRule>
    <cfRule type="endsWith" dxfId="2669" priority="2661" stopIfTrue="1" operator="endsWith" text="MX">
      <formula>RIGHT(AC249,LEN("MX"))="MX"</formula>
    </cfRule>
    <cfRule type="endsWith" dxfId="2668" priority="2662" stopIfTrue="1" operator="endsWith" text="MI">
      <formula>RIGHT(AC249,LEN("MI"))="MI"</formula>
    </cfRule>
    <cfRule type="endsWith" dxfId="2667" priority="2663" stopIfTrue="1" operator="endsWith" text="PL">
      <formula>RIGHT(AC249,LEN("PL"))="PL"</formula>
    </cfRule>
    <cfRule type="endsWith" dxfId="2666" priority="2664" stopIfTrue="1" operator="endsWith" text="FE">
      <formula>RIGHT(AC249,LEN("FE"))="FE"</formula>
    </cfRule>
    <cfRule type="endsWith" dxfId="2665" priority="2665" stopIfTrue="1" operator="endsWith" text="PA">
      <formula>RIGHT(AC249,LEN("PA"))="PA"</formula>
    </cfRule>
    <cfRule type="endsWith" dxfId="2664" priority="2666" stopIfTrue="1" operator="endsWith" text="PS">
      <formula>RIGHT(AC249,LEN("PS"))="PS"</formula>
    </cfRule>
    <cfRule type="endsWith" dxfId="2663" priority="2667" stopIfTrue="1" operator="endsWith" text="OB">
      <formula>RIGHT(AC249,LEN("OB"))="OB"</formula>
    </cfRule>
    <cfRule type="endsWith" dxfId="2662" priority="2668" stopIfTrue="1" operator="endsWith" text="BA">
      <formula>RIGHT(AC249,LEN("BA"))="BA"</formula>
    </cfRule>
    <cfRule type="endsWith" dxfId="2661" priority="2669" stopIfTrue="1" operator="endsWith" text="CO">
      <formula>RIGHT(AC249,LEN("CO"))="CO"</formula>
    </cfRule>
    <cfRule type="endsWith" dxfId="2660" priority="2670" stopIfTrue="1" operator="endsWith" text="CH">
      <formula>RIGHT(AC249,LEN("CH"))="CH"</formula>
    </cfRule>
  </conditionalFormatting>
  <conditionalFormatting sqref="AE249:AE263">
    <cfRule type="endsWith" dxfId="2659" priority="2649" stopIfTrue="1" operator="endsWith" text="TE">
      <formula>RIGHT(AE249,LEN("TE"))="TE"</formula>
    </cfRule>
    <cfRule type="endsWith" dxfId="2658" priority="2650" stopIfTrue="1" operator="endsWith" text="MX">
      <formula>RIGHT(AE249,LEN("MX"))="MX"</formula>
    </cfRule>
    <cfRule type="endsWith" dxfId="2657" priority="2651" stopIfTrue="1" operator="endsWith" text="MI">
      <formula>RIGHT(AE249,LEN("MI"))="MI"</formula>
    </cfRule>
    <cfRule type="endsWith" dxfId="2656" priority="2652" stopIfTrue="1" operator="endsWith" text="PL">
      <formula>RIGHT(AE249,LEN("PL"))="PL"</formula>
    </cfRule>
    <cfRule type="endsWith" dxfId="2655" priority="2653" stopIfTrue="1" operator="endsWith" text="FE">
      <formula>RIGHT(AE249,LEN("FE"))="FE"</formula>
    </cfRule>
    <cfRule type="endsWith" dxfId="2654" priority="2654" stopIfTrue="1" operator="endsWith" text="PA">
      <formula>RIGHT(AE249,LEN("PA"))="PA"</formula>
    </cfRule>
    <cfRule type="endsWith" dxfId="2653" priority="2655" stopIfTrue="1" operator="endsWith" text="PS">
      <formula>RIGHT(AE249,LEN("PS"))="PS"</formula>
    </cfRule>
    <cfRule type="endsWith" dxfId="2652" priority="2656" stopIfTrue="1" operator="endsWith" text="OB">
      <formula>RIGHT(AE249,LEN("OB"))="OB"</formula>
    </cfRule>
    <cfRule type="endsWith" dxfId="2651" priority="2657" stopIfTrue="1" operator="endsWith" text="BA">
      <formula>RIGHT(AE249,LEN("BA"))="BA"</formula>
    </cfRule>
    <cfRule type="endsWith" dxfId="2650" priority="2658" stopIfTrue="1" operator="endsWith" text="CO">
      <formula>RIGHT(AE249,LEN("CO"))="CO"</formula>
    </cfRule>
    <cfRule type="endsWith" dxfId="2649" priority="2659" stopIfTrue="1" operator="endsWith" text="CH">
      <formula>RIGHT(AE249,LEN("CH"))="CH"</formula>
    </cfRule>
  </conditionalFormatting>
  <conditionalFormatting sqref="AG249:AG263">
    <cfRule type="endsWith" dxfId="2648" priority="2638" stopIfTrue="1" operator="endsWith" text="TE">
      <formula>RIGHT(AG249,LEN("TE"))="TE"</formula>
    </cfRule>
    <cfRule type="endsWith" dxfId="2647" priority="2639" stopIfTrue="1" operator="endsWith" text="MX">
      <formula>RIGHT(AG249,LEN("MX"))="MX"</formula>
    </cfRule>
    <cfRule type="endsWith" dxfId="2646" priority="2640" stopIfTrue="1" operator="endsWith" text="MI">
      <formula>RIGHT(AG249,LEN("MI"))="MI"</formula>
    </cfRule>
    <cfRule type="endsWith" dxfId="2645" priority="2641" stopIfTrue="1" operator="endsWith" text="PL">
      <formula>RIGHT(AG249,LEN("PL"))="PL"</formula>
    </cfRule>
    <cfRule type="endsWith" dxfId="2644" priority="2642" stopIfTrue="1" operator="endsWith" text="FE">
      <formula>RIGHT(AG249,LEN("FE"))="FE"</formula>
    </cfRule>
    <cfRule type="endsWith" dxfId="2643" priority="2643" stopIfTrue="1" operator="endsWith" text="PA">
      <formula>RIGHT(AG249,LEN("PA"))="PA"</formula>
    </cfRule>
    <cfRule type="endsWith" dxfId="2642" priority="2644" stopIfTrue="1" operator="endsWith" text="PS">
      <formula>RIGHT(AG249,LEN("PS"))="PS"</formula>
    </cfRule>
    <cfRule type="endsWith" dxfId="2641" priority="2645" stopIfTrue="1" operator="endsWith" text="OB">
      <formula>RIGHT(AG249,LEN("OB"))="OB"</formula>
    </cfRule>
    <cfRule type="endsWith" dxfId="2640" priority="2646" stopIfTrue="1" operator="endsWith" text="BA">
      <formula>RIGHT(AG249,LEN("BA"))="BA"</formula>
    </cfRule>
    <cfRule type="endsWith" dxfId="2639" priority="2647" stopIfTrue="1" operator="endsWith" text="CO">
      <formula>RIGHT(AG249,LEN("CO"))="CO"</formula>
    </cfRule>
    <cfRule type="endsWith" dxfId="2638" priority="2648" stopIfTrue="1" operator="endsWith" text="CH">
      <formula>RIGHT(AG249,LEN("CH"))="CH"</formula>
    </cfRule>
  </conditionalFormatting>
  <conditionalFormatting sqref="AI249:AI263">
    <cfRule type="endsWith" dxfId="2637" priority="2627" stopIfTrue="1" operator="endsWith" text="TE">
      <formula>RIGHT(AI249,LEN("TE"))="TE"</formula>
    </cfRule>
    <cfRule type="endsWith" dxfId="2636" priority="2628" stopIfTrue="1" operator="endsWith" text="MX">
      <formula>RIGHT(AI249,LEN("MX"))="MX"</formula>
    </cfRule>
    <cfRule type="endsWith" dxfId="2635" priority="2629" stopIfTrue="1" operator="endsWith" text="MI">
      <formula>RIGHT(AI249,LEN("MI"))="MI"</formula>
    </cfRule>
    <cfRule type="endsWith" dxfId="2634" priority="2630" stopIfTrue="1" operator="endsWith" text="PL">
      <formula>RIGHT(AI249,LEN("PL"))="PL"</formula>
    </cfRule>
    <cfRule type="endsWith" dxfId="2633" priority="2631" stopIfTrue="1" operator="endsWith" text="FE">
      <formula>RIGHT(AI249,LEN("FE"))="FE"</formula>
    </cfRule>
    <cfRule type="endsWith" dxfId="2632" priority="2632" stopIfTrue="1" operator="endsWith" text="PA">
      <formula>RIGHT(AI249,LEN("PA"))="PA"</formula>
    </cfRule>
    <cfRule type="endsWith" dxfId="2631" priority="2633" stopIfTrue="1" operator="endsWith" text="PS">
      <formula>RIGHT(AI249,LEN("PS"))="PS"</formula>
    </cfRule>
    <cfRule type="endsWith" dxfId="2630" priority="2634" stopIfTrue="1" operator="endsWith" text="OB">
      <formula>RIGHT(AI249,LEN("OB"))="OB"</formula>
    </cfRule>
    <cfRule type="endsWith" dxfId="2629" priority="2635" stopIfTrue="1" operator="endsWith" text="BA">
      <formula>RIGHT(AI249,LEN("BA"))="BA"</formula>
    </cfRule>
    <cfRule type="endsWith" dxfId="2628" priority="2636" stopIfTrue="1" operator="endsWith" text="CO">
      <formula>RIGHT(AI249,LEN("CO"))="CO"</formula>
    </cfRule>
    <cfRule type="endsWith" dxfId="2627" priority="2637" stopIfTrue="1" operator="endsWith" text="CH">
      <formula>RIGHT(AI249,LEN("CH"))="CH"</formula>
    </cfRule>
  </conditionalFormatting>
  <conditionalFormatting sqref="AK249:AK263">
    <cfRule type="endsWith" dxfId="2626" priority="2616" stopIfTrue="1" operator="endsWith" text="TE">
      <formula>RIGHT(AK249,LEN("TE"))="TE"</formula>
    </cfRule>
    <cfRule type="endsWith" dxfId="2625" priority="2617" stopIfTrue="1" operator="endsWith" text="MX">
      <formula>RIGHT(AK249,LEN("MX"))="MX"</formula>
    </cfRule>
    <cfRule type="endsWith" dxfId="2624" priority="2618" stopIfTrue="1" operator="endsWith" text="MI">
      <formula>RIGHT(AK249,LEN("MI"))="MI"</formula>
    </cfRule>
    <cfRule type="endsWith" dxfId="2623" priority="2619" stopIfTrue="1" operator="endsWith" text="PL">
      <formula>RIGHT(AK249,LEN("PL"))="PL"</formula>
    </cfRule>
    <cfRule type="endsWith" dxfId="2622" priority="2620" stopIfTrue="1" operator="endsWith" text="FE">
      <formula>RIGHT(AK249,LEN("FE"))="FE"</formula>
    </cfRule>
    <cfRule type="endsWith" dxfId="2621" priority="2621" stopIfTrue="1" operator="endsWith" text="PA">
      <formula>RIGHT(AK249,LEN("PA"))="PA"</formula>
    </cfRule>
    <cfRule type="endsWith" dxfId="2620" priority="2622" stopIfTrue="1" operator="endsWith" text="PS">
      <formula>RIGHT(AK249,LEN("PS"))="PS"</formula>
    </cfRule>
    <cfRule type="endsWith" dxfId="2619" priority="2623" stopIfTrue="1" operator="endsWith" text="OB">
      <formula>RIGHT(AK249,LEN("OB"))="OB"</formula>
    </cfRule>
    <cfRule type="endsWith" dxfId="2618" priority="2624" stopIfTrue="1" operator="endsWith" text="BA">
      <formula>RIGHT(AK249,LEN("BA"))="BA"</formula>
    </cfRule>
    <cfRule type="endsWith" dxfId="2617" priority="2625" stopIfTrue="1" operator="endsWith" text="CO">
      <formula>RIGHT(AK249,LEN("CO"))="CO"</formula>
    </cfRule>
    <cfRule type="endsWith" dxfId="2616" priority="2626" stopIfTrue="1" operator="endsWith" text="CH">
      <formula>RIGHT(AK249,LEN("CH"))="CH"</formula>
    </cfRule>
  </conditionalFormatting>
  <conditionalFormatting sqref="AM249:AM263">
    <cfRule type="endsWith" dxfId="2615" priority="2605" stopIfTrue="1" operator="endsWith" text="TE">
      <formula>RIGHT(AM249,LEN("TE"))="TE"</formula>
    </cfRule>
    <cfRule type="endsWith" dxfId="2614" priority="2606" stopIfTrue="1" operator="endsWith" text="MX">
      <formula>RIGHT(AM249,LEN("MX"))="MX"</formula>
    </cfRule>
    <cfRule type="endsWith" dxfId="2613" priority="2607" stopIfTrue="1" operator="endsWith" text="MI">
      <formula>RIGHT(AM249,LEN("MI"))="MI"</formula>
    </cfRule>
    <cfRule type="endsWith" dxfId="2612" priority="2608" stopIfTrue="1" operator="endsWith" text="PL">
      <formula>RIGHT(AM249,LEN("PL"))="PL"</formula>
    </cfRule>
    <cfRule type="endsWith" dxfId="2611" priority="2609" stopIfTrue="1" operator="endsWith" text="FE">
      <formula>RIGHT(AM249,LEN("FE"))="FE"</formula>
    </cfRule>
    <cfRule type="endsWith" dxfId="2610" priority="2610" stopIfTrue="1" operator="endsWith" text="PA">
      <formula>RIGHT(AM249,LEN("PA"))="PA"</formula>
    </cfRule>
    <cfRule type="endsWith" dxfId="2609" priority="2611" stopIfTrue="1" operator="endsWith" text="PS">
      <formula>RIGHT(AM249,LEN("PS"))="PS"</formula>
    </cfRule>
    <cfRule type="endsWith" dxfId="2608" priority="2612" stopIfTrue="1" operator="endsWith" text="OB">
      <formula>RIGHT(AM249,LEN("OB"))="OB"</formula>
    </cfRule>
    <cfRule type="endsWith" dxfId="2607" priority="2613" stopIfTrue="1" operator="endsWith" text="BA">
      <formula>RIGHT(AM249,LEN("BA"))="BA"</formula>
    </cfRule>
    <cfRule type="endsWith" dxfId="2606" priority="2614" stopIfTrue="1" operator="endsWith" text="CO">
      <formula>RIGHT(AM249,LEN("CO"))="CO"</formula>
    </cfRule>
    <cfRule type="endsWith" dxfId="2605" priority="2615" stopIfTrue="1" operator="endsWith" text="CH">
      <formula>RIGHT(AM249,LEN("CH"))="CH"</formula>
    </cfRule>
  </conditionalFormatting>
  <conditionalFormatting sqref="AV264">
    <cfRule type="cellIs" dxfId="2604" priority="2604" stopIfTrue="1" operator="greaterThan">
      <formula>16</formula>
    </cfRule>
  </conditionalFormatting>
  <conditionalFormatting sqref="AX264">
    <cfRule type="cellIs" dxfId="2603" priority="2603" stopIfTrue="1" operator="greaterThan">
      <formula>16</formula>
    </cfRule>
  </conditionalFormatting>
  <conditionalFormatting sqref="AZ264">
    <cfRule type="cellIs" dxfId="2602" priority="2602" stopIfTrue="1" operator="greaterThan">
      <formula>16</formula>
    </cfRule>
  </conditionalFormatting>
  <conditionalFormatting sqref="BB264">
    <cfRule type="cellIs" dxfId="2601" priority="2601" stopIfTrue="1" operator="greaterThan">
      <formula>16</formula>
    </cfRule>
  </conditionalFormatting>
  <conditionalFormatting sqref="BD264">
    <cfRule type="cellIs" dxfId="2600" priority="2600" stopIfTrue="1" operator="greaterThan">
      <formula>16</formula>
    </cfRule>
  </conditionalFormatting>
  <conditionalFormatting sqref="BF264">
    <cfRule type="cellIs" dxfId="2599" priority="2599" stopIfTrue="1" operator="greaterThan">
      <formula>16</formula>
    </cfRule>
  </conditionalFormatting>
  <conditionalFormatting sqref="BH264">
    <cfRule type="cellIs" dxfId="2598" priority="2598" stopIfTrue="1" operator="greaterThan">
      <formula>16</formula>
    </cfRule>
  </conditionalFormatting>
  <conditionalFormatting sqref="AU249:AU263">
    <cfRule type="endsWith" dxfId="2597" priority="2587" stopIfTrue="1" operator="endsWith" text="TE">
      <formula>RIGHT(AU249,LEN("TE"))="TE"</formula>
    </cfRule>
    <cfRule type="endsWith" dxfId="2596" priority="2588" stopIfTrue="1" operator="endsWith" text="MX">
      <formula>RIGHT(AU249,LEN("MX"))="MX"</formula>
    </cfRule>
    <cfRule type="endsWith" dxfId="2595" priority="2589" stopIfTrue="1" operator="endsWith" text="MI">
      <formula>RIGHT(AU249,LEN("MI"))="MI"</formula>
    </cfRule>
    <cfRule type="endsWith" dxfId="2594" priority="2590" stopIfTrue="1" operator="endsWith" text="PL">
      <formula>RIGHT(AU249,LEN("PL"))="PL"</formula>
    </cfRule>
    <cfRule type="endsWith" dxfId="2593" priority="2591" stopIfTrue="1" operator="endsWith" text="FE">
      <formula>RIGHT(AU249,LEN("FE"))="FE"</formula>
    </cfRule>
    <cfRule type="endsWith" dxfId="2592" priority="2592" stopIfTrue="1" operator="endsWith" text="PA">
      <formula>RIGHT(AU249,LEN("PA"))="PA"</formula>
    </cfRule>
    <cfRule type="endsWith" dxfId="2591" priority="2593" stopIfTrue="1" operator="endsWith" text="PS">
      <formula>RIGHT(AU249,LEN("PS"))="PS"</formula>
    </cfRule>
    <cfRule type="endsWith" dxfId="2590" priority="2594" stopIfTrue="1" operator="endsWith" text="OB">
      <formula>RIGHT(AU249,LEN("OB"))="OB"</formula>
    </cfRule>
    <cfRule type="endsWith" dxfId="2589" priority="2595" stopIfTrue="1" operator="endsWith" text="BA">
      <formula>RIGHT(AU249,LEN("BA"))="BA"</formula>
    </cfRule>
    <cfRule type="endsWith" dxfId="2588" priority="2596" stopIfTrue="1" operator="endsWith" text="CO">
      <formula>RIGHT(AU249,LEN("CO"))="CO"</formula>
    </cfRule>
    <cfRule type="endsWith" dxfId="2587" priority="2597" stopIfTrue="1" operator="endsWith" text="CH">
      <formula>RIGHT(AU249,LEN("CH"))="CH"</formula>
    </cfRule>
  </conditionalFormatting>
  <conditionalFormatting sqref="AW249:AW263">
    <cfRule type="endsWith" dxfId="2586" priority="2576" stopIfTrue="1" operator="endsWith" text="TE">
      <formula>RIGHT(AW249,LEN("TE"))="TE"</formula>
    </cfRule>
    <cfRule type="endsWith" dxfId="2585" priority="2577" stopIfTrue="1" operator="endsWith" text="MX">
      <formula>RIGHT(AW249,LEN("MX"))="MX"</formula>
    </cfRule>
    <cfRule type="endsWith" dxfId="2584" priority="2578" stopIfTrue="1" operator="endsWith" text="MI">
      <formula>RIGHT(AW249,LEN("MI"))="MI"</formula>
    </cfRule>
    <cfRule type="endsWith" dxfId="2583" priority="2579" stopIfTrue="1" operator="endsWith" text="PL">
      <formula>RIGHT(AW249,LEN("PL"))="PL"</formula>
    </cfRule>
    <cfRule type="endsWith" dxfId="2582" priority="2580" stopIfTrue="1" operator="endsWith" text="FE">
      <formula>RIGHT(AW249,LEN("FE"))="FE"</formula>
    </cfRule>
    <cfRule type="endsWith" dxfId="2581" priority="2581" stopIfTrue="1" operator="endsWith" text="PA">
      <formula>RIGHT(AW249,LEN("PA"))="PA"</formula>
    </cfRule>
    <cfRule type="endsWith" dxfId="2580" priority="2582" stopIfTrue="1" operator="endsWith" text="PS">
      <formula>RIGHT(AW249,LEN("PS"))="PS"</formula>
    </cfRule>
    <cfRule type="endsWith" dxfId="2579" priority="2583" stopIfTrue="1" operator="endsWith" text="OB">
      <formula>RIGHT(AW249,LEN("OB"))="OB"</formula>
    </cfRule>
    <cfRule type="endsWith" dxfId="2578" priority="2584" stopIfTrue="1" operator="endsWith" text="BA">
      <formula>RIGHT(AW249,LEN("BA"))="BA"</formula>
    </cfRule>
    <cfRule type="endsWith" dxfId="2577" priority="2585" stopIfTrue="1" operator="endsWith" text="CO">
      <formula>RIGHT(AW249,LEN("CO"))="CO"</formula>
    </cfRule>
    <cfRule type="endsWith" dxfId="2576" priority="2586" stopIfTrue="1" operator="endsWith" text="CH">
      <formula>RIGHT(AW249,LEN("CH"))="CH"</formula>
    </cfRule>
  </conditionalFormatting>
  <conditionalFormatting sqref="AY249:AY263">
    <cfRule type="endsWith" dxfId="2575" priority="2565" stopIfTrue="1" operator="endsWith" text="TE">
      <formula>RIGHT(AY249,LEN("TE"))="TE"</formula>
    </cfRule>
    <cfRule type="endsWith" dxfId="2574" priority="2566" stopIfTrue="1" operator="endsWith" text="MX">
      <formula>RIGHT(AY249,LEN("MX"))="MX"</formula>
    </cfRule>
    <cfRule type="endsWith" dxfId="2573" priority="2567" stopIfTrue="1" operator="endsWith" text="MI">
      <formula>RIGHT(AY249,LEN("MI"))="MI"</formula>
    </cfRule>
    <cfRule type="endsWith" dxfId="2572" priority="2568" stopIfTrue="1" operator="endsWith" text="PL">
      <formula>RIGHT(AY249,LEN("PL"))="PL"</formula>
    </cfRule>
    <cfRule type="endsWith" dxfId="2571" priority="2569" stopIfTrue="1" operator="endsWith" text="FE">
      <formula>RIGHT(AY249,LEN("FE"))="FE"</formula>
    </cfRule>
    <cfRule type="endsWith" dxfId="2570" priority="2570" stopIfTrue="1" operator="endsWith" text="PA">
      <formula>RIGHT(AY249,LEN("PA"))="PA"</formula>
    </cfRule>
    <cfRule type="endsWith" dxfId="2569" priority="2571" stopIfTrue="1" operator="endsWith" text="PS">
      <formula>RIGHT(AY249,LEN("PS"))="PS"</formula>
    </cfRule>
    <cfRule type="endsWith" dxfId="2568" priority="2572" stopIfTrue="1" operator="endsWith" text="OB">
      <formula>RIGHT(AY249,LEN("OB"))="OB"</formula>
    </cfRule>
    <cfRule type="endsWith" dxfId="2567" priority="2573" stopIfTrue="1" operator="endsWith" text="BA">
      <formula>RIGHT(AY249,LEN("BA"))="BA"</formula>
    </cfRule>
    <cfRule type="endsWith" dxfId="2566" priority="2574" stopIfTrue="1" operator="endsWith" text="CO">
      <formula>RIGHT(AY249,LEN("CO"))="CO"</formula>
    </cfRule>
    <cfRule type="endsWith" dxfId="2565" priority="2575" stopIfTrue="1" operator="endsWith" text="CH">
      <formula>RIGHT(AY249,LEN("CH"))="CH"</formula>
    </cfRule>
  </conditionalFormatting>
  <conditionalFormatting sqref="BA249:BA263">
    <cfRule type="endsWith" dxfId="2564" priority="2554" stopIfTrue="1" operator="endsWith" text="TE">
      <formula>RIGHT(BA249,LEN("TE"))="TE"</formula>
    </cfRule>
    <cfRule type="endsWith" dxfId="2563" priority="2555" stopIfTrue="1" operator="endsWith" text="MX">
      <formula>RIGHT(BA249,LEN("MX"))="MX"</formula>
    </cfRule>
    <cfRule type="endsWith" dxfId="2562" priority="2556" stopIfTrue="1" operator="endsWith" text="MI">
      <formula>RIGHT(BA249,LEN("MI"))="MI"</formula>
    </cfRule>
    <cfRule type="endsWith" dxfId="2561" priority="2557" stopIfTrue="1" operator="endsWith" text="PL">
      <formula>RIGHT(BA249,LEN("PL"))="PL"</formula>
    </cfRule>
    <cfRule type="endsWith" dxfId="2560" priority="2558" stopIfTrue="1" operator="endsWith" text="FE">
      <formula>RIGHT(BA249,LEN("FE"))="FE"</formula>
    </cfRule>
    <cfRule type="endsWith" dxfId="2559" priority="2559" stopIfTrue="1" operator="endsWith" text="PA">
      <formula>RIGHT(BA249,LEN("PA"))="PA"</formula>
    </cfRule>
    <cfRule type="endsWith" dxfId="2558" priority="2560" stopIfTrue="1" operator="endsWith" text="PS">
      <formula>RIGHT(BA249,LEN("PS"))="PS"</formula>
    </cfRule>
    <cfRule type="endsWith" dxfId="2557" priority="2561" stopIfTrue="1" operator="endsWith" text="OB">
      <formula>RIGHT(BA249,LEN("OB"))="OB"</formula>
    </cfRule>
    <cfRule type="endsWith" dxfId="2556" priority="2562" stopIfTrue="1" operator="endsWith" text="BA">
      <formula>RIGHT(BA249,LEN("BA"))="BA"</formula>
    </cfRule>
    <cfRule type="endsWith" dxfId="2555" priority="2563" stopIfTrue="1" operator="endsWith" text="CO">
      <formula>RIGHT(BA249,LEN("CO"))="CO"</formula>
    </cfRule>
    <cfRule type="endsWith" dxfId="2554" priority="2564" stopIfTrue="1" operator="endsWith" text="CH">
      <formula>RIGHT(BA249,LEN("CH"))="CH"</formula>
    </cfRule>
  </conditionalFormatting>
  <conditionalFormatting sqref="BC249:BC263">
    <cfRule type="endsWith" dxfId="2553" priority="2543" stopIfTrue="1" operator="endsWith" text="TE">
      <formula>RIGHT(BC249,LEN("TE"))="TE"</formula>
    </cfRule>
    <cfRule type="endsWith" dxfId="2552" priority="2544" stopIfTrue="1" operator="endsWith" text="MX">
      <formula>RIGHT(BC249,LEN("MX"))="MX"</formula>
    </cfRule>
    <cfRule type="endsWith" dxfId="2551" priority="2545" stopIfTrue="1" operator="endsWith" text="MI">
      <formula>RIGHT(BC249,LEN("MI"))="MI"</formula>
    </cfRule>
    <cfRule type="endsWith" dxfId="2550" priority="2546" stopIfTrue="1" operator="endsWith" text="PL">
      <formula>RIGHT(BC249,LEN("PL"))="PL"</formula>
    </cfRule>
    <cfRule type="endsWith" dxfId="2549" priority="2547" stopIfTrue="1" operator="endsWith" text="FE">
      <formula>RIGHT(BC249,LEN("FE"))="FE"</formula>
    </cfRule>
    <cfRule type="endsWith" dxfId="2548" priority="2548" stopIfTrue="1" operator="endsWith" text="PA">
      <formula>RIGHT(BC249,LEN("PA"))="PA"</formula>
    </cfRule>
    <cfRule type="endsWith" dxfId="2547" priority="2549" stopIfTrue="1" operator="endsWith" text="PS">
      <formula>RIGHT(BC249,LEN("PS"))="PS"</formula>
    </cfRule>
    <cfRule type="endsWith" dxfId="2546" priority="2550" stopIfTrue="1" operator="endsWith" text="OB">
      <formula>RIGHT(BC249,LEN("OB"))="OB"</formula>
    </cfRule>
    <cfRule type="endsWith" dxfId="2545" priority="2551" stopIfTrue="1" operator="endsWith" text="BA">
      <formula>RIGHT(BC249,LEN("BA"))="BA"</formula>
    </cfRule>
    <cfRule type="endsWith" dxfId="2544" priority="2552" stopIfTrue="1" operator="endsWith" text="CO">
      <formula>RIGHT(BC249,LEN("CO"))="CO"</formula>
    </cfRule>
    <cfRule type="endsWith" dxfId="2543" priority="2553" stopIfTrue="1" operator="endsWith" text="CH">
      <formula>RIGHT(BC249,LEN("CH"))="CH"</formula>
    </cfRule>
  </conditionalFormatting>
  <conditionalFormatting sqref="BE249:BE263">
    <cfRule type="endsWith" dxfId="2542" priority="2532" stopIfTrue="1" operator="endsWith" text="TE">
      <formula>RIGHT(BE249,LEN("TE"))="TE"</formula>
    </cfRule>
    <cfRule type="endsWith" dxfId="2541" priority="2533" stopIfTrue="1" operator="endsWith" text="MX">
      <formula>RIGHT(BE249,LEN("MX"))="MX"</formula>
    </cfRule>
    <cfRule type="endsWith" dxfId="2540" priority="2534" stopIfTrue="1" operator="endsWith" text="MI">
      <formula>RIGHT(BE249,LEN("MI"))="MI"</formula>
    </cfRule>
    <cfRule type="endsWith" dxfId="2539" priority="2535" stopIfTrue="1" operator="endsWith" text="PL">
      <formula>RIGHT(BE249,LEN("PL"))="PL"</formula>
    </cfRule>
    <cfRule type="endsWith" dxfId="2538" priority="2536" stopIfTrue="1" operator="endsWith" text="FE">
      <formula>RIGHT(BE249,LEN("FE"))="FE"</formula>
    </cfRule>
    <cfRule type="endsWith" dxfId="2537" priority="2537" stopIfTrue="1" operator="endsWith" text="PA">
      <formula>RIGHT(BE249,LEN("PA"))="PA"</formula>
    </cfRule>
    <cfRule type="endsWith" dxfId="2536" priority="2538" stopIfTrue="1" operator="endsWith" text="PS">
      <formula>RIGHT(BE249,LEN("PS"))="PS"</formula>
    </cfRule>
    <cfRule type="endsWith" dxfId="2535" priority="2539" stopIfTrue="1" operator="endsWith" text="OB">
      <formula>RIGHT(BE249,LEN("OB"))="OB"</formula>
    </cfRule>
    <cfRule type="endsWith" dxfId="2534" priority="2540" stopIfTrue="1" operator="endsWith" text="BA">
      <formula>RIGHT(BE249,LEN("BA"))="BA"</formula>
    </cfRule>
    <cfRule type="endsWith" dxfId="2533" priority="2541" stopIfTrue="1" operator="endsWith" text="CO">
      <formula>RIGHT(BE249,LEN("CO"))="CO"</formula>
    </cfRule>
    <cfRule type="endsWith" dxfId="2532" priority="2542" stopIfTrue="1" operator="endsWith" text="CH">
      <formula>RIGHT(BE249,LEN("CH"))="CH"</formula>
    </cfRule>
  </conditionalFormatting>
  <conditionalFormatting sqref="BG249:BG263">
    <cfRule type="endsWith" dxfId="2531" priority="2521" stopIfTrue="1" operator="endsWith" text="TE">
      <formula>RIGHT(BG249,LEN("TE"))="TE"</formula>
    </cfRule>
    <cfRule type="endsWith" dxfId="2530" priority="2522" stopIfTrue="1" operator="endsWith" text="MX">
      <formula>RIGHT(BG249,LEN("MX"))="MX"</formula>
    </cfRule>
    <cfRule type="endsWith" dxfId="2529" priority="2523" stopIfTrue="1" operator="endsWith" text="MI">
      <formula>RIGHT(BG249,LEN("MI"))="MI"</formula>
    </cfRule>
    <cfRule type="endsWith" dxfId="2528" priority="2524" stopIfTrue="1" operator="endsWith" text="PL">
      <formula>RIGHT(BG249,LEN("PL"))="PL"</formula>
    </cfRule>
    <cfRule type="endsWith" dxfId="2527" priority="2525" stopIfTrue="1" operator="endsWith" text="FE">
      <formula>RIGHT(BG249,LEN("FE"))="FE"</formula>
    </cfRule>
    <cfRule type="endsWith" dxfId="2526" priority="2526" stopIfTrue="1" operator="endsWith" text="PA">
      <formula>RIGHT(BG249,LEN("PA"))="PA"</formula>
    </cfRule>
    <cfRule type="endsWith" dxfId="2525" priority="2527" stopIfTrue="1" operator="endsWith" text="PS">
      <formula>RIGHT(BG249,LEN("PS"))="PS"</formula>
    </cfRule>
    <cfRule type="endsWith" dxfId="2524" priority="2528" stopIfTrue="1" operator="endsWith" text="OB">
      <formula>RIGHT(BG249,LEN("OB"))="OB"</formula>
    </cfRule>
    <cfRule type="endsWith" dxfId="2523" priority="2529" stopIfTrue="1" operator="endsWith" text="BA">
      <formula>RIGHT(BG249,LEN("BA"))="BA"</formula>
    </cfRule>
    <cfRule type="endsWith" dxfId="2522" priority="2530" stopIfTrue="1" operator="endsWith" text="CO">
      <formula>RIGHT(BG249,LEN("CO"))="CO"</formula>
    </cfRule>
    <cfRule type="endsWith" dxfId="2521" priority="2531" stopIfTrue="1" operator="endsWith" text="CH">
      <formula>RIGHT(BG249,LEN("CH"))="CH"</formula>
    </cfRule>
  </conditionalFormatting>
  <conditionalFormatting sqref="H282">
    <cfRule type="cellIs" dxfId="2520" priority="2520" stopIfTrue="1" operator="greaterThan">
      <formula>16</formula>
    </cfRule>
  </conditionalFormatting>
  <conditionalFormatting sqref="J282">
    <cfRule type="cellIs" dxfId="2519" priority="2519" stopIfTrue="1" operator="greaterThan">
      <formula>16</formula>
    </cfRule>
  </conditionalFormatting>
  <conditionalFormatting sqref="L282">
    <cfRule type="cellIs" dxfId="2518" priority="2518" stopIfTrue="1" operator="greaterThan">
      <formula>16</formula>
    </cfRule>
  </conditionalFormatting>
  <conditionalFormatting sqref="N282">
    <cfRule type="cellIs" dxfId="2517" priority="2517" stopIfTrue="1" operator="greaterThan">
      <formula>16</formula>
    </cfRule>
  </conditionalFormatting>
  <conditionalFormatting sqref="P282">
    <cfRule type="cellIs" dxfId="2516" priority="2516" stopIfTrue="1" operator="greaterThan">
      <formula>16</formula>
    </cfRule>
  </conditionalFormatting>
  <conditionalFormatting sqref="R282">
    <cfRule type="cellIs" dxfId="2515" priority="2515" stopIfTrue="1" operator="greaterThan">
      <formula>16</formula>
    </cfRule>
  </conditionalFormatting>
  <conditionalFormatting sqref="T282">
    <cfRule type="cellIs" dxfId="2514" priority="2514" stopIfTrue="1" operator="greaterThan">
      <formula>16</formula>
    </cfRule>
  </conditionalFormatting>
  <conditionalFormatting sqref="G267:G281">
    <cfRule type="endsWith" dxfId="2513" priority="2503" stopIfTrue="1" operator="endsWith" text="TE">
      <formula>RIGHT(G267,LEN("TE"))="TE"</formula>
    </cfRule>
    <cfRule type="endsWith" dxfId="2512" priority="2504" stopIfTrue="1" operator="endsWith" text="MX">
      <formula>RIGHT(G267,LEN("MX"))="MX"</formula>
    </cfRule>
    <cfRule type="endsWith" dxfId="2511" priority="2505" stopIfTrue="1" operator="endsWith" text="MI">
      <formula>RIGHT(G267,LEN("MI"))="MI"</formula>
    </cfRule>
    <cfRule type="endsWith" dxfId="2510" priority="2506" stopIfTrue="1" operator="endsWith" text="PL">
      <formula>RIGHT(G267,LEN("PL"))="PL"</formula>
    </cfRule>
    <cfRule type="endsWith" dxfId="2509" priority="2507" stopIfTrue="1" operator="endsWith" text="FE">
      <formula>RIGHT(G267,LEN("FE"))="FE"</formula>
    </cfRule>
    <cfRule type="endsWith" dxfId="2508" priority="2508" stopIfTrue="1" operator="endsWith" text="PA">
      <formula>RIGHT(G267,LEN("PA"))="PA"</formula>
    </cfRule>
    <cfRule type="endsWith" dxfId="2507" priority="2509" stopIfTrue="1" operator="endsWith" text="PS">
      <formula>RIGHT(G267,LEN("PS"))="PS"</formula>
    </cfRule>
    <cfRule type="endsWith" dxfId="2506" priority="2510" stopIfTrue="1" operator="endsWith" text="OB">
      <formula>RIGHT(G267,LEN("OB"))="OB"</formula>
    </cfRule>
    <cfRule type="endsWith" dxfId="2505" priority="2511" stopIfTrue="1" operator="endsWith" text="BA">
      <formula>RIGHT(G267,LEN("BA"))="BA"</formula>
    </cfRule>
    <cfRule type="endsWith" dxfId="2504" priority="2512" stopIfTrue="1" operator="endsWith" text="CO">
      <formula>RIGHT(G267,LEN("CO"))="CO"</formula>
    </cfRule>
    <cfRule type="endsWith" dxfId="2503" priority="2513" stopIfTrue="1" operator="endsWith" text="CH">
      <formula>RIGHT(G267,LEN("CH"))="CH"</formula>
    </cfRule>
  </conditionalFormatting>
  <conditionalFormatting sqref="I267:I281">
    <cfRule type="endsWith" dxfId="2502" priority="2492" stopIfTrue="1" operator="endsWith" text="TE">
      <formula>RIGHT(I267,LEN("TE"))="TE"</formula>
    </cfRule>
    <cfRule type="endsWith" dxfId="2501" priority="2493" stopIfTrue="1" operator="endsWith" text="MX">
      <formula>RIGHT(I267,LEN("MX"))="MX"</formula>
    </cfRule>
    <cfRule type="endsWith" dxfId="2500" priority="2494" stopIfTrue="1" operator="endsWith" text="MI">
      <formula>RIGHT(I267,LEN("MI"))="MI"</formula>
    </cfRule>
    <cfRule type="endsWith" dxfId="2499" priority="2495" stopIfTrue="1" operator="endsWith" text="PL">
      <formula>RIGHT(I267,LEN("PL"))="PL"</formula>
    </cfRule>
    <cfRule type="endsWith" dxfId="2498" priority="2496" stopIfTrue="1" operator="endsWith" text="FE">
      <formula>RIGHT(I267,LEN("FE"))="FE"</formula>
    </cfRule>
    <cfRule type="endsWith" dxfId="2497" priority="2497" stopIfTrue="1" operator="endsWith" text="PA">
      <formula>RIGHT(I267,LEN("PA"))="PA"</formula>
    </cfRule>
    <cfRule type="endsWith" dxfId="2496" priority="2498" stopIfTrue="1" operator="endsWith" text="PS">
      <formula>RIGHT(I267,LEN("PS"))="PS"</formula>
    </cfRule>
    <cfRule type="endsWith" dxfId="2495" priority="2499" stopIfTrue="1" operator="endsWith" text="OB">
      <formula>RIGHT(I267,LEN("OB"))="OB"</formula>
    </cfRule>
    <cfRule type="endsWith" dxfId="2494" priority="2500" stopIfTrue="1" operator="endsWith" text="BA">
      <formula>RIGHT(I267,LEN("BA"))="BA"</formula>
    </cfRule>
    <cfRule type="endsWith" dxfId="2493" priority="2501" stopIfTrue="1" operator="endsWith" text="CO">
      <formula>RIGHT(I267,LEN("CO"))="CO"</formula>
    </cfRule>
    <cfRule type="endsWith" dxfId="2492" priority="2502" stopIfTrue="1" operator="endsWith" text="CH">
      <formula>RIGHT(I267,LEN("CH"))="CH"</formula>
    </cfRule>
  </conditionalFormatting>
  <conditionalFormatting sqref="K267:K281">
    <cfRule type="endsWith" dxfId="2491" priority="2481" stopIfTrue="1" operator="endsWith" text="TE">
      <formula>RIGHT(K267,LEN("TE"))="TE"</formula>
    </cfRule>
    <cfRule type="endsWith" dxfId="2490" priority="2482" stopIfTrue="1" operator="endsWith" text="MX">
      <formula>RIGHT(K267,LEN("MX"))="MX"</formula>
    </cfRule>
    <cfRule type="endsWith" dxfId="2489" priority="2483" stopIfTrue="1" operator="endsWith" text="MI">
      <formula>RIGHT(K267,LEN("MI"))="MI"</formula>
    </cfRule>
    <cfRule type="endsWith" dxfId="2488" priority="2484" stopIfTrue="1" operator="endsWith" text="PL">
      <formula>RIGHT(K267,LEN("PL"))="PL"</formula>
    </cfRule>
    <cfRule type="endsWith" dxfId="2487" priority="2485" stopIfTrue="1" operator="endsWith" text="FE">
      <formula>RIGHT(K267,LEN("FE"))="FE"</formula>
    </cfRule>
    <cfRule type="endsWith" dxfId="2486" priority="2486" stopIfTrue="1" operator="endsWith" text="PA">
      <formula>RIGHT(K267,LEN("PA"))="PA"</formula>
    </cfRule>
    <cfRule type="endsWith" dxfId="2485" priority="2487" stopIfTrue="1" operator="endsWith" text="PS">
      <formula>RIGHT(K267,LEN("PS"))="PS"</formula>
    </cfRule>
    <cfRule type="endsWith" dxfId="2484" priority="2488" stopIfTrue="1" operator="endsWith" text="OB">
      <formula>RIGHT(K267,LEN("OB"))="OB"</formula>
    </cfRule>
    <cfRule type="endsWith" dxfId="2483" priority="2489" stopIfTrue="1" operator="endsWith" text="BA">
      <formula>RIGHT(K267,LEN("BA"))="BA"</formula>
    </cfRule>
    <cfRule type="endsWith" dxfId="2482" priority="2490" stopIfTrue="1" operator="endsWith" text="CO">
      <formula>RIGHT(K267,LEN("CO"))="CO"</formula>
    </cfRule>
    <cfRule type="endsWith" dxfId="2481" priority="2491" stopIfTrue="1" operator="endsWith" text="CH">
      <formula>RIGHT(K267,LEN("CH"))="CH"</formula>
    </cfRule>
  </conditionalFormatting>
  <conditionalFormatting sqref="M267:M281">
    <cfRule type="endsWith" dxfId="2480" priority="2470" stopIfTrue="1" operator="endsWith" text="TE">
      <formula>RIGHT(M267,LEN("TE"))="TE"</formula>
    </cfRule>
    <cfRule type="endsWith" dxfId="2479" priority="2471" stopIfTrue="1" operator="endsWith" text="MX">
      <formula>RIGHT(M267,LEN("MX"))="MX"</formula>
    </cfRule>
    <cfRule type="endsWith" dxfId="2478" priority="2472" stopIfTrue="1" operator="endsWith" text="MI">
      <formula>RIGHT(M267,LEN("MI"))="MI"</formula>
    </cfRule>
    <cfRule type="endsWith" dxfId="2477" priority="2473" stopIfTrue="1" operator="endsWith" text="PL">
      <formula>RIGHT(M267,LEN("PL"))="PL"</formula>
    </cfRule>
    <cfRule type="endsWith" dxfId="2476" priority="2474" stopIfTrue="1" operator="endsWith" text="FE">
      <formula>RIGHT(M267,LEN("FE"))="FE"</formula>
    </cfRule>
    <cfRule type="endsWith" dxfId="2475" priority="2475" stopIfTrue="1" operator="endsWith" text="PA">
      <formula>RIGHT(M267,LEN("PA"))="PA"</formula>
    </cfRule>
    <cfRule type="endsWith" dxfId="2474" priority="2476" stopIfTrue="1" operator="endsWith" text="PS">
      <formula>RIGHT(M267,LEN("PS"))="PS"</formula>
    </cfRule>
    <cfRule type="endsWith" dxfId="2473" priority="2477" stopIfTrue="1" operator="endsWith" text="OB">
      <formula>RIGHT(M267,LEN("OB"))="OB"</formula>
    </cfRule>
    <cfRule type="endsWith" dxfId="2472" priority="2478" stopIfTrue="1" operator="endsWith" text="BA">
      <formula>RIGHT(M267,LEN("BA"))="BA"</formula>
    </cfRule>
    <cfRule type="endsWith" dxfId="2471" priority="2479" stopIfTrue="1" operator="endsWith" text="CO">
      <formula>RIGHT(M267,LEN("CO"))="CO"</formula>
    </cfRule>
    <cfRule type="endsWith" dxfId="2470" priority="2480" stopIfTrue="1" operator="endsWith" text="CH">
      <formula>RIGHT(M267,LEN("CH"))="CH"</formula>
    </cfRule>
  </conditionalFormatting>
  <conditionalFormatting sqref="O267:O281">
    <cfRule type="endsWith" dxfId="2469" priority="2459" stopIfTrue="1" operator="endsWith" text="TE">
      <formula>RIGHT(O267,LEN("TE"))="TE"</formula>
    </cfRule>
    <cfRule type="endsWith" dxfId="2468" priority="2460" stopIfTrue="1" operator="endsWith" text="MX">
      <formula>RIGHT(O267,LEN("MX"))="MX"</formula>
    </cfRule>
    <cfRule type="endsWith" dxfId="2467" priority="2461" stopIfTrue="1" operator="endsWith" text="MI">
      <formula>RIGHT(O267,LEN("MI"))="MI"</formula>
    </cfRule>
    <cfRule type="endsWith" dxfId="2466" priority="2462" stopIfTrue="1" operator="endsWith" text="PL">
      <formula>RIGHT(O267,LEN("PL"))="PL"</formula>
    </cfRule>
    <cfRule type="endsWith" dxfId="2465" priority="2463" stopIfTrue="1" operator="endsWith" text="FE">
      <formula>RIGHT(O267,LEN("FE"))="FE"</formula>
    </cfRule>
    <cfRule type="endsWith" dxfId="2464" priority="2464" stopIfTrue="1" operator="endsWith" text="PA">
      <formula>RIGHT(O267,LEN("PA"))="PA"</formula>
    </cfRule>
    <cfRule type="endsWith" dxfId="2463" priority="2465" stopIfTrue="1" operator="endsWith" text="PS">
      <formula>RIGHT(O267,LEN("PS"))="PS"</formula>
    </cfRule>
    <cfRule type="endsWith" dxfId="2462" priority="2466" stopIfTrue="1" operator="endsWith" text="OB">
      <formula>RIGHT(O267,LEN("OB"))="OB"</formula>
    </cfRule>
    <cfRule type="endsWith" dxfId="2461" priority="2467" stopIfTrue="1" operator="endsWith" text="BA">
      <formula>RIGHT(O267,LEN("BA"))="BA"</formula>
    </cfRule>
    <cfRule type="endsWith" dxfId="2460" priority="2468" stopIfTrue="1" operator="endsWith" text="CO">
      <formula>RIGHT(O267,LEN("CO"))="CO"</formula>
    </cfRule>
    <cfRule type="endsWith" dxfId="2459" priority="2469" stopIfTrue="1" operator="endsWith" text="CH">
      <formula>RIGHT(O267,LEN("CH"))="CH"</formula>
    </cfRule>
  </conditionalFormatting>
  <conditionalFormatting sqref="Q267:Q281">
    <cfRule type="endsWith" dxfId="2458" priority="2448" stopIfTrue="1" operator="endsWith" text="TE">
      <formula>RIGHT(Q267,LEN("TE"))="TE"</formula>
    </cfRule>
    <cfRule type="endsWith" dxfId="2457" priority="2449" stopIfTrue="1" operator="endsWith" text="MX">
      <formula>RIGHT(Q267,LEN("MX"))="MX"</formula>
    </cfRule>
    <cfRule type="endsWith" dxfId="2456" priority="2450" stopIfTrue="1" operator="endsWith" text="MI">
      <formula>RIGHT(Q267,LEN("MI"))="MI"</formula>
    </cfRule>
    <cfRule type="endsWith" dxfId="2455" priority="2451" stopIfTrue="1" operator="endsWith" text="PL">
      <formula>RIGHT(Q267,LEN("PL"))="PL"</formula>
    </cfRule>
    <cfRule type="endsWith" dxfId="2454" priority="2452" stopIfTrue="1" operator="endsWith" text="FE">
      <formula>RIGHT(Q267,LEN("FE"))="FE"</formula>
    </cfRule>
    <cfRule type="endsWith" dxfId="2453" priority="2453" stopIfTrue="1" operator="endsWith" text="PA">
      <formula>RIGHT(Q267,LEN("PA"))="PA"</formula>
    </cfRule>
    <cfRule type="endsWith" dxfId="2452" priority="2454" stopIfTrue="1" operator="endsWith" text="PS">
      <formula>RIGHT(Q267,LEN("PS"))="PS"</formula>
    </cfRule>
    <cfRule type="endsWith" dxfId="2451" priority="2455" stopIfTrue="1" operator="endsWith" text="OB">
      <formula>RIGHT(Q267,LEN("OB"))="OB"</formula>
    </cfRule>
    <cfRule type="endsWith" dxfId="2450" priority="2456" stopIfTrue="1" operator="endsWith" text="BA">
      <formula>RIGHT(Q267,LEN("BA"))="BA"</formula>
    </cfRule>
    <cfRule type="endsWith" dxfId="2449" priority="2457" stopIfTrue="1" operator="endsWith" text="CO">
      <formula>RIGHT(Q267,LEN("CO"))="CO"</formula>
    </cfRule>
    <cfRule type="endsWith" dxfId="2448" priority="2458" stopIfTrue="1" operator="endsWith" text="CH">
      <formula>RIGHT(Q267,LEN("CH"))="CH"</formula>
    </cfRule>
  </conditionalFormatting>
  <conditionalFormatting sqref="S267:S281">
    <cfRule type="endsWith" dxfId="2447" priority="2437" stopIfTrue="1" operator="endsWith" text="TE">
      <formula>RIGHT(S267,LEN("TE"))="TE"</formula>
    </cfRule>
    <cfRule type="endsWith" dxfId="2446" priority="2438" stopIfTrue="1" operator="endsWith" text="MX">
      <formula>RIGHT(S267,LEN("MX"))="MX"</formula>
    </cfRule>
    <cfRule type="endsWith" dxfId="2445" priority="2439" stopIfTrue="1" operator="endsWith" text="MI">
      <formula>RIGHT(S267,LEN("MI"))="MI"</formula>
    </cfRule>
    <cfRule type="endsWith" dxfId="2444" priority="2440" stopIfTrue="1" operator="endsWith" text="PL">
      <formula>RIGHT(S267,LEN("PL"))="PL"</formula>
    </cfRule>
    <cfRule type="endsWith" dxfId="2443" priority="2441" stopIfTrue="1" operator="endsWith" text="FE">
      <formula>RIGHT(S267,LEN("FE"))="FE"</formula>
    </cfRule>
    <cfRule type="endsWith" dxfId="2442" priority="2442" stopIfTrue="1" operator="endsWith" text="PA">
      <formula>RIGHT(S267,LEN("PA"))="PA"</formula>
    </cfRule>
    <cfRule type="endsWith" dxfId="2441" priority="2443" stopIfTrue="1" operator="endsWith" text="PS">
      <formula>RIGHT(S267,LEN("PS"))="PS"</formula>
    </cfRule>
    <cfRule type="endsWith" dxfId="2440" priority="2444" stopIfTrue="1" operator="endsWith" text="OB">
      <formula>RIGHT(S267,LEN("OB"))="OB"</formula>
    </cfRule>
    <cfRule type="endsWith" dxfId="2439" priority="2445" stopIfTrue="1" operator="endsWith" text="BA">
      <formula>RIGHT(S267,LEN("BA"))="BA"</formula>
    </cfRule>
    <cfRule type="endsWith" dxfId="2438" priority="2446" stopIfTrue="1" operator="endsWith" text="CO">
      <formula>RIGHT(S267,LEN("CO"))="CO"</formula>
    </cfRule>
    <cfRule type="endsWith" dxfId="2437" priority="2447" stopIfTrue="1" operator="endsWith" text="CH">
      <formula>RIGHT(S267,LEN("CH"))="CH"</formula>
    </cfRule>
  </conditionalFormatting>
  <conditionalFormatting sqref="AB282">
    <cfRule type="cellIs" dxfId="2436" priority="2436" stopIfTrue="1" operator="greaterThan">
      <formula>16</formula>
    </cfRule>
  </conditionalFormatting>
  <conditionalFormatting sqref="AD282">
    <cfRule type="cellIs" dxfId="2435" priority="2435" stopIfTrue="1" operator="greaterThan">
      <formula>16</formula>
    </cfRule>
  </conditionalFormatting>
  <conditionalFormatting sqref="AF282">
    <cfRule type="cellIs" dxfId="2434" priority="2434" stopIfTrue="1" operator="greaterThan">
      <formula>16</formula>
    </cfRule>
  </conditionalFormatting>
  <conditionalFormatting sqref="AH282">
    <cfRule type="cellIs" dxfId="2433" priority="2433" stopIfTrue="1" operator="greaterThan">
      <formula>16</formula>
    </cfRule>
  </conditionalFormatting>
  <conditionalFormatting sqref="AJ282">
    <cfRule type="cellIs" dxfId="2432" priority="2432" stopIfTrue="1" operator="greaterThan">
      <formula>16</formula>
    </cfRule>
  </conditionalFormatting>
  <conditionalFormatting sqref="AL282">
    <cfRule type="cellIs" dxfId="2431" priority="2431" stopIfTrue="1" operator="greaterThan">
      <formula>16</formula>
    </cfRule>
  </conditionalFormatting>
  <conditionalFormatting sqref="AN282">
    <cfRule type="cellIs" dxfId="2430" priority="2430" stopIfTrue="1" operator="greaterThan">
      <formula>16</formula>
    </cfRule>
  </conditionalFormatting>
  <conditionalFormatting sqref="AA267:AA281">
    <cfRule type="endsWith" dxfId="2429" priority="2419" stopIfTrue="1" operator="endsWith" text="TE">
      <formula>RIGHT(AA267,LEN("TE"))="TE"</formula>
    </cfRule>
    <cfRule type="endsWith" dxfId="2428" priority="2420" stopIfTrue="1" operator="endsWith" text="MX">
      <formula>RIGHT(AA267,LEN("MX"))="MX"</formula>
    </cfRule>
    <cfRule type="endsWith" dxfId="2427" priority="2421" stopIfTrue="1" operator="endsWith" text="MI">
      <formula>RIGHT(AA267,LEN("MI"))="MI"</formula>
    </cfRule>
    <cfRule type="endsWith" dxfId="2426" priority="2422" stopIfTrue="1" operator="endsWith" text="PL">
      <formula>RIGHT(AA267,LEN("PL"))="PL"</formula>
    </cfRule>
    <cfRule type="endsWith" dxfId="2425" priority="2423" stopIfTrue="1" operator="endsWith" text="FE">
      <formula>RIGHT(AA267,LEN("FE"))="FE"</formula>
    </cfRule>
    <cfRule type="endsWith" dxfId="2424" priority="2424" stopIfTrue="1" operator="endsWith" text="PA">
      <formula>RIGHT(AA267,LEN("PA"))="PA"</formula>
    </cfRule>
    <cfRule type="endsWith" dxfId="2423" priority="2425" stopIfTrue="1" operator="endsWith" text="PS">
      <formula>RIGHT(AA267,LEN("PS"))="PS"</formula>
    </cfRule>
    <cfRule type="endsWith" dxfId="2422" priority="2426" stopIfTrue="1" operator="endsWith" text="OB">
      <formula>RIGHT(AA267,LEN("OB"))="OB"</formula>
    </cfRule>
    <cfRule type="endsWith" dxfId="2421" priority="2427" stopIfTrue="1" operator="endsWith" text="BA">
      <formula>RIGHT(AA267,LEN("BA"))="BA"</formula>
    </cfRule>
    <cfRule type="endsWith" dxfId="2420" priority="2428" stopIfTrue="1" operator="endsWith" text="CO">
      <formula>RIGHT(AA267,LEN("CO"))="CO"</formula>
    </cfRule>
    <cfRule type="endsWith" dxfId="2419" priority="2429" stopIfTrue="1" operator="endsWith" text="CH">
      <formula>RIGHT(AA267,LEN("CH"))="CH"</formula>
    </cfRule>
  </conditionalFormatting>
  <conditionalFormatting sqref="AC267:AC281">
    <cfRule type="endsWith" dxfId="2418" priority="2408" stopIfTrue="1" operator="endsWith" text="TE">
      <formula>RIGHT(AC267,LEN("TE"))="TE"</formula>
    </cfRule>
    <cfRule type="endsWith" dxfId="2417" priority="2409" stopIfTrue="1" operator="endsWith" text="MX">
      <formula>RIGHT(AC267,LEN("MX"))="MX"</formula>
    </cfRule>
    <cfRule type="endsWith" dxfId="2416" priority="2410" stopIfTrue="1" operator="endsWith" text="MI">
      <formula>RIGHT(AC267,LEN("MI"))="MI"</formula>
    </cfRule>
    <cfRule type="endsWith" dxfId="2415" priority="2411" stopIfTrue="1" operator="endsWith" text="PL">
      <formula>RIGHT(AC267,LEN("PL"))="PL"</formula>
    </cfRule>
    <cfRule type="endsWith" dxfId="2414" priority="2412" stopIfTrue="1" operator="endsWith" text="FE">
      <formula>RIGHT(AC267,LEN("FE"))="FE"</formula>
    </cfRule>
    <cfRule type="endsWith" dxfId="2413" priority="2413" stopIfTrue="1" operator="endsWith" text="PA">
      <formula>RIGHT(AC267,LEN("PA"))="PA"</formula>
    </cfRule>
    <cfRule type="endsWith" dxfId="2412" priority="2414" stopIfTrue="1" operator="endsWith" text="PS">
      <formula>RIGHT(AC267,LEN("PS"))="PS"</formula>
    </cfRule>
    <cfRule type="endsWith" dxfId="2411" priority="2415" stopIfTrue="1" operator="endsWith" text="OB">
      <formula>RIGHT(AC267,LEN("OB"))="OB"</formula>
    </cfRule>
    <cfRule type="endsWith" dxfId="2410" priority="2416" stopIfTrue="1" operator="endsWith" text="BA">
      <formula>RIGHT(AC267,LEN("BA"))="BA"</formula>
    </cfRule>
    <cfRule type="endsWith" dxfId="2409" priority="2417" stopIfTrue="1" operator="endsWith" text="CO">
      <formula>RIGHT(AC267,LEN("CO"))="CO"</formula>
    </cfRule>
    <cfRule type="endsWith" dxfId="2408" priority="2418" stopIfTrue="1" operator="endsWith" text="CH">
      <formula>RIGHT(AC267,LEN("CH"))="CH"</formula>
    </cfRule>
  </conditionalFormatting>
  <conditionalFormatting sqref="AE267:AE281">
    <cfRule type="endsWith" dxfId="2407" priority="2397" stopIfTrue="1" operator="endsWith" text="TE">
      <formula>RIGHT(AE267,LEN("TE"))="TE"</formula>
    </cfRule>
    <cfRule type="endsWith" dxfId="2406" priority="2398" stopIfTrue="1" operator="endsWith" text="MX">
      <formula>RIGHT(AE267,LEN("MX"))="MX"</formula>
    </cfRule>
    <cfRule type="endsWith" dxfId="2405" priority="2399" stopIfTrue="1" operator="endsWith" text="MI">
      <formula>RIGHT(AE267,LEN("MI"))="MI"</formula>
    </cfRule>
    <cfRule type="endsWith" dxfId="2404" priority="2400" stopIfTrue="1" operator="endsWith" text="PL">
      <formula>RIGHT(AE267,LEN("PL"))="PL"</formula>
    </cfRule>
    <cfRule type="endsWith" dxfId="2403" priority="2401" stopIfTrue="1" operator="endsWith" text="FE">
      <formula>RIGHT(AE267,LEN("FE"))="FE"</formula>
    </cfRule>
    <cfRule type="endsWith" dxfId="2402" priority="2402" stopIfTrue="1" operator="endsWith" text="PA">
      <formula>RIGHT(AE267,LEN("PA"))="PA"</formula>
    </cfRule>
    <cfRule type="endsWith" dxfId="2401" priority="2403" stopIfTrue="1" operator="endsWith" text="PS">
      <formula>RIGHT(AE267,LEN("PS"))="PS"</formula>
    </cfRule>
    <cfRule type="endsWith" dxfId="2400" priority="2404" stopIfTrue="1" operator="endsWith" text="OB">
      <formula>RIGHT(AE267,LEN("OB"))="OB"</formula>
    </cfRule>
    <cfRule type="endsWith" dxfId="2399" priority="2405" stopIfTrue="1" operator="endsWith" text="BA">
      <formula>RIGHT(AE267,LEN("BA"))="BA"</formula>
    </cfRule>
    <cfRule type="endsWith" dxfId="2398" priority="2406" stopIfTrue="1" operator="endsWith" text="CO">
      <formula>RIGHT(AE267,LEN("CO"))="CO"</formula>
    </cfRule>
    <cfRule type="endsWith" dxfId="2397" priority="2407" stopIfTrue="1" operator="endsWith" text="CH">
      <formula>RIGHT(AE267,LEN("CH"))="CH"</formula>
    </cfRule>
  </conditionalFormatting>
  <conditionalFormatting sqref="AG267:AG281">
    <cfRule type="endsWith" dxfId="2396" priority="2386" stopIfTrue="1" operator="endsWith" text="TE">
      <formula>RIGHT(AG267,LEN("TE"))="TE"</formula>
    </cfRule>
    <cfRule type="endsWith" dxfId="2395" priority="2387" stopIfTrue="1" operator="endsWith" text="MX">
      <formula>RIGHT(AG267,LEN("MX"))="MX"</formula>
    </cfRule>
    <cfRule type="endsWith" dxfId="2394" priority="2388" stopIfTrue="1" operator="endsWith" text="MI">
      <formula>RIGHT(AG267,LEN("MI"))="MI"</formula>
    </cfRule>
    <cfRule type="endsWith" dxfId="2393" priority="2389" stopIfTrue="1" operator="endsWith" text="PL">
      <formula>RIGHT(AG267,LEN("PL"))="PL"</formula>
    </cfRule>
    <cfRule type="endsWith" dxfId="2392" priority="2390" stopIfTrue="1" operator="endsWith" text="FE">
      <formula>RIGHT(AG267,LEN("FE"))="FE"</formula>
    </cfRule>
    <cfRule type="endsWith" dxfId="2391" priority="2391" stopIfTrue="1" operator="endsWith" text="PA">
      <formula>RIGHT(AG267,LEN("PA"))="PA"</formula>
    </cfRule>
    <cfRule type="endsWith" dxfId="2390" priority="2392" stopIfTrue="1" operator="endsWith" text="PS">
      <formula>RIGHT(AG267,LEN("PS"))="PS"</formula>
    </cfRule>
    <cfRule type="endsWith" dxfId="2389" priority="2393" stopIfTrue="1" operator="endsWith" text="OB">
      <formula>RIGHT(AG267,LEN("OB"))="OB"</formula>
    </cfRule>
    <cfRule type="endsWith" dxfId="2388" priority="2394" stopIfTrue="1" operator="endsWith" text="BA">
      <formula>RIGHT(AG267,LEN("BA"))="BA"</formula>
    </cfRule>
    <cfRule type="endsWith" dxfId="2387" priority="2395" stopIfTrue="1" operator="endsWith" text="CO">
      <formula>RIGHT(AG267,LEN("CO"))="CO"</formula>
    </cfRule>
    <cfRule type="endsWith" dxfId="2386" priority="2396" stopIfTrue="1" operator="endsWith" text="CH">
      <formula>RIGHT(AG267,LEN("CH"))="CH"</formula>
    </cfRule>
  </conditionalFormatting>
  <conditionalFormatting sqref="AI267:AI281">
    <cfRule type="endsWith" dxfId="2385" priority="2375" stopIfTrue="1" operator="endsWith" text="TE">
      <formula>RIGHT(AI267,LEN("TE"))="TE"</formula>
    </cfRule>
    <cfRule type="endsWith" dxfId="2384" priority="2376" stopIfTrue="1" operator="endsWith" text="MX">
      <formula>RIGHT(AI267,LEN("MX"))="MX"</formula>
    </cfRule>
    <cfRule type="endsWith" dxfId="2383" priority="2377" stopIfTrue="1" operator="endsWith" text="MI">
      <formula>RIGHT(AI267,LEN("MI"))="MI"</formula>
    </cfRule>
    <cfRule type="endsWith" dxfId="2382" priority="2378" stopIfTrue="1" operator="endsWith" text="PL">
      <formula>RIGHT(AI267,LEN("PL"))="PL"</formula>
    </cfRule>
    <cfRule type="endsWith" dxfId="2381" priority="2379" stopIfTrue="1" operator="endsWith" text="FE">
      <formula>RIGHT(AI267,LEN("FE"))="FE"</formula>
    </cfRule>
    <cfRule type="endsWith" dxfId="2380" priority="2380" stopIfTrue="1" operator="endsWith" text="PA">
      <formula>RIGHT(AI267,LEN("PA"))="PA"</formula>
    </cfRule>
    <cfRule type="endsWith" dxfId="2379" priority="2381" stopIfTrue="1" operator="endsWith" text="PS">
      <formula>RIGHT(AI267,LEN("PS"))="PS"</formula>
    </cfRule>
    <cfRule type="endsWith" dxfId="2378" priority="2382" stopIfTrue="1" operator="endsWith" text="OB">
      <formula>RIGHT(AI267,LEN("OB"))="OB"</formula>
    </cfRule>
    <cfRule type="endsWith" dxfId="2377" priority="2383" stopIfTrue="1" operator="endsWith" text="BA">
      <formula>RIGHT(AI267,LEN("BA"))="BA"</formula>
    </cfRule>
    <cfRule type="endsWith" dxfId="2376" priority="2384" stopIfTrue="1" operator="endsWith" text="CO">
      <formula>RIGHT(AI267,LEN("CO"))="CO"</formula>
    </cfRule>
    <cfRule type="endsWith" dxfId="2375" priority="2385" stopIfTrue="1" operator="endsWith" text="CH">
      <formula>RIGHT(AI267,LEN("CH"))="CH"</formula>
    </cfRule>
  </conditionalFormatting>
  <conditionalFormatting sqref="AK267:AK281">
    <cfRule type="endsWith" dxfId="2374" priority="2364" stopIfTrue="1" operator="endsWith" text="TE">
      <formula>RIGHT(AK267,LEN("TE"))="TE"</formula>
    </cfRule>
    <cfRule type="endsWith" dxfId="2373" priority="2365" stopIfTrue="1" operator="endsWith" text="MX">
      <formula>RIGHT(AK267,LEN("MX"))="MX"</formula>
    </cfRule>
    <cfRule type="endsWith" dxfId="2372" priority="2366" stopIfTrue="1" operator="endsWith" text="MI">
      <formula>RIGHT(AK267,LEN("MI"))="MI"</formula>
    </cfRule>
    <cfRule type="endsWith" dxfId="2371" priority="2367" stopIfTrue="1" operator="endsWith" text="PL">
      <formula>RIGHT(AK267,LEN("PL"))="PL"</formula>
    </cfRule>
    <cfRule type="endsWith" dxfId="2370" priority="2368" stopIfTrue="1" operator="endsWith" text="FE">
      <formula>RIGHT(AK267,LEN("FE"))="FE"</formula>
    </cfRule>
    <cfRule type="endsWith" dxfId="2369" priority="2369" stopIfTrue="1" operator="endsWith" text="PA">
      <formula>RIGHT(AK267,LEN("PA"))="PA"</formula>
    </cfRule>
    <cfRule type="endsWith" dxfId="2368" priority="2370" stopIfTrue="1" operator="endsWith" text="PS">
      <formula>RIGHT(AK267,LEN("PS"))="PS"</formula>
    </cfRule>
    <cfRule type="endsWith" dxfId="2367" priority="2371" stopIfTrue="1" operator="endsWith" text="OB">
      <formula>RIGHT(AK267,LEN("OB"))="OB"</formula>
    </cfRule>
    <cfRule type="endsWith" dxfId="2366" priority="2372" stopIfTrue="1" operator="endsWith" text="BA">
      <formula>RIGHT(AK267,LEN("BA"))="BA"</formula>
    </cfRule>
    <cfRule type="endsWith" dxfId="2365" priority="2373" stopIfTrue="1" operator="endsWith" text="CO">
      <formula>RIGHT(AK267,LEN("CO"))="CO"</formula>
    </cfRule>
    <cfRule type="endsWith" dxfId="2364" priority="2374" stopIfTrue="1" operator="endsWith" text="CH">
      <formula>RIGHT(AK267,LEN("CH"))="CH"</formula>
    </cfRule>
  </conditionalFormatting>
  <conditionalFormatting sqref="AM267:AM281">
    <cfRule type="endsWith" dxfId="2363" priority="2353" stopIfTrue="1" operator="endsWith" text="TE">
      <formula>RIGHT(AM267,LEN("TE"))="TE"</formula>
    </cfRule>
    <cfRule type="endsWith" dxfId="2362" priority="2354" stopIfTrue="1" operator="endsWith" text="MX">
      <formula>RIGHT(AM267,LEN("MX"))="MX"</formula>
    </cfRule>
    <cfRule type="endsWith" dxfId="2361" priority="2355" stopIfTrue="1" operator="endsWith" text="MI">
      <formula>RIGHT(AM267,LEN("MI"))="MI"</formula>
    </cfRule>
    <cfRule type="endsWith" dxfId="2360" priority="2356" stopIfTrue="1" operator="endsWith" text="PL">
      <formula>RIGHT(AM267,LEN("PL"))="PL"</formula>
    </cfRule>
    <cfRule type="endsWith" dxfId="2359" priority="2357" stopIfTrue="1" operator="endsWith" text="FE">
      <formula>RIGHT(AM267,LEN("FE"))="FE"</formula>
    </cfRule>
    <cfRule type="endsWith" dxfId="2358" priority="2358" stopIfTrue="1" operator="endsWith" text="PA">
      <formula>RIGHT(AM267,LEN("PA"))="PA"</formula>
    </cfRule>
    <cfRule type="endsWith" dxfId="2357" priority="2359" stopIfTrue="1" operator="endsWith" text="PS">
      <formula>RIGHT(AM267,LEN("PS"))="PS"</formula>
    </cfRule>
    <cfRule type="endsWith" dxfId="2356" priority="2360" stopIfTrue="1" operator="endsWith" text="OB">
      <formula>RIGHT(AM267,LEN("OB"))="OB"</formula>
    </cfRule>
    <cfRule type="endsWith" dxfId="2355" priority="2361" stopIfTrue="1" operator="endsWith" text="BA">
      <formula>RIGHT(AM267,LEN("BA"))="BA"</formula>
    </cfRule>
    <cfRule type="endsWith" dxfId="2354" priority="2362" stopIfTrue="1" operator="endsWith" text="CO">
      <formula>RIGHT(AM267,LEN("CO"))="CO"</formula>
    </cfRule>
    <cfRule type="endsWith" dxfId="2353" priority="2363" stopIfTrue="1" operator="endsWith" text="CH">
      <formula>RIGHT(AM267,LEN("CH"))="CH"</formula>
    </cfRule>
  </conditionalFormatting>
  <conditionalFormatting sqref="AV282">
    <cfRule type="cellIs" dxfId="2352" priority="2352" stopIfTrue="1" operator="greaterThan">
      <formula>16</formula>
    </cfRule>
  </conditionalFormatting>
  <conditionalFormatting sqref="AX282">
    <cfRule type="cellIs" dxfId="2351" priority="2351" stopIfTrue="1" operator="greaterThan">
      <formula>16</formula>
    </cfRule>
  </conditionalFormatting>
  <conditionalFormatting sqref="AZ282">
    <cfRule type="cellIs" dxfId="2350" priority="2350" stopIfTrue="1" operator="greaterThan">
      <formula>16</formula>
    </cfRule>
  </conditionalFormatting>
  <conditionalFormatting sqref="BB282">
    <cfRule type="cellIs" dxfId="2349" priority="2349" stopIfTrue="1" operator="greaterThan">
      <formula>16</formula>
    </cfRule>
  </conditionalFormatting>
  <conditionalFormatting sqref="BD282">
    <cfRule type="cellIs" dxfId="2348" priority="2348" stopIfTrue="1" operator="greaterThan">
      <formula>16</formula>
    </cfRule>
  </conditionalFormatting>
  <conditionalFormatting sqref="BF282">
    <cfRule type="cellIs" dxfId="2347" priority="2347" stopIfTrue="1" operator="greaterThan">
      <formula>16</formula>
    </cfRule>
  </conditionalFormatting>
  <conditionalFormatting sqref="BH282">
    <cfRule type="cellIs" dxfId="2346" priority="2346" stopIfTrue="1" operator="greaterThan">
      <formula>16</formula>
    </cfRule>
  </conditionalFormatting>
  <conditionalFormatting sqref="AU267:AU281">
    <cfRule type="endsWith" dxfId="2345" priority="2335" stopIfTrue="1" operator="endsWith" text="TE">
      <formula>RIGHT(AU267,LEN("TE"))="TE"</formula>
    </cfRule>
    <cfRule type="endsWith" dxfId="2344" priority="2336" stopIfTrue="1" operator="endsWith" text="MX">
      <formula>RIGHT(AU267,LEN("MX"))="MX"</formula>
    </cfRule>
    <cfRule type="endsWith" dxfId="2343" priority="2337" stopIfTrue="1" operator="endsWith" text="MI">
      <formula>RIGHT(AU267,LEN("MI"))="MI"</formula>
    </cfRule>
    <cfRule type="endsWith" dxfId="2342" priority="2338" stopIfTrue="1" operator="endsWith" text="PL">
      <formula>RIGHT(AU267,LEN("PL"))="PL"</formula>
    </cfRule>
    <cfRule type="endsWith" dxfId="2341" priority="2339" stopIfTrue="1" operator="endsWith" text="FE">
      <formula>RIGHT(AU267,LEN("FE"))="FE"</formula>
    </cfRule>
    <cfRule type="endsWith" dxfId="2340" priority="2340" stopIfTrue="1" operator="endsWith" text="PA">
      <formula>RIGHT(AU267,LEN("PA"))="PA"</formula>
    </cfRule>
    <cfRule type="endsWith" dxfId="2339" priority="2341" stopIfTrue="1" operator="endsWith" text="PS">
      <formula>RIGHT(AU267,LEN("PS"))="PS"</formula>
    </cfRule>
    <cfRule type="endsWith" dxfId="2338" priority="2342" stopIfTrue="1" operator="endsWith" text="OB">
      <formula>RIGHT(AU267,LEN("OB"))="OB"</formula>
    </cfRule>
    <cfRule type="endsWith" dxfId="2337" priority="2343" stopIfTrue="1" operator="endsWith" text="BA">
      <formula>RIGHT(AU267,LEN("BA"))="BA"</formula>
    </cfRule>
    <cfRule type="endsWith" dxfId="2336" priority="2344" stopIfTrue="1" operator="endsWith" text="CO">
      <formula>RIGHT(AU267,LEN("CO"))="CO"</formula>
    </cfRule>
    <cfRule type="endsWith" dxfId="2335" priority="2345" stopIfTrue="1" operator="endsWith" text="CH">
      <formula>RIGHT(AU267,LEN("CH"))="CH"</formula>
    </cfRule>
  </conditionalFormatting>
  <conditionalFormatting sqref="AW267:AW281">
    <cfRule type="endsWith" dxfId="2334" priority="2324" stopIfTrue="1" operator="endsWith" text="TE">
      <formula>RIGHT(AW267,LEN("TE"))="TE"</formula>
    </cfRule>
    <cfRule type="endsWith" dxfId="2333" priority="2325" stopIfTrue="1" operator="endsWith" text="MX">
      <formula>RIGHT(AW267,LEN("MX"))="MX"</formula>
    </cfRule>
    <cfRule type="endsWith" dxfId="2332" priority="2326" stopIfTrue="1" operator="endsWith" text="MI">
      <formula>RIGHT(AW267,LEN("MI"))="MI"</formula>
    </cfRule>
    <cfRule type="endsWith" dxfId="2331" priority="2327" stopIfTrue="1" operator="endsWith" text="PL">
      <formula>RIGHT(AW267,LEN("PL"))="PL"</formula>
    </cfRule>
    <cfRule type="endsWith" dxfId="2330" priority="2328" stopIfTrue="1" operator="endsWith" text="FE">
      <formula>RIGHT(AW267,LEN("FE"))="FE"</formula>
    </cfRule>
    <cfRule type="endsWith" dxfId="2329" priority="2329" stopIfTrue="1" operator="endsWith" text="PA">
      <formula>RIGHT(AW267,LEN("PA"))="PA"</formula>
    </cfRule>
    <cfRule type="endsWith" dxfId="2328" priority="2330" stopIfTrue="1" operator="endsWith" text="PS">
      <formula>RIGHT(AW267,LEN("PS"))="PS"</formula>
    </cfRule>
    <cfRule type="endsWith" dxfId="2327" priority="2331" stopIfTrue="1" operator="endsWith" text="OB">
      <formula>RIGHT(AW267,LEN("OB"))="OB"</formula>
    </cfRule>
    <cfRule type="endsWith" dxfId="2326" priority="2332" stopIfTrue="1" operator="endsWith" text="BA">
      <formula>RIGHT(AW267,LEN("BA"))="BA"</formula>
    </cfRule>
    <cfRule type="endsWith" dxfId="2325" priority="2333" stopIfTrue="1" operator="endsWith" text="CO">
      <formula>RIGHT(AW267,LEN("CO"))="CO"</formula>
    </cfRule>
    <cfRule type="endsWith" dxfId="2324" priority="2334" stopIfTrue="1" operator="endsWith" text="CH">
      <formula>RIGHT(AW267,LEN("CH"))="CH"</formula>
    </cfRule>
  </conditionalFormatting>
  <conditionalFormatting sqref="AY267:AY281">
    <cfRule type="endsWith" dxfId="2323" priority="2313" stopIfTrue="1" operator="endsWith" text="TE">
      <formula>RIGHT(AY267,LEN("TE"))="TE"</formula>
    </cfRule>
    <cfRule type="endsWith" dxfId="2322" priority="2314" stopIfTrue="1" operator="endsWith" text="MX">
      <formula>RIGHT(AY267,LEN("MX"))="MX"</formula>
    </cfRule>
    <cfRule type="endsWith" dxfId="2321" priority="2315" stopIfTrue="1" operator="endsWith" text="MI">
      <formula>RIGHT(AY267,LEN("MI"))="MI"</formula>
    </cfRule>
    <cfRule type="endsWith" dxfId="2320" priority="2316" stopIfTrue="1" operator="endsWith" text="PL">
      <formula>RIGHT(AY267,LEN("PL"))="PL"</formula>
    </cfRule>
    <cfRule type="endsWith" dxfId="2319" priority="2317" stopIfTrue="1" operator="endsWith" text="FE">
      <formula>RIGHT(AY267,LEN("FE"))="FE"</formula>
    </cfRule>
    <cfRule type="endsWith" dxfId="2318" priority="2318" stopIfTrue="1" operator="endsWith" text="PA">
      <formula>RIGHT(AY267,LEN("PA"))="PA"</formula>
    </cfRule>
    <cfRule type="endsWith" dxfId="2317" priority="2319" stopIfTrue="1" operator="endsWith" text="PS">
      <formula>RIGHT(AY267,LEN("PS"))="PS"</formula>
    </cfRule>
    <cfRule type="endsWith" dxfId="2316" priority="2320" stopIfTrue="1" operator="endsWith" text="OB">
      <formula>RIGHT(AY267,LEN("OB"))="OB"</formula>
    </cfRule>
    <cfRule type="endsWith" dxfId="2315" priority="2321" stopIfTrue="1" operator="endsWith" text="BA">
      <formula>RIGHT(AY267,LEN("BA"))="BA"</formula>
    </cfRule>
    <cfRule type="endsWith" dxfId="2314" priority="2322" stopIfTrue="1" operator="endsWith" text="CO">
      <formula>RIGHT(AY267,LEN("CO"))="CO"</formula>
    </cfRule>
    <cfRule type="endsWith" dxfId="2313" priority="2323" stopIfTrue="1" operator="endsWith" text="CH">
      <formula>RIGHT(AY267,LEN("CH"))="CH"</formula>
    </cfRule>
  </conditionalFormatting>
  <conditionalFormatting sqref="BA267:BA281">
    <cfRule type="endsWith" dxfId="2312" priority="2302" stopIfTrue="1" operator="endsWith" text="TE">
      <formula>RIGHT(BA267,LEN("TE"))="TE"</formula>
    </cfRule>
    <cfRule type="endsWith" dxfId="2311" priority="2303" stopIfTrue="1" operator="endsWith" text="MX">
      <formula>RIGHT(BA267,LEN("MX"))="MX"</formula>
    </cfRule>
    <cfRule type="endsWith" dxfId="2310" priority="2304" stopIfTrue="1" operator="endsWith" text="MI">
      <formula>RIGHT(BA267,LEN("MI"))="MI"</formula>
    </cfRule>
    <cfRule type="endsWith" dxfId="2309" priority="2305" stopIfTrue="1" operator="endsWith" text="PL">
      <formula>RIGHT(BA267,LEN("PL"))="PL"</formula>
    </cfRule>
    <cfRule type="endsWith" dxfId="2308" priority="2306" stopIfTrue="1" operator="endsWith" text="FE">
      <formula>RIGHT(BA267,LEN("FE"))="FE"</formula>
    </cfRule>
    <cfRule type="endsWith" dxfId="2307" priority="2307" stopIfTrue="1" operator="endsWith" text="PA">
      <formula>RIGHT(BA267,LEN("PA"))="PA"</formula>
    </cfRule>
    <cfRule type="endsWith" dxfId="2306" priority="2308" stopIfTrue="1" operator="endsWith" text="PS">
      <formula>RIGHT(BA267,LEN("PS"))="PS"</formula>
    </cfRule>
    <cfRule type="endsWith" dxfId="2305" priority="2309" stopIfTrue="1" operator="endsWith" text="OB">
      <formula>RIGHT(BA267,LEN("OB"))="OB"</formula>
    </cfRule>
    <cfRule type="endsWith" dxfId="2304" priority="2310" stopIfTrue="1" operator="endsWith" text="BA">
      <formula>RIGHT(BA267,LEN("BA"))="BA"</formula>
    </cfRule>
    <cfRule type="endsWith" dxfId="2303" priority="2311" stopIfTrue="1" operator="endsWith" text="CO">
      <formula>RIGHT(BA267,LEN("CO"))="CO"</formula>
    </cfRule>
    <cfRule type="endsWith" dxfId="2302" priority="2312" stopIfTrue="1" operator="endsWith" text="CH">
      <formula>RIGHT(BA267,LEN("CH"))="CH"</formula>
    </cfRule>
  </conditionalFormatting>
  <conditionalFormatting sqref="BC267:BC281">
    <cfRule type="endsWith" dxfId="2301" priority="2291" stopIfTrue="1" operator="endsWith" text="TE">
      <formula>RIGHT(BC267,LEN("TE"))="TE"</formula>
    </cfRule>
    <cfRule type="endsWith" dxfId="2300" priority="2292" stopIfTrue="1" operator="endsWith" text="MX">
      <formula>RIGHT(BC267,LEN("MX"))="MX"</formula>
    </cfRule>
    <cfRule type="endsWith" dxfId="2299" priority="2293" stopIfTrue="1" operator="endsWith" text="MI">
      <formula>RIGHT(BC267,LEN("MI"))="MI"</formula>
    </cfRule>
    <cfRule type="endsWith" dxfId="2298" priority="2294" stopIfTrue="1" operator="endsWith" text="PL">
      <formula>RIGHT(BC267,LEN("PL"))="PL"</formula>
    </cfRule>
    <cfRule type="endsWith" dxfId="2297" priority="2295" stopIfTrue="1" operator="endsWith" text="FE">
      <formula>RIGHT(BC267,LEN("FE"))="FE"</formula>
    </cfRule>
    <cfRule type="endsWith" dxfId="2296" priority="2296" stopIfTrue="1" operator="endsWith" text="PA">
      <formula>RIGHT(BC267,LEN("PA"))="PA"</formula>
    </cfRule>
    <cfRule type="endsWith" dxfId="2295" priority="2297" stopIfTrue="1" operator="endsWith" text="PS">
      <formula>RIGHT(BC267,LEN("PS"))="PS"</formula>
    </cfRule>
    <cfRule type="endsWith" dxfId="2294" priority="2298" stopIfTrue="1" operator="endsWith" text="OB">
      <formula>RIGHT(BC267,LEN("OB"))="OB"</formula>
    </cfRule>
    <cfRule type="endsWith" dxfId="2293" priority="2299" stopIfTrue="1" operator="endsWith" text="BA">
      <formula>RIGHT(BC267,LEN("BA"))="BA"</formula>
    </cfRule>
    <cfRule type="endsWith" dxfId="2292" priority="2300" stopIfTrue="1" operator="endsWith" text="CO">
      <formula>RIGHT(BC267,LEN("CO"))="CO"</formula>
    </cfRule>
    <cfRule type="endsWith" dxfId="2291" priority="2301" stopIfTrue="1" operator="endsWith" text="CH">
      <formula>RIGHT(BC267,LEN("CH"))="CH"</formula>
    </cfRule>
  </conditionalFormatting>
  <conditionalFormatting sqref="BE267:BE281">
    <cfRule type="endsWith" dxfId="2290" priority="2280" stopIfTrue="1" operator="endsWith" text="TE">
      <formula>RIGHT(BE267,LEN("TE"))="TE"</formula>
    </cfRule>
    <cfRule type="endsWith" dxfId="2289" priority="2281" stopIfTrue="1" operator="endsWith" text="MX">
      <formula>RIGHT(BE267,LEN("MX"))="MX"</formula>
    </cfRule>
    <cfRule type="endsWith" dxfId="2288" priority="2282" stopIfTrue="1" operator="endsWith" text="MI">
      <formula>RIGHT(BE267,LEN("MI"))="MI"</formula>
    </cfRule>
    <cfRule type="endsWith" dxfId="2287" priority="2283" stopIfTrue="1" operator="endsWith" text="PL">
      <formula>RIGHT(BE267,LEN("PL"))="PL"</formula>
    </cfRule>
    <cfRule type="endsWith" dxfId="2286" priority="2284" stopIfTrue="1" operator="endsWith" text="FE">
      <formula>RIGHT(BE267,LEN("FE"))="FE"</formula>
    </cfRule>
    <cfRule type="endsWith" dxfId="2285" priority="2285" stopIfTrue="1" operator="endsWith" text="PA">
      <formula>RIGHT(BE267,LEN("PA"))="PA"</formula>
    </cfRule>
    <cfRule type="endsWith" dxfId="2284" priority="2286" stopIfTrue="1" operator="endsWith" text="PS">
      <formula>RIGHT(BE267,LEN("PS"))="PS"</formula>
    </cfRule>
    <cfRule type="endsWith" dxfId="2283" priority="2287" stopIfTrue="1" operator="endsWith" text="OB">
      <formula>RIGHT(BE267,LEN("OB"))="OB"</formula>
    </cfRule>
    <cfRule type="endsWith" dxfId="2282" priority="2288" stopIfTrue="1" operator="endsWith" text="BA">
      <formula>RIGHT(BE267,LEN("BA"))="BA"</formula>
    </cfRule>
    <cfRule type="endsWith" dxfId="2281" priority="2289" stopIfTrue="1" operator="endsWith" text="CO">
      <formula>RIGHT(BE267,LEN("CO"))="CO"</formula>
    </cfRule>
    <cfRule type="endsWith" dxfId="2280" priority="2290" stopIfTrue="1" operator="endsWith" text="CH">
      <formula>RIGHT(BE267,LEN("CH"))="CH"</formula>
    </cfRule>
  </conditionalFormatting>
  <conditionalFormatting sqref="BG267:BG281">
    <cfRule type="endsWith" dxfId="2279" priority="2269" stopIfTrue="1" operator="endsWith" text="TE">
      <formula>RIGHT(BG267,LEN("TE"))="TE"</formula>
    </cfRule>
    <cfRule type="endsWith" dxfId="2278" priority="2270" stopIfTrue="1" operator="endsWith" text="MX">
      <formula>RIGHT(BG267,LEN("MX"))="MX"</formula>
    </cfRule>
    <cfRule type="endsWith" dxfId="2277" priority="2271" stopIfTrue="1" operator="endsWith" text="MI">
      <formula>RIGHT(BG267,LEN("MI"))="MI"</formula>
    </cfRule>
    <cfRule type="endsWith" dxfId="2276" priority="2272" stopIfTrue="1" operator="endsWith" text="PL">
      <formula>RIGHT(BG267,LEN("PL"))="PL"</formula>
    </cfRule>
    <cfRule type="endsWith" dxfId="2275" priority="2273" stopIfTrue="1" operator="endsWith" text="FE">
      <formula>RIGHT(BG267,LEN("FE"))="FE"</formula>
    </cfRule>
    <cfRule type="endsWith" dxfId="2274" priority="2274" stopIfTrue="1" operator="endsWith" text="PA">
      <formula>RIGHT(BG267,LEN("PA"))="PA"</formula>
    </cfRule>
    <cfRule type="endsWith" dxfId="2273" priority="2275" stopIfTrue="1" operator="endsWith" text="PS">
      <formula>RIGHT(BG267,LEN("PS"))="PS"</formula>
    </cfRule>
    <cfRule type="endsWith" dxfId="2272" priority="2276" stopIfTrue="1" operator="endsWith" text="OB">
      <formula>RIGHT(BG267,LEN("OB"))="OB"</formula>
    </cfRule>
    <cfRule type="endsWith" dxfId="2271" priority="2277" stopIfTrue="1" operator="endsWith" text="BA">
      <formula>RIGHT(BG267,LEN("BA"))="BA"</formula>
    </cfRule>
    <cfRule type="endsWith" dxfId="2270" priority="2278" stopIfTrue="1" operator="endsWith" text="CO">
      <formula>RIGHT(BG267,LEN("CO"))="CO"</formula>
    </cfRule>
    <cfRule type="endsWith" dxfId="2269" priority="2279" stopIfTrue="1" operator="endsWith" text="CH">
      <formula>RIGHT(BG267,LEN("CH"))="CH"</formula>
    </cfRule>
  </conditionalFormatting>
  <conditionalFormatting sqref="H300">
    <cfRule type="cellIs" dxfId="2268" priority="2268" stopIfTrue="1" operator="greaterThan">
      <formula>16</formula>
    </cfRule>
  </conditionalFormatting>
  <conditionalFormatting sqref="J300">
    <cfRule type="cellIs" dxfId="2267" priority="2267" stopIfTrue="1" operator="greaterThan">
      <formula>16</formula>
    </cfRule>
  </conditionalFormatting>
  <conditionalFormatting sqref="L300">
    <cfRule type="cellIs" dxfId="2266" priority="2266" stopIfTrue="1" operator="greaterThan">
      <formula>16</formula>
    </cfRule>
  </conditionalFormatting>
  <conditionalFormatting sqref="N300">
    <cfRule type="cellIs" dxfId="2265" priority="2265" stopIfTrue="1" operator="greaterThan">
      <formula>16</formula>
    </cfRule>
  </conditionalFormatting>
  <conditionalFormatting sqref="P300">
    <cfRule type="cellIs" dxfId="2264" priority="2264" stopIfTrue="1" operator="greaterThan">
      <formula>16</formula>
    </cfRule>
  </conditionalFormatting>
  <conditionalFormatting sqref="R300">
    <cfRule type="cellIs" dxfId="2263" priority="2263" stopIfTrue="1" operator="greaterThan">
      <formula>16</formula>
    </cfRule>
  </conditionalFormatting>
  <conditionalFormatting sqref="T300">
    <cfRule type="cellIs" dxfId="2262" priority="2262" stopIfTrue="1" operator="greaterThan">
      <formula>16</formula>
    </cfRule>
  </conditionalFormatting>
  <conditionalFormatting sqref="G285:G299">
    <cfRule type="endsWith" dxfId="2261" priority="2251" stopIfTrue="1" operator="endsWith" text="TE">
      <formula>RIGHT(G285,LEN("TE"))="TE"</formula>
    </cfRule>
    <cfRule type="endsWith" dxfId="2260" priority="2252" stopIfTrue="1" operator="endsWith" text="MX">
      <formula>RIGHT(G285,LEN("MX"))="MX"</formula>
    </cfRule>
    <cfRule type="endsWith" dxfId="2259" priority="2253" stopIfTrue="1" operator="endsWith" text="MI">
      <formula>RIGHT(G285,LEN("MI"))="MI"</formula>
    </cfRule>
    <cfRule type="endsWith" dxfId="2258" priority="2254" stopIfTrue="1" operator="endsWith" text="PL">
      <formula>RIGHT(G285,LEN("PL"))="PL"</formula>
    </cfRule>
    <cfRule type="endsWith" dxfId="2257" priority="2255" stopIfTrue="1" operator="endsWith" text="FE">
      <formula>RIGHT(G285,LEN("FE"))="FE"</formula>
    </cfRule>
    <cfRule type="endsWith" dxfId="2256" priority="2256" stopIfTrue="1" operator="endsWith" text="PA">
      <formula>RIGHT(G285,LEN("PA"))="PA"</formula>
    </cfRule>
    <cfRule type="endsWith" dxfId="2255" priority="2257" stopIfTrue="1" operator="endsWith" text="PS">
      <formula>RIGHT(G285,LEN("PS"))="PS"</formula>
    </cfRule>
    <cfRule type="endsWith" dxfId="2254" priority="2258" stopIfTrue="1" operator="endsWith" text="OB">
      <formula>RIGHT(G285,LEN("OB"))="OB"</formula>
    </cfRule>
    <cfRule type="endsWith" dxfId="2253" priority="2259" stopIfTrue="1" operator="endsWith" text="BA">
      <formula>RIGHT(G285,LEN("BA"))="BA"</formula>
    </cfRule>
    <cfRule type="endsWith" dxfId="2252" priority="2260" stopIfTrue="1" operator="endsWith" text="CO">
      <formula>RIGHT(G285,LEN("CO"))="CO"</formula>
    </cfRule>
    <cfRule type="endsWith" dxfId="2251" priority="2261" stopIfTrue="1" operator="endsWith" text="CH">
      <formula>RIGHT(G285,LEN("CH"))="CH"</formula>
    </cfRule>
  </conditionalFormatting>
  <conditionalFormatting sqref="I285:I299">
    <cfRule type="endsWith" dxfId="2250" priority="2240" stopIfTrue="1" operator="endsWith" text="TE">
      <formula>RIGHT(I285,LEN("TE"))="TE"</formula>
    </cfRule>
    <cfRule type="endsWith" dxfId="2249" priority="2241" stopIfTrue="1" operator="endsWith" text="MX">
      <formula>RIGHT(I285,LEN("MX"))="MX"</formula>
    </cfRule>
    <cfRule type="endsWith" dxfId="2248" priority="2242" stopIfTrue="1" operator="endsWith" text="MI">
      <formula>RIGHT(I285,LEN("MI"))="MI"</formula>
    </cfRule>
    <cfRule type="endsWith" dxfId="2247" priority="2243" stopIfTrue="1" operator="endsWith" text="PL">
      <formula>RIGHT(I285,LEN("PL"))="PL"</formula>
    </cfRule>
    <cfRule type="endsWith" dxfId="2246" priority="2244" stopIfTrue="1" operator="endsWith" text="FE">
      <formula>RIGHT(I285,LEN("FE"))="FE"</formula>
    </cfRule>
    <cfRule type="endsWith" dxfId="2245" priority="2245" stopIfTrue="1" operator="endsWith" text="PA">
      <formula>RIGHT(I285,LEN("PA"))="PA"</formula>
    </cfRule>
    <cfRule type="endsWith" dxfId="2244" priority="2246" stopIfTrue="1" operator="endsWith" text="PS">
      <formula>RIGHT(I285,LEN("PS"))="PS"</formula>
    </cfRule>
    <cfRule type="endsWith" dxfId="2243" priority="2247" stopIfTrue="1" operator="endsWith" text="OB">
      <formula>RIGHT(I285,LEN("OB"))="OB"</formula>
    </cfRule>
    <cfRule type="endsWith" dxfId="2242" priority="2248" stopIfTrue="1" operator="endsWith" text="BA">
      <formula>RIGHT(I285,LEN("BA"))="BA"</formula>
    </cfRule>
    <cfRule type="endsWith" dxfId="2241" priority="2249" stopIfTrue="1" operator="endsWith" text="CO">
      <formula>RIGHT(I285,LEN("CO"))="CO"</formula>
    </cfRule>
    <cfRule type="endsWith" dxfId="2240" priority="2250" stopIfTrue="1" operator="endsWith" text="CH">
      <formula>RIGHT(I285,LEN("CH"))="CH"</formula>
    </cfRule>
  </conditionalFormatting>
  <conditionalFormatting sqref="K285:K299">
    <cfRule type="endsWith" dxfId="2239" priority="2229" stopIfTrue="1" operator="endsWith" text="TE">
      <formula>RIGHT(K285,LEN("TE"))="TE"</formula>
    </cfRule>
    <cfRule type="endsWith" dxfId="2238" priority="2230" stopIfTrue="1" operator="endsWith" text="MX">
      <formula>RIGHT(K285,LEN("MX"))="MX"</formula>
    </cfRule>
    <cfRule type="endsWith" dxfId="2237" priority="2231" stopIfTrue="1" operator="endsWith" text="MI">
      <formula>RIGHT(K285,LEN("MI"))="MI"</formula>
    </cfRule>
    <cfRule type="endsWith" dxfId="2236" priority="2232" stopIfTrue="1" operator="endsWith" text="PL">
      <formula>RIGHT(K285,LEN("PL"))="PL"</formula>
    </cfRule>
    <cfRule type="endsWith" dxfId="2235" priority="2233" stopIfTrue="1" operator="endsWith" text="FE">
      <formula>RIGHT(K285,LEN("FE"))="FE"</formula>
    </cfRule>
    <cfRule type="endsWith" dxfId="2234" priority="2234" stopIfTrue="1" operator="endsWith" text="PA">
      <formula>RIGHT(K285,LEN("PA"))="PA"</formula>
    </cfRule>
    <cfRule type="endsWith" dxfId="2233" priority="2235" stopIfTrue="1" operator="endsWith" text="PS">
      <formula>RIGHT(K285,LEN("PS"))="PS"</formula>
    </cfRule>
    <cfRule type="endsWith" dxfId="2232" priority="2236" stopIfTrue="1" operator="endsWith" text="OB">
      <formula>RIGHT(K285,LEN("OB"))="OB"</formula>
    </cfRule>
    <cfRule type="endsWith" dxfId="2231" priority="2237" stopIfTrue="1" operator="endsWith" text="BA">
      <formula>RIGHT(K285,LEN("BA"))="BA"</formula>
    </cfRule>
    <cfRule type="endsWith" dxfId="2230" priority="2238" stopIfTrue="1" operator="endsWith" text="CO">
      <formula>RIGHT(K285,LEN("CO"))="CO"</formula>
    </cfRule>
    <cfRule type="endsWith" dxfId="2229" priority="2239" stopIfTrue="1" operator="endsWith" text="CH">
      <formula>RIGHT(K285,LEN("CH"))="CH"</formula>
    </cfRule>
  </conditionalFormatting>
  <conditionalFormatting sqref="M285:M299">
    <cfRule type="endsWith" dxfId="2228" priority="2218" stopIfTrue="1" operator="endsWith" text="TE">
      <formula>RIGHT(M285,LEN("TE"))="TE"</formula>
    </cfRule>
    <cfRule type="endsWith" dxfId="2227" priority="2219" stopIfTrue="1" operator="endsWith" text="MX">
      <formula>RIGHT(M285,LEN("MX"))="MX"</formula>
    </cfRule>
    <cfRule type="endsWith" dxfId="2226" priority="2220" stopIfTrue="1" operator="endsWith" text="MI">
      <formula>RIGHT(M285,LEN("MI"))="MI"</formula>
    </cfRule>
    <cfRule type="endsWith" dxfId="2225" priority="2221" stopIfTrue="1" operator="endsWith" text="PL">
      <formula>RIGHT(M285,LEN("PL"))="PL"</formula>
    </cfRule>
    <cfRule type="endsWith" dxfId="2224" priority="2222" stopIfTrue="1" operator="endsWith" text="FE">
      <formula>RIGHT(M285,LEN("FE"))="FE"</formula>
    </cfRule>
    <cfRule type="endsWith" dxfId="2223" priority="2223" stopIfTrue="1" operator="endsWith" text="PA">
      <formula>RIGHT(M285,LEN("PA"))="PA"</formula>
    </cfRule>
    <cfRule type="endsWith" dxfId="2222" priority="2224" stopIfTrue="1" operator="endsWith" text="PS">
      <formula>RIGHT(M285,LEN("PS"))="PS"</formula>
    </cfRule>
    <cfRule type="endsWith" dxfId="2221" priority="2225" stopIfTrue="1" operator="endsWith" text="OB">
      <formula>RIGHT(M285,LEN("OB"))="OB"</formula>
    </cfRule>
    <cfRule type="endsWith" dxfId="2220" priority="2226" stopIfTrue="1" operator="endsWith" text="BA">
      <formula>RIGHT(M285,LEN("BA"))="BA"</formula>
    </cfRule>
    <cfRule type="endsWith" dxfId="2219" priority="2227" stopIfTrue="1" operator="endsWith" text="CO">
      <formula>RIGHT(M285,LEN("CO"))="CO"</formula>
    </cfRule>
    <cfRule type="endsWith" dxfId="2218" priority="2228" stopIfTrue="1" operator="endsWith" text="CH">
      <formula>RIGHT(M285,LEN("CH"))="CH"</formula>
    </cfRule>
  </conditionalFormatting>
  <conditionalFormatting sqref="O285:O299">
    <cfRule type="endsWith" dxfId="2217" priority="2207" stopIfTrue="1" operator="endsWith" text="TE">
      <formula>RIGHT(O285,LEN("TE"))="TE"</formula>
    </cfRule>
    <cfRule type="endsWith" dxfId="2216" priority="2208" stopIfTrue="1" operator="endsWith" text="MX">
      <formula>RIGHT(O285,LEN("MX"))="MX"</formula>
    </cfRule>
    <cfRule type="endsWith" dxfId="2215" priority="2209" stopIfTrue="1" operator="endsWith" text="MI">
      <formula>RIGHT(O285,LEN("MI"))="MI"</formula>
    </cfRule>
    <cfRule type="endsWith" dxfId="2214" priority="2210" stopIfTrue="1" operator="endsWith" text="PL">
      <formula>RIGHT(O285,LEN("PL"))="PL"</formula>
    </cfRule>
    <cfRule type="endsWith" dxfId="2213" priority="2211" stopIfTrue="1" operator="endsWith" text="FE">
      <formula>RIGHT(O285,LEN("FE"))="FE"</formula>
    </cfRule>
    <cfRule type="endsWith" dxfId="2212" priority="2212" stopIfTrue="1" operator="endsWith" text="PA">
      <formula>RIGHT(O285,LEN("PA"))="PA"</formula>
    </cfRule>
    <cfRule type="endsWith" dxfId="2211" priority="2213" stopIfTrue="1" operator="endsWith" text="PS">
      <formula>RIGHT(O285,LEN("PS"))="PS"</formula>
    </cfRule>
    <cfRule type="endsWith" dxfId="2210" priority="2214" stopIfTrue="1" operator="endsWith" text="OB">
      <formula>RIGHT(O285,LEN("OB"))="OB"</formula>
    </cfRule>
    <cfRule type="endsWith" dxfId="2209" priority="2215" stopIfTrue="1" operator="endsWith" text="BA">
      <formula>RIGHT(O285,LEN("BA"))="BA"</formula>
    </cfRule>
    <cfRule type="endsWith" dxfId="2208" priority="2216" stopIfTrue="1" operator="endsWith" text="CO">
      <formula>RIGHT(O285,LEN("CO"))="CO"</formula>
    </cfRule>
    <cfRule type="endsWith" dxfId="2207" priority="2217" stopIfTrue="1" operator="endsWith" text="CH">
      <formula>RIGHT(O285,LEN("CH"))="CH"</formula>
    </cfRule>
  </conditionalFormatting>
  <conditionalFormatting sqref="Q285:Q299">
    <cfRule type="endsWith" dxfId="2206" priority="2196" stopIfTrue="1" operator="endsWith" text="TE">
      <formula>RIGHT(Q285,LEN("TE"))="TE"</formula>
    </cfRule>
    <cfRule type="endsWith" dxfId="2205" priority="2197" stopIfTrue="1" operator="endsWith" text="MX">
      <formula>RIGHT(Q285,LEN("MX"))="MX"</formula>
    </cfRule>
    <cfRule type="endsWith" dxfId="2204" priority="2198" stopIfTrue="1" operator="endsWith" text="MI">
      <formula>RIGHT(Q285,LEN("MI"))="MI"</formula>
    </cfRule>
    <cfRule type="endsWith" dxfId="2203" priority="2199" stopIfTrue="1" operator="endsWith" text="PL">
      <formula>RIGHT(Q285,LEN("PL"))="PL"</formula>
    </cfRule>
    <cfRule type="endsWith" dxfId="2202" priority="2200" stopIfTrue="1" operator="endsWith" text="FE">
      <formula>RIGHT(Q285,LEN("FE"))="FE"</formula>
    </cfRule>
    <cfRule type="endsWith" dxfId="2201" priority="2201" stopIfTrue="1" operator="endsWith" text="PA">
      <formula>RIGHT(Q285,LEN("PA"))="PA"</formula>
    </cfRule>
    <cfRule type="endsWith" dxfId="2200" priority="2202" stopIfTrue="1" operator="endsWith" text="PS">
      <formula>RIGHT(Q285,LEN("PS"))="PS"</formula>
    </cfRule>
    <cfRule type="endsWith" dxfId="2199" priority="2203" stopIfTrue="1" operator="endsWith" text="OB">
      <formula>RIGHT(Q285,LEN("OB"))="OB"</formula>
    </cfRule>
    <cfRule type="endsWith" dxfId="2198" priority="2204" stopIfTrue="1" operator="endsWith" text="BA">
      <formula>RIGHT(Q285,LEN("BA"))="BA"</formula>
    </cfRule>
    <cfRule type="endsWith" dxfId="2197" priority="2205" stopIfTrue="1" operator="endsWith" text="CO">
      <formula>RIGHT(Q285,LEN("CO"))="CO"</formula>
    </cfRule>
    <cfRule type="endsWith" dxfId="2196" priority="2206" stopIfTrue="1" operator="endsWith" text="CH">
      <formula>RIGHT(Q285,LEN("CH"))="CH"</formula>
    </cfRule>
  </conditionalFormatting>
  <conditionalFormatting sqref="S285:S299">
    <cfRule type="endsWith" dxfId="2195" priority="2185" stopIfTrue="1" operator="endsWith" text="TE">
      <formula>RIGHT(S285,LEN("TE"))="TE"</formula>
    </cfRule>
    <cfRule type="endsWith" dxfId="2194" priority="2186" stopIfTrue="1" operator="endsWith" text="MX">
      <formula>RIGHT(S285,LEN("MX"))="MX"</formula>
    </cfRule>
    <cfRule type="endsWith" dxfId="2193" priority="2187" stopIfTrue="1" operator="endsWith" text="MI">
      <formula>RIGHT(S285,LEN("MI"))="MI"</formula>
    </cfRule>
    <cfRule type="endsWith" dxfId="2192" priority="2188" stopIfTrue="1" operator="endsWith" text="PL">
      <formula>RIGHT(S285,LEN("PL"))="PL"</formula>
    </cfRule>
    <cfRule type="endsWith" dxfId="2191" priority="2189" stopIfTrue="1" operator="endsWith" text="FE">
      <formula>RIGHT(S285,LEN("FE"))="FE"</formula>
    </cfRule>
    <cfRule type="endsWith" dxfId="2190" priority="2190" stopIfTrue="1" operator="endsWith" text="PA">
      <formula>RIGHT(S285,LEN("PA"))="PA"</formula>
    </cfRule>
    <cfRule type="endsWith" dxfId="2189" priority="2191" stopIfTrue="1" operator="endsWith" text="PS">
      <formula>RIGHT(S285,LEN("PS"))="PS"</formula>
    </cfRule>
    <cfRule type="endsWith" dxfId="2188" priority="2192" stopIfTrue="1" operator="endsWith" text="OB">
      <formula>RIGHT(S285,LEN("OB"))="OB"</formula>
    </cfRule>
    <cfRule type="endsWith" dxfId="2187" priority="2193" stopIfTrue="1" operator="endsWith" text="BA">
      <formula>RIGHT(S285,LEN("BA"))="BA"</formula>
    </cfRule>
    <cfRule type="endsWith" dxfId="2186" priority="2194" stopIfTrue="1" operator="endsWith" text="CO">
      <formula>RIGHT(S285,LEN("CO"))="CO"</formula>
    </cfRule>
    <cfRule type="endsWith" dxfId="2185" priority="2195" stopIfTrue="1" operator="endsWith" text="CH">
      <formula>RIGHT(S285,LEN("CH"))="CH"</formula>
    </cfRule>
  </conditionalFormatting>
  <conditionalFormatting sqref="AB300">
    <cfRule type="cellIs" dxfId="2184" priority="2184" stopIfTrue="1" operator="greaterThan">
      <formula>16</formula>
    </cfRule>
  </conditionalFormatting>
  <conditionalFormatting sqref="AD300">
    <cfRule type="cellIs" dxfId="2183" priority="2183" stopIfTrue="1" operator="greaterThan">
      <formula>16</formula>
    </cfRule>
  </conditionalFormatting>
  <conditionalFormatting sqref="AF300">
    <cfRule type="cellIs" dxfId="2182" priority="2182" stopIfTrue="1" operator="greaterThan">
      <formula>16</formula>
    </cfRule>
  </conditionalFormatting>
  <conditionalFormatting sqref="AH300">
    <cfRule type="cellIs" dxfId="2181" priority="2181" stopIfTrue="1" operator="greaterThan">
      <formula>16</formula>
    </cfRule>
  </conditionalFormatting>
  <conditionalFormatting sqref="AJ300">
    <cfRule type="cellIs" dxfId="2180" priority="2180" stopIfTrue="1" operator="greaterThan">
      <formula>16</formula>
    </cfRule>
  </conditionalFormatting>
  <conditionalFormatting sqref="AL300">
    <cfRule type="cellIs" dxfId="2179" priority="2179" stopIfTrue="1" operator="greaterThan">
      <formula>16</formula>
    </cfRule>
  </conditionalFormatting>
  <conditionalFormatting sqref="AN300">
    <cfRule type="cellIs" dxfId="2178" priority="2178" stopIfTrue="1" operator="greaterThan">
      <formula>16</formula>
    </cfRule>
  </conditionalFormatting>
  <conditionalFormatting sqref="AA285:AA299">
    <cfRule type="endsWith" dxfId="2177" priority="2167" stopIfTrue="1" operator="endsWith" text="TE">
      <formula>RIGHT(AA285,LEN("TE"))="TE"</formula>
    </cfRule>
    <cfRule type="endsWith" dxfId="2176" priority="2168" stopIfTrue="1" operator="endsWith" text="MX">
      <formula>RIGHT(AA285,LEN("MX"))="MX"</formula>
    </cfRule>
    <cfRule type="endsWith" dxfId="2175" priority="2169" stopIfTrue="1" operator="endsWith" text="MI">
      <formula>RIGHT(AA285,LEN("MI"))="MI"</formula>
    </cfRule>
    <cfRule type="endsWith" dxfId="2174" priority="2170" stopIfTrue="1" operator="endsWith" text="PL">
      <formula>RIGHT(AA285,LEN("PL"))="PL"</formula>
    </cfRule>
    <cfRule type="endsWith" dxfId="2173" priority="2171" stopIfTrue="1" operator="endsWith" text="FE">
      <formula>RIGHT(AA285,LEN("FE"))="FE"</formula>
    </cfRule>
    <cfRule type="endsWith" dxfId="2172" priority="2172" stopIfTrue="1" operator="endsWith" text="PA">
      <formula>RIGHT(AA285,LEN("PA"))="PA"</formula>
    </cfRule>
    <cfRule type="endsWith" dxfId="2171" priority="2173" stopIfTrue="1" operator="endsWith" text="PS">
      <formula>RIGHT(AA285,LEN("PS"))="PS"</formula>
    </cfRule>
    <cfRule type="endsWith" dxfId="2170" priority="2174" stopIfTrue="1" operator="endsWith" text="OB">
      <formula>RIGHT(AA285,LEN("OB"))="OB"</formula>
    </cfRule>
    <cfRule type="endsWith" dxfId="2169" priority="2175" stopIfTrue="1" operator="endsWith" text="BA">
      <formula>RIGHT(AA285,LEN("BA"))="BA"</formula>
    </cfRule>
    <cfRule type="endsWith" dxfId="2168" priority="2176" stopIfTrue="1" operator="endsWith" text="CO">
      <formula>RIGHT(AA285,LEN("CO"))="CO"</formula>
    </cfRule>
    <cfRule type="endsWith" dxfId="2167" priority="2177" stopIfTrue="1" operator="endsWith" text="CH">
      <formula>RIGHT(AA285,LEN("CH"))="CH"</formula>
    </cfRule>
  </conditionalFormatting>
  <conditionalFormatting sqref="AC285:AC299">
    <cfRule type="endsWith" dxfId="2166" priority="2156" stopIfTrue="1" operator="endsWith" text="TE">
      <formula>RIGHT(AC285,LEN("TE"))="TE"</formula>
    </cfRule>
    <cfRule type="endsWith" dxfId="2165" priority="2157" stopIfTrue="1" operator="endsWith" text="MX">
      <formula>RIGHT(AC285,LEN("MX"))="MX"</formula>
    </cfRule>
    <cfRule type="endsWith" dxfId="2164" priority="2158" stopIfTrue="1" operator="endsWith" text="MI">
      <formula>RIGHT(AC285,LEN("MI"))="MI"</formula>
    </cfRule>
    <cfRule type="endsWith" dxfId="2163" priority="2159" stopIfTrue="1" operator="endsWith" text="PL">
      <formula>RIGHT(AC285,LEN("PL"))="PL"</formula>
    </cfRule>
    <cfRule type="endsWith" dxfId="2162" priority="2160" stopIfTrue="1" operator="endsWith" text="FE">
      <formula>RIGHT(AC285,LEN("FE"))="FE"</formula>
    </cfRule>
    <cfRule type="endsWith" dxfId="2161" priority="2161" stopIfTrue="1" operator="endsWith" text="PA">
      <formula>RIGHT(AC285,LEN("PA"))="PA"</formula>
    </cfRule>
    <cfRule type="endsWith" dxfId="2160" priority="2162" stopIfTrue="1" operator="endsWith" text="PS">
      <formula>RIGHT(AC285,LEN("PS"))="PS"</formula>
    </cfRule>
    <cfRule type="endsWith" dxfId="2159" priority="2163" stopIfTrue="1" operator="endsWith" text="OB">
      <formula>RIGHT(AC285,LEN("OB"))="OB"</formula>
    </cfRule>
    <cfRule type="endsWith" dxfId="2158" priority="2164" stopIfTrue="1" operator="endsWith" text="BA">
      <formula>RIGHT(AC285,LEN("BA"))="BA"</formula>
    </cfRule>
    <cfRule type="endsWith" dxfId="2157" priority="2165" stopIfTrue="1" operator="endsWith" text="CO">
      <formula>RIGHT(AC285,LEN("CO"))="CO"</formula>
    </cfRule>
    <cfRule type="endsWith" dxfId="2156" priority="2166" stopIfTrue="1" operator="endsWith" text="CH">
      <formula>RIGHT(AC285,LEN("CH"))="CH"</formula>
    </cfRule>
  </conditionalFormatting>
  <conditionalFormatting sqref="AE285:AE299">
    <cfRule type="endsWith" dxfId="2155" priority="2145" stopIfTrue="1" operator="endsWith" text="TE">
      <formula>RIGHT(AE285,LEN("TE"))="TE"</formula>
    </cfRule>
    <cfRule type="endsWith" dxfId="2154" priority="2146" stopIfTrue="1" operator="endsWith" text="MX">
      <formula>RIGHT(AE285,LEN("MX"))="MX"</formula>
    </cfRule>
    <cfRule type="endsWith" dxfId="2153" priority="2147" stopIfTrue="1" operator="endsWith" text="MI">
      <formula>RIGHT(AE285,LEN("MI"))="MI"</formula>
    </cfRule>
    <cfRule type="endsWith" dxfId="2152" priority="2148" stopIfTrue="1" operator="endsWith" text="PL">
      <formula>RIGHT(AE285,LEN("PL"))="PL"</formula>
    </cfRule>
    <cfRule type="endsWith" dxfId="2151" priority="2149" stopIfTrue="1" operator="endsWith" text="FE">
      <formula>RIGHT(AE285,LEN("FE"))="FE"</formula>
    </cfRule>
    <cfRule type="endsWith" dxfId="2150" priority="2150" stopIfTrue="1" operator="endsWith" text="PA">
      <formula>RIGHT(AE285,LEN("PA"))="PA"</formula>
    </cfRule>
    <cfRule type="endsWith" dxfId="2149" priority="2151" stopIfTrue="1" operator="endsWith" text="PS">
      <formula>RIGHT(AE285,LEN("PS"))="PS"</formula>
    </cfRule>
    <cfRule type="endsWith" dxfId="2148" priority="2152" stopIfTrue="1" operator="endsWith" text="OB">
      <formula>RIGHT(AE285,LEN("OB"))="OB"</formula>
    </cfRule>
    <cfRule type="endsWith" dxfId="2147" priority="2153" stopIfTrue="1" operator="endsWith" text="BA">
      <formula>RIGHT(AE285,LEN("BA"))="BA"</formula>
    </cfRule>
    <cfRule type="endsWith" dxfId="2146" priority="2154" stopIfTrue="1" operator="endsWith" text="CO">
      <formula>RIGHT(AE285,LEN("CO"))="CO"</formula>
    </cfRule>
    <cfRule type="endsWith" dxfId="2145" priority="2155" stopIfTrue="1" operator="endsWith" text="CH">
      <formula>RIGHT(AE285,LEN("CH"))="CH"</formula>
    </cfRule>
  </conditionalFormatting>
  <conditionalFormatting sqref="AG285:AG299">
    <cfRule type="endsWith" dxfId="2144" priority="2134" stopIfTrue="1" operator="endsWith" text="TE">
      <formula>RIGHT(AG285,LEN("TE"))="TE"</formula>
    </cfRule>
    <cfRule type="endsWith" dxfId="2143" priority="2135" stopIfTrue="1" operator="endsWith" text="MX">
      <formula>RIGHT(AG285,LEN("MX"))="MX"</formula>
    </cfRule>
    <cfRule type="endsWith" dxfId="2142" priority="2136" stopIfTrue="1" operator="endsWith" text="MI">
      <formula>RIGHT(AG285,LEN("MI"))="MI"</formula>
    </cfRule>
    <cfRule type="endsWith" dxfId="2141" priority="2137" stopIfTrue="1" operator="endsWith" text="PL">
      <formula>RIGHT(AG285,LEN("PL"))="PL"</formula>
    </cfRule>
    <cfRule type="endsWith" dxfId="2140" priority="2138" stopIfTrue="1" operator="endsWith" text="FE">
      <formula>RIGHT(AG285,LEN("FE"))="FE"</formula>
    </cfRule>
    <cfRule type="endsWith" dxfId="2139" priority="2139" stopIfTrue="1" operator="endsWith" text="PA">
      <formula>RIGHT(AG285,LEN("PA"))="PA"</formula>
    </cfRule>
    <cfRule type="endsWith" dxfId="2138" priority="2140" stopIfTrue="1" operator="endsWith" text="PS">
      <formula>RIGHT(AG285,LEN("PS"))="PS"</formula>
    </cfRule>
    <cfRule type="endsWith" dxfId="2137" priority="2141" stopIfTrue="1" operator="endsWith" text="OB">
      <formula>RIGHT(AG285,LEN("OB"))="OB"</formula>
    </cfRule>
    <cfRule type="endsWith" dxfId="2136" priority="2142" stopIfTrue="1" operator="endsWith" text="BA">
      <formula>RIGHT(AG285,LEN("BA"))="BA"</formula>
    </cfRule>
    <cfRule type="endsWith" dxfId="2135" priority="2143" stopIfTrue="1" operator="endsWith" text="CO">
      <formula>RIGHT(AG285,LEN("CO"))="CO"</formula>
    </cfRule>
    <cfRule type="endsWith" dxfId="2134" priority="2144" stopIfTrue="1" operator="endsWith" text="CH">
      <formula>RIGHT(AG285,LEN("CH"))="CH"</formula>
    </cfRule>
  </conditionalFormatting>
  <conditionalFormatting sqref="AI285:AI299">
    <cfRule type="endsWith" dxfId="2133" priority="2123" stopIfTrue="1" operator="endsWith" text="TE">
      <formula>RIGHT(AI285,LEN("TE"))="TE"</formula>
    </cfRule>
    <cfRule type="endsWith" dxfId="2132" priority="2124" stopIfTrue="1" operator="endsWith" text="MX">
      <formula>RIGHT(AI285,LEN("MX"))="MX"</formula>
    </cfRule>
    <cfRule type="endsWith" dxfId="2131" priority="2125" stopIfTrue="1" operator="endsWith" text="MI">
      <formula>RIGHT(AI285,LEN("MI"))="MI"</formula>
    </cfRule>
    <cfRule type="endsWith" dxfId="2130" priority="2126" stopIfTrue="1" operator="endsWith" text="PL">
      <formula>RIGHT(AI285,LEN("PL"))="PL"</formula>
    </cfRule>
    <cfRule type="endsWith" dxfId="2129" priority="2127" stopIfTrue="1" operator="endsWith" text="FE">
      <formula>RIGHT(AI285,LEN("FE"))="FE"</formula>
    </cfRule>
    <cfRule type="endsWith" dxfId="2128" priority="2128" stopIfTrue="1" operator="endsWith" text="PA">
      <formula>RIGHT(AI285,LEN("PA"))="PA"</formula>
    </cfRule>
    <cfRule type="endsWith" dxfId="2127" priority="2129" stopIfTrue="1" operator="endsWith" text="PS">
      <formula>RIGHT(AI285,LEN("PS"))="PS"</formula>
    </cfRule>
    <cfRule type="endsWith" dxfId="2126" priority="2130" stopIfTrue="1" operator="endsWith" text="OB">
      <formula>RIGHT(AI285,LEN("OB"))="OB"</formula>
    </cfRule>
    <cfRule type="endsWith" dxfId="2125" priority="2131" stopIfTrue="1" operator="endsWith" text="BA">
      <formula>RIGHT(AI285,LEN("BA"))="BA"</formula>
    </cfRule>
    <cfRule type="endsWith" dxfId="2124" priority="2132" stopIfTrue="1" operator="endsWith" text="CO">
      <formula>RIGHT(AI285,LEN("CO"))="CO"</formula>
    </cfRule>
    <cfRule type="endsWith" dxfId="2123" priority="2133" stopIfTrue="1" operator="endsWith" text="CH">
      <formula>RIGHT(AI285,LEN("CH"))="CH"</formula>
    </cfRule>
  </conditionalFormatting>
  <conditionalFormatting sqref="AK285:AK299">
    <cfRule type="endsWith" dxfId="2122" priority="2112" stopIfTrue="1" operator="endsWith" text="TE">
      <formula>RIGHT(AK285,LEN("TE"))="TE"</formula>
    </cfRule>
    <cfRule type="endsWith" dxfId="2121" priority="2113" stopIfTrue="1" operator="endsWith" text="MX">
      <formula>RIGHT(AK285,LEN("MX"))="MX"</formula>
    </cfRule>
    <cfRule type="endsWith" dxfId="2120" priority="2114" stopIfTrue="1" operator="endsWith" text="MI">
      <formula>RIGHT(AK285,LEN("MI"))="MI"</formula>
    </cfRule>
    <cfRule type="endsWith" dxfId="2119" priority="2115" stopIfTrue="1" operator="endsWith" text="PL">
      <formula>RIGHT(AK285,LEN("PL"))="PL"</formula>
    </cfRule>
    <cfRule type="endsWith" dxfId="2118" priority="2116" stopIfTrue="1" operator="endsWith" text="FE">
      <formula>RIGHT(AK285,LEN("FE"))="FE"</formula>
    </cfRule>
    <cfRule type="endsWith" dxfId="2117" priority="2117" stopIfTrue="1" operator="endsWith" text="PA">
      <formula>RIGHT(AK285,LEN("PA"))="PA"</formula>
    </cfRule>
    <cfRule type="endsWith" dxfId="2116" priority="2118" stopIfTrue="1" operator="endsWith" text="PS">
      <formula>RIGHT(AK285,LEN("PS"))="PS"</formula>
    </cfRule>
    <cfRule type="endsWith" dxfId="2115" priority="2119" stopIfTrue="1" operator="endsWith" text="OB">
      <formula>RIGHT(AK285,LEN("OB"))="OB"</formula>
    </cfRule>
    <cfRule type="endsWith" dxfId="2114" priority="2120" stopIfTrue="1" operator="endsWith" text="BA">
      <formula>RIGHT(AK285,LEN("BA"))="BA"</formula>
    </cfRule>
    <cfRule type="endsWith" dxfId="2113" priority="2121" stopIfTrue="1" operator="endsWith" text="CO">
      <formula>RIGHT(AK285,LEN("CO"))="CO"</formula>
    </cfRule>
    <cfRule type="endsWith" dxfId="2112" priority="2122" stopIfTrue="1" operator="endsWith" text="CH">
      <formula>RIGHT(AK285,LEN("CH"))="CH"</formula>
    </cfRule>
  </conditionalFormatting>
  <conditionalFormatting sqref="AM285:AM299">
    <cfRule type="endsWith" dxfId="2111" priority="2101" stopIfTrue="1" operator="endsWith" text="TE">
      <formula>RIGHT(AM285,LEN("TE"))="TE"</formula>
    </cfRule>
    <cfRule type="endsWith" dxfId="2110" priority="2102" stopIfTrue="1" operator="endsWith" text="MX">
      <formula>RIGHT(AM285,LEN("MX"))="MX"</formula>
    </cfRule>
    <cfRule type="endsWith" dxfId="2109" priority="2103" stopIfTrue="1" operator="endsWith" text="MI">
      <formula>RIGHT(AM285,LEN("MI"))="MI"</formula>
    </cfRule>
    <cfRule type="endsWith" dxfId="2108" priority="2104" stopIfTrue="1" operator="endsWith" text="PL">
      <formula>RIGHT(AM285,LEN("PL"))="PL"</formula>
    </cfRule>
    <cfRule type="endsWith" dxfId="2107" priority="2105" stopIfTrue="1" operator="endsWith" text="FE">
      <formula>RIGHT(AM285,LEN("FE"))="FE"</formula>
    </cfRule>
    <cfRule type="endsWith" dxfId="2106" priority="2106" stopIfTrue="1" operator="endsWith" text="PA">
      <formula>RIGHT(AM285,LEN("PA"))="PA"</formula>
    </cfRule>
    <cfRule type="endsWith" dxfId="2105" priority="2107" stopIfTrue="1" operator="endsWith" text="PS">
      <formula>RIGHT(AM285,LEN("PS"))="PS"</formula>
    </cfRule>
    <cfRule type="endsWith" dxfId="2104" priority="2108" stopIfTrue="1" operator="endsWith" text="OB">
      <formula>RIGHT(AM285,LEN("OB"))="OB"</formula>
    </cfRule>
    <cfRule type="endsWith" dxfId="2103" priority="2109" stopIfTrue="1" operator="endsWith" text="BA">
      <formula>RIGHT(AM285,LEN("BA"))="BA"</formula>
    </cfRule>
    <cfRule type="endsWith" dxfId="2102" priority="2110" stopIfTrue="1" operator="endsWith" text="CO">
      <formula>RIGHT(AM285,LEN("CO"))="CO"</formula>
    </cfRule>
    <cfRule type="endsWith" dxfId="2101" priority="2111" stopIfTrue="1" operator="endsWith" text="CH">
      <formula>RIGHT(AM285,LEN("CH"))="CH"</formula>
    </cfRule>
  </conditionalFormatting>
  <conditionalFormatting sqref="AV300">
    <cfRule type="cellIs" dxfId="2100" priority="2100" stopIfTrue="1" operator="greaterThan">
      <formula>16</formula>
    </cfRule>
  </conditionalFormatting>
  <conditionalFormatting sqref="AX300">
    <cfRule type="cellIs" dxfId="2099" priority="2099" stopIfTrue="1" operator="greaterThan">
      <formula>16</formula>
    </cfRule>
  </conditionalFormatting>
  <conditionalFormatting sqref="AZ300">
    <cfRule type="cellIs" dxfId="2098" priority="2098" stopIfTrue="1" operator="greaterThan">
      <formula>16</formula>
    </cfRule>
  </conditionalFormatting>
  <conditionalFormatting sqref="BB300">
    <cfRule type="cellIs" dxfId="2097" priority="2097" stopIfTrue="1" operator="greaterThan">
      <formula>16</formula>
    </cfRule>
  </conditionalFormatting>
  <conditionalFormatting sqref="BD300">
    <cfRule type="cellIs" dxfId="2096" priority="2096" stopIfTrue="1" operator="greaterThan">
      <formula>16</formula>
    </cfRule>
  </conditionalFormatting>
  <conditionalFormatting sqref="BF300">
    <cfRule type="cellIs" dxfId="2095" priority="2095" stopIfTrue="1" operator="greaterThan">
      <formula>16</formula>
    </cfRule>
  </conditionalFormatting>
  <conditionalFormatting sqref="BH300">
    <cfRule type="cellIs" dxfId="2094" priority="2094" stopIfTrue="1" operator="greaterThan">
      <formula>16</formula>
    </cfRule>
  </conditionalFormatting>
  <conditionalFormatting sqref="AU285:AU299">
    <cfRule type="endsWith" dxfId="2093" priority="2083" stopIfTrue="1" operator="endsWith" text="TE">
      <formula>RIGHT(AU285,LEN("TE"))="TE"</formula>
    </cfRule>
    <cfRule type="endsWith" dxfId="2092" priority="2084" stopIfTrue="1" operator="endsWith" text="MX">
      <formula>RIGHT(AU285,LEN("MX"))="MX"</formula>
    </cfRule>
    <cfRule type="endsWith" dxfId="2091" priority="2085" stopIfTrue="1" operator="endsWith" text="MI">
      <formula>RIGHT(AU285,LEN("MI"))="MI"</formula>
    </cfRule>
    <cfRule type="endsWith" dxfId="2090" priority="2086" stopIfTrue="1" operator="endsWith" text="PL">
      <formula>RIGHT(AU285,LEN("PL"))="PL"</formula>
    </cfRule>
    <cfRule type="endsWith" dxfId="2089" priority="2087" stopIfTrue="1" operator="endsWith" text="FE">
      <formula>RIGHT(AU285,LEN("FE"))="FE"</formula>
    </cfRule>
    <cfRule type="endsWith" dxfId="2088" priority="2088" stopIfTrue="1" operator="endsWith" text="PA">
      <formula>RIGHT(AU285,LEN("PA"))="PA"</formula>
    </cfRule>
    <cfRule type="endsWith" dxfId="2087" priority="2089" stopIfTrue="1" operator="endsWith" text="PS">
      <formula>RIGHT(AU285,LEN("PS"))="PS"</formula>
    </cfRule>
    <cfRule type="endsWith" dxfId="2086" priority="2090" stopIfTrue="1" operator="endsWith" text="OB">
      <formula>RIGHT(AU285,LEN("OB"))="OB"</formula>
    </cfRule>
    <cfRule type="endsWith" dxfId="2085" priority="2091" stopIfTrue="1" operator="endsWith" text="BA">
      <formula>RIGHT(AU285,LEN("BA"))="BA"</formula>
    </cfRule>
    <cfRule type="endsWith" dxfId="2084" priority="2092" stopIfTrue="1" operator="endsWith" text="CO">
      <formula>RIGHT(AU285,LEN("CO"))="CO"</formula>
    </cfRule>
    <cfRule type="endsWith" dxfId="2083" priority="2093" stopIfTrue="1" operator="endsWith" text="CH">
      <formula>RIGHT(AU285,LEN("CH"))="CH"</formula>
    </cfRule>
  </conditionalFormatting>
  <conditionalFormatting sqref="AW285:AW299">
    <cfRule type="endsWith" dxfId="2082" priority="2072" stopIfTrue="1" operator="endsWith" text="TE">
      <formula>RIGHT(AW285,LEN("TE"))="TE"</formula>
    </cfRule>
    <cfRule type="endsWith" dxfId="2081" priority="2073" stopIfTrue="1" operator="endsWith" text="MX">
      <formula>RIGHT(AW285,LEN("MX"))="MX"</formula>
    </cfRule>
    <cfRule type="endsWith" dxfId="2080" priority="2074" stopIfTrue="1" operator="endsWith" text="MI">
      <formula>RIGHT(AW285,LEN("MI"))="MI"</formula>
    </cfRule>
    <cfRule type="endsWith" dxfId="2079" priority="2075" stopIfTrue="1" operator="endsWith" text="PL">
      <formula>RIGHT(AW285,LEN("PL"))="PL"</formula>
    </cfRule>
    <cfRule type="endsWith" dxfId="2078" priority="2076" stopIfTrue="1" operator="endsWith" text="FE">
      <formula>RIGHT(AW285,LEN("FE"))="FE"</formula>
    </cfRule>
    <cfRule type="endsWith" dxfId="2077" priority="2077" stopIfTrue="1" operator="endsWith" text="PA">
      <formula>RIGHT(AW285,LEN("PA"))="PA"</formula>
    </cfRule>
    <cfRule type="endsWith" dxfId="2076" priority="2078" stopIfTrue="1" operator="endsWith" text="PS">
      <formula>RIGHT(AW285,LEN("PS"))="PS"</formula>
    </cfRule>
    <cfRule type="endsWith" dxfId="2075" priority="2079" stopIfTrue="1" operator="endsWith" text="OB">
      <formula>RIGHT(AW285,LEN("OB"))="OB"</formula>
    </cfRule>
    <cfRule type="endsWith" dxfId="2074" priority="2080" stopIfTrue="1" operator="endsWith" text="BA">
      <formula>RIGHT(AW285,LEN("BA"))="BA"</formula>
    </cfRule>
    <cfRule type="endsWith" dxfId="2073" priority="2081" stopIfTrue="1" operator="endsWith" text="CO">
      <formula>RIGHT(AW285,LEN("CO"))="CO"</formula>
    </cfRule>
    <cfRule type="endsWith" dxfId="2072" priority="2082" stopIfTrue="1" operator="endsWith" text="CH">
      <formula>RIGHT(AW285,LEN("CH"))="CH"</formula>
    </cfRule>
  </conditionalFormatting>
  <conditionalFormatting sqref="AY285:AY299">
    <cfRule type="endsWith" dxfId="2071" priority="2061" stopIfTrue="1" operator="endsWith" text="TE">
      <formula>RIGHT(AY285,LEN("TE"))="TE"</formula>
    </cfRule>
    <cfRule type="endsWith" dxfId="2070" priority="2062" stopIfTrue="1" operator="endsWith" text="MX">
      <formula>RIGHT(AY285,LEN("MX"))="MX"</formula>
    </cfRule>
    <cfRule type="endsWith" dxfId="2069" priority="2063" stopIfTrue="1" operator="endsWith" text="MI">
      <formula>RIGHT(AY285,LEN("MI"))="MI"</formula>
    </cfRule>
    <cfRule type="endsWith" dxfId="2068" priority="2064" stopIfTrue="1" operator="endsWith" text="PL">
      <formula>RIGHT(AY285,LEN("PL"))="PL"</formula>
    </cfRule>
    <cfRule type="endsWith" dxfId="2067" priority="2065" stopIfTrue="1" operator="endsWith" text="FE">
      <formula>RIGHT(AY285,LEN("FE"))="FE"</formula>
    </cfRule>
    <cfRule type="endsWith" dxfId="2066" priority="2066" stopIfTrue="1" operator="endsWith" text="PA">
      <formula>RIGHT(AY285,LEN("PA"))="PA"</formula>
    </cfRule>
    <cfRule type="endsWith" dxfId="2065" priority="2067" stopIfTrue="1" operator="endsWith" text="PS">
      <formula>RIGHT(AY285,LEN("PS"))="PS"</formula>
    </cfRule>
    <cfRule type="endsWith" dxfId="2064" priority="2068" stopIfTrue="1" operator="endsWith" text="OB">
      <formula>RIGHT(AY285,LEN("OB"))="OB"</formula>
    </cfRule>
    <cfRule type="endsWith" dxfId="2063" priority="2069" stopIfTrue="1" operator="endsWith" text="BA">
      <formula>RIGHT(AY285,LEN("BA"))="BA"</formula>
    </cfRule>
    <cfRule type="endsWith" dxfId="2062" priority="2070" stopIfTrue="1" operator="endsWith" text="CO">
      <formula>RIGHT(AY285,LEN("CO"))="CO"</formula>
    </cfRule>
    <cfRule type="endsWith" dxfId="2061" priority="2071" stopIfTrue="1" operator="endsWith" text="CH">
      <formula>RIGHT(AY285,LEN("CH"))="CH"</formula>
    </cfRule>
  </conditionalFormatting>
  <conditionalFormatting sqref="BA285:BA299">
    <cfRule type="endsWith" dxfId="2060" priority="2050" stopIfTrue="1" operator="endsWith" text="TE">
      <formula>RIGHT(BA285,LEN("TE"))="TE"</formula>
    </cfRule>
    <cfRule type="endsWith" dxfId="2059" priority="2051" stopIfTrue="1" operator="endsWith" text="MX">
      <formula>RIGHT(BA285,LEN("MX"))="MX"</formula>
    </cfRule>
    <cfRule type="endsWith" dxfId="2058" priority="2052" stopIfTrue="1" operator="endsWith" text="MI">
      <formula>RIGHT(BA285,LEN("MI"))="MI"</formula>
    </cfRule>
    <cfRule type="endsWith" dxfId="2057" priority="2053" stopIfTrue="1" operator="endsWith" text="PL">
      <formula>RIGHT(BA285,LEN("PL"))="PL"</formula>
    </cfRule>
    <cfRule type="endsWith" dxfId="2056" priority="2054" stopIfTrue="1" operator="endsWith" text="FE">
      <formula>RIGHT(BA285,LEN("FE"))="FE"</formula>
    </cfRule>
    <cfRule type="endsWith" dxfId="2055" priority="2055" stopIfTrue="1" operator="endsWith" text="PA">
      <formula>RIGHT(BA285,LEN("PA"))="PA"</formula>
    </cfRule>
    <cfRule type="endsWith" dxfId="2054" priority="2056" stopIfTrue="1" operator="endsWith" text="PS">
      <formula>RIGHT(BA285,LEN("PS"))="PS"</formula>
    </cfRule>
    <cfRule type="endsWith" dxfId="2053" priority="2057" stopIfTrue="1" operator="endsWith" text="OB">
      <formula>RIGHT(BA285,LEN("OB"))="OB"</formula>
    </cfRule>
    <cfRule type="endsWith" dxfId="2052" priority="2058" stopIfTrue="1" operator="endsWith" text="BA">
      <formula>RIGHT(BA285,LEN("BA"))="BA"</formula>
    </cfRule>
    <cfRule type="endsWith" dxfId="2051" priority="2059" stopIfTrue="1" operator="endsWith" text="CO">
      <formula>RIGHT(BA285,LEN("CO"))="CO"</formula>
    </cfRule>
    <cfRule type="endsWith" dxfId="2050" priority="2060" stopIfTrue="1" operator="endsWith" text="CH">
      <formula>RIGHT(BA285,LEN("CH"))="CH"</formula>
    </cfRule>
  </conditionalFormatting>
  <conditionalFormatting sqref="BC285:BC299">
    <cfRule type="endsWith" dxfId="2049" priority="2039" stopIfTrue="1" operator="endsWith" text="TE">
      <formula>RIGHT(BC285,LEN("TE"))="TE"</formula>
    </cfRule>
    <cfRule type="endsWith" dxfId="2048" priority="2040" stopIfTrue="1" operator="endsWith" text="MX">
      <formula>RIGHT(BC285,LEN("MX"))="MX"</formula>
    </cfRule>
    <cfRule type="endsWith" dxfId="2047" priority="2041" stopIfTrue="1" operator="endsWith" text="MI">
      <formula>RIGHT(BC285,LEN("MI"))="MI"</formula>
    </cfRule>
    <cfRule type="endsWith" dxfId="2046" priority="2042" stopIfTrue="1" operator="endsWith" text="PL">
      <formula>RIGHT(BC285,LEN("PL"))="PL"</formula>
    </cfRule>
    <cfRule type="endsWith" dxfId="2045" priority="2043" stopIfTrue="1" operator="endsWith" text="FE">
      <formula>RIGHT(BC285,LEN("FE"))="FE"</formula>
    </cfRule>
    <cfRule type="endsWith" dxfId="2044" priority="2044" stopIfTrue="1" operator="endsWith" text="PA">
      <formula>RIGHT(BC285,LEN("PA"))="PA"</formula>
    </cfRule>
    <cfRule type="endsWith" dxfId="2043" priority="2045" stopIfTrue="1" operator="endsWith" text="PS">
      <formula>RIGHT(BC285,LEN("PS"))="PS"</formula>
    </cfRule>
    <cfRule type="endsWith" dxfId="2042" priority="2046" stopIfTrue="1" operator="endsWith" text="OB">
      <formula>RIGHT(BC285,LEN("OB"))="OB"</formula>
    </cfRule>
    <cfRule type="endsWith" dxfId="2041" priority="2047" stopIfTrue="1" operator="endsWith" text="BA">
      <formula>RIGHT(BC285,LEN("BA"))="BA"</formula>
    </cfRule>
    <cfRule type="endsWith" dxfId="2040" priority="2048" stopIfTrue="1" operator="endsWith" text="CO">
      <formula>RIGHT(BC285,LEN("CO"))="CO"</formula>
    </cfRule>
    <cfRule type="endsWith" dxfId="2039" priority="2049" stopIfTrue="1" operator="endsWith" text="CH">
      <formula>RIGHT(BC285,LEN("CH"))="CH"</formula>
    </cfRule>
  </conditionalFormatting>
  <conditionalFormatting sqref="BE285:BE299">
    <cfRule type="endsWith" dxfId="2038" priority="2028" stopIfTrue="1" operator="endsWith" text="TE">
      <formula>RIGHT(BE285,LEN("TE"))="TE"</formula>
    </cfRule>
    <cfRule type="endsWith" dxfId="2037" priority="2029" stopIfTrue="1" operator="endsWith" text="MX">
      <formula>RIGHT(BE285,LEN("MX"))="MX"</formula>
    </cfRule>
    <cfRule type="endsWith" dxfId="2036" priority="2030" stopIfTrue="1" operator="endsWith" text="MI">
      <formula>RIGHT(BE285,LEN("MI"))="MI"</formula>
    </cfRule>
    <cfRule type="endsWith" dxfId="2035" priority="2031" stopIfTrue="1" operator="endsWith" text="PL">
      <formula>RIGHT(BE285,LEN("PL"))="PL"</formula>
    </cfRule>
    <cfRule type="endsWith" dxfId="2034" priority="2032" stopIfTrue="1" operator="endsWith" text="FE">
      <formula>RIGHT(BE285,LEN("FE"))="FE"</formula>
    </cfRule>
    <cfRule type="endsWith" dxfId="2033" priority="2033" stopIfTrue="1" operator="endsWith" text="PA">
      <formula>RIGHT(BE285,LEN("PA"))="PA"</formula>
    </cfRule>
    <cfRule type="endsWith" dxfId="2032" priority="2034" stopIfTrue="1" operator="endsWith" text="PS">
      <formula>RIGHT(BE285,LEN("PS"))="PS"</formula>
    </cfRule>
    <cfRule type="endsWith" dxfId="2031" priority="2035" stopIfTrue="1" operator="endsWith" text="OB">
      <formula>RIGHT(BE285,LEN("OB"))="OB"</formula>
    </cfRule>
    <cfRule type="endsWith" dxfId="2030" priority="2036" stopIfTrue="1" operator="endsWith" text="BA">
      <formula>RIGHT(BE285,LEN("BA"))="BA"</formula>
    </cfRule>
    <cfRule type="endsWith" dxfId="2029" priority="2037" stopIfTrue="1" operator="endsWith" text="CO">
      <formula>RIGHT(BE285,LEN("CO"))="CO"</formula>
    </cfRule>
    <cfRule type="endsWith" dxfId="2028" priority="2038" stopIfTrue="1" operator="endsWith" text="CH">
      <formula>RIGHT(BE285,LEN("CH"))="CH"</formula>
    </cfRule>
  </conditionalFormatting>
  <conditionalFormatting sqref="BG285:BG299">
    <cfRule type="endsWith" dxfId="2027" priority="2017" stopIfTrue="1" operator="endsWith" text="TE">
      <formula>RIGHT(BG285,LEN("TE"))="TE"</formula>
    </cfRule>
    <cfRule type="endsWith" dxfId="2026" priority="2018" stopIfTrue="1" operator="endsWith" text="MX">
      <formula>RIGHT(BG285,LEN("MX"))="MX"</formula>
    </cfRule>
    <cfRule type="endsWith" dxfId="2025" priority="2019" stopIfTrue="1" operator="endsWith" text="MI">
      <formula>RIGHT(BG285,LEN("MI"))="MI"</formula>
    </cfRule>
    <cfRule type="endsWith" dxfId="2024" priority="2020" stopIfTrue="1" operator="endsWith" text="PL">
      <formula>RIGHT(BG285,LEN("PL"))="PL"</formula>
    </cfRule>
    <cfRule type="endsWith" dxfId="2023" priority="2021" stopIfTrue="1" operator="endsWith" text="FE">
      <formula>RIGHT(BG285,LEN("FE"))="FE"</formula>
    </cfRule>
    <cfRule type="endsWith" dxfId="2022" priority="2022" stopIfTrue="1" operator="endsWith" text="PA">
      <formula>RIGHT(BG285,LEN("PA"))="PA"</formula>
    </cfRule>
    <cfRule type="endsWith" dxfId="2021" priority="2023" stopIfTrue="1" operator="endsWith" text="PS">
      <formula>RIGHT(BG285,LEN("PS"))="PS"</formula>
    </cfRule>
    <cfRule type="endsWith" dxfId="2020" priority="2024" stopIfTrue="1" operator="endsWith" text="OB">
      <formula>RIGHT(BG285,LEN("OB"))="OB"</formula>
    </cfRule>
    <cfRule type="endsWith" dxfId="2019" priority="2025" stopIfTrue="1" operator="endsWith" text="BA">
      <formula>RIGHT(BG285,LEN("BA"))="BA"</formula>
    </cfRule>
    <cfRule type="endsWith" dxfId="2018" priority="2026" stopIfTrue="1" operator="endsWith" text="CO">
      <formula>RIGHT(BG285,LEN("CO"))="CO"</formula>
    </cfRule>
    <cfRule type="endsWith" dxfId="2017" priority="2027" stopIfTrue="1" operator="endsWith" text="CH">
      <formula>RIGHT(BG285,LEN("CH"))="CH"</formula>
    </cfRule>
  </conditionalFormatting>
  <conditionalFormatting sqref="H318">
    <cfRule type="cellIs" dxfId="2016" priority="2016" stopIfTrue="1" operator="greaterThan">
      <formula>16</formula>
    </cfRule>
  </conditionalFormatting>
  <conditionalFormatting sqref="J318">
    <cfRule type="cellIs" dxfId="2015" priority="2015" stopIfTrue="1" operator="greaterThan">
      <formula>16</formula>
    </cfRule>
  </conditionalFormatting>
  <conditionalFormatting sqref="L318">
    <cfRule type="cellIs" dxfId="2014" priority="2014" stopIfTrue="1" operator="greaterThan">
      <formula>16</formula>
    </cfRule>
  </conditionalFormatting>
  <conditionalFormatting sqref="N318">
    <cfRule type="cellIs" dxfId="2013" priority="2013" stopIfTrue="1" operator="greaterThan">
      <formula>16</formula>
    </cfRule>
  </conditionalFormatting>
  <conditionalFormatting sqref="P318">
    <cfRule type="cellIs" dxfId="2012" priority="2012" stopIfTrue="1" operator="greaterThan">
      <formula>16</formula>
    </cfRule>
  </conditionalFormatting>
  <conditionalFormatting sqref="R318">
    <cfRule type="cellIs" dxfId="2011" priority="2011" stopIfTrue="1" operator="greaterThan">
      <formula>16</formula>
    </cfRule>
  </conditionalFormatting>
  <conditionalFormatting sqref="T318">
    <cfRule type="cellIs" dxfId="2010" priority="2010" stopIfTrue="1" operator="greaterThan">
      <formula>16</formula>
    </cfRule>
  </conditionalFormatting>
  <conditionalFormatting sqref="G303:G317">
    <cfRule type="endsWith" dxfId="2009" priority="1999" stopIfTrue="1" operator="endsWith" text="TE">
      <formula>RIGHT(G303,LEN("TE"))="TE"</formula>
    </cfRule>
    <cfRule type="endsWith" dxfId="2008" priority="2000" stopIfTrue="1" operator="endsWith" text="MX">
      <formula>RIGHT(G303,LEN("MX"))="MX"</formula>
    </cfRule>
    <cfRule type="endsWith" dxfId="2007" priority="2001" stopIfTrue="1" operator="endsWith" text="MI">
      <formula>RIGHT(G303,LEN("MI"))="MI"</formula>
    </cfRule>
    <cfRule type="endsWith" dxfId="2006" priority="2002" stopIfTrue="1" operator="endsWith" text="PL">
      <formula>RIGHT(G303,LEN("PL"))="PL"</formula>
    </cfRule>
    <cfRule type="endsWith" dxfId="2005" priority="2003" stopIfTrue="1" operator="endsWith" text="FE">
      <formula>RIGHT(G303,LEN("FE"))="FE"</formula>
    </cfRule>
    <cfRule type="endsWith" dxfId="2004" priority="2004" stopIfTrue="1" operator="endsWith" text="PA">
      <formula>RIGHT(G303,LEN("PA"))="PA"</formula>
    </cfRule>
    <cfRule type="endsWith" dxfId="2003" priority="2005" stopIfTrue="1" operator="endsWith" text="PS">
      <formula>RIGHT(G303,LEN("PS"))="PS"</formula>
    </cfRule>
    <cfRule type="endsWith" dxfId="2002" priority="2006" stopIfTrue="1" operator="endsWith" text="OB">
      <formula>RIGHT(G303,LEN("OB"))="OB"</formula>
    </cfRule>
    <cfRule type="endsWith" dxfId="2001" priority="2007" stopIfTrue="1" operator="endsWith" text="BA">
      <formula>RIGHT(G303,LEN("BA"))="BA"</formula>
    </cfRule>
    <cfRule type="endsWith" dxfId="2000" priority="2008" stopIfTrue="1" operator="endsWith" text="CO">
      <formula>RIGHT(G303,LEN("CO"))="CO"</formula>
    </cfRule>
    <cfRule type="endsWith" dxfId="1999" priority="2009" stopIfTrue="1" operator="endsWith" text="CH">
      <formula>RIGHT(G303,LEN("CH"))="CH"</formula>
    </cfRule>
  </conditionalFormatting>
  <conditionalFormatting sqref="I303:I317">
    <cfRule type="endsWith" dxfId="1998" priority="1988" stopIfTrue="1" operator="endsWith" text="TE">
      <formula>RIGHT(I303,LEN("TE"))="TE"</formula>
    </cfRule>
    <cfRule type="endsWith" dxfId="1997" priority="1989" stopIfTrue="1" operator="endsWith" text="MX">
      <formula>RIGHT(I303,LEN("MX"))="MX"</formula>
    </cfRule>
    <cfRule type="endsWith" dxfId="1996" priority="1990" stopIfTrue="1" operator="endsWith" text="MI">
      <formula>RIGHT(I303,LEN("MI"))="MI"</formula>
    </cfRule>
    <cfRule type="endsWith" dxfId="1995" priority="1991" stopIfTrue="1" operator="endsWith" text="PL">
      <formula>RIGHT(I303,LEN("PL"))="PL"</formula>
    </cfRule>
    <cfRule type="endsWith" dxfId="1994" priority="1992" stopIfTrue="1" operator="endsWith" text="FE">
      <formula>RIGHT(I303,LEN("FE"))="FE"</formula>
    </cfRule>
    <cfRule type="endsWith" dxfId="1993" priority="1993" stopIfTrue="1" operator="endsWith" text="PA">
      <formula>RIGHT(I303,LEN("PA"))="PA"</formula>
    </cfRule>
    <cfRule type="endsWith" dxfId="1992" priority="1994" stopIfTrue="1" operator="endsWith" text="PS">
      <formula>RIGHT(I303,LEN("PS"))="PS"</formula>
    </cfRule>
    <cfRule type="endsWith" dxfId="1991" priority="1995" stopIfTrue="1" operator="endsWith" text="OB">
      <formula>RIGHT(I303,LEN("OB"))="OB"</formula>
    </cfRule>
    <cfRule type="endsWith" dxfId="1990" priority="1996" stopIfTrue="1" operator="endsWith" text="BA">
      <formula>RIGHT(I303,LEN("BA"))="BA"</formula>
    </cfRule>
    <cfRule type="endsWith" dxfId="1989" priority="1997" stopIfTrue="1" operator="endsWith" text="CO">
      <formula>RIGHT(I303,LEN("CO"))="CO"</formula>
    </cfRule>
    <cfRule type="endsWith" dxfId="1988" priority="1998" stopIfTrue="1" operator="endsWith" text="CH">
      <formula>RIGHT(I303,LEN("CH"))="CH"</formula>
    </cfRule>
  </conditionalFormatting>
  <conditionalFormatting sqref="K303:K317">
    <cfRule type="endsWith" dxfId="1987" priority="1977" stopIfTrue="1" operator="endsWith" text="TE">
      <formula>RIGHT(K303,LEN("TE"))="TE"</formula>
    </cfRule>
    <cfRule type="endsWith" dxfId="1986" priority="1978" stopIfTrue="1" operator="endsWith" text="MX">
      <formula>RIGHT(K303,LEN("MX"))="MX"</formula>
    </cfRule>
    <cfRule type="endsWith" dxfId="1985" priority="1979" stopIfTrue="1" operator="endsWith" text="MI">
      <formula>RIGHT(K303,LEN("MI"))="MI"</formula>
    </cfRule>
    <cfRule type="endsWith" dxfId="1984" priority="1980" stopIfTrue="1" operator="endsWith" text="PL">
      <formula>RIGHT(K303,LEN("PL"))="PL"</formula>
    </cfRule>
    <cfRule type="endsWith" dxfId="1983" priority="1981" stopIfTrue="1" operator="endsWith" text="FE">
      <formula>RIGHT(K303,LEN("FE"))="FE"</formula>
    </cfRule>
    <cfRule type="endsWith" dxfId="1982" priority="1982" stopIfTrue="1" operator="endsWith" text="PA">
      <formula>RIGHT(K303,LEN("PA"))="PA"</formula>
    </cfRule>
    <cfRule type="endsWith" dxfId="1981" priority="1983" stopIfTrue="1" operator="endsWith" text="PS">
      <formula>RIGHT(K303,LEN("PS"))="PS"</formula>
    </cfRule>
    <cfRule type="endsWith" dxfId="1980" priority="1984" stopIfTrue="1" operator="endsWith" text="OB">
      <formula>RIGHT(K303,LEN("OB"))="OB"</formula>
    </cfRule>
    <cfRule type="endsWith" dxfId="1979" priority="1985" stopIfTrue="1" operator="endsWith" text="BA">
      <formula>RIGHT(K303,LEN("BA"))="BA"</formula>
    </cfRule>
    <cfRule type="endsWith" dxfId="1978" priority="1986" stopIfTrue="1" operator="endsWith" text="CO">
      <formula>RIGHT(K303,LEN("CO"))="CO"</formula>
    </cfRule>
    <cfRule type="endsWith" dxfId="1977" priority="1987" stopIfTrue="1" operator="endsWith" text="CH">
      <formula>RIGHT(K303,LEN("CH"))="CH"</formula>
    </cfRule>
  </conditionalFormatting>
  <conditionalFormatting sqref="M303:M317">
    <cfRule type="endsWith" dxfId="1976" priority="1966" stopIfTrue="1" operator="endsWith" text="TE">
      <formula>RIGHT(M303,LEN("TE"))="TE"</formula>
    </cfRule>
    <cfRule type="endsWith" dxfId="1975" priority="1967" stopIfTrue="1" operator="endsWith" text="MX">
      <formula>RIGHT(M303,LEN("MX"))="MX"</formula>
    </cfRule>
    <cfRule type="endsWith" dxfId="1974" priority="1968" stopIfTrue="1" operator="endsWith" text="MI">
      <formula>RIGHT(M303,LEN("MI"))="MI"</formula>
    </cfRule>
    <cfRule type="endsWith" dxfId="1973" priority="1969" stopIfTrue="1" operator="endsWith" text="PL">
      <formula>RIGHT(M303,LEN("PL"))="PL"</formula>
    </cfRule>
    <cfRule type="endsWith" dxfId="1972" priority="1970" stopIfTrue="1" operator="endsWith" text="FE">
      <formula>RIGHT(M303,LEN("FE"))="FE"</formula>
    </cfRule>
    <cfRule type="endsWith" dxfId="1971" priority="1971" stopIfTrue="1" operator="endsWith" text="PA">
      <formula>RIGHT(M303,LEN("PA"))="PA"</formula>
    </cfRule>
    <cfRule type="endsWith" dxfId="1970" priority="1972" stopIfTrue="1" operator="endsWith" text="PS">
      <formula>RIGHT(M303,LEN("PS"))="PS"</formula>
    </cfRule>
    <cfRule type="endsWith" dxfId="1969" priority="1973" stopIfTrue="1" operator="endsWith" text="OB">
      <formula>RIGHT(M303,LEN("OB"))="OB"</formula>
    </cfRule>
    <cfRule type="endsWith" dxfId="1968" priority="1974" stopIfTrue="1" operator="endsWith" text="BA">
      <formula>RIGHT(M303,LEN("BA"))="BA"</formula>
    </cfRule>
    <cfRule type="endsWith" dxfId="1967" priority="1975" stopIfTrue="1" operator="endsWith" text="CO">
      <formula>RIGHT(M303,LEN("CO"))="CO"</formula>
    </cfRule>
    <cfRule type="endsWith" dxfId="1966" priority="1976" stopIfTrue="1" operator="endsWith" text="CH">
      <formula>RIGHT(M303,LEN("CH"))="CH"</formula>
    </cfRule>
  </conditionalFormatting>
  <conditionalFormatting sqref="O303:O317">
    <cfRule type="endsWith" dxfId="1965" priority="1955" stopIfTrue="1" operator="endsWith" text="TE">
      <formula>RIGHT(O303,LEN("TE"))="TE"</formula>
    </cfRule>
    <cfRule type="endsWith" dxfId="1964" priority="1956" stopIfTrue="1" operator="endsWith" text="MX">
      <formula>RIGHT(O303,LEN("MX"))="MX"</formula>
    </cfRule>
    <cfRule type="endsWith" dxfId="1963" priority="1957" stopIfTrue="1" operator="endsWith" text="MI">
      <formula>RIGHT(O303,LEN("MI"))="MI"</formula>
    </cfRule>
    <cfRule type="endsWith" dxfId="1962" priority="1958" stopIfTrue="1" operator="endsWith" text="PL">
      <formula>RIGHT(O303,LEN("PL"))="PL"</formula>
    </cfRule>
    <cfRule type="endsWith" dxfId="1961" priority="1959" stopIfTrue="1" operator="endsWith" text="FE">
      <formula>RIGHT(O303,LEN("FE"))="FE"</formula>
    </cfRule>
    <cfRule type="endsWith" dxfId="1960" priority="1960" stopIfTrue="1" operator="endsWith" text="PA">
      <formula>RIGHT(O303,LEN("PA"))="PA"</formula>
    </cfRule>
    <cfRule type="endsWith" dxfId="1959" priority="1961" stopIfTrue="1" operator="endsWith" text="PS">
      <formula>RIGHT(O303,LEN("PS"))="PS"</formula>
    </cfRule>
    <cfRule type="endsWith" dxfId="1958" priority="1962" stopIfTrue="1" operator="endsWith" text="OB">
      <formula>RIGHT(O303,LEN("OB"))="OB"</formula>
    </cfRule>
    <cfRule type="endsWith" dxfId="1957" priority="1963" stopIfTrue="1" operator="endsWith" text="BA">
      <formula>RIGHT(O303,LEN("BA"))="BA"</formula>
    </cfRule>
    <cfRule type="endsWith" dxfId="1956" priority="1964" stopIfTrue="1" operator="endsWith" text="CO">
      <formula>RIGHT(O303,LEN("CO"))="CO"</formula>
    </cfRule>
    <cfRule type="endsWith" dxfId="1955" priority="1965" stopIfTrue="1" operator="endsWith" text="CH">
      <formula>RIGHT(O303,LEN("CH"))="CH"</formula>
    </cfRule>
  </conditionalFormatting>
  <conditionalFormatting sqref="Q303:Q317">
    <cfRule type="endsWith" dxfId="1954" priority="1944" stopIfTrue="1" operator="endsWith" text="TE">
      <formula>RIGHT(Q303,LEN("TE"))="TE"</formula>
    </cfRule>
    <cfRule type="endsWith" dxfId="1953" priority="1945" stopIfTrue="1" operator="endsWith" text="MX">
      <formula>RIGHT(Q303,LEN("MX"))="MX"</formula>
    </cfRule>
    <cfRule type="endsWith" dxfId="1952" priority="1946" stopIfTrue="1" operator="endsWith" text="MI">
      <formula>RIGHT(Q303,LEN("MI"))="MI"</formula>
    </cfRule>
    <cfRule type="endsWith" dxfId="1951" priority="1947" stopIfTrue="1" operator="endsWith" text="PL">
      <formula>RIGHT(Q303,LEN("PL"))="PL"</formula>
    </cfRule>
    <cfRule type="endsWith" dxfId="1950" priority="1948" stopIfTrue="1" operator="endsWith" text="FE">
      <formula>RIGHT(Q303,LEN("FE"))="FE"</formula>
    </cfRule>
    <cfRule type="endsWith" dxfId="1949" priority="1949" stopIfTrue="1" operator="endsWith" text="PA">
      <formula>RIGHT(Q303,LEN("PA"))="PA"</formula>
    </cfRule>
    <cfRule type="endsWith" dxfId="1948" priority="1950" stopIfTrue="1" operator="endsWith" text="PS">
      <formula>RIGHT(Q303,LEN("PS"))="PS"</formula>
    </cfRule>
    <cfRule type="endsWith" dxfId="1947" priority="1951" stopIfTrue="1" operator="endsWith" text="OB">
      <formula>RIGHT(Q303,LEN("OB"))="OB"</formula>
    </cfRule>
    <cfRule type="endsWith" dxfId="1946" priority="1952" stopIfTrue="1" operator="endsWith" text="BA">
      <formula>RIGHT(Q303,LEN("BA"))="BA"</formula>
    </cfRule>
    <cfRule type="endsWith" dxfId="1945" priority="1953" stopIfTrue="1" operator="endsWith" text="CO">
      <formula>RIGHT(Q303,LEN("CO"))="CO"</formula>
    </cfRule>
    <cfRule type="endsWith" dxfId="1944" priority="1954" stopIfTrue="1" operator="endsWith" text="CH">
      <formula>RIGHT(Q303,LEN("CH"))="CH"</formula>
    </cfRule>
  </conditionalFormatting>
  <conditionalFormatting sqref="S303:S317">
    <cfRule type="endsWith" dxfId="1943" priority="1933" stopIfTrue="1" operator="endsWith" text="TE">
      <formula>RIGHT(S303,LEN("TE"))="TE"</formula>
    </cfRule>
    <cfRule type="endsWith" dxfId="1942" priority="1934" stopIfTrue="1" operator="endsWith" text="MX">
      <formula>RIGHT(S303,LEN("MX"))="MX"</formula>
    </cfRule>
    <cfRule type="endsWith" dxfId="1941" priority="1935" stopIfTrue="1" operator="endsWith" text="MI">
      <formula>RIGHT(S303,LEN("MI"))="MI"</formula>
    </cfRule>
    <cfRule type="endsWith" dxfId="1940" priority="1936" stopIfTrue="1" operator="endsWith" text="PL">
      <formula>RIGHT(S303,LEN("PL"))="PL"</formula>
    </cfRule>
    <cfRule type="endsWith" dxfId="1939" priority="1937" stopIfTrue="1" operator="endsWith" text="FE">
      <formula>RIGHT(S303,LEN("FE"))="FE"</formula>
    </cfRule>
    <cfRule type="endsWith" dxfId="1938" priority="1938" stopIfTrue="1" operator="endsWith" text="PA">
      <formula>RIGHT(S303,LEN("PA"))="PA"</formula>
    </cfRule>
    <cfRule type="endsWith" dxfId="1937" priority="1939" stopIfTrue="1" operator="endsWith" text="PS">
      <formula>RIGHT(S303,LEN("PS"))="PS"</formula>
    </cfRule>
    <cfRule type="endsWith" dxfId="1936" priority="1940" stopIfTrue="1" operator="endsWith" text="OB">
      <formula>RIGHT(S303,LEN("OB"))="OB"</formula>
    </cfRule>
    <cfRule type="endsWith" dxfId="1935" priority="1941" stopIfTrue="1" operator="endsWith" text="BA">
      <formula>RIGHT(S303,LEN("BA"))="BA"</formula>
    </cfRule>
    <cfRule type="endsWith" dxfId="1934" priority="1942" stopIfTrue="1" operator="endsWith" text="CO">
      <formula>RIGHT(S303,LEN("CO"))="CO"</formula>
    </cfRule>
    <cfRule type="endsWith" dxfId="1933" priority="1943" stopIfTrue="1" operator="endsWith" text="CH">
      <formula>RIGHT(S303,LEN("CH"))="CH"</formula>
    </cfRule>
  </conditionalFormatting>
  <conditionalFormatting sqref="AB318">
    <cfRule type="cellIs" dxfId="1932" priority="1932" stopIfTrue="1" operator="greaterThan">
      <formula>16</formula>
    </cfRule>
  </conditionalFormatting>
  <conditionalFormatting sqref="AD318">
    <cfRule type="cellIs" dxfId="1931" priority="1931" stopIfTrue="1" operator="greaterThan">
      <formula>16</formula>
    </cfRule>
  </conditionalFormatting>
  <conditionalFormatting sqref="AF318">
    <cfRule type="cellIs" dxfId="1930" priority="1930" stopIfTrue="1" operator="greaterThan">
      <formula>16</formula>
    </cfRule>
  </conditionalFormatting>
  <conditionalFormatting sqref="AH318">
    <cfRule type="cellIs" dxfId="1929" priority="1929" stopIfTrue="1" operator="greaterThan">
      <formula>16</formula>
    </cfRule>
  </conditionalFormatting>
  <conditionalFormatting sqref="AJ318">
    <cfRule type="cellIs" dxfId="1928" priority="1928" stopIfTrue="1" operator="greaterThan">
      <formula>16</formula>
    </cfRule>
  </conditionalFormatting>
  <conditionalFormatting sqref="AL318">
    <cfRule type="cellIs" dxfId="1927" priority="1927" stopIfTrue="1" operator="greaterThan">
      <formula>16</formula>
    </cfRule>
  </conditionalFormatting>
  <conditionalFormatting sqref="AN318">
    <cfRule type="cellIs" dxfId="1926" priority="1926" stopIfTrue="1" operator="greaterThan">
      <formula>16</formula>
    </cfRule>
  </conditionalFormatting>
  <conditionalFormatting sqref="AA303:AA317">
    <cfRule type="endsWith" dxfId="1925" priority="1915" stopIfTrue="1" operator="endsWith" text="TE">
      <formula>RIGHT(AA303,LEN("TE"))="TE"</formula>
    </cfRule>
    <cfRule type="endsWith" dxfId="1924" priority="1916" stopIfTrue="1" operator="endsWith" text="MX">
      <formula>RIGHT(AA303,LEN("MX"))="MX"</formula>
    </cfRule>
    <cfRule type="endsWith" dxfId="1923" priority="1917" stopIfTrue="1" operator="endsWith" text="MI">
      <formula>RIGHT(AA303,LEN("MI"))="MI"</formula>
    </cfRule>
    <cfRule type="endsWith" dxfId="1922" priority="1918" stopIfTrue="1" operator="endsWith" text="PL">
      <formula>RIGHT(AA303,LEN("PL"))="PL"</formula>
    </cfRule>
    <cfRule type="endsWith" dxfId="1921" priority="1919" stopIfTrue="1" operator="endsWith" text="FE">
      <formula>RIGHT(AA303,LEN("FE"))="FE"</formula>
    </cfRule>
    <cfRule type="endsWith" dxfId="1920" priority="1920" stopIfTrue="1" operator="endsWith" text="PA">
      <formula>RIGHT(AA303,LEN("PA"))="PA"</formula>
    </cfRule>
    <cfRule type="endsWith" dxfId="1919" priority="1921" stopIfTrue="1" operator="endsWith" text="PS">
      <formula>RIGHT(AA303,LEN("PS"))="PS"</formula>
    </cfRule>
    <cfRule type="endsWith" dxfId="1918" priority="1922" stopIfTrue="1" operator="endsWith" text="OB">
      <formula>RIGHT(AA303,LEN("OB"))="OB"</formula>
    </cfRule>
    <cfRule type="endsWith" dxfId="1917" priority="1923" stopIfTrue="1" operator="endsWith" text="BA">
      <formula>RIGHT(AA303,LEN("BA"))="BA"</formula>
    </cfRule>
    <cfRule type="endsWith" dxfId="1916" priority="1924" stopIfTrue="1" operator="endsWith" text="CO">
      <formula>RIGHT(AA303,LEN("CO"))="CO"</formula>
    </cfRule>
    <cfRule type="endsWith" dxfId="1915" priority="1925" stopIfTrue="1" operator="endsWith" text="CH">
      <formula>RIGHT(AA303,LEN("CH"))="CH"</formula>
    </cfRule>
  </conditionalFormatting>
  <conditionalFormatting sqref="AC303:AC317">
    <cfRule type="endsWith" dxfId="1914" priority="1904" stopIfTrue="1" operator="endsWith" text="TE">
      <formula>RIGHT(AC303,LEN("TE"))="TE"</formula>
    </cfRule>
    <cfRule type="endsWith" dxfId="1913" priority="1905" stopIfTrue="1" operator="endsWith" text="MX">
      <formula>RIGHT(AC303,LEN("MX"))="MX"</formula>
    </cfRule>
    <cfRule type="endsWith" dxfId="1912" priority="1906" stopIfTrue="1" operator="endsWith" text="MI">
      <formula>RIGHT(AC303,LEN("MI"))="MI"</formula>
    </cfRule>
    <cfRule type="endsWith" dxfId="1911" priority="1907" stopIfTrue="1" operator="endsWith" text="PL">
      <formula>RIGHT(AC303,LEN("PL"))="PL"</formula>
    </cfRule>
    <cfRule type="endsWith" dxfId="1910" priority="1908" stopIfTrue="1" operator="endsWith" text="FE">
      <formula>RIGHT(AC303,LEN("FE"))="FE"</formula>
    </cfRule>
    <cfRule type="endsWith" dxfId="1909" priority="1909" stopIfTrue="1" operator="endsWith" text="PA">
      <formula>RIGHT(AC303,LEN("PA"))="PA"</formula>
    </cfRule>
    <cfRule type="endsWith" dxfId="1908" priority="1910" stopIfTrue="1" operator="endsWith" text="PS">
      <formula>RIGHT(AC303,LEN("PS"))="PS"</formula>
    </cfRule>
    <cfRule type="endsWith" dxfId="1907" priority="1911" stopIfTrue="1" operator="endsWith" text="OB">
      <formula>RIGHT(AC303,LEN("OB"))="OB"</formula>
    </cfRule>
    <cfRule type="endsWith" dxfId="1906" priority="1912" stopIfTrue="1" operator="endsWith" text="BA">
      <formula>RIGHT(AC303,LEN("BA"))="BA"</formula>
    </cfRule>
    <cfRule type="endsWith" dxfId="1905" priority="1913" stopIfTrue="1" operator="endsWith" text="CO">
      <formula>RIGHT(AC303,LEN("CO"))="CO"</formula>
    </cfRule>
    <cfRule type="endsWith" dxfId="1904" priority="1914" stopIfTrue="1" operator="endsWith" text="CH">
      <formula>RIGHT(AC303,LEN("CH"))="CH"</formula>
    </cfRule>
  </conditionalFormatting>
  <conditionalFormatting sqref="AE303:AE317">
    <cfRule type="endsWith" dxfId="1903" priority="1893" stopIfTrue="1" operator="endsWith" text="TE">
      <formula>RIGHT(AE303,LEN("TE"))="TE"</formula>
    </cfRule>
    <cfRule type="endsWith" dxfId="1902" priority="1894" stopIfTrue="1" operator="endsWith" text="MX">
      <formula>RIGHT(AE303,LEN("MX"))="MX"</formula>
    </cfRule>
    <cfRule type="endsWith" dxfId="1901" priority="1895" stopIfTrue="1" operator="endsWith" text="MI">
      <formula>RIGHT(AE303,LEN("MI"))="MI"</formula>
    </cfRule>
    <cfRule type="endsWith" dxfId="1900" priority="1896" stopIfTrue="1" operator="endsWith" text="PL">
      <formula>RIGHT(AE303,LEN("PL"))="PL"</formula>
    </cfRule>
    <cfRule type="endsWith" dxfId="1899" priority="1897" stopIfTrue="1" operator="endsWith" text="FE">
      <formula>RIGHT(AE303,LEN("FE"))="FE"</formula>
    </cfRule>
    <cfRule type="endsWith" dxfId="1898" priority="1898" stopIfTrue="1" operator="endsWith" text="PA">
      <formula>RIGHT(AE303,LEN("PA"))="PA"</formula>
    </cfRule>
    <cfRule type="endsWith" dxfId="1897" priority="1899" stopIfTrue="1" operator="endsWith" text="PS">
      <formula>RIGHT(AE303,LEN("PS"))="PS"</formula>
    </cfRule>
    <cfRule type="endsWith" dxfId="1896" priority="1900" stopIfTrue="1" operator="endsWith" text="OB">
      <formula>RIGHT(AE303,LEN("OB"))="OB"</formula>
    </cfRule>
    <cfRule type="endsWith" dxfId="1895" priority="1901" stopIfTrue="1" operator="endsWith" text="BA">
      <formula>RIGHT(AE303,LEN("BA"))="BA"</formula>
    </cfRule>
    <cfRule type="endsWith" dxfId="1894" priority="1902" stopIfTrue="1" operator="endsWith" text="CO">
      <formula>RIGHT(AE303,LEN("CO"))="CO"</formula>
    </cfRule>
    <cfRule type="endsWith" dxfId="1893" priority="1903" stopIfTrue="1" operator="endsWith" text="CH">
      <formula>RIGHT(AE303,LEN("CH"))="CH"</formula>
    </cfRule>
  </conditionalFormatting>
  <conditionalFormatting sqref="AG303:AG317">
    <cfRule type="endsWith" dxfId="1892" priority="1882" stopIfTrue="1" operator="endsWith" text="TE">
      <formula>RIGHT(AG303,LEN("TE"))="TE"</formula>
    </cfRule>
    <cfRule type="endsWith" dxfId="1891" priority="1883" stopIfTrue="1" operator="endsWith" text="MX">
      <formula>RIGHT(AG303,LEN("MX"))="MX"</formula>
    </cfRule>
    <cfRule type="endsWith" dxfId="1890" priority="1884" stopIfTrue="1" operator="endsWith" text="MI">
      <formula>RIGHT(AG303,LEN("MI"))="MI"</formula>
    </cfRule>
    <cfRule type="endsWith" dxfId="1889" priority="1885" stopIfTrue="1" operator="endsWith" text="PL">
      <formula>RIGHT(AG303,LEN("PL"))="PL"</formula>
    </cfRule>
    <cfRule type="endsWith" dxfId="1888" priority="1886" stopIfTrue="1" operator="endsWith" text="FE">
      <formula>RIGHT(AG303,LEN("FE"))="FE"</formula>
    </cfRule>
    <cfRule type="endsWith" dxfId="1887" priority="1887" stopIfTrue="1" operator="endsWith" text="PA">
      <formula>RIGHT(AG303,LEN("PA"))="PA"</formula>
    </cfRule>
    <cfRule type="endsWith" dxfId="1886" priority="1888" stopIfTrue="1" operator="endsWith" text="PS">
      <formula>RIGHT(AG303,LEN("PS"))="PS"</formula>
    </cfRule>
    <cfRule type="endsWith" dxfId="1885" priority="1889" stopIfTrue="1" operator="endsWith" text="OB">
      <formula>RIGHT(AG303,LEN("OB"))="OB"</formula>
    </cfRule>
    <cfRule type="endsWith" dxfId="1884" priority="1890" stopIfTrue="1" operator="endsWith" text="BA">
      <formula>RIGHT(AG303,LEN("BA"))="BA"</formula>
    </cfRule>
    <cfRule type="endsWith" dxfId="1883" priority="1891" stopIfTrue="1" operator="endsWith" text="CO">
      <formula>RIGHT(AG303,LEN("CO"))="CO"</formula>
    </cfRule>
    <cfRule type="endsWith" dxfId="1882" priority="1892" stopIfTrue="1" operator="endsWith" text="CH">
      <formula>RIGHT(AG303,LEN("CH"))="CH"</formula>
    </cfRule>
  </conditionalFormatting>
  <conditionalFormatting sqref="AI303:AI317">
    <cfRule type="endsWith" dxfId="1881" priority="1871" stopIfTrue="1" operator="endsWith" text="TE">
      <formula>RIGHT(AI303,LEN("TE"))="TE"</formula>
    </cfRule>
    <cfRule type="endsWith" dxfId="1880" priority="1872" stopIfTrue="1" operator="endsWith" text="MX">
      <formula>RIGHT(AI303,LEN("MX"))="MX"</formula>
    </cfRule>
    <cfRule type="endsWith" dxfId="1879" priority="1873" stopIfTrue="1" operator="endsWith" text="MI">
      <formula>RIGHT(AI303,LEN("MI"))="MI"</formula>
    </cfRule>
    <cfRule type="endsWith" dxfId="1878" priority="1874" stopIfTrue="1" operator="endsWith" text="PL">
      <formula>RIGHT(AI303,LEN("PL"))="PL"</formula>
    </cfRule>
    <cfRule type="endsWith" dxfId="1877" priority="1875" stopIfTrue="1" operator="endsWith" text="FE">
      <formula>RIGHT(AI303,LEN("FE"))="FE"</formula>
    </cfRule>
    <cfRule type="endsWith" dxfId="1876" priority="1876" stopIfTrue="1" operator="endsWith" text="PA">
      <formula>RIGHT(AI303,LEN("PA"))="PA"</formula>
    </cfRule>
    <cfRule type="endsWith" dxfId="1875" priority="1877" stopIfTrue="1" operator="endsWith" text="PS">
      <formula>RIGHT(AI303,LEN("PS"))="PS"</formula>
    </cfRule>
    <cfRule type="endsWith" dxfId="1874" priority="1878" stopIfTrue="1" operator="endsWith" text="OB">
      <formula>RIGHT(AI303,LEN("OB"))="OB"</formula>
    </cfRule>
    <cfRule type="endsWith" dxfId="1873" priority="1879" stopIfTrue="1" operator="endsWith" text="BA">
      <formula>RIGHT(AI303,LEN("BA"))="BA"</formula>
    </cfRule>
    <cfRule type="endsWith" dxfId="1872" priority="1880" stopIfTrue="1" operator="endsWith" text="CO">
      <formula>RIGHT(AI303,LEN("CO"))="CO"</formula>
    </cfRule>
    <cfRule type="endsWith" dxfId="1871" priority="1881" stopIfTrue="1" operator="endsWith" text="CH">
      <formula>RIGHT(AI303,LEN("CH"))="CH"</formula>
    </cfRule>
  </conditionalFormatting>
  <conditionalFormatting sqref="AK303:AK317">
    <cfRule type="endsWith" dxfId="1870" priority="1860" stopIfTrue="1" operator="endsWith" text="TE">
      <formula>RIGHT(AK303,LEN("TE"))="TE"</formula>
    </cfRule>
    <cfRule type="endsWith" dxfId="1869" priority="1861" stopIfTrue="1" operator="endsWith" text="MX">
      <formula>RIGHT(AK303,LEN("MX"))="MX"</formula>
    </cfRule>
    <cfRule type="endsWith" dxfId="1868" priority="1862" stopIfTrue="1" operator="endsWith" text="MI">
      <formula>RIGHT(AK303,LEN("MI"))="MI"</formula>
    </cfRule>
    <cfRule type="endsWith" dxfId="1867" priority="1863" stopIfTrue="1" operator="endsWith" text="PL">
      <formula>RIGHT(AK303,LEN("PL"))="PL"</formula>
    </cfRule>
    <cfRule type="endsWith" dxfId="1866" priority="1864" stopIfTrue="1" operator="endsWith" text="FE">
      <formula>RIGHT(AK303,LEN("FE"))="FE"</formula>
    </cfRule>
    <cfRule type="endsWith" dxfId="1865" priority="1865" stopIfTrue="1" operator="endsWith" text="PA">
      <formula>RIGHT(AK303,LEN("PA"))="PA"</formula>
    </cfRule>
    <cfRule type="endsWith" dxfId="1864" priority="1866" stopIfTrue="1" operator="endsWith" text="PS">
      <formula>RIGHT(AK303,LEN("PS"))="PS"</formula>
    </cfRule>
    <cfRule type="endsWith" dxfId="1863" priority="1867" stopIfTrue="1" operator="endsWith" text="OB">
      <formula>RIGHT(AK303,LEN("OB"))="OB"</formula>
    </cfRule>
    <cfRule type="endsWith" dxfId="1862" priority="1868" stopIfTrue="1" operator="endsWith" text="BA">
      <formula>RIGHT(AK303,LEN("BA"))="BA"</formula>
    </cfRule>
    <cfRule type="endsWith" dxfId="1861" priority="1869" stopIfTrue="1" operator="endsWith" text="CO">
      <formula>RIGHT(AK303,LEN("CO"))="CO"</formula>
    </cfRule>
    <cfRule type="endsWith" dxfId="1860" priority="1870" stopIfTrue="1" operator="endsWith" text="CH">
      <formula>RIGHT(AK303,LEN("CH"))="CH"</formula>
    </cfRule>
  </conditionalFormatting>
  <conditionalFormatting sqref="AM303:AM317">
    <cfRule type="endsWith" dxfId="1859" priority="1849" stopIfTrue="1" operator="endsWith" text="TE">
      <formula>RIGHT(AM303,LEN("TE"))="TE"</formula>
    </cfRule>
    <cfRule type="endsWith" dxfId="1858" priority="1850" stopIfTrue="1" operator="endsWith" text="MX">
      <formula>RIGHT(AM303,LEN("MX"))="MX"</formula>
    </cfRule>
    <cfRule type="endsWith" dxfId="1857" priority="1851" stopIfTrue="1" operator="endsWith" text="MI">
      <formula>RIGHT(AM303,LEN("MI"))="MI"</formula>
    </cfRule>
    <cfRule type="endsWith" dxfId="1856" priority="1852" stopIfTrue="1" operator="endsWith" text="PL">
      <formula>RIGHT(AM303,LEN("PL"))="PL"</formula>
    </cfRule>
    <cfRule type="endsWith" dxfId="1855" priority="1853" stopIfTrue="1" operator="endsWith" text="FE">
      <formula>RIGHT(AM303,LEN("FE"))="FE"</formula>
    </cfRule>
    <cfRule type="endsWith" dxfId="1854" priority="1854" stopIfTrue="1" operator="endsWith" text="PA">
      <formula>RIGHT(AM303,LEN("PA"))="PA"</formula>
    </cfRule>
    <cfRule type="endsWith" dxfId="1853" priority="1855" stopIfTrue="1" operator="endsWith" text="PS">
      <formula>RIGHT(AM303,LEN("PS"))="PS"</formula>
    </cfRule>
    <cfRule type="endsWith" dxfId="1852" priority="1856" stopIfTrue="1" operator="endsWith" text="OB">
      <formula>RIGHT(AM303,LEN("OB"))="OB"</formula>
    </cfRule>
    <cfRule type="endsWith" dxfId="1851" priority="1857" stopIfTrue="1" operator="endsWith" text="BA">
      <formula>RIGHT(AM303,LEN("BA"))="BA"</formula>
    </cfRule>
    <cfRule type="endsWith" dxfId="1850" priority="1858" stopIfTrue="1" operator="endsWith" text="CO">
      <formula>RIGHT(AM303,LEN("CO"))="CO"</formula>
    </cfRule>
    <cfRule type="endsWith" dxfId="1849" priority="1859" stopIfTrue="1" operator="endsWith" text="CH">
      <formula>RIGHT(AM303,LEN("CH"))="CH"</formula>
    </cfRule>
  </conditionalFormatting>
  <conditionalFormatting sqref="AV318">
    <cfRule type="cellIs" dxfId="1848" priority="1848" stopIfTrue="1" operator="greaterThan">
      <formula>16</formula>
    </cfRule>
  </conditionalFormatting>
  <conditionalFormatting sqref="AX318">
    <cfRule type="cellIs" dxfId="1847" priority="1847" stopIfTrue="1" operator="greaterThan">
      <formula>16</formula>
    </cfRule>
  </conditionalFormatting>
  <conditionalFormatting sqref="AZ318">
    <cfRule type="cellIs" dxfId="1846" priority="1846" stopIfTrue="1" operator="greaterThan">
      <formula>16</formula>
    </cfRule>
  </conditionalFormatting>
  <conditionalFormatting sqref="BB318">
    <cfRule type="cellIs" dxfId="1845" priority="1845" stopIfTrue="1" operator="greaterThan">
      <formula>16</formula>
    </cfRule>
  </conditionalFormatting>
  <conditionalFormatting sqref="BD318">
    <cfRule type="cellIs" dxfId="1844" priority="1844" stopIfTrue="1" operator="greaterThan">
      <formula>16</formula>
    </cfRule>
  </conditionalFormatting>
  <conditionalFormatting sqref="BF318">
    <cfRule type="cellIs" dxfId="1843" priority="1843" stopIfTrue="1" operator="greaterThan">
      <formula>16</formula>
    </cfRule>
  </conditionalFormatting>
  <conditionalFormatting sqref="BH318">
    <cfRule type="cellIs" dxfId="1842" priority="1842" stopIfTrue="1" operator="greaterThan">
      <formula>16</formula>
    </cfRule>
  </conditionalFormatting>
  <conditionalFormatting sqref="AU303:AU317">
    <cfRule type="endsWith" dxfId="1841" priority="1831" stopIfTrue="1" operator="endsWith" text="TE">
      <formula>RIGHT(AU303,LEN("TE"))="TE"</formula>
    </cfRule>
    <cfRule type="endsWith" dxfId="1840" priority="1832" stopIfTrue="1" operator="endsWith" text="MX">
      <formula>RIGHT(AU303,LEN("MX"))="MX"</formula>
    </cfRule>
    <cfRule type="endsWith" dxfId="1839" priority="1833" stopIfTrue="1" operator="endsWith" text="MI">
      <formula>RIGHT(AU303,LEN("MI"))="MI"</formula>
    </cfRule>
    <cfRule type="endsWith" dxfId="1838" priority="1834" stopIfTrue="1" operator="endsWith" text="PL">
      <formula>RIGHT(AU303,LEN("PL"))="PL"</formula>
    </cfRule>
    <cfRule type="endsWith" dxfId="1837" priority="1835" stopIfTrue="1" operator="endsWith" text="FE">
      <formula>RIGHT(AU303,LEN("FE"))="FE"</formula>
    </cfRule>
    <cfRule type="endsWith" dxfId="1836" priority="1836" stopIfTrue="1" operator="endsWith" text="PA">
      <formula>RIGHT(AU303,LEN("PA"))="PA"</formula>
    </cfRule>
    <cfRule type="endsWith" dxfId="1835" priority="1837" stopIfTrue="1" operator="endsWith" text="PS">
      <formula>RIGHT(AU303,LEN("PS"))="PS"</formula>
    </cfRule>
    <cfRule type="endsWith" dxfId="1834" priority="1838" stopIfTrue="1" operator="endsWith" text="OB">
      <formula>RIGHT(AU303,LEN("OB"))="OB"</formula>
    </cfRule>
    <cfRule type="endsWith" dxfId="1833" priority="1839" stopIfTrue="1" operator="endsWith" text="BA">
      <formula>RIGHT(AU303,LEN("BA"))="BA"</formula>
    </cfRule>
    <cfRule type="endsWith" dxfId="1832" priority="1840" stopIfTrue="1" operator="endsWith" text="CO">
      <formula>RIGHT(AU303,LEN("CO"))="CO"</formula>
    </cfRule>
    <cfRule type="endsWith" dxfId="1831" priority="1841" stopIfTrue="1" operator="endsWith" text="CH">
      <formula>RIGHT(AU303,LEN("CH"))="CH"</formula>
    </cfRule>
  </conditionalFormatting>
  <conditionalFormatting sqref="AW303:AW317">
    <cfRule type="endsWith" dxfId="1830" priority="1820" stopIfTrue="1" operator="endsWith" text="TE">
      <formula>RIGHT(AW303,LEN("TE"))="TE"</formula>
    </cfRule>
    <cfRule type="endsWith" dxfId="1829" priority="1821" stopIfTrue="1" operator="endsWith" text="MX">
      <formula>RIGHT(AW303,LEN("MX"))="MX"</formula>
    </cfRule>
    <cfRule type="endsWith" dxfId="1828" priority="1822" stopIfTrue="1" operator="endsWith" text="MI">
      <formula>RIGHT(AW303,LEN("MI"))="MI"</formula>
    </cfRule>
    <cfRule type="endsWith" dxfId="1827" priority="1823" stopIfTrue="1" operator="endsWith" text="PL">
      <formula>RIGHT(AW303,LEN("PL"))="PL"</formula>
    </cfRule>
    <cfRule type="endsWith" dxfId="1826" priority="1824" stopIfTrue="1" operator="endsWith" text="FE">
      <formula>RIGHT(AW303,LEN("FE"))="FE"</formula>
    </cfRule>
    <cfRule type="endsWith" dxfId="1825" priority="1825" stopIfTrue="1" operator="endsWith" text="PA">
      <formula>RIGHT(AW303,LEN("PA"))="PA"</formula>
    </cfRule>
    <cfRule type="endsWith" dxfId="1824" priority="1826" stopIfTrue="1" operator="endsWith" text="PS">
      <formula>RIGHT(AW303,LEN("PS"))="PS"</formula>
    </cfRule>
    <cfRule type="endsWith" dxfId="1823" priority="1827" stopIfTrue="1" operator="endsWith" text="OB">
      <formula>RIGHT(AW303,LEN("OB"))="OB"</formula>
    </cfRule>
    <cfRule type="endsWith" dxfId="1822" priority="1828" stopIfTrue="1" operator="endsWith" text="BA">
      <formula>RIGHT(AW303,LEN("BA"))="BA"</formula>
    </cfRule>
    <cfRule type="endsWith" dxfId="1821" priority="1829" stopIfTrue="1" operator="endsWith" text="CO">
      <formula>RIGHT(AW303,LEN("CO"))="CO"</formula>
    </cfRule>
    <cfRule type="endsWith" dxfId="1820" priority="1830" stopIfTrue="1" operator="endsWith" text="CH">
      <formula>RIGHT(AW303,LEN("CH"))="CH"</formula>
    </cfRule>
  </conditionalFormatting>
  <conditionalFormatting sqref="AY303:AY317">
    <cfRule type="endsWith" dxfId="1819" priority="1809" stopIfTrue="1" operator="endsWith" text="TE">
      <formula>RIGHT(AY303,LEN("TE"))="TE"</formula>
    </cfRule>
    <cfRule type="endsWith" dxfId="1818" priority="1810" stopIfTrue="1" operator="endsWith" text="MX">
      <formula>RIGHT(AY303,LEN("MX"))="MX"</formula>
    </cfRule>
    <cfRule type="endsWith" dxfId="1817" priority="1811" stopIfTrue="1" operator="endsWith" text="MI">
      <formula>RIGHT(AY303,LEN("MI"))="MI"</formula>
    </cfRule>
    <cfRule type="endsWith" dxfId="1816" priority="1812" stopIfTrue="1" operator="endsWith" text="PL">
      <formula>RIGHT(AY303,LEN("PL"))="PL"</formula>
    </cfRule>
    <cfRule type="endsWith" dxfId="1815" priority="1813" stopIfTrue="1" operator="endsWith" text="FE">
      <formula>RIGHT(AY303,LEN("FE"))="FE"</formula>
    </cfRule>
    <cfRule type="endsWith" dxfId="1814" priority="1814" stopIfTrue="1" operator="endsWith" text="PA">
      <formula>RIGHT(AY303,LEN("PA"))="PA"</formula>
    </cfRule>
    <cfRule type="endsWith" dxfId="1813" priority="1815" stopIfTrue="1" operator="endsWith" text="PS">
      <formula>RIGHT(AY303,LEN("PS"))="PS"</formula>
    </cfRule>
    <cfRule type="endsWith" dxfId="1812" priority="1816" stopIfTrue="1" operator="endsWith" text="OB">
      <formula>RIGHT(AY303,LEN("OB"))="OB"</formula>
    </cfRule>
    <cfRule type="endsWith" dxfId="1811" priority="1817" stopIfTrue="1" operator="endsWith" text="BA">
      <formula>RIGHT(AY303,LEN("BA"))="BA"</formula>
    </cfRule>
    <cfRule type="endsWith" dxfId="1810" priority="1818" stopIfTrue="1" operator="endsWith" text="CO">
      <formula>RIGHT(AY303,LEN("CO"))="CO"</formula>
    </cfRule>
    <cfRule type="endsWith" dxfId="1809" priority="1819" stopIfTrue="1" operator="endsWith" text="CH">
      <formula>RIGHT(AY303,LEN("CH"))="CH"</formula>
    </cfRule>
  </conditionalFormatting>
  <conditionalFormatting sqref="BA303:BA317">
    <cfRule type="endsWith" dxfId="1808" priority="1798" stopIfTrue="1" operator="endsWith" text="TE">
      <formula>RIGHT(BA303,LEN("TE"))="TE"</formula>
    </cfRule>
    <cfRule type="endsWith" dxfId="1807" priority="1799" stopIfTrue="1" operator="endsWith" text="MX">
      <formula>RIGHT(BA303,LEN("MX"))="MX"</formula>
    </cfRule>
    <cfRule type="endsWith" dxfId="1806" priority="1800" stopIfTrue="1" operator="endsWith" text="MI">
      <formula>RIGHT(BA303,LEN("MI"))="MI"</formula>
    </cfRule>
    <cfRule type="endsWith" dxfId="1805" priority="1801" stopIfTrue="1" operator="endsWith" text="PL">
      <formula>RIGHT(BA303,LEN("PL"))="PL"</formula>
    </cfRule>
    <cfRule type="endsWith" dxfId="1804" priority="1802" stopIfTrue="1" operator="endsWith" text="FE">
      <formula>RIGHT(BA303,LEN("FE"))="FE"</formula>
    </cfRule>
    <cfRule type="endsWith" dxfId="1803" priority="1803" stopIfTrue="1" operator="endsWith" text="PA">
      <formula>RIGHT(BA303,LEN("PA"))="PA"</formula>
    </cfRule>
    <cfRule type="endsWith" dxfId="1802" priority="1804" stopIfTrue="1" operator="endsWith" text="PS">
      <formula>RIGHT(BA303,LEN("PS"))="PS"</formula>
    </cfRule>
    <cfRule type="endsWith" dxfId="1801" priority="1805" stopIfTrue="1" operator="endsWith" text="OB">
      <formula>RIGHT(BA303,LEN("OB"))="OB"</formula>
    </cfRule>
    <cfRule type="endsWith" dxfId="1800" priority="1806" stopIfTrue="1" operator="endsWith" text="BA">
      <formula>RIGHT(BA303,LEN("BA"))="BA"</formula>
    </cfRule>
    <cfRule type="endsWith" dxfId="1799" priority="1807" stopIfTrue="1" operator="endsWith" text="CO">
      <formula>RIGHT(BA303,LEN("CO"))="CO"</formula>
    </cfRule>
    <cfRule type="endsWith" dxfId="1798" priority="1808" stopIfTrue="1" operator="endsWith" text="CH">
      <formula>RIGHT(BA303,LEN("CH"))="CH"</formula>
    </cfRule>
  </conditionalFormatting>
  <conditionalFormatting sqref="BC303:BC317">
    <cfRule type="endsWith" dxfId="1797" priority="1787" stopIfTrue="1" operator="endsWith" text="TE">
      <formula>RIGHT(BC303,LEN("TE"))="TE"</formula>
    </cfRule>
    <cfRule type="endsWith" dxfId="1796" priority="1788" stopIfTrue="1" operator="endsWith" text="MX">
      <formula>RIGHT(BC303,LEN("MX"))="MX"</formula>
    </cfRule>
    <cfRule type="endsWith" dxfId="1795" priority="1789" stopIfTrue="1" operator="endsWith" text="MI">
      <formula>RIGHT(BC303,LEN("MI"))="MI"</formula>
    </cfRule>
    <cfRule type="endsWith" dxfId="1794" priority="1790" stopIfTrue="1" operator="endsWith" text="PL">
      <formula>RIGHT(BC303,LEN("PL"))="PL"</formula>
    </cfRule>
    <cfRule type="endsWith" dxfId="1793" priority="1791" stopIfTrue="1" operator="endsWith" text="FE">
      <formula>RIGHT(BC303,LEN("FE"))="FE"</formula>
    </cfRule>
    <cfRule type="endsWith" dxfId="1792" priority="1792" stopIfTrue="1" operator="endsWith" text="PA">
      <formula>RIGHT(BC303,LEN("PA"))="PA"</formula>
    </cfRule>
    <cfRule type="endsWith" dxfId="1791" priority="1793" stopIfTrue="1" operator="endsWith" text="PS">
      <formula>RIGHT(BC303,LEN("PS"))="PS"</formula>
    </cfRule>
    <cfRule type="endsWith" dxfId="1790" priority="1794" stopIfTrue="1" operator="endsWith" text="OB">
      <formula>RIGHT(BC303,LEN("OB"))="OB"</formula>
    </cfRule>
    <cfRule type="endsWith" dxfId="1789" priority="1795" stopIfTrue="1" operator="endsWith" text="BA">
      <formula>RIGHT(BC303,LEN("BA"))="BA"</formula>
    </cfRule>
    <cfRule type="endsWith" dxfId="1788" priority="1796" stopIfTrue="1" operator="endsWith" text="CO">
      <formula>RIGHT(BC303,LEN("CO"))="CO"</formula>
    </cfRule>
    <cfRule type="endsWith" dxfId="1787" priority="1797" stopIfTrue="1" operator="endsWith" text="CH">
      <formula>RIGHT(BC303,LEN("CH"))="CH"</formula>
    </cfRule>
  </conditionalFormatting>
  <conditionalFormatting sqref="BE303:BE317">
    <cfRule type="endsWith" dxfId="1786" priority="1776" stopIfTrue="1" operator="endsWith" text="TE">
      <formula>RIGHT(BE303,LEN("TE"))="TE"</formula>
    </cfRule>
    <cfRule type="endsWith" dxfId="1785" priority="1777" stopIfTrue="1" operator="endsWith" text="MX">
      <formula>RIGHT(BE303,LEN("MX"))="MX"</formula>
    </cfRule>
    <cfRule type="endsWith" dxfId="1784" priority="1778" stopIfTrue="1" operator="endsWith" text="MI">
      <formula>RIGHT(BE303,LEN("MI"))="MI"</formula>
    </cfRule>
    <cfRule type="endsWith" dxfId="1783" priority="1779" stopIfTrue="1" operator="endsWith" text="PL">
      <formula>RIGHT(BE303,LEN("PL"))="PL"</formula>
    </cfRule>
    <cfRule type="endsWith" dxfId="1782" priority="1780" stopIfTrue="1" operator="endsWith" text="FE">
      <formula>RIGHT(BE303,LEN("FE"))="FE"</formula>
    </cfRule>
    <cfRule type="endsWith" dxfId="1781" priority="1781" stopIfTrue="1" operator="endsWith" text="PA">
      <formula>RIGHT(BE303,LEN("PA"))="PA"</formula>
    </cfRule>
    <cfRule type="endsWith" dxfId="1780" priority="1782" stopIfTrue="1" operator="endsWith" text="PS">
      <formula>RIGHT(BE303,LEN("PS"))="PS"</formula>
    </cfRule>
    <cfRule type="endsWith" dxfId="1779" priority="1783" stopIfTrue="1" operator="endsWith" text="OB">
      <formula>RIGHT(BE303,LEN("OB"))="OB"</formula>
    </cfRule>
    <cfRule type="endsWith" dxfId="1778" priority="1784" stopIfTrue="1" operator="endsWith" text="BA">
      <formula>RIGHT(BE303,LEN("BA"))="BA"</formula>
    </cfRule>
    <cfRule type="endsWith" dxfId="1777" priority="1785" stopIfTrue="1" operator="endsWith" text="CO">
      <formula>RIGHT(BE303,LEN("CO"))="CO"</formula>
    </cfRule>
    <cfRule type="endsWith" dxfId="1776" priority="1786" stopIfTrue="1" operator="endsWith" text="CH">
      <formula>RIGHT(BE303,LEN("CH"))="CH"</formula>
    </cfRule>
  </conditionalFormatting>
  <conditionalFormatting sqref="BG303:BG317">
    <cfRule type="endsWith" dxfId="1775" priority="1765" stopIfTrue="1" operator="endsWith" text="TE">
      <formula>RIGHT(BG303,LEN("TE"))="TE"</formula>
    </cfRule>
    <cfRule type="endsWith" dxfId="1774" priority="1766" stopIfTrue="1" operator="endsWith" text="MX">
      <formula>RIGHT(BG303,LEN("MX"))="MX"</formula>
    </cfRule>
    <cfRule type="endsWith" dxfId="1773" priority="1767" stopIfTrue="1" operator="endsWith" text="MI">
      <formula>RIGHT(BG303,LEN("MI"))="MI"</formula>
    </cfRule>
    <cfRule type="endsWith" dxfId="1772" priority="1768" stopIfTrue="1" operator="endsWith" text="PL">
      <formula>RIGHT(BG303,LEN("PL"))="PL"</formula>
    </cfRule>
    <cfRule type="endsWith" dxfId="1771" priority="1769" stopIfTrue="1" operator="endsWith" text="FE">
      <formula>RIGHT(BG303,LEN("FE"))="FE"</formula>
    </cfRule>
    <cfRule type="endsWith" dxfId="1770" priority="1770" stopIfTrue="1" operator="endsWith" text="PA">
      <formula>RIGHT(BG303,LEN("PA"))="PA"</formula>
    </cfRule>
    <cfRule type="endsWith" dxfId="1769" priority="1771" stopIfTrue="1" operator="endsWith" text="PS">
      <formula>RIGHT(BG303,LEN("PS"))="PS"</formula>
    </cfRule>
    <cfRule type="endsWith" dxfId="1768" priority="1772" stopIfTrue="1" operator="endsWith" text="OB">
      <formula>RIGHT(BG303,LEN("OB"))="OB"</formula>
    </cfRule>
    <cfRule type="endsWith" dxfId="1767" priority="1773" stopIfTrue="1" operator="endsWith" text="BA">
      <formula>RIGHT(BG303,LEN("BA"))="BA"</formula>
    </cfRule>
    <cfRule type="endsWith" dxfId="1766" priority="1774" stopIfTrue="1" operator="endsWith" text="CO">
      <formula>RIGHT(BG303,LEN("CO"))="CO"</formula>
    </cfRule>
    <cfRule type="endsWith" dxfId="1765" priority="1775" stopIfTrue="1" operator="endsWith" text="CH">
      <formula>RIGHT(BG303,LEN("CH"))="CH"</formula>
    </cfRule>
  </conditionalFormatting>
  <conditionalFormatting sqref="H336">
    <cfRule type="cellIs" dxfId="1764" priority="1764" stopIfTrue="1" operator="greaterThan">
      <formula>16</formula>
    </cfRule>
  </conditionalFormatting>
  <conditionalFormatting sqref="J336">
    <cfRule type="cellIs" dxfId="1763" priority="1763" stopIfTrue="1" operator="greaterThan">
      <formula>16</formula>
    </cfRule>
  </conditionalFormatting>
  <conditionalFormatting sqref="L336">
    <cfRule type="cellIs" dxfId="1762" priority="1762" stopIfTrue="1" operator="greaterThan">
      <formula>16</formula>
    </cfRule>
  </conditionalFormatting>
  <conditionalFormatting sqref="N336">
    <cfRule type="cellIs" dxfId="1761" priority="1761" stopIfTrue="1" operator="greaterThan">
      <formula>16</formula>
    </cfRule>
  </conditionalFormatting>
  <conditionalFormatting sqref="P336">
    <cfRule type="cellIs" dxfId="1760" priority="1760" stopIfTrue="1" operator="greaterThan">
      <formula>16</formula>
    </cfRule>
  </conditionalFormatting>
  <conditionalFormatting sqref="R336">
    <cfRule type="cellIs" dxfId="1759" priority="1759" stopIfTrue="1" operator="greaterThan">
      <formula>16</formula>
    </cfRule>
  </conditionalFormatting>
  <conditionalFormatting sqref="T336">
    <cfRule type="cellIs" dxfId="1758" priority="1758" stopIfTrue="1" operator="greaterThan">
      <formula>16</formula>
    </cfRule>
  </conditionalFormatting>
  <conditionalFormatting sqref="G321:G335">
    <cfRule type="endsWith" dxfId="1757" priority="1747" stopIfTrue="1" operator="endsWith" text="TE">
      <formula>RIGHT(G321,LEN("TE"))="TE"</formula>
    </cfRule>
    <cfRule type="endsWith" dxfId="1756" priority="1748" stopIfTrue="1" operator="endsWith" text="MX">
      <formula>RIGHT(G321,LEN("MX"))="MX"</formula>
    </cfRule>
    <cfRule type="endsWith" dxfId="1755" priority="1749" stopIfTrue="1" operator="endsWith" text="MI">
      <formula>RIGHT(G321,LEN("MI"))="MI"</formula>
    </cfRule>
    <cfRule type="endsWith" dxfId="1754" priority="1750" stopIfTrue="1" operator="endsWith" text="PL">
      <formula>RIGHT(G321,LEN("PL"))="PL"</formula>
    </cfRule>
    <cfRule type="endsWith" dxfId="1753" priority="1751" stopIfTrue="1" operator="endsWith" text="FE">
      <formula>RIGHT(G321,LEN("FE"))="FE"</formula>
    </cfRule>
    <cfRule type="endsWith" dxfId="1752" priority="1752" stopIfTrue="1" operator="endsWith" text="PA">
      <formula>RIGHT(G321,LEN("PA"))="PA"</formula>
    </cfRule>
    <cfRule type="endsWith" dxfId="1751" priority="1753" stopIfTrue="1" operator="endsWith" text="PS">
      <formula>RIGHT(G321,LEN("PS"))="PS"</formula>
    </cfRule>
    <cfRule type="endsWith" dxfId="1750" priority="1754" stopIfTrue="1" operator="endsWith" text="OB">
      <formula>RIGHT(G321,LEN("OB"))="OB"</formula>
    </cfRule>
    <cfRule type="endsWith" dxfId="1749" priority="1755" stopIfTrue="1" operator="endsWith" text="BA">
      <formula>RIGHT(G321,LEN("BA"))="BA"</formula>
    </cfRule>
    <cfRule type="endsWith" dxfId="1748" priority="1756" stopIfTrue="1" operator="endsWith" text="CO">
      <formula>RIGHT(G321,LEN("CO"))="CO"</formula>
    </cfRule>
    <cfRule type="endsWith" dxfId="1747" priority="1757" stopIfTrue="1" operator="endsWith" text="CH">
      <formula>RIGHT(G321,LEN("CH"))="CH"</formula>
    </cfRule>
  </conditionalFormatting>
  <conditionalFormatting sqref="I321:I335">
    <cfRule type="endsWith" dxfId="1746" priority="1736" stopIfTrue="1" operator="endsWith" text="TE">
      <formula>RIGHT(I321,LEN("TE"))="TE"</formula>
    </cfRule>
    <cfRule type="endsWith" dxfId="1745" priority="1737" stopIfTrue="1" operator="endsWith" text="MX">
      <formula>RIGHT(I321,LEN("MX"))="MX"</formula>
    </cfRule>
    <cfRule type="endsWith" dxfId="1744" priority="1738" stopIfTrue="1" operator="endsWith" text="MI">
      <formula>RIGHT(I321,LEN("MI"))="MI"</formula>
    </cfRule>
    <cfRule type="endsWith" dxfId="1743" priority="1739" stopIfTrue="1" operator="endsWith" text="PL">
      <formula>RIGHT(I321,LEN("PL"))="PL"</formula>
    </cfRule>
    <cfRule type="endsWith" dxfId="1742" priority="1740" stopIfTrue="1" operator="endsWith" text="FE">
      <formula>RIGHT(I321,LEN("FE"))="FE"</formula>
    </cfRule>
    <cfRule type="endsWith" dxfId="1741" priority="1741" stopIfTrue="1" operator="endsWith" text="PA">
      <formula>RIGHT(I321,LEN("PA"))="PA"</formula>
    </cfRule>
    <cfRule type="endsWith" dxfId="1740" priority="1742" stopIfTrue="1" operator="endsWith" text="PS">
      <formula>RIGHT(I321,LEN("PS"))="PS"</formula>
    </cfRule>
    <cfRule type="endsWith" dxfId="1739" priority="1743" stopIfTrue="1" operator="endsWith" text="OB">
      <formula>RIGHT(I321,LEN("OB"))="OB"</formula>
    </cfRule>
    <cfRule type="endsWith" dxfId="1738" priority="1744" stopIfTrue="1" operator="endsWith" text="BA">
      <formula>RIGHT(I321,LEN("BA"))="BA"</formula>
    </cfRule>
    <cfRule type="endsWith" dxfId="1737" priority="1745" stopIfTrue="1" operator="endsWith" text="CO">
      <formula>RIGHT(I321,LEN("CO"))="CO"</formula>
    </cfRule>
    <cfRule type="endsWith" dxfId="1736" priority="1746" stopIfTrue="1" operator="endsWith" text="CH">
      <formula>RIGHT(I321,LEN("CH"))="CH"</formula>
    </cfRule>
  </conditionalFormatting>
  <conditionalFormatting sqref="K321:K335">
    <cfRule type="endsWith" dxfId="1735" priority="1725" stopIfTrue="1" operator="endsWith" text="TE">
      <formula>RIGHT(K321,LEN("TE"))="TE"</formula>
    </cfRule>
    <cfRule type="endsWith" dxfId="1734" priority="1726" stopIfTrue="1" operator="endsWith" text="MX">
      <formula>RIGHT(K321,LEN("MX"))="MX"</formula>
    </cfRule>
    <cfRule type="endsWith" dxfId="1733" priority="1727" stopIfTrue="1" operator="endsWith" text="MI">
      <formula>RIGHT(K321,LEN("MI"))="MI"</formula>
    </cfRule>
    <cfRule type="endsWith" dxfId="1732" priority="1728" stopIfTrue="1" operator="endsWith" text="PL">
      <formula>RIGHT(K321,LEN("PL"))="PL"</formula>
    </cfRule>
    <cfRule type="endsWith" dxfId="1731" priority="1729" stopIfTrue="1" operator="endsWith" text="FE">
      <formula>RIGHT(K321,LEN("FE"))="FE"</formula>
    </cfRule>
    <cfRule type="endsWith" dxfId="1730" priority="1730" stopIfTrue="1" operator="endsWith" text="PA">
      <formula>RIGHT(K321,LEN("PA"))="PA"</formula>
    </cfRule>
    <cfRule type="endsWith" dxfId="1729" priority="1731" stopIfTrue="1" operator="endsWith" text="PS">
      <formula>RIGHT(K321,LEN("PS"))="PS"</formula>
    </cfRule>
    <cfRule type="endsWith" dxfId="1728" priority="1732" stopIfTrue="1" operator="endsWith" text="OB">
      <formula>RIGHT(K321,LEN("OB"))="OB"</formula>
    </cfRule>
    <cfRule type="endsWith" dxfId="1727" priority="1733" stopIfTrue="1" operator="endsWith" text="BA">
      <formula>RIGHT(K321,LEN("BA"))="BA"</formula>
    </cfRule>
    <cfRule type="endsWith" dxfId="1726" priority="1734" stopIfTrue="1" operator="endsWith" text="CO">
      <formula>RIGHT(K321,LEN("CO"))="CO"</formula>
    </cfRule>
    <cfRule type="endsWith" dxfId="1725" priority="1735" stopIfTrue="1" operator="endsWith" text="CH">
      <formula>RIGHT(K321,LEN("CH"))="CH"</formula>
    </cfRule>
  </conditionalFormatting>
  <conditionalFormatting sqref="M321:M335">
    <cfRule type="endsWith" dxfId="1724" priority="1714" stopIfTrue="1" operator="endsWith" text="TE">
      <formula>RIGHT(M321,LEN("TE"))="TE"</formula>
    </cfRule>
    <cfRule type="endsWith" dxfId="1723" priority="1715" stopIfTrue="1" operator="endsWith" text="MX">
      <formula>RIGHT(M321,LEN("MX"))="MX"</formula>
    </cfRule>
    <cfRule type="endsWith" dxfId="1722" priority="1716" stopIfTrue="1" operator="endsWith" text="MI">
      <formula>RIGHT(M321,LEN("MI"))="MI"</formula>
    </cfRule>
    <cfRule type="endsWith" dxfId="1721" priority="1717" stopIfTrue="1" operator="endsWith" text="PL">
      <formula>RIGHT(M321,LEN("PL"))="PL"</formula>
    </cfRule>
    <cfRule type="endsWith" dxfId="1720" priority="1718" stopIfTrue="1" operator="endsWith" text="FE">
      <formula>RIGHT(M321,LEN("FE"))="FE"</formula>
    </cfRule>
    <cfRule type="endsWith" dxfId="1719" priority="1719" stopIfTrue="1" operator="endsWith" text="PA">
      <formula>RIGHT(M321,LEN("PA"))="PA"</formula>
    </cfRule>
    <cfRule type="endsWith" dxfId="1718" priority="1720" stopIfTrue="1" operator="endsWith" text="PS">
      <formula>RIGHT(M321,LEN("PS"))="PS"</formula>
    </cfRule>
    <cfRule type="endsWith" dxfId="1717" priority="1721" stopIfTrue="1" operator="endsWith" text="OB">
      <formula>RIGHT(M321,LEN("OB"))="OB"</formula>
    </cfRule>
    <cfRule type="endsWith" dxfId="1716" priority="1722" stopIfTrue="1" operator="endsWith" text="BA">
      <formula>RIGHT(M321,LEN("BA"))="BA"</formula>
    </cfRule>
    <cfRule type="endsWith" dxfId="1715" priority="1723" stopIfTrue="1" operator="endsWith" text="CO">
      <formula>RIGHT(M321,LEN("CO"))="CO"</formula>
    </cfRule>
    <cfRule type="endsWith" dxfId="1714" priority="1724" stopIfTrue="1" operator="endsWith" text="CH">
      <formula>RIGHT(M321,LEN("CH"))="CH"</formula>
    </cfRule>
  </conditionalFormatting>
  <conditionalFormatting sqref="O321:O335">
    <cfRule type="endsWith" dxfId="1713" priority="1703" stopIfTrue="1" operator="endsWith" text="TE">
      <formula>RIGHT(O321,LEN("TE"))="TE"</formula>
    </cfRule>
    <cfRule type="endsWith" dxfId="1712" priority="1704" stopIfTrue="1" operator="endsWith" text="MX">
      <formula>RIGHT(O321,LEN("MX"))="MX"</formula>
    </cfRule>
    <cfRule type="endsWith" dxfId="1711" priority="1705" stopIfTrue="1" operator="endsWith" text="MI">
      <formula>RIGHT(O321,LEN("MI"))="MI"</formula>
    </cfRule>
    <cfRule type="endsWith" dxfId="1710" priority="1706" stopIfTrue="1" operator="endsWith" text="PL">
      <formula>RIGHT(O321,LEN("PL"))="PL"</formula>
    </cfRule>
    <cfRule type="endsWith" dxfId="1709" priority="1707" stopIfTrue="1" operator="endsWith" text="FE">
      <formula>RIGHT(O321,LEN("FE"))="FE"</formula>
    </cfRule>
    <cfRule type="endsWith" dxfId="1708" priority="1708" stopIfTrue="1" operator="endsWith" text="PA">
      <formula>RIGHT(O321,LEN("PA"))="PA"</formula>
    </cfRule>
    <cfRule type="endsWith" dxfId="1707" priority="1709" stopIfTrue="1" operator="endsWith" text="PS">
      <formula>RIGHT(O321,LEN("PS"))="PS"</formula>
    </cfRule>
    <cfRule type="endsWith" dxfId="1706" priority="1710" stopIfTrue="1" operator="endsWith" text="OB">
      <formula>RIGHT(O321,LEN("OB"))="OB"</formula>
    </cfRule>
    <cfRule type="endsWith" dxfId="1705" priority="1711" stopIfTrue="1" operator="endsWith" text="BA">
      <formula>RIGHT(O321,LEN("BA"))="BA"</formula>
    </cfRule>
    <cfRule type="endsWith" dxfId="1704" priority="1712" stopIfTrue="1" operator="endsWith" text="CO">
      <formula>RIGHT(O321,LEN("CO"))="CO"</formula>
    </cfRule>
    <cfRule type="endsWith" dxfId="1703" priority="1713" stopIfTrue="1" operator="endsWith" text="CH">
      <formula>RIGHT(O321,LEN("CH"))="CH"</formula>
    </cfRule>
  </conditionalFormatting>
  <conditionalFormatting sqref="Q321:Q335">
    <cfRule type="endsWith" dxfId="1702" priority="1692" stopIfTrue="1" operator="endsWith" text="TE">
      <formula>RIGHT(Q321,LEN("TE"))="TE"</formula>
    </cfRule>
    <cfRule type="endsWith" dxfId="1701" priority="1693" stopIfTrue="1" operator="endsWith" text="MX">
      <formula>RIGHT(Q321,LEN("MX"))="MX"</formula>
    </cfRule>
    <cfRule type="endsWith" dxfId="1700" priority="1694" stopIfTrue="1" operator="endsWith" text="MI">
      <formula>RIGHT(Q321,LEN("MI"))="MI"</formula>
    </cfRule>
    <cfRule type="endsWith" dxfId="1699" priority="1695" stopIfTrue="1" operator="endsWith" text="PL">
      <formula>RIGHT(Q321,LEN("PL"))="PL"</formula>
    </cfRule>
    <cfRule type="endsWith" dxfId="1698" priority="1696" stopIfTrue="1" operator="endsWith" text="FE">
      <formula>RIGHT(Q321,LEN("FE"))="FE"</formula>
    </cfRule>
    <cfRule type="endsWith" dxfId="1697" priority="1697" stopIfTrue="1" operator="endsWith" text="PA">
      <formula>RIGHT(Q321,LEN("PA"))="PA"</formula>
    </cfRule>
    <cfRule type="endsWith" dxfId="1696" priority="1698" stopIfTrue="1" operator="endsWith" text="PS">
      <formula>RIGHT(Q321,LEN("PS"))="PS"</formula>
    </cfRule>
    <cfRule type="endsWith" dxfId="1695" priority="1699" stopIfTrue="1" operator="endsWith" text="OB">
      <formula>RIGHT(Q321,LEN("OB"))="OB"</formula>
    </cfRule>
    <cfRule type="endsWith" dxfId="1694" priority="1700" stopIfTrue="1" operator="endsWith" text="BA">
      <formula>RIGHT(Q321,LEN("BA"))="BA"</formula>
    </cfRule>
    <cfRule type="endsWith" dxfId="1693" priority="1701" stopIfTrue="1" operator="endsWith" text="CO">
      <formula>RIGHT(Q321,LEN("CO"))="CO"</formula>
    </cfRule>
    <cfRule type="endsWith" dxfId="1692" priority="1702" stopIfTrue="1" operator="endsWith" text="CH">
      <formula>RIGHT(Q321,LEN("CH"))="CH"</formula>
    </cfRule>
  </conditionalFormatting>
  <conditionalFormatting sqref="S321:S335">
    <cfRule type="endsWith" dxfId="1691" priority="1681" stopIfTrue="1" operator="endsWith" text="TE">
      <formula>RIGHT(S321,LEN("TE"))="TE"</formula>
    </cfRule>
    <cfRule type="endsWith" dxfId="1690" priority="1682" stopIfTrue="1" operator="endsWith" text="MX">
      <formula>RIGHT(S321,LEN("MX"))="MX"</formula>
    </cfRule>
    <cfRule type="endsWith" dxfId="1689" priority="1683" stopIfTrue="1" operator="endsWith" text="MI">
      <formula>RIGHT(S321,LEN("MI"))="MI"</formula>
    </cfRule>
    <cfRule type="endsWith" dxfId="1688" priority="1684" stopIfTrue="1" operator="endsWith" text="PL">
      <formula>RIGHT(S321,LEN("PL"))="PL"</formula>
    </cfRule>
    <cfRule type="endsWith" dxfId="1687" priority="1685" stopIfTrue="1" operator="endsWith" text="FE">
      <formula>RIGHT(S321,LEN("FE"))="FE"</formula>
    </cfRule>
    <cfRule type="endsWith" dxfId="1686" priority="1686" stopIfTrue="1" operator="endsWith" text="PA">
      <formula>RIGHT(S321,LEN("PA"))="PA"</formula>
    </cfRule>
    <cfRule type="endsWith" dxfId="1685" priority="1687" stopIfTrue="1" operator="endsWith" text="PS">
      <formula>RIGHT(S321,LEN("PS"))="PS"</formula>
    </cfRule>
    <cfRule type="endsWith" dxfId="1684" priority="1688" stopIfTrue="1" operator="endsWith" text="OB">
      <formula>RIGHT(S321,LEN("OB"))="OB"</formula>
    </cfRule>
    <cfRule type="endsWith" dxfId="1683" priority="1689" stopIfTrue="1" operator="endsWith" text="BA">
      <formula>RIGHT(S321,LEN("BA"))="BA"</formula>
    </cfRule>
    <cfRule type="endsWith" dxfId="1682" priority="1690" stopIfTrue="1" operator="endsWith" text="CO">
      <formula>RIGHT(S321,LEN("CO"))="CO"</formula>
    </cfRule>
    <cfRule type="endsWith" dxfId="1681" priority="1691" stopIfTrue="1" operator="endsWith" text="CH">
      <formula>RIGHT(S321,LEN("CH"))="CH"</formula>
    </cfRule>
  </conditionalFormatting>
  <conditionalFormatting sqref="AB336">
    <cfRule type="cellIs" dxfId="1680" priority="1680" stopIfTrue="1" operator="greaterThan">
      <formula>16</formula>
    </cfRule>
  </conditionalFormatting>
  <conditionalFormatting sqref="AD336">
    <cfRule type="cellIs" dxfId="1679" priority="1679" stopIfTrue="1" operator="greaterThan">
      <formula>16</formula>
    </cfRule>
  </conditionalFormatting>
  <conditionalFormatting sqref="AF336">
    <cfRule type="cellIs" dxfId="1678" priority="1678" stopIfTrue="1" operator="greaterThan">
      <formula>16</formula>
    </cfRule>
  </conditionalFormatting>
  <conditionalFormatting sqref="AH336">
    <cfRule type="cellIs" dxfId="1677" priority="1677" stopIfTrue="1" operator="greaterThan">
      <formula>16</formula>
    </cfRule>
  </conditionalFormatting>
  <conditionalFormatting sqref="AJ336">
    <cfRule type="cellIs" dxfId="1676" priority="1676" stopIfTrue="1" operator="greaterThan">
      <formula>16</formula>
    </cfRule>
  </conditionalFormatting>
  <conditionalFormatting sqref="AL336">
    <cfRule type="cellIs" dxfId="1675" priority="1675" stopIfTrue="1" operator="greaterThan">
      <formula>16</formula>
    </cfRule>
  </conditionalFormatting>
  <conditionalFormatting sqref="AN336">
    <cfRule type="cellIs" dxfId="1674" priority="1674" stopIfTrue="1" operator="greaterThan">
      <formula>16</formula>
    </cfRule>
  </conditionalFormatting>
  <conditionalFormatting sqref="AA321:AA335">
    <cfRule type="endsWith" dxfId="1673" priority="1663" stopIfTrue="1" operator="endsWith" text="TE">
      <formula>RIGHT(AA321,LEN("TE"))="TE"</formula>
    </cfRule>
    <cfRule type="endsWith" dxfId="1672" priority="1664" stopIfTrue="1" operator="endsWith" text="MX">
      <formula>RIGHT(AA321,LEN("MX"))="MX"</formula>
    </cfRule>
    <cfRule type="endsWith" dxfId="1671" priority="1665" stopIfTrue="1" operator="endsWith" text="MI">
      <formula>RIGHT(AA321,LEN("MI"))="MI"</formula>
    </cfRule>
    <cfRule type="endsWith" dxfId="1670" priority="1666" stopIfTrue="1" operator="endsWith" text="PL">
      <formula>RIGHT(AA321,LEN("PL"))="PL"</formula>
    </cfRule>
    <cfRule type="endsWith" dxfId="1669" priority="1667" stopIfTrue="1" operator="endsWith" text="FE">
      <formula>RIGHT(AA321,LEN("FE"))="FE"</formula>
    </cfRule>
    <cfRule type="endsWith" dxfId="1668" priority="1668" stopIfTrue="1" operator="endsWith" text="PA">
      <formula>RIGHT(AA321,LEN("PA"))="PA"</formula>
    </cfRule>
    <cfRule type="endsWith" dxfId="1667" priority="1669" stopIfTrue="1" operator="endsWith" text="PS">
      <formula>RIGHT(AA321,LEN("PS"))="PS"</formula>
    </cfRule>
    <cfRule type="endsWith" dxfId="1666" priority="1670" stopIfTrue="1" operator="endsWith" text="OB">
      <formula>RIGHT(AA321,LEN("OB"))="OB"</formula>
    </cfRule>
    <cfRule type="endsWith" dxfId="1665" priority="1671" stopIfTrue="1" operator="endsWith" text="BA">
      <formula>RIGHT(AA321,LEN("BA"))="BA"</formula>
    </cfRule>
    <cfRule type="endsWith" dxfId="1664" priority="1672" stopIfTrue="1" operator="endsWith" text="CO">
      <formula>RIGHT(AA321,LEN("CO"))="CO"</formula>
    </cfRule>
    <cfRule type="endsWith" dxfId="1663" priority="1673" stopIfTrue="1" operator="endsWith" text="CH">
      <formula>RIGHT(AA321,LEN("CH"))="CH"</formula>
    </cfRule>
  </conditionalFormatting>
  <conditionalFormatting sqref="AC321:AC335">
    <cfRule type="endsWith" dxfId="1662" priority="1652" stopIfTrue="1" operator="endsWith" text="TE">
      <formula>RIGHT(AC321,LEN("TE"))="TE"</formula>
    </cfRule>
    <cfRule type="endsWith" dxfId="1661" priority="1653" stopIfTrue="1" operator="endsWith" text="MX">
      <formula>RIGHT(AC321,LEN("MX"))="MX"</formula>
    </cfRule>
    <cfRule type="endsWith" dxfId="1660" priority="1654" stopIfTrue="1" operator="endsWith" text="MI">
      <formula>RIGHT(AC321,LEN("MI"))="MI"</formula>
    </cfRule>
    <cfRule type="endsWith" dxfId="1659" priority="1655" stopIfTrue="1" operator="endsWith" text="PL">
      <formula>RIGHT(AC321,LEN("PL"))="PL"</formula>
    </cfRule>
    <cfRule type="endsWith" dxfId="1658" priority="1656" stopIfTrue="1" operator="endsWith" text="FE">
      <formula>RIGHT(AC321,LEN("FE"))="FE"</formula>
    </cfRule>
    <cfRule type="endsWith" dxfId="1657" priority="1657" stopIfTrue="1" operator="endsWith" text="PA">
      <formula>RIGHT(AC321,LEN("PA"))="PA"</formula>
    </cfRule>
    <cfRule type="endsWith" dxfId="1656" priority="1658" stopIfTrue="1" operator="endsWith" text="PS">
      <formula>RIGHT(AC321,LEN("PS"))="PS"</formula>
    </cfRule>
    <cfRule type="endsWith" dxfId="1655" priority="1659" stopIfTrue="1" operator="endsWith" text="OB">
      <formula>RIGHT(AC321,LEN("OB"))="OB"</formula>
    </cfRule>
    <cfRule type="endsWith" dxfId="1654" priority="1660" stopIfTrue="1" operator="endsWith" text="BA">
      <formula>RIGHT(AC321,LEN("BA"))="BA"</formula>
    </cfRule>
    <cfRule type="endsWith" dxfId="1653" priority="1661" stopIfTrue="1" operator="endsWith" text="CO">
      <formula>RIGHT(AC321,LEN("CO"))="CO"</formula>
    </cfRule>
    <cfRule type="endsWith" dxfId="1652" priority="1662" stopIfTrue="1" operator="endsWith" text="CH">
      <formula>RIGHT(AC321,LEN("CH"))="CH"</formula>
    </cfRule>
  </conditionalFormatting>
  <conditionalFormatting sqref="AE321:AE335">
    <cfRule type="endsWith" dxfId="1651" priority="1641" stopIfTrue="1" operator="endsWith" text="TE">
      <formula>RIGHT(AE321,LEN("TE"))="TE"</formula>
    </cfRule>
    <cfRule type="endsWith" dxfId="1650" priority="1642" stopIfTrue="1" operator="endsWith" text="MX">
      <formula>RIGHT(AE321,LEN("MX"))="MX"</formula>
    </cfRule>
    <cfRule type="endsWith" dxfId="1649" priority="1643" stopIfTrue="1" operator="endsWith" text="MI">
      <formula>RIGHT(AE321,LEN("MI"))="MI"</formula>
    </cfRule>
    <cfRule type="endsWith" dxfId="1648" priority="1644" stopIfTrue="1" operator="endsWith" text="PL">
      <formula>RIGHT(AE321,LEN("PL"))="PL"</formula>
    </cfRule>
    <cfRule type="endsWith" dxfId="1647" priority="1645" stopIfTrue="1" operator="endsWith" text="FE">
      <formula>RIGHT(AE321,LEN("FE"))="FE"</formula>
    </cfRule>
    <cfRule type="endsWith" dxfId="1646" priority="1646" stopIfTrue="1" operator="endsWith" text="PA">
      <formula>RIGHT(AE321,LEN("PA"))="PA"</formula>
    </cfRule>
    <cfRule type="endsWith" dxfId="1645" priority="1647" stopIfTrue="1" operator="endsWith" text="PS">
      <formula>RIGHT(AE321,LEN("PS"))="PS"</formula>
    </cfRule>
    <cfRule type="endsWith" dxfId="1644" priority="1648" stopIfTrue="1" operator="endsWith" text="OB">
      <formula>RIGHT(AE321,LEN("OB"))="OB"</formula>
    </cfRule>
    <cfRule type="endsWith" dxfId="1643" priority="1649" stopIfTrue="1" operator="endsWith" text="BA">
      <formula>RIGHT(AE321,LEN("BA"))="BA"</formula>
    </cfRule>
    <cfRule type="endsWith" dxfId="1642" priority="1650" stopIfTrue="1" operator="endsWith" text="CO">
      <formula>RIGHT(AE321,LEN("CO"))="CO"</formula>
    </cfRule>
    <cfRule type="endsWith" dxfId="1641" priority="1651" stopIfTrue="1" operator="endsWith" text="CH">
      <formula>RIGHT(AE321,LEN("CH"))="CH"</formula>
    </cfRule>
  </conditionalFormatting>
  <conditionalFormatting sqref="AG321:AG335">
    <cfRule type="endsWith" dxfId="1640" priority="1630" stopIfTrue="1" operator="endsWith" text="TE">
      <formula>RIGHT(AG321,LEN("TE"))="TE"</formula>
    </cfRule>
    <cfRule type="endsWith" dxfId="1639" priority="1631" stopIfTrue="1" operator="endsWith" text="MX">
      <formula>RIGHT(AG321,LEN("MX"))="MX"</formula>
    </cfRule>
    <cfRule type="endsWith" dxfId="1638" priority="1632" stopIfTrue="1" operator="endsWith" text="MI">
      <formula>RIGHT(AG321,LEN("MI"))="MI"</formula>
    </cfRule>
    <cfRule type="endsWith" dxfId="1637" priority="1633" stopIfTrue="1" operator="endsWith" text="PL">
      <formula>RIGHT(AG321,LEN("PL"))="PL"</formula>
    </cfRule>
    <cfRule type="endsWith" dxfId="1636" priority="1634" stopIfTrue="1" operator="endsWith" text="FE">
      <formula>RIGHT(AG321,LEN("FE"))="FE"</formula>
    </cfRule>
    <cfRule type="endsWith" dxfId="1635" priority="1635" stopIfTrue="1" operator="endsWith" text="PA">
      <formula>RIGHT(AG321,LEN("PA"))="PA"</formula>
    </cfRule>
    <cfRule type="endsWith" dxfId="1634" priority="1636" stopIfTrue="1" operator="endsWith" text="PS">
      <formula>RIGHT(AG321,LEN("PS"))="PS"</formula>
    </cfRule>
    <cfRule type="endsWith" dxfId="1633" priority="1637" stopIfTrue="1" operator="endsWith" text="OB">
      <formula>RIGHT(AG321,LEN("OB"))="OB"</formula>
    </cfRule>
    <cfRule type="endsWith" dxfId="1632" priority="1638" stopIfTrue="1" operator="endsWith" text="BA">
      <formula>RIGHT(AG321,LEN("BA"))="BA"</formula>
    </cfRule>
    <cfRule type="endsWith" dxfId="1631" priority="1639" stopIfTrue="1" operator="endsWith" text="CO">
      <formula>RIGHT(AG321,LEN("CO"))="CO"</formula>
    </cfRule>
    <cfRule type="endsWith" dxfId="1630" priority="1640" stopIfTrue="1" operator="endsWith" text="CH">
      <formula>RIGHT(AG321,LEN("CH"))="CH"</formula>
    </cfRule>
  </conditionalFormatting>
  <conditionalFormatting sqref="AI321:AI335">
    <cfRule type="endsWith" dxfId="1629" priority="1619" stopIfTrue="1" operator="endsWith" text="TE">
      <formula>RIGHT(AI321,LEN("TE"))="TE"</formula>
    </cfRule>
    <cfRule type="endsWith" dxfId="1628" priority="1620" stopIfTrue="1" operator="endsWith" text="MX">
      <formula>RIGHT(AI321,LEN("MX"))="MX"</formula>
    </cfRule>
    <cfRule type="endsWith" dxfId="1627" priority="1621" stopIfTrue="1" operator="endsWith" text="MI">
      <formula>RIGHT(AI321,LEN("MI"))="MI"</formula>
    </cfRule>
    <cfRule type="endsWith" dxfId="1626" priority="1622" stopIfTrue="1" operator="endsWith" text="PL">
      <formula>RIGHT(AI321,LEN("PL"))="PL"</formula>
    </cfRule>
    <cfRule type="endsWith" dxfId="1625" priority="1623" stopIfTrue="1" operator="endsWith" text="FE">
      <formula>RIGHT(AI321,LEN("FE"))="FE"</formula>
    </cfRule>
    <cfRule type="endsWith" dxfId="1624" priority="1624" stopIfTrue="1" operator="endsWith" text="PA">
      <formula>RIGHT(AI321,LEN("PA"))="PA"</formula>
    </cfRule>
    <cfRule type="endsWith" dxfId="1623" priority="1625" stopIfTrue="1" operator="endsWith" text="PS">
      <formula>RIGHT(AI321,LEN("PS"))="PS"</formula>
    </cfRule>
    <cfRule type="endsWith" dxfId="1622" priority="1626" stopIfTrue="1" operator="endsWith" text="OB">
      <formula>RIGHT(AI321,LEN("OB"))="OB"</formula>
    </cfRule>
    <cfRule type="endsWith" dxfId="1621" priority="1627" stopIfTrue="1" operator="endsWith" text="BA">
      <formula>RIGHT(AI321,LEN("BA"))="BA"</formula>
    </cfRule>
    <cfRule type="endsWith" dxfId="1620" priority="1628" stopIfTrue="1" operator="endsWith" text="CO">
      <formula>RIGHT(AI321,LEN("CO"))="CO"</formula>
    </cfRule>
    <cfRule type="endsWith" dxfId="1619" priority="1629" stopIfTrue="1" operator="endsWith" text="CH">
      <formula>RIGHT(AI321,LEN("CH"))="CH"</formula>
    </cfRule>
  </conditionalFormatting>
  <conditionalFormatting sqref="AK321:AK335">
    <cfRule type="endsWith" dxfId="1618" priority="1608" stopIfTrue="1" operator="endsWith" text="TE">
      <formula>RIGHT(AK321,LEN("TE"))="TE"</formula>
    </cfRule>
    <cfRule type="endsWith" dxfId="1617" priority="1609" stopIfTrue="1" operator="endsWith" text="MX">
      <formula>RIGHT(AK321,LEN("MX"))="MX"</formula>
    </cfRule>
    <cfRule type="endsWith" dxfId="1616" priority="1610" stopIfTrue="1" operator="endsWith" text="MI">
      <formula>RIGHT(AK321,LEN("MI"))="MI"</formula>
    </cfRule>
    <cfRule type="endsWith" dxfId="1615" priority="1611" stopIfTrue="1" operator="endsWith" text="PL">
      <formula>RIGHT(AK321,LEN("PL"))="PL"</formula>
    </cfRule>
    <cfRule type="endsWith" dxfId="1614" priority="1612" stopIfTrue="1" operator="endsWith" text="FE">
      <formula>RIGHT(AK321,LEN("FE"))="FE"</formula>
    </cfRule>
    <cfRule type="endsWith" dxfId="1613" priority="1613" stopIfTrue="1" operator="endsWith" text="PA">
      <formula>RIGHT(AK321,LEN("PA"))="PA"</formula>
    </cfRule>
    <cfRule type="endsWith" dxfId="1612" priority="1614" stopIfTrue="1" operator="endsWith" text="PS">
      <formula>RIGHT(AK321,LEN("PS"))="PS"</formula>
    </cfRule>
    <cfRule type="endsWith" dxfId="1611" priority="1615" stopIfTrue="1" operator="endsWith" text="OB">
      <formula>RIGHT(AK321,LEN("OB"))="OB"</formula>
    </cfRule>
    <cfRule type="endsWith" dxfId="1610" priority="1616" stopIfTrue="1" operator="endsWith" text="BA">
      <formula>RIGHT(AK321,LEN("BA"))="BA"</formula>
    </cfRule>
    <cfRule type="endsWith" dxfId="1609" priority="1617" stopIfTrue="1" operator="endsWith" text="CO">
      <formula>RIGHT(AK321,LEN("CO"))="CO"</formula>
    </cfRule>
    <cfRule type="endsWith" dxfId="1608" priority="1618" stopIfTrue="1" operator="endsWith" text="CH">
      <formula>RIGHT(AK321,LEN("CH"))="CH"</formula>
    </cfRule>
  </conditionalFormatting>
  <conditionalFormatting sqref="AM321:AM335">
    <cfRule type="endsWith" dxfId="1607" priority="1597" stopIfTrue="1" operator="endsWith" text="TE">
      <formula>RIGHT(AM321,LEN("TE"))="TE"</formula>
    </cfRule>
    <cfRule type="endsWith" dxfId="1606" priority="1598" stopIfTrue="1" operator="endsWith" text="MX">
      <formula>RIGHT(AM321,LEN("MX"))="MX"</formula>
    </cfRule>
    <cfRule type="endsWith" dxfId="1605" priority="1599" stopIfTrue="1" operator="endsWith" text="MI">
      <formula>RIGHT(AM321,LEN("MI"))="MI"</formula>
    </cfRule>
    <cfRule type="endsWith" dxfId="1604" priority="1600" stopIfTrue="1" operator="endsWith" text="PL">
      <formula>RIGHT(AM321,LEN("PL"))="PL"</formula>
    </cfRule>
    <cfRule type="endsWith" dxfId="1603" priority="1601" stopIfTrue="1" operator="endsWith" text="FE">
      <formula>RIGHT(AM321,LEN("FE"))="FE"</formula>
    </cfRule>
    <cfRule type="endsWith" dxfId="1602" priority="1602" stopIfTrue="1" operator="endsWith" text="PA">
      <formula>RIGHT(AM321,LEN("PA"))="PA"</formula>
    </cfRule>
    <cfRule type="endsWith" dxfId="1601" priority="1603" stopIfTrue="1" operator="endsWith" text="PS">
      <formula>RIGHT(AM321,LEN("PS"))="PS"</formula>
    </cfRule>
    <cfRule type="endsWith" dxfId="1600" priority="1604" stopIfTrue="1" operator="endsWith" text="OB">
      <formula>RIGHT(AM321,LEN("OB"))="OB"</formula>
    </cfRule>
    <cfRule type="endsWith" dxfId="1599" priority="1605" stopIfTrue="1" operator="endsWith" text="BA">
      <formula>RIGHT(AM321,LEN("BA"))="BA"</formula>
    </cfRule>
    <cfRule type="endsWith" dxfId="1598" priority="1606" stopIfTrue="1" operator="endsWith" text="CO">
      <formula>RIGHT(AM321,LEN("CO"))="CO"</formula>
    </cfRule>
    <cfRule type="endsWith" dxfId="1597" priority="1607" stopIfTrue="1" operator="endsWith" text="CH">
      <formula>RIGHT(AM321,LEN("CH"))="CH"</formula>
    </cfRule>
  </conditionalFormatting>
  <conditionalFormatting sqref="AV336">
    <cfRule type="cellIs" dxfId="1596" priority="1596" stopIfTrue="1" operator="greaterThan">
      <formula>16</formula>
    </cfRule>
  </conditionalFormatting>
  <conditionalFormatting sqref="AX336">
    <cfRule type="cellIs" dxfId="1595" priority="1595" stopIfTrue="1" operator="greaterThan">
      <formula>16</formula>
    </cfRule>
  </conditionalFormatting>
  <conditionalFormatting sqref="AZ336">
    <cfRule type="cellIs" dxfId="1594" priority="1594" stopIfTrue="1" operator="greaterThan">
      <formula>16</formula>
    </cfRule>
  </conditionalFormatting>
  <conditionalFormatting sqref="BB336">
    <cfRule type="cellIs" dxfId="1593" priority="1593" stopIfTrue="1" operator="greaterThan">
      <formula>16</formula>
    </cfRule>
  </conditionalFormatting>
  <conditionalFormatting sqref="BD336">
    <cfRule type="cellIs" dxfId="1592" priority="1592" stopIfTrue="1" operator="greaterThan">
      <formula>16</formula>
    </cfRule>
  </conditionalFormatting>
  <conditionalFormatting sqref="BF336">
    <cfRule type="cellIs" dxfId="1591" priority="1591" stopIfTrue="1" operator="greaterThan">
      <formula>16</formula>
    </cfRule>
  </conditionalFormatting>
  <conditionalFormatting sqref="BH336">
    <cfRule type="cellIs" dxfId="1590" priority="1590" stopIfTrue="1" operator="greaterThan">
      <formula>16</formula>
    </cfRule>
  </conditionalFormatting>
  <conditionalFormatting sqref="AU321:AU335">
    <cfRule type="endsWith" dxfId="1589" priority="1579" stopIfTrue="1" operator="endsWith" text="TE">
      <formula>RIGHT(AU321,LEN("TE"))="TE"</formula>
    </cfRule>
    <cfRule type="endsWith" dxfId="1588" priority="1580" stopIfTrue="1" operator="endsWith" text="MX">
      <formula>RIGHT(AU321,LEN("MX"))="MX"</formula>
    </cfRule>
    <cfRule type="endsWith" dxfId="1587" priority="1581" stopIfTrue="1" operator="endsWith" text="MI">
      <formula>RIGHT(AU321,LEN("MI"))="MI"</formula>
    </cfRule>
    <cfRule type="endsWith" dxfId="1586" priority="1582" stopIfTrue="1" operator="endsWith" text="PL">
      <formula>RIGHT(AU321,LEN("PL"))="PL"</formula>
    </cfRule>
    <cfRule type="endsWith" dxfId="1585" priority="1583" stopIfTrue="1" operator="endsWith" text="FE">
      <formula>RIGHT(AU321,LEN("FE"))="FE"</formula>
    </cfRule>
    <cfRule type="endsWith" dxfId="1584" priority="1584" stopIfTrue="1" operator="endsWith" text="PA">
      <formula>RIGHT(AU321,LEN("PA"))="PA"</formula>
    </cfRule>
    <cfRule type="endsWith" dxfId="1583" priority="1585" stopIfTrue="1" operator="endsWith" text="PS">
      <formula>RIGHT(AU321,LEN("PS"))="PS"</formula>
    </cfRule>
    <cfRule type="endsWith" dxfId="1582" priority="1586" stopIfTrue="1" operator="endsWith" text="OB">
      <formula>RIGHT(AU321,LEN("OB"))="OB"</formula>
    </cfRule>
    <cfRule type="endsWith" dxfId="1581" priority="1587" stopIfTrue="1" operator="endsWith" text="BA">
      <formula>RIGHT(AU321,LEN("BA"))="BA"</formula>
    </cfRule>
    <cfRule type="endsWith" dxfId="1580" priority="1588" stopIfTrue="1" operator="endsWith" text="CO">
      <formula>RIGHT(AU321,LEN("CO"))="CO"</formula>
    </cfRule>
    <cfRule type="endsWith" dxfId="1579" priority="1589" stopIfTrue="1" operator="endsWith" text="CH">
      <formula>RIGHT(AU321,LEN("CH"))="CH"</formula>
    </cfRule>
  </conditionalFormatting>
  <conditionalFormatting sqref="AW321:AW335">
    <cfRule type="endsWith" dxfId="1578" priority="1568" stopIfTrue="1" operator="endsWith" text="TE">
      <formula>RIGHT(AW321,LEN("TE"))="TE"</formula>
    </cfRule>
    <cfRule type="endsWith" dxfId="1577" priority="1569" stopIfTrue="1" operator="endsWith" text="MX">
      <formula>RIGHT(AW321,LEN("MX"))="MX"</formula>
    </cfRule>
    <cfRule type="endsWith" dxfId="1576" priority="1570" stopIfTrue="1" operator="endsWith" text="MI">
      <formula>RIGHT(AW321,LEN("MI"))="MI"</formula>
    </cfRule>
    <cfRule type="endsWith" dxfId="1575" priority="1571" stopIfTrue="1" operator="endsWith" text="PL">
      <formula>RIGHT(AW321,LEN("PL"))="PL"</formula>
    </cfRule>
    <cfRule type="endsWith" dxfId="1574" priority="1572" stopIfTrue="1" operator="endsWith" text="FE">
      <formula>RIGHT(AW321,LEN("FE"))="FE"</formula>
    </cfRule>
    <cfRule type="endsWith" dxfId="1573" priority="1573" stopIfTrue="1" operator="endsWith" text="PA">
      <formula>RIGHT(AW321,LEN("PA"))="PA"</formula>
    </cfRule>
    <cfRule type="endsWith" dxfId="1572" priority="1574" stopIfTrue="1" operator="endsWith" text="PS">
      <formula>RIGHT(AW321,LEN("PS"))="PS"</formula>
    </cfRule>
    <cfRule type="endsWith" dxfId="1571" priority="1575" stopIfTrue="1" operator="endsWith" text="OB">
      <formula>RIGHT(AW321,LEN("OB"))="OB"</formula>
    </cfRule>
    <cfRule type="endsWith" dxfId="1570" priority="1576" stopIfTrue="1" operator="endsWith" text="BA">
      <formula>RIGHT(AW321,LEN("BA"))="BA"</formula>
    </cfRule>
    <cfRule type="endsWith" dxfId="1569" priority="1577" stopIfTrue="1" operator="endsWith" text="CO">
      <formula>RIGHT(AW321,LEN("CO"))="CO"</formula>
    </cfRule>
    <cfRule type="endsWith" dxfId="1568" priority="1578" stopIfTrue="1" operator="endsWith" text="CH">
      <formula>RIGHT(AW321,LEN("CH"))="CH"</formula>
    </cfRule>
  </conditionalFormatting>
  <conditionalFormatting sqref="AY321:AY335">
    <cfRule type="endsWith" dxfId="1567" priority="1557" stopIfTrue="1" operator="endsWith" text="TE">
      <formula>RIGHT(AY321,LEN("TE"))="TE"</formula>
    </cfRule>
    <cfRule type="endsWith" dxfId="1566" priority="1558" stopIfTrue="1" operator="endsWith" text="MX">
      <formula>RIGHT(AY321,LEN("MX"))="MX"</formula>
    </cfRule>
    <cfRule type="endsWith" dxfId="1565" priority="1559" stopIfTrue="1" operator="endsWith" text="MI">
      <formula>RIGHT(AY321,LEN("MI"))="MI"</formula>
    </cfRule>
    <cfRule type="endsWith" dxfId="1564" priority="1560" stopIfTrue="1" operator="endsWith" text="PL">
      <formula>RIGHT(AY321,LEN("PL"))="PL"</formula>
    </cfRule>
    <cfRule type="endsWith" dxfId="1563" priority="1561" stopIfTrue="1" operator="endsWith" text="FE">
      <formula>RIGHT(AY321,LEN("FE"))="FE"</formula>
    </cfRule>
    <cfRule type="endsWith" dxfId="1562" priority="1562" stopIfTrue="1" operator="endsWith" text="PA">
      <formula>RIGHT(AY321,LEN("PA"))="PA"</formula>
    </cfRule>
    <cfRule type="endsWith" dxfId="1561" priority="1563" stopIfTrue="1" operator="endsWith" text="PS">
      <formula>RIGHT(AY321,LEN("PS"))="PS"</formula>
    </cfRule>
    <cfRule type="endsWith" dxfId="1560" priority="1564" stopIfTrue="1" operator="endsWith" text="OB">
      <formula>RIGHT(AY321,LEN("OB"))="OB"</formula>
    </cfRule>
    <cfRule type="endsWith" dxfId="1559" priority="1565" stopIfTrue="1" operator="endsWith" text="BA">
      <formula>RIGHT(AY321,LEN("BA"))="BA"</formula>
    </cfRule>
    <cfRule type="endsWith" dxfId="1558" priority="1566" stopIfTrue="1" operator="endsWith" text="CO">
      <formula>RIGHT(AY321,LEN("CO"))="CO"</formula>
    </cfRule>
    <cfRule type="endsWith" dxfId="1557" priority="1567" stopIfTrue="1" operator="endsWith" text="CH">
      <formula>RIGHT(AY321,LEN("CH"))="CH"</formula>
    </cfRule>
  </conditionalFormatting>
  <conditionalFormatting sqref="BA321:BA335">
    <cfRule type="endsWith" dxfId="1556" priority="1546" stopIfTrue="1" operator="endsWith" text="TE">
      <formula>RIGHT(BA321,LEN("TE"))="TE"</formula>
    </cfRule>
    <cfRule type="endsWith" dxfId="1555" priority="1547" stopIfTrue="1" operator="endsWith" text="MX">
      <formula>RIGHT(BA321,LEN("MX"))="MX"</formula>
    </cfRule>
    <cfRule type="endsWith" dxfId="1554" priority="1548" stopIfTrue="1" operator="endsWith" text="MI">
      <formula>RIGHT(BA321,LEN("MI"))="MI"</formula>
    </cfRule>
    <cfRule type="endsWith" dxfId="1553" priority="1549" stopIfTrue="1" operator="endsWith" text="PL">
      <formula>RIGHT(BA321,LEN("PL"))="PL"</formula>
    </cfRule>
    <cfRule type="endsWith" dxfId="1552" priority="1550" stopIfTrue="1" operator="endsWith" text="FE">
      <formula>RIGHT(BA321,LEN("FE"))="FE"</formula>
    </cfRule>
    <cfRule type="endsWith" dxfId="1551" priority="1551" stopIfTrue="1" operator="endsWith" text="PA">
      <formula>RIGHT(BA321,LEN("PA"))="PA"</formula>
    </cfRule>
    <cfRule type="endsWith" dxfId="1550" priority="1552" stopIfTrue="1" operator="endsWith" text="PS">
      <formula>RIGHT(BA321,LEN("PS"))="PS"</formula>
    </cfRule>
    <cfRule type="endsWith" dxfId="1549" priority="1553" stopIfTrue="1" operator="endsWith" text="OB">
      <formula>RIGHT(BA321,LEN("OB"))="OB"</formula>
    </cfRule>
    <cfRule type="endsWith" dxfId="1548" priority="1554" stopIfTrue="1" operator="endsWith" text="BA">
      <formula>RIGHT(BA321,LEN("BA"))="BA"</formula>
    </cfRule>
    <cfRule type="endsWith" dxfId="1547" priority="1555" stopIfTrue="1" operator="endsWith" text="CO">
      <formula>RIGHT(BA321,LEN("CO"))="CO"</formula>
    </cfRule>
    <cfRule type="endsWith" dxfId="1546" priority="1556" stopIfTrue="1" operator="endsWith" text="CH">
      <formula>RIGHT(BA321,LEN("CH"))="CH"</formula>
    </cfRule>
  </conditionalFormatting>
  <conditionalFormatting sqref="BC321:BC335">
    <cfRule type="endsWith" dxfId="1545" priority="1535" stopIfTrue="1" operator="endsWith" text="TE">
      <formula>RIGHT(BC321,LEN("TE"))="TE"</formula>
    </cfRule>
    <cfRule type="endsWith" dxfId="1544" priority="1536" stopIfTrue="1" operator="endsWith" text="MX">
      <formula>RIGHT(BC321,LEN("MX"))="MX"</formula>
    </cfRule>
    <cfRule type="endsWith" dxfId="1543" priority="1537" stopIfTrue="1" operator="endsWith" text="MI">
      <formula>RIGHT(BC321,LEN("MI"))="MI"</formula>
    </cfRule>
    <cfRule type="endsWith" dxfId="1542" priority="1538" stopIfTrue="1" operator="endsWith" text="PL">
      <formula>RIGHT(BC321,LEN("PL"))="PL"</formula>
    </cfRule>
    <cfRule type="endsWith" dxfId="1541" priority="1539" stopIfTrue="1" operator="endsWith" text="FE">
      <formula>RIGHT(BC321,LEN("FE"))="FE"</formula>
    </cfRule>
    <cfRule type="endsWith" dxfId="1540" priority="1540" stopIfTrue="1" operator="endsWith" text="PA">
      <formula>RIGHT(BC321,LEN("PA"))="PA"</formula>
    </cfRule>
    <cfRule type="endsWith" dxfId="1539" priority="1541" stopIfTrue="1" operator="endsWith" text="PS">
      <formula>RIGHT(BC321,LEN("PS"))="PS"</formula>
    </cfRule>
    <cfRule type="endsWith" dxfId="1538" priority="1542" stopIfTrue="1" operator="endsWith" text="OB">
      <formula>RIGHT(BC321,LEN("OB"))="OB"</formula>
    </cfRule>
    <cfRule type="endsWith" dxfId="1537" priority="1543" stopIfTrue="1" operator="endsWith" text="BA">
      <formula>RIGHT(BC321,LEN("BA"))="BA"</formula>
    </cfRule>
    <cfRule type="endsWith" dxfId="1536" priority="1544" stopIfTrue="1" operator="endsWith" text="CO">
      <formula>RIGHT(BC321,LEN("CO"))="CO"</formula>
    </cfRule>
    <cfRule type="endsWith" dxfId="1535" priority="1545" stopIfTrue="1" operator="endsWith" text="CH">
      <formula>RIGHT(BC321,LEN("CH"))="CH"</formula>
    </cfRule>
  </conditionalFormatting>
  <conditionalFormatting sqref="BE321:BE335">
    <cfRule type="endsWith" dxfId="1534" priority="1524" stopIfTrue="1" operator="endsWith" text="TE">
      <formula>RIGHT(BE321,LEN("TE"))="TE"</formula>
    </cfRule>
    <cfRule type="endsWith" dxfId="1533" priority="1525" stopIfTrue="1" operator="endsWith" text="MX">
      <formula>RIGHT(BE321,LEN("MX"))="MX"</formula>
    </cfRule>
    <cfRule type="endsWith" dxfId="1532" priority="1526" stopIfTrue="1" operator="endsWith" text="MI">
      <formula>RIGHT(BE321,LEN("MI"))="MI"</formula>
    </cfRule>
    <cfRule type="endsWith" dxfId="1531" priority="1527" stopIfTrue="1" operator="endsWith" text="PL">
      <formula>RIGHT(BE321,LEN("PL"))="PL"</formula>
    </cfRule>
    <cfRule type="endsWith" dxfId="1530" priority="1528" stopIfTrue="1" operator="endsWith" text="FE">
      <formula>RIGHT(BE321,LEN("FE"))="FE"</formula>
    </cfRule>
    <cfRule type="endsWith" dxfId="1529" priority="1529" stopIfTrue="1" operator="endsWith" text="PA">
      <formula>RIGHT(BE321,LEN("PA"))="PA"</formula>
    </cfRule>
    <cfRule type="endsWith" dxfId="1528" priority="1530" stopIfTrue="1" operator="endsWith" text="PS">
      <formula>RIGHT(BE321,LEN("PS"))="PS"</formula>
    </cfRule>
    <cfRule type="endsWith" dxfId="1527" priority="1531" stopIfTrue="1" operator="endsWith" text="OB">
      <formula>RIGHT(BE321,LEN("OB"))="OB"</formula>
    </cfRule>
    <cfRule type="endsWith" dxfId="1526" priority="1532" stopIfTrue="1" operator="endsWith" text="BA">
      <formula>RIGHT(BE321,LEN("BA"))="BA"</formula>
    </cfRule>
    <cfRule type="endsWith" dxfId="1525" priority="1533" stopIfTrue="1" operator="endsWith" text="CO">
      <formula>RIGHT(BE321,LEN("CO"))="CO"</formula>
    </cfRule>
    <cfRule type="endsWith" dxfId="1524" priority="1534" stopIfTrue="1" operator="endsWith" text="CH">
      <formula>RIGHT(BE321,LEN("CH"))="CH"</formula>
    </cfRule>
  </conditionalFormatting>
  <conditionalFormatting sqref="BG321:BG335">
    <cfRule type="endsWith" dxfId="1523" priority="1513" stopIfTrue="1" operator="endsWith" text="TE">
      <formula>RIGHT(BG321,LEN("TE"))="TE"</formula>
    </cfRule>
    <cfRule type="endsWith" dxfId="1522" priority="1514" stopIfTrue="1" operator="endsWith" text="MX">
      <formula>RIGHT(BG321,LEN("MX"))="MX"</formula>
    </cfRule>
    <cfRule type="endsWith" dxfId="1521" priority="1515" stopIfTrue="1" operator="endsWith" text="MI">
      <formula>RIGHT(BG321,LEN("MI"))="MI"</formula>
    </cfRule>
    <cfRule type="endsWith" dxfId="1520" priority="1516" stopIfTrue="1" operator="endsWith" text="PL">
      <formula>RIGHT(BG321,LEN("PL"))="PL"</formula>
    </cfRule>
    <cfRule type="endsWith" dxfId="1519" priority="1517" stopIfTrue="1" operator="endsWith" text="FE">
      <formula>RIGHT(BG321,LEN("FE"))="FE"</formula>
    </cfRule>
    <cfRule type="endsWith" dxfId="1518" priority="1518" stopIfTrue="1" operator="endsWith" text="PA">
      <formula>RIGHT(BG321,LEN("PA"))="PA"</formula>
    </cfRule>
    <cfRule type="endsWith" dxfId="1517" priority="1519" stopIfTrue="1" operator="endsWith" text="PS">
      <formula>RIGHT(BG321,LEN("PS"))="PS"</formula>
    </cfRule>
    <cfRule type="endsWith" dxfId="1516" priority="1520" stopIfTrue="1" operator="endsWith" text="OB">
      <formula>RIGHT(BG321,LEN("OB"))="OB"</formula>
    </cfRule>
    <cfRule type="endsWith" dxfId="1515" priority="1521" stopIfTrue="1" operator="endsWith" text="BA">
      <formula>RIGHT(BG321,LEN("BA"))="BA"</formula>
    </cfRule>
    <cfRule type="endsWith" dxfId="1514" priority="1522" stopIfTrue="1" operator="endsWith" text="CO">
      <formula>RIGHT(BG321,LEN("CO"))="CO"</formula>
    </cfRule>
    <cfRule type="endsWith" dxfId="1513" priority="1523" stopIfTrue="1" operator="endsWith" text="CH">
      <formula>RIGHT(BG321,LEN("CH"))="CH"</formula>
    </cfRule>
  </conditionalFormatting>
  <conditionalFormatting sqref="H357">
    <cfRule type="cellIs" dxfId="1512" priority="1512" stopIfTrue="1" operator="greaterThan">
      <formula>16</formula>
    </cfRule>
  </conditionalFormatting>
  <conditionalFormatting sqref="J357">
    <cfRule type="cellIs" dxfId="1511" priority="1511" stopIfTrue="1" operator="greaterThan">
      <formula>16</formula>
    </cfRule>
  </conditionalFormatting>
  <conditionalFormatting sqref="L357">
    <cfRule type="cellIs" dxfId="1510" priority="1510" stopIfTrue="1" operator="greaterThan">
      <formula>16</formula>
    </cfRule>
  </conditionalFormatting>
  <conditionalFormatting sqref="N357">
    <cfRule type="cellIs" dxfId="1509" priority="1509" stopIfTrue="1" operator="greaterThan">
      <formula>16</formula>
    </cfRule>
  </conditionalFormatting>
  <conditionalFormatting sqref="P357">
    <cfRule type="cellIs" dxfId="1508" priority="1508" stopIfTrue="1" operator="greaterThan">
      <formula>16</formula>
    </cfRule>
  </conditionalFormatting>
  <conditionalFormatting sqref="R357">
    <cfRule type="cellIs" dxfId="1507" priority="1507" stopIfTrue="1" operator="greaterThan">
      <formula>16</formula>
    </cfRule>
  </conditionalFormatting>
  <conditionalFormatting sqref="T357">
    <cfRule type="cellIs" dxfId="1506" priority="1506" stopIfTrue="1" operator="greaterThan">
      <formula>16</formula>
    </cfRule>
  </conditionalFormatting>
  <conditionalFormatting sqref="G342:G356">
    <cfRule type="endsWith" dxfId="1505" priority="1495" stopIfTrue="1" operator="endsWith" text="TE">
      <formula>RIGHT(G342,LEN("TE"))="TE"</formula>
    </cfRule>
    <cfRule type="endsWith" dxfId="1504" priority="1496" stopIfTrue="1" operator="endsWith" text="MX">
      <formula>RIGHT(G342,LEN("MX"))="MX"</formula>
    </cfRule>
    <cfRule type="endsWith" dxfId="1503" priority="1497" stopIfTrue="1" operator="endsWith" text="MI">
      <formula>RIGHT(G342,LEN("MI"))="MI"</formula>
    </cfRule>
    <cfRule type="endsWith" dxfId="1502" priority="1498" stopIfTrue="1" operator="endsWith" text="PL">
      <formula>RIGHT(G342,LEN("PL"))="PL"</formula>
    </cfRule>
    <cfRule type="endsWith" dxfId="1501" priority="1499" stopIfTrue="1" operator="endsWith" text="FE">
      <formula>RIGHT(G342,LEN("FE"))="FE"</formula>
    </cfRule>
    <cfRule type="endsWith" dxfId="1500" priority="1500" stopIfTrue="1" operator="endsWith" text="PA">
      <formula>RIGHT(G342,LEN("PA"))="PA"</formula>
    </cfRule>
    <cfRule type="endsWith" dxfId="1499" priority="1501" stopIfTrue="1" operator="endsWith" text="PS">
      <formula>RIGHT(G342,LEN("PS"))="PS"</formula>
    </cfRule>
    <cfRule type="endsWith" dxfId="1498" priority="1502" stopIfTrue="1" operator="endsWith" text="OB">
      <formula>RIGHT(G342,LEN("OB"))="OB"</formula>
    </cfRule>
    <cfRule type="endsWith" dxfId="1497" priority="1503" stopIfTrue="1" operator="endsWith" text="BA">
      <formula>RIGHT(G342,LEN("BA"))="BA"</formula>
    </cfRule>
    <cfRule type="endsWith" dxfId="1496" priority="1504" stopIfTrue="1" operator="endsWith" text="CO">
      <formula>RIGHT(G342,LEN("CO"))="CO"</formula>
    </cfRule>
    <cfRule type="endsWith" dxfId="1495" priority="1505" stopIfTrue="1" operator="endsWith" text="CH">
      <formula>RIGHT(G342,LEN("CH"))="CH"</formula>
    </cfRule>
  </conditionalFormatting>
  <conditionalFormatting sqref="I342:I356">
    <cfRule type="endsWith" dxfId="1494" priority="1484" stopIfTrue="1" operator="endsWith" text="TE">
      <formula>RIGHT(I342,LEN("TE"))="TE"</formula>
    </cfRule>
    <cfRule type="endsWith" dxfId="1493" priority="1485" stopIfTrue="1" operator="endsWith" text="MX">
      <formula>RIGHT(I342,LEN("MX"))="MX"</formula>
    </cfRule>
    <cfRule type="endsWith" dxfId="1492" priority="1486" stopIfTrue="1" operator="endsWith" text="MI">
      <formula>RIGHT(I342,LEN("MI"))="MI"</formula>
    </cfRule>
    <cfRule type="endsWith" dxfId="1491" priority="1487" stopIfTrue="1" operator="endsWith" text="PL">
      <formula>RIGHT(I342,LEN("PL"))="PL"</formula>
    </cfRule>
    <cfRule type="endsWith" dxfId="1490" priority="1488" stopIfTrue="1" operator="endsWith" text="FE">
      <formula>RIGHT(I342,LEN("FE"))="FE"</formula>
    </cfRule>
    <cfRule type="endsWith" dxfId="1489" priority="1489" stopIfTrue="1" operator="endsWith" text="PA">
      <formula>RIGHT(I342,LEN("PA"))="PA"</formula>
    </cfRule>
    <cfRule type="endsWith" dxfId="1488" priority="1490" stopIfTrue="1" operator="endsWith" text="PS">
      <formula>RIGHT(I342,LEN("PS"))="PS"</formula>
    </cfRule>
    <cfRule type="endsWith" dxfId="1487" priority="1491" stopIfTrue="1" operator="endsWith" text="OB">
      <formula>RIGHT(I342,LEN("OB"))="OB"</formula>
    </cfRule>
    <cfRule type="endsWith" dxfId="1486" priority="1492" stopIfTrue="1" operator="endsWith" text="BA">
      <formula>RIGHT(I342,LEN("BA"))="BA"</formula>
    </cfRule>
    <cfRule type="endsWith" dxfId="1485" priority="1493" stopIfTrue="1" operator="endsWith" text="CO">
      <formula>RIGHT(I342,LEN("CO"))="CO"</formula>
    </cfRule>
    <cfRule type="endsWith" dxfId="1484" priority="1494" stopIfTrue="1" operator="endsWith" text="CH">
      <formula>RIGHT(I342,LEN("CH"))="CH"</formula>
    </cfRule>
  </conditionalFormatting>
  <conditionalFormatting sqref="K342:K356">
    <cfRule type="endsWith" dxfId="1483" priority="1473" stopIfTrue="1" operator="endsWith" text="TE">
      <formula>RIGHT(K342,LEN("TE"))="TE"</formula>
    </cfRule>
    <cfRule type="endsWith" dxfId="1482" priority="1474" stopIfTrue="1" operator="endsWith" text="MX">
      <formula>RIGHT(K342,LEN("MX"))="MX"</formula>
    </cfRule>
    <cfRule type="endsWith" dxfId="1481" priority="1475" stopIfTrue="1" operator="endsWith" text="MI">
      <formula>RIGHT(K342,LEN("MI"))="MI"</formula>
    </cfRule>
    <cfRule type="endsWith" dxfId="1480" priority="1476" stopIfTrue="1" operator="endsWith" text="PL">
      <formula>RIGHT(K342,LEN("PL"))="PL"</formula>
    </cfRule>
    <cfRule type="endsWith" dxfId="1479" priority="1477" stopIfTrue="1" operator="endsWith" text="FE">
      <formula>RIGHT(K342,LEN("FE"))="FE"</formula>
    </cfRule>
    <cfRule type="endsWith" dxfId="1478" priority="1478" stopIfTrue="1" operator="endsWith" text="PA">
      <formula>RIGHT(K342,LEN("PA"))="PA"</formula>
    </cfRule>
    <cfRule type="endsWith" dxfId="1477" priority="1479" stopIfTrue="1" operator="endsWith" text="PS">
      <formula>RIGHT(K342,LEN("PS"))="PS"</formula>
    </cfRule>
    <cfRule type="endsWith" dxfId="1476" priority="1480" stopIfTrue="1" operator="endsWith" text="OB">
      <formula>RIGHT(K342,LEN("OB"))="OB"</formula>
    </cfRule>
    <cfRule type="endsWith" dxfId="1475" priority="1481" stopIfTrue="1" operator="endsWith" text="BA">
      <formula>RIGHT(K342,LEN("BA"))="BA"</formula>
    </cfRule>
    <cfRule type="endsWith" dxfId="1474" priority="1482" stopIfTrue="1" operator="endsWith" text="CO">
      <formula>RIGHT(K342,LEN("CO"))="CO"</formula>
    </cfRule>
    <cfRule type="endsWith" dxfId="1473" priority="1483" stopIfTrue="1" operator="endsWith" text="CH">
      <formula>RIGHT(K342,LEN("CH"))="CH"</formula>
    </cfRule>
  </conditionalFormatting>
  <conditionalFormatting sqref="M342:M356">
    <cfRule type="endsWith" dxfId="1472" priority="1462" stopIfTrue="1" operator="endsWith" text="TE">
      <formula>RIGHT(M342,LEN("TE"))="TE"</formula>
    </cfRule>
    <cfRule type="endsWith" dxfId="1471" priority="1463" stopIfTrue="1" operator="endsWith" text="MX">
      <formula>RIGHT(M342,LEN("MX"))="MX"</formula>
    </cfRule>
    <cfRule type="endsWith" dxfId="1470" priority="1464" stopIfTrue="1" operator="endsWith" text="MI">
      <formula>RIGHT(M342,LEN("MI"))="MI"</formula>
    </cfRule>
    <cfRule type="endsWith" dxfId="1469" priority="1465" stopIfTrue="1" operator="endsWith" text="PL">
      <formula>RIGHT(M342,LEN("PL"))="PL"</formula>
    </cfRule>
    <cfRule type="endsWith" dxfId="1468" priority="1466" stopIfTrue="1" operator="endsWith" text="FE">
      <formula>RIGHT(M342,LEN("FE"))="FE"</formula>
    </cfRule>
    <cfRule type="endsWith" dxfId="1467" priority="1467" stopIfTrue="1" operator="endsWith" text="PA">
      <formula>RIGHT(M342,LEN("PA"))="PA"</formula>
    </cfRule>
    <cfRule type="endsWith" dxfId="1466" priority="1468" stopIfTrue="1" operator="endsWith" text="PS">
      <formula>RIGHT(M342,LEN("PS"))="PS"</formula>
    </cfRule>
    <cfRule type="endsWith" dxfId="1465" priority="1469" stopIfTrue="1" operator="endsWith" text="OB">
      <formula>RIGHT(M342,LEN("OB"))="OB"</formula>
    </cfRule>
    <cfRule type="endsWith" dxfId="1464" priority="1470" stopIfTrue="1" operator="endsWith" text="BA">
      <formula>RIGHT(M342,LEN("BA"))="BA"</formula>
    </cfRule>
    <cfRule type="endsWith" dxfId="1463" priority="1471" stopIfTrue="1" operator="endsWith" text="CO">
      <formula>RIGHT(M342,LEN("CO"))="CO"</formula>
    </cfRule>
    <cfRule type="endsWith" dxfId="1462" priority="1472" stopIfTrue="1" operator="endsWith" text="CH">
      <formula>RIGHT(M342,LEN("CH"))="CH"</formula>
    </cfRule>
  </conditionalFormatting>
  <conditionalFormatting sqref="O342:O356">
    <cfRule type="endsWith" dxfId="1461" priority="1451" stopIfTrue="1" operator="endsWith" text="TE">
      <formula>RIGHT(O342,LEN("TE"))="TE"</formula>
    </cfRule>
    <cfRule type="endsWith" dxfId="1460" priority="1452" stopIfTrue="1" operator="endsWith" text="MX">
      <formula>RIGHT(O342,LEN("MX"))="MX"</formula>
    </cfRule>
    <cfRule type="endsWith" dxfId="1459" priority="1453" stopIfTrue="1" operator="endsWith" text="MI">
      <formula>RIGHT(O342,LEN("MI"))="MI"</formula>
    </cfRule>
    <cfRule type="endsWith" dxfId="1458" priority="1454" stopIfTrue="1" operator="endsWith" text="PL">
      <formula>RIGHT(O342,LEN("PL"))="PL"</formula>
    </cfRule>
    <cfRule type="endsWith" dxfId="1457" priority="1455" stopIfTrue="1" operator="endsWith" text="FE">
      <formula>RIGHT(O342,LEN("FE"))="FE"</formula>
    </cfRule>
    <cfRule type="endsWith" dxfId="1456" priority="1456" stopIfTrue="1" operator="endsWith" text="PA">
      <formula>RIGHT(O342,LEN("PA"))="PA"</formula>
    </cfRule>
    <cfRule type="endsWith" dxfId="1455" priority="1457" stopIfTrue="1" operator="endsWith" text="PS">
      <formula>RIGHT(O342,LEN("PS"))="PS"</formula>
    </cfRule>
    <cfRule type="endsWith" dxfId="1454" priority="1458" stopIfTrue="1" operator="endsWith" text="OB">
      <formula>RIGHT(O342,LEN("OB"))="OB"</formula>
    </cfRule>
    <cfRule type="endsWith" dxfId="1453" priority="1459" stopIfTrue="1" operator="endsWith" text="BA">
      <formula>RIGHT(O342,LEN("BA"))="BA"</formula>
    </cfRule>
    <cfRule type="endsWith" dxfId="1452" priority="1460" stopIfTrue="1" operator="endsWith" text="CO">
      <formula>RIGHT(O342,LEN("CO"))="CO"</formula>
    </cfRule>
    <cfRule type="endsWith" dxfId="1451" priority="1461" stopIfTrue="1" operator="endsWith" text="CH">
      <formula>RIGHT(O342,LEN("CH"))="CH"</formula>
    </cfRule>
  </conditionalFormatting>
  <conditionalFormatting sqref="Q342:Q356">
    <cfRule type="endsWith" dxfId="1450" priority="1440" stopIfTrue="1" operator="endsWith" text="TE">
      <formula>RIGHT(Q342,LEN("TE"))="TE"</formula>
    </cfRule>
    <cfRule type="endsWith" dxfId="1449" priority="1441" stopIfTrue="1" operator="endsWith" text="MX">
      <formula>RIGHT(Q342,LEN("MX"))="MX"</formula>
    </cfRule>
    <cfRule type="endsWith" dxfId="1448" priority="1442" stopIfTrue="1" operator="endsWith" text="MI">
      <formula>RIGHT(Q342,LEN("MI"))="MI"</formula>
    </cfRule>
    <cfRule type="endsWith" dxfId="1447" priority="1443" stopIfTrue="1" operator="endsWith" text="PL">
      <formula>RIGHT(Q342,LEN("PL"))="PL"</formula>
    </cfRule>
    <cfRule type="endsWith" dxfId="1446" priority="1444" stopIfTrue="1" operator="endsWith" text="FE">
      <formula>RIGHT(Q342,LEN("FE"))="FE"</formula>
    </cfRule>
    <cfRule type="endsWith" dxfId="1445" priority="1445" stopIfTrue="1" operator="endsWith" text="PA">
      <formula>RIGHT(Q342,LEN("PA"))="PA"</formula>
    </cfRule>
    <cfRule type="endsWith" dxfId="1444" priority="1446" stopIfTrue="1" operator="endsWith" text="PS">
      <formula>RIGHT(Q342,LEN("PS"))="PS"</formula>
    </cfRule>
    <cfRule type="endsWith" dxfId="1443" priority="1447" stopIfTrue="1" operator="endsWith" text="OB">
      <formula>RIGHT(Q342,LEN("OB"))="OB"</formula>
    </cfRule>
    <cfRule type="endsWith" dxfId="1442" priority="1448" stopIfTrue="1" operator="endsWith" text="BA">
      <formula>RIGHT(Q342,LEN("BA"))="BA"</formula>
    </cfRule>
    <cfRule type="endsWith" dxfId="1441" priority="1449" stopIfTrue="1" operator="endsWith" text="CO">
      <formula>RIGHT(Q342,LEN("CO"))="CO"</formula>
    </cfRule>
    <cfRule type="endsWith" dxfId="1440" priority="1450" stopIfTrue="1" operator="endsWith" text="CH">
      <formula>RIGHT(Q342,LEN("CH"))="CH"</formula>
    </cfRule>
  </conditionalFormatting>
  <conditionalFormatting sqref="S342:S356">
    <cfRule type="endsWith" dxfId="1439" priority="1429" stopIfTrue="1" operator="endsWith" text="TE">
      <formula>RIGHT(S342,LEN("TE"))="TE"</formula>
    </cfRule>
    <cfRule type="endsWith" dxfId="1438" priority="1430" stopIfTrue="1" operator="endsWith" text="MX">
      <formula>RIGHT(S342,LEN("MX"))="MX"</formula>
    </cfRule>
    <cfRule type="endsWith" dxfId="1437" priority="1431" stopIfTrue="1" operator="endsWith" text="MI">
      <formula>RIGHT(S342,LEN("MI"))="MI"</formula>
    </cfRule>
    <cfRule type="endsWith" dxfId="1436" priority="1432" stopIfTrue="1" operator="endsWith" text="PL">
      <formula>RIGHT(S342,LEN("PL"))="PL"</formula>
    </cfRule>
    <cfRule type="endsWith" dxfId="1435" priority="1433" stopIfTrue="1" operator="endsWith" text="FE">
      <formula>RIGHT(S342,LEN("FE"))="FE"</formula>
    </cfRule>
    <cfRule type="endsWith" dxfId="1434" priority="1434" stopIfTrue="1" operator="endsWith" text="PA">
      <formula>RIGHT(S342,LEN("PA"))="PA"</formula>
    </cfRule>
    <cfRule type="endsWith" dxfId="1433" priority="1435" stopIfTrue="1" operator="endsWith" text="PS">
      <formula>RIGHT(S342,LEN("PS"))="PS"</formula>
    </cfRule>
    <cfRule type="endsWith" dxfId="1432" priority="1436" stopIfTrue="1" operator="endsWith" text="OB">
      <formula>RIGHT(S342,LEN("OB"))="OB"</formula>
    </cfRule>
    <cfRule type="endsWith" dxfId="1431" priority="1437" stopIfTrue="1" operator="endsWith" text="BA">
      <formula>RIGHT(S342,LEN("BA"))="BA"</formula>
    </cfRule>
    <cfRule type="endsWith" dxfId="1430" priority="1438" stopIfTrue="1" operator="endsWith" text="CO">
      <formula>RIGHT(S342,LEN("CO"))="CO"</formula>
    </cfRule>
    <cfRule type="endsWith" dxfId="1429" priority="1439" stopIfTrue="1" operator="endsWith" text="CH">
      <formula>RIGHT(S342,LEN("CH"))="CH"</formula>
    </cfRule>
  </conditionalFormatting>
  <conditionalFormatting sqref="AB357">
    <cfRule type="cellIs" dxfId="1428" priority="1428" stopIfTrue="1" operator="greaterThan">
      <formula>16</formula>
    </cfRule>
  </conditionalFormatting>
  <conditionalFormatting sqref="AD357">
    <cfRule type="cellIs" dxfId="1427" priority="1427" stopIfTrue="1" operator="greaterThan">
      <formula>16</formula>
    </cfRule>
  </conditionalFormatting>
  <conditionalFormatting sqref="AF357">
    <cfRule type="cellIs" dxfId="1426" priority="1426" stopIfTrue="1" operator="greaterThan">
      <formula>16</formula>
    </cfRule>
  </conditionalFormatting>
  <conditionalFormatting sqref="AH357">
    <cfRule type="cellIs" dxfId="1425" priority="1425" stopIfTrue="1" operator="greaterThan">
      <formula>16</formula>
    </cfRule>
  </conditionalFormatting>
  <conditionalFormatting sqref="AJ357">
    <cfRule type="cellIs" dxfId="1424" priority="1424" stopIfTrue="1" operator="greaterThan">
      <formula>16</formula>
    </cfRule>
  </conditionalFormatting>
  <conditionalFormatting sqref="AL357">
    <cfRule type="cellIs" dxfId="1423" priority="1423" stopIfTrue="1" operator="greaterThan">
      <formula>16</formula>
    </cfRule>
  </conditionalFormatting>
  <conditionalFormatting sqref="AN357">
    <cfRule type="cellIs" dxfId="1422" priority="1422" stopIfTrue="1" operator="greaterThan">
      <formula>16</formula>
    </cfRule>
  </conditionalFormatting>
  <conditionalFormatting sqref="AA342:AA356">
    <cfRule type="endsWith" dxfId="1421" priority="1411" stopIfTrue="1" operator="endsWith" text="TE">
      <formula>RIGHT(AA342,LEN("TE"))="TE"</formula>
    </cfRule>
    <cfRule type="endsWith" dxfId="1420" priority="1412" stopIfTrue="1" operator="endsWith" text="MX">
      <formula>RIGHT(AA342,LEN("MX"))="MX"</formula>
    </cfRule>
    <cfRule type="endsWith" dxfId="1419" priority="1413" stopIfTrue="1" operator="endsWith" text="MI">
      <formula>RIGHT(AA342,LEN("MI"))="MI"</formula>
    </cfRule>
    <cfRule type="endsWith" dxfId="1418" priority="1414" stopIfTrue="1" operator="endsWith" text="PL">
      <formula>RIGHT(AA342,LEN("PL"))="PL"</formula>
    </cfRule>
    <cfRule type="endsWith" dxfId="1417" priority="1415" stopIfTrue="1" operator="endsWith" text="FE">
      <formula>RIGHT(AA342,LEN("FE"))="FE"</formula>
    </cfRule>
    <cfRule type="endsWith" dxfId="1416" priority="1416" stopIfTrue="1" operator="endsWith" text="PA">
      <formula>RIGHT(AA342,LEN("PA"))="PA"</formula>
    </cfRule>
    <cfRule type="endsWith" dxfId="1415" priority="1417" stopIfTrue="1" operator="endsWith" text="PS">
      <formula>RIGHT(AA342,LEN("PS"))="PS"</formula>
    </cfRule>
    <cfRule type="endsWith" dxfId="1414" priority="1418" stopIfTrue="1" operator="endsWith" text="OB">
      <formula>RIGHT(AA342,LEN("OB"))="OB"</formula>
    </cfRule>
    <cfRule type="endsWith" dxfId="1413" priority="1419" stopIfTrue="1" operator="endsWith" text="BA">
      <formula>RIGHT(AA342,LEN("BA"))="BA"</formula>
    </cfRule>
    <cfRule type="endsWith" dxfId="1412" priority="1420" stopIfTrue="1" operator="endsWith" text="CO">
      <formula>RIGHT(AA342,LEN("CO"))="CO"</formula>
    </cfRule>
    <cfRule type="endsWith" dxfId="1411" priority="1421" stopIfTrue="1" operator="endsWith" text="CH">
      <formula>RIGHT(AA342,LEN("CH"))="CH"</formula>
    </cfRule>
  </conditionalFormatting>
  <conditionalFormatting sqref="AC342:AC356">
    <cfRule type="endsWith" dxfId="1410" priority="1400" stopIfTrue="1" operator="endsWith" text="TE">
      <formula>RIGHT(AC342,LEN("TE"))="TE"</formula>
    </cfRule>
    <cfRule type="endsWith" dxfId="1409" priority="1401" stopIfTrue="1" operator="endsWith" text="MX">
      <formula>RIGHT(AC342,LEN("MX"))="MX"</formula>
    </cfRule>
    <cfRule type="endsWith" dxfId="1408" priority="1402" stopIfTrue="1" operator="endsWith" text="MI">
      <formula>RIGHT(AC342,LEN("MI"))="MI"</formula>
    </cfRule>
    <cfRule type="endsWith" dxfId="1407" priority="1403" stopIfTrue="1" operator="endsWith" text="PL">
      <formula>RIGHT(AC342,LEN("PL"))="PL"</formula>
    </cfRule>
    <cfRule type="endsWith" dxfId="1406" priority="1404" stopIfTrue="1" operator="endsWith" text="FE">
      <formula>RIGHT(AC342,LEN("FE"))="FE"</formula>
    </cfRule>
    <cfRule type="endsWith" dxfId="1405" priority="1405" stopIfTrue="1" operator="endsWith" text="PA">
      <formula>RIGHT(AC342,LEN("PA"))="PA"</formula>
    </cfRule>
    <cfRule type="endsWith" dxfId="1404" priority="1406" stopIfTrue="1" operator="endsWith" text="PS">
      <formula>RIGHT(AC342,LEN("PS"))="PS"</formula>
    </cfRule>
    <cfRule type="endsWith" dxfId="1403" priority="1407" stopIfTrue="1" operator="endsWith" text="OB">
      <formula>RIGHT(AC342,LEN("OB"))="OB"</formula>
    </cfRule>
    <cfRule type="endsWith" dxfId="1402" priority="1408" stopIfTrue="1" operator="endsWith" text="BA">
      <formula>RIGHT(AC342,LEN("BA"))="BA"</formula>
    </cfRule>
    <cfRule type="endsWith" dxfId="1401" priority="1409" stopIfTrue="1" operator="endsWith" text="CO">
      <formula>RIGHT(AC342,LEN("CO"))="CO"</formula>
    </cfRule>
    <cfRule type="endsWith" dxfId="1400" priority="1410" stopIfTrue="1" operator="endsWith" text="CH">
      <formula>RIGHT(AC342,LEN("CH"))="CH"</formula>
    </cfRule>
  </conditionalFormatting>
  <conditionalFormatting sqref="AE342:AE356">
    <cfRule type="endsWith" dxfId="1399" priority="1389" stopIfTrue="1" operator="endsWith" text="TE">
      <formula>RIGHT(AE342,LEN("TE"))="TE"</formula>
    </cfRule>
    <cfRule type="endsWith" dxfId="1398" priority="1390" stopIfTrue="1" operator="endsWith" text="MX">
      <formula>RIGHT(AE342,LEN("MX"))="MX"</formula>
    </cfRule>
    <cfRule type="endsWith" dxfId="1397" priority="1391" stopIfTrue="1" operator="endsWith" text="MI">
      <formula>RIGHT(AE342,LEN("MI"))="MI"</formula>
    </cfRule>
    <cfRule type="endsWith" dxfId="1396" priority="1392" stopIfTrue="1" operator="endsWith" text="PL">
      <formula>RIGHT(AE342,LEN("PL"))="PL"</formula>
    </cfRule>
    <cfRule type="endsWith" dxfId="1395" priority="1393" stopIfTrue="1" operator="endsWith" text="FE">
      <formula>RIGHT(AE342,LEN("FE"))="FE"</formula>
    </cfRule>
    <cfRule type="endsWith" dxfId="1394" priority="1394" stopIfTrue="1" operator="endsWith" text="PA">
      <formula>RIGHT(AE342,LEN("PA"))="PA"</formula>
    </cfRule>
    <cfRule type="endsWith" dxfId="1393" priority="1395" stopIfTrue="1" operator="endsWith" text="PS">
      <formula>RIGHT(AE342,LEN("PS"))="PS"</formula>
    </cfRule>
    <cfRule type="endsWith" dxfId="1392" priority="1396" stopIfTrue="1" operator="endsWith" text="OB">
      <formula>RIGHT(AE342,LEN("OB"))="OB"</formula>
    </cfRule>
    <cfRule type="endsWith" dxfId="1391" priority="1397" stopIfTrue="1" operator="endsWith" text="BA">
      <formula>RIGHT(AE342,LEN("BA"))="BA"</formula>
    </cfRule>
    <cfRule type="endsWith" dxfId="1390" priority="1398" stopIfTrue="1" operator="endsWith" text="CO">
      <formula>RIGHT(AE342,LEN("CO"))="CO"</formula>
    </cfRule>
    <cfRule type="endsWith" dxfId="1389" priority="1399" stopIfTrue="1" operator="endsWith" text="CH">
      <formula>RIGHT(AE342,LEN("CH"))="CH"</formula>
    </cfRule>
  </conditionalFormatting>
  <conditionalFormatting sqref="AG342:AG356">
    <cfRule type="endsWith" dxfId="1388" priority="1378" stopIfTrue="1" operator="endsWith" text="TE">
      <formula>RIGHT(AG342,LEN("TE"))="TE"</formula>
    </cfRule>
    <cfRule type="endsWith" dxfId="1387" priority="1379" stopIfTrue="1" operator="endsWith" text="MX">
      <formula>RIGHT(AG342,LEN("MX"))="MX"</formula>
    </cfRule>
    <cfRule type="endsWith" dxfId="1386" priority="1380" stopIfTrue="1" operator="endsWith" text="MI">
      <formula>RIGHT(AG342,LEN("MI"))="MI"</formula>
    </cfRule>
    <cfRule type="endsWith" dxfId="1385" priority="1381" stopIfTrue="1" operator="endsWith" text="PL">
      <formula>RIGHT(AG342,LEN("PL"))="PL"</formula>
    </cfRule>
    <cfRule type="endsWith" dxfId="1384" priority="1382" stopIfTrue="1" operator="endsWith" text="FE">
      <formula>RIGHT(AG342,LEN("FE"))="FE"</formula>
    </cfRule>
    <cfRule type="endsWith" dxfId="1383" priority="1383" stopIfTrue="1" operator="endsWith" text="PA">
      <formula>RIGHT(AG342,LEN("PA"))="PA"</formula>
    </cfRule>
    <cfRule type="endsWith" dxfId="1382" priority="1384" stopIfTrue="1" operator="endsWith" text="PS">
      <formula>RIGHT(AG342,LEN("PS"))="PS"</formula>
    </cfRule>
    <cfRule type="endsWith" dxfId="1381" priority="1385" stopIfTrue="1" operator="endsWith" text="OB">
      <formula>RIGHT(AG342,LEN("OB"))="OB"</formula>
    </cfRule>
    <cfRule type="endsWith" dxfId="1380" priority="1386" stopIfTrue="1" operator="endsWith" text="BA">
      <formula>RIGHT(AG342,LEN("BA"))="BA"</formula>
    </cfRule>
    <cfRule type="endsWith" dxfId="1379" priority="1387" stopIfTrue="1" operator="endsWith" text="CO">
      <formula>RIGHT(AG342,LEN("CO"))="CO"</formula>
    </cfRule>
    <cfRule type="endsWith" dxfId="1378" priority="1388" stopIfTrue="1" operator="endsWith" text="CH">
      <formula>RIGHT(AG342,LEN("CH"))="CH"</formula>
    </cfRule>
  </conditionalFormatting>
  <conditionalFormatting sqref="AI342:AI356">
    <cfRule type="endsWith" dxfId="1377" priority="1367" stopIfTrue="1" operator="endsWith" text="TE">
      <formula>RIGHT(AI342,LEN("TE"))="TE"</formula>
    </cfRule>
    <cfRule type="endsWith" dxfId="1376" priority="1368" stopIfTrue="1" operator="endsWith" text="MX">
      <formula>RIGHT(AI342,LEN("MX"))="MX"</formula>
    </cfRule>
    <cfRule type="endsWith" dxfId="1375" priority="1369" stopIfTrue="1" operator="endsWith" text="MI">
      <formula>RIGHT(AI342,LEN("MI"))="MI"</formula>
    </cfRule>
    <cfRule type="endsWith" dxfId="1374" priority="1370" stopIfTrue="1" operator="endsWith" text="PL">
      <formula>RIGHT(AI342,LEN("PL"))="PL"</formula>
    </cfRule>
    <cfRule type="endsWith" dxfId="1373" priority="1371" stopIfTrue="1" operator="endsWith" text="FE">
      <formula>RIGHT(AI342,LEN("FE"))="FE"</formula>
    </cfRule>
    <cfRule type="endsWith" dxfId="1372" priority="1372" stopIfTrue="1" operator="endsWith" text="PA">
      <formula>RIGHT(AI342,LEN("PA"))="PA"</formula>
    </cfRule>
    <cfRule type="endsWith" dxfId="1371" priority="1373" stopIfTrue="1" operator="endsWith" text="PS">
      <formula>RIGHT(AI342,LEN("PS"))="PS"</formula>
    </cfRule>
    <cfRule type="endsWith" dxfId="1370" priority="1374" stopIfTrue="1" operator="endsWith" text="OB">
      <formula>RIGHT(AI342,LEN("OB"))="OB"</formula>
    </cfRule>
    <cfRule type="endsWith" dxfId="1369" priority="1375" stopIfTrue="1" operator="endsWith" text="BA">
      <formula>RIGHT(AI342,LEN("BA"))="BA"</formula>
    </cfRule>
    <cfRule type="endsWith" dxfId="1368" priority="1376" stopIfTrue="1" operator="endsWith" text="CO">
      <formula>RIGHT(AI342,LEN("CO"))="CO"</formula>
    </cfRule>
    <cfRule type="endsWith" dxfId="1367" priority="1377" stopIfTrue="1" operator="endsWith" text="CH">
      <formula>RIGHT(AI342,LEN("CH"))="CH"</formula>
    </cfRule>
  </conditionalFormatting>
  <conditionalFormatting sqref="AK342:AK356">
    <cfRule type="endsWith" dxfId="1366" priority="1356" stopIfTrue="1" operator="endsWith" text="TE">
      <formula>RIGHT(AK342,LEN("TE"))="TE"</formula>
    </cfRule>
    <cfRule type="endsWith" dxfId="1365" priority="1357" stopIfTrue="1" operator="endsWith" text="MX">
      <formula>RIGHT(AK342,LEN("MX"))="MX"</formula>
    </cfRule>
    <cfRule type="endsWith" dxfId="1364" priority="1358" stopIfTrue="1" operator="endsWith" text="MI">
      <formula>RIGHT(AK342,LEN("MI"))="MI"</formula>
    </cfRule>
    <cfRule type="endsWith" dxfId="1363" priority="1359" stopIfTrue="1" operator="endsWith" text="PL">
      <formula>RIGHT(AK342,LEN("PL"))="PL"</formula>
    </cfRule>
    <cfRule type="endsWith" dxfId="1362" priority="1360" stopIfTrue="1" operator="endsWith" text="FE">
      <formula>RIGHT(AK342,LEN("FE"))="FE"</formula>
    </cfRule>
    <cfRule type="endsWith" dxfId="1361" priority="1361" stopIfTrue="1" operator="endsWith" text="PA">
      <formula>RIGHT(AK342,LEN("PA"))="PA"</formula>
    </cfRule>
    <cfRule type="endsWith" dxfId="1360" priority="1362" stopIfTrue="1" operator="endsWith" text="PS">
      <formula>RIGHT(AK342,LEN("PS"))="PS"</formula>
    </cfRule>
    <cfRule type="endsWith" dxfId="1359" priority="1363" stopIfTrue="1" operator="endsWith" text="OB">
      <formula>RIGHT(AK342,LEN("OB"))="OB"</formula>
    </cfRule>
    <cfRule type="endsWith" dxfId="1358" priority="1364" stopIfTrue="1" operator="endsWith" text="BA">
      <formula>RIGHT(AK342,LEN("BA"))="BA"</formula>
    </cfRule>
    <cfRule type="endsWith" dxfId="1357" priority="1365" stopIfTrue="1" operator="endsWith" text="CO">
      <formula>RIGHT(AK342,LEN("CO"))="CO"</formula>
    </cfRule>
    <cfRule type="endsWith" dxfId="1356" priority="1366" stopIfTrue="1" operator="endsWith" text="CH">
      <formula>RIGHT(AK342,LEN("CH"))="CH"</formula>
    </cfRule>
  </conditionalFormatting>
  <conditionalFormatting sqref="AM342:AM356">
    <cfRule type="endsWith" dxfId="1355" priority="1345" stopIfTrue="1" operator="endsWith" text="TE">
      <formula>RIGHT(AM342,LEN("TE"))="TE"</formula>
    </cfRule>
    <cfRule type="endsWith" dxfId="1354" priority="1346" stopIfTrue="1" operator="endsWith" text="MX">
      <formula>RIGHT(AM342,LEN("MX"))="MX"</formula>
    </cfRule>
    <cfRule type="endsWith" dxfId="1353" priority="1347" stopIfTrue="1" operator="endsWith" text="MI">
      <formula>RIGHT(AM342,LEN("MI"))="MI"</formula>
    </cfRule>
    <cfRule type="endsWith" dxfId="1352" priority="1348" stopIfTrue="1" operator="endsWith" text="PL">
      <formula>RIGHT(AM342,LEN("PL"))="PL"</formula>
    </cfRule>
    <cfRule type="endsWith" dxfId="1351" priority="1349" stopIfTrue="1" operator="endsWith" text="FE">
      <formula>RIGHT(AM342,LEN("FE"))="FE"</formula>
    </cfRule>
    <cfRule type="endsWith" dxfId="1350" priority="1350" stopIfTrue="1" operator="endsWith" text="PA">
      <formula>RIGHT(AM342,LEN("PA"))="PA"</formula>
    </cfRule>
    <cfRule type="endsWith" dxfId="1349" priority="1351" stopIfTrue="1" operator="endsWith" text="PS">
      <formula>RIGHT(AM342,LEN("PS"))="PS"</formula>
    </cfRule>
    <cfRule type="endsWith" dxfId="1348" priority="1352" stopIfTrue="1" operator="endsWith" text="OB">
      <formula>RIGHT(AM342,LEN("OB"))="OB"</formula>
    </cfRule>
    <cfRule type="endsWith" dxfId="1347" priority="1353" stopIfTrue="1" operator="endsWith" text="BA">
      <formula>RIGHT(AM342,LEN("BA"))="BA"</formula>
    </cfRule>
    <cfRule type="endsWith" dxfId="1346" priority="1354" stopIfTrue="1" operator="endsWith" text="CO">
      <formula>RIGHT(AM342,LEN("CO"))="CO"</formula>
    </cfRule>
    <cfRule type="endsWith" dxfId="1345" priority="1355" stopIfTrue="1" operator="endsWith" text="CH">
      <formula>RIGHT(AM342,LEN("CH"))="CH"</formula>
    </cfRule>
  </conditionalFormatting>
  <conditionalFormatting sqref="AV357">
    <cfRule type="cellIs" dxfId="1344" priority="1344" stopIfTrue="1" operator="greaterThan">
      <formula>16</formula>
    </cfRule>
  </conditionalFormatting>
  <conditionalFormatting sqref="AX357">
    <cfRule type="cellIs" dxfId="1343" priority="1343" stopIfTrue="1" operator="greaterThan">
      <formula>16</formula>
    </cfRule>
  </conditionalFormatting>
  <conditionalFormatting sqref="AZ357">
    <cfRule type="cellIs" dxfId="1342" priority="1342" stopIfTrue="1" operator="greaterThan">
      <formula>16</formula>
    </cfRule>
  </conditionalFormatting>
  <conditionalFormatting sqref="BB357">
    <cfRule type="cellIs" dxfId="1341" priority="1341" stopIfTrue="1" operator="greaterThan">
      <formula>16</formula>
    </cfRule>
  </conditionalFormatting>
  <conditionalFormatting sqref="BD357">
    <cfRule type="cellIs" dxfId="1340" priority="1340" stopIfTrue="1" operator="greaterThan">
      <formula>16</formula>
    </cfRule>
  </conditionalFormatting>
  <conditionalFormatting sqref="BF357">
    <cfRule type="cellIs" dxfId="1339" priority="1339" stopIfTrue="1" operator="greaterThan">
      <formula>16</formula>
    </cfRule>
  </conditionalFormatting>
  <conditionalFormatting sqref="BH357">
    <cfRule type="cellIs" dxfId="1338" priority="1338" stopIfTrue="1" operator="greaterThan">
      <formula>16</formula>
    </cfRule>
  </conditionalFormatting>
  <conditionalFormatting sqref="AU342:AU356">
    <cfRule type="endsWith" dxfId="1337" priority="1327" stopIfTrue="1" operator="endsWith" text="TE">
      <formula>RIGHT(AU342,LEN("TE"))="TE"</formula>
    </cfRule>
    <cfRule type="endsWith" dxfId="1336" priority="1328" stopIfTrue="1" operator="endsWith" text="MX">
      <formula>RIGHT(AU342,LEN("MX"))="MX"</formula>
    </cfRule>
    <cfRule type="endsWith" dxfId="1335" priority="1329" stopIfTrue="1" operator="endsWith" text="MI">
      <formula>RIGHT(AU342,LEN("MI"))="MI"</formula>
    </cfRule>
    <cfRule type="endsWith" dxfId="1334" priority="1330" stopIfTrue="1" operator="endsWith" text="PL">
      <formula>RIGHT(AU342,LEN("PL"))="PL"</formula>
    </cfRule>
    <cfRule type="endsWith" dxfId="1333" priority="1331" stopIfTrue="1" operator="endsWith" text="FE">
      <formula>RIGHT(AU342,LEN("FE"))="FE"</formula>
    </cfRule>
    <cfRule type="endsWith" dxfId="1332" priority="1332" stopIfTrue="1" operator="endsWith" text="PA">
      <formula>RIGHT(AU342,LEN("PA"))="PA"</formula>
    </cfRule>
    <cfRule type="endsWith" dxfId="1331" priority="1333" stopIfTrue="1" operator="endsWith" text="PS">
      <formula>RIGHT(AU342,LEN("PS"))="PS"</formula>
    </cfRule>
    <cfRule type="endsWith" dxfId="1330" priority="1334" stopIfTrue="1" operator="endsWith" text="OB">
      <formula>RIGHT(AU342,LEN("OB"))="OB"</formula>
    </cfRule>
    <cfRule type="endsWith" dxfId="1329" priority="1335" stopIfTrue="1" operator="endsWith" text="BA">
      <formula>RIGHT(AU342,LEN("BA"))="BA"</formula>
    </cfRule>
    <cfRule type="endsWith" dxfId="1328" priority="1336" stopIfTrue="1" operator="endsWith" text="CO">
      <formula>RIGHT(AU342,LEN("CO"))="CO"</formula>
    </cfRule>
    <cfRule type="endsWith" dxfId="1327" priority="1337" stopIfTrue="1" operator="endsWith" text="CH">
      <formula>RIGHT(AU342,LEN("CH"))="CH"</formula>
    </cfRule>
  </conditionalFormatting>
  <conditionalFormatting sqref="AW342:AW356">
    <cfRule type="endsWith" dxfId="1326" priority="1316" stopIfTrue="1" operator="endsWith" text="TE">
      <formula>RIGHT(AW342,LEN("TE"))="TE"</formula>
    </cfRule>
    <cfRule type="endsWith" dxfId="1325" priority="1317" stopIfTrue="1" operator="endsWith" text="MX">
      <formula>RIGHT(AW342,LEN("MX"))="MX"</formula>
    </cfRule>
    <cfRule type="endsWith" dxfId="1324" priority="1318" stopIfTrue="1" operator="endsWith" text="MI">
      <formula>RIGHT(AW342,LEN("MI"))="MI"</formula>
    </cfRule>
    <cfRule type="endsWith" dxfId="1323" priority="1319" stopIfTrue="1" operator="endsWith" text="PL">
      <formula>RIGHT(AW342,LEN("PL"))="PL"</formula>
    </cfRule>
    <cfRule type="endsWith" dxfId="1322" priority="1320" stopIfTrue="1" operator="endsWith" text="FE">
      <formula>RIGHT(AW342,LEN("FE"))="FE"</formula>
    </cfRule>
    <cfRule type="endsWith" dxfId="1321" priority="1321" stopIfTrue="1" operator="endsWith" text="PA">
      <formula>RIGHT(AW342,LEN("PA"))="PA"</formula>
    </cfRule>
    <cfRule type="endsWith" dxfId="1320" priority="1322" stopIfTrue="1" operator="endsWith" text="PS">
      <formula>RIGHT(AW342,LEN("PS"))="PS"</formula>
    </cfRule>
    <cfRule type="endsWith" dxfId="1319" priority="1323" stopIfTrue="1" operator="endsWith" text="OB">
      <formula>RIGHT(AW342,LEN("OB"))="OB"</formula>
    </cfRule>
    <cfRule type="endsWith" dxfId="1318" priority="1324" stopIfTrue="1" operator="endsWith" text="BA">
      <formula>RIGHT(AW342,LEN("BA"))="BA"</formula>
    </cfRule>
    <cfRule type="endsWith" dxfId="1317" priority="1325" stopIfTrue="1" operator="endsWith" text="CO">
      <formula>RIGHT(AW342,LEN("CO"))="CO"</formula>
    </cfRule>
    <cfRule type="endsWith" dxfId="1316" priority="1326" stopIfTrue="1" operator="endsWith" text="CH">
      <formula>RIGHT(AW342,LEN("CH"))="CH"</formula>
    </cfRule>
  </conditionalFormatting>
  <conditionalFormatting sqref="AY342:AY356">
    <cfRule type="endsWith" dxfId="1315" priority="1305" stopIfTrue="1" operator="endsWith" text="TE">
      <formula>RIGHT(AY342,LEN("TE"))="TE"</formula>
    </cfRule>
    <cfRule type="endsWith" dxfId="1314" priority="1306" stopIfTrue="1" operator="endsWith" text="MX">
      <formula>RIGHT(AY342,LEN("MX"))="MX"</formula>
    </cfRule>
    <cfRule type="endsWith" dxfId="1313" priority="1307" stopIfTrue="1" operator="endsWith" text="MI">
      <formula>RIGHT(AY342,LEN("MI"))="MI"</formula>
    </cfRule>
    <cfRule type="endsWith" dxfId="1312" priority="1308" stopIfTrue="1" operator="endsWith" text="PL">
      <formula>RIGHT(AY342,LEN("PL"))="PL"</formula>
    </cfRule>
    <cfRule type="endsWith" dxfId="1311" priority="1309" stopIfTrue="1" operator="endsWith" text="FE">
      <formula>RIGHT(AY342,LEN("FE"))="FE"</formula>
    </cfRule>
    <cfRule type="endsWith" dxfId="1310" priority="1310" stopIfTrue="1" operator="endsWith" text="PA">
      <formula>RIGHT(AY342,LEN("PA"))="PA"</formula>
    </cfRule>
    <cfRule type="endsWith" dxfId="1309" priority="1311" stopIfTrue="1" operator="endsWith" text="PS">
      <formula>RIGHT(AY342,LEN("PS"))="PS"</formula>
    </cfRule>
    <cfRule type="endsWith" dxfId="1308" priority="1312" stopIfTrue="1" operator="endsWith" text="OB">
      <formula>RIGHT(AY342,LEN("OB"))="OB"</formula>
    </cfRule>
    <cfRule type="endsWith" dxfId="1307" priority="1313" stopIfTrue="1" operator="endsWith" text="BA">
      <formula>RIGHT(AY342,LEN("BA"))="BA"</formula>
    </cfRule>
    <cfRule type="endsWith" dxfId="1306" priority="1314" stopIfTrue="1" operator="endsWith" text="CO">
      <formula>RIGHT(AY342,LEN("CO"))="CO"</formula>
    </cfRule>
    <cfRule type="endsWith" dxfId="1305" priority="1315" stopIfTrue="1" operator="endsWith" text="CH">
      <formula>RIGHT(AY342,LEN("CH"))="CH"</formula>
    </cfRule>
  </conditionalFormatting>
  <conditionalFormatting sqref="BA342:BA356">
    <cfRule type="endsWith" dxfId="1304" priority="1294" stopIfTrue="1" operator="endsWith" text="TE">
      <formula>RIGHT(BA342,LEN("TE"))="TE"</formula>
    </cfRule>
    <cfRule type="endsWith" dxfId="1303" priority="1295" stopIfTrue="1" operator="endsWith" text="MX">
      <formula>RIGHT(BA342,LEN("MX"))="MX"</formula>
    </cfRule>
    <cfRule type="endsWith" dxfId="1302" priority="1296" stopIfTrue="1" operator="endsWith" text="MI">
      <formula>RIGHT(BA342,LEN("MI"))="MI"</formula>
    </cfRule>
    <cfRule type="endsWith" dxfId="1301" priority="1297" stopIfTrue="1" operator="endsWith" text="PL">
      <formula>RIGHT(BA342,LEN("PL"))="PL"</formula>
    </cfRule>
    <cfRule type="endsWith" dxfId="1300" priority="1298" stopIfTrue="1" operator="endsWith" text="FE">
      <formula>RIGHT(BA342,LEN("FE"))="FE"</formula>
    </cfRule>
    <cfRule type="endsWith" dxfId="1299" priority="1299" stopIfTrue="1" operator="endsWith" text="PA">
      <formula>RIGHT(BA342,LEN("PA"))="PA"</formula>
    </cfRule>
    <cfRule type="endsWith" dxfId="1298" priority="1300" stopIfTrue="1" operator="endsWith" text="PS">
      <formula>RIGHT(BA342,LEN("PS"))="PS"</formula>
    </cfRule>
    <cfRule type="endsWith" dxfId="1297" priority="1301" stopIfTrue="1" operator="endsWith" text="OB">
      <formula>RIGHT(BA342,LEN("OB"))="OB"</formula>
    </cfRule>
    <cfRule type="endsWith" dxfId="1296" priority="1302" stopIfTrue="1" operator="endsWith" text="BA">
      <formula>RIGHT(BA342,LEN("BA"))="BA"</formula>
    </cfRule>
    <cfRule type="endsWith" dxfId="1295" priority="1303" stopIfTrue="1" operator="endsWith" text="CO">
      <formula>RIGHT(BA342,LEN("CO"))="CO"</formula>
    </cfRule>
    <cfRule type="endsWith" dxfId="1294" priority="1304" stopIfTrue="1" operator="endsWith" text="CH">
      <formula>RIGHT(BA342,LEN("CH"))="CH"</formula>
    </cfRule>
  </conditionalFormatting>
  <conditionalFormatting sqref="BC342:BC356">
    <cfRule type="endsWith" dxfId="1293" priority="1283" stopIfTrue="1" operator="endsWith" text="TE">
      <formula>RIGHT(BC342,LEN("TE"))="TE"</formula>
    </cfRule>
    <cfRule type="endsWith" dxfId="1292" priority="1284" stopIfTrue="1" operator="endsWith" text="MX">
      <formula>RIGHT(BC342,LEN("MX"))="MX"</formula>
    </cfRule>
    <cfRule type="endsWith" dxfId="1291" priority="1285" stopIfTrue="1" operator="endsWith" text="MI">
      <formula>RIGHT(BC342,LEN("MI"))="MI"</formula>
    </cfRule>
    <cfRule type="endsWith" dxfId="1290" priority="1286" stopIfTrue="1" operator="endsWith" text="PL">
      <formula>RIGHT(BC342,LEN("PL"))="PL"</formula>
    </cfRule>
    <cfRule type="endsWith" dxfId="1289" priority="1287" stopIfTrue="1" operator="endsWith" text="FE">
      <formula>RIGHT(BC342,LEN("FE"))="FE"</formula>
    </cfRule>
    <cfRule type="endsWith" dxfId="1288" priority="1288" stopIfTrue="1" operator="endsWith" text="PA">
      <formula>RIGHT(BC342,LEN("PA"))="PA"</formula>
    </cfRule>
    <cfRule type="endsWith" dxfId="1287" priority="1289" stopIfTrue="1" operator="endsWith" text="PS">
      <formula>RIGHT(BC342,LEN("PS"))="PS"</formula>
    </cfRule>
    <cfRule type="endsWith" dxfId="1286" priority="1290" stopIfTrue="1" operator="endsWith" text="OB">
      <formula>RIGHT(BC342,LEN("OB"))="OB"</formula>
    </cfRule>
    <cfRule type="endsWith" dxfId="1285" priority="1291" stopIfTrue="1" operator="endsWith" text="BA">
      <formula>RIGHT(BC342,LEN("BA"))="BA"</formula>
    </cfRule>
    <cfRule type="endsWith" dxfId="1284" priority="1292" stopIfTrue="1" operator="endsWith" text="CO">
      <formula>RIGHT(BC342,LEN("CO"))="CO"</formula>
    </cfRule>
    <cfRule type="endsWith" dxfId="1283" priority="1293" stopIfTrue="1" operator="endsWith" text="CH">
      <formula>RIGHT(BC342,LEN("CH"))="CH"</formula>
    </cfRule>
  </conditionalFormatting>
  <conditionalFormatting sqref="BE342:BE356">
    <cfRule type="endsWith" dxfId="1282" priority="1272" stopIfTrue="1" operator="endsWith" text="TE">
      <formula>RIGHT(BE342,LEN("TE"))="TE"</formula>
    </cfRule>
    <cfRule type="endsWith" dxfId="1281" priority="1273" stopIfTrue="1" operator="endsWith" text="MX">
      <formula>RIGHT(BE342,LEN("MX"))="MX"</formula>
    </cfRule>
    <cfRule type="endsWith" dxfId="1280" priority="1274" stopIfTrue="1" operator="endsWith" text="MI">
      <formula>RIGHT(BE342,LEN("MI"))="MI"</formula>
    </cfRule>
    <cfRule type="endsWith" dxfId="1279" priority="1275" stopIfTrue="1" operator="endsWith" text="PL">
      <formula>RIGHT(BE342,LEN("PL"))="PL"</formula>
    </cfRule>
    <cfRule type="endsWith" dxfId="1278" priority="1276" stopIfTrue="1" operator="endsWith" text="FE">
      <formula>RIGHT(BE342,LEN("FE"))="FE"</formula>
    </cfRule>
    <cfRule type="endsWith" dxfId="1277" priority="1277" stopIfTrue="1" operator="endsWith" text="PA">
      <formula>RIGHT(BE342,LEN("PA"))="PA"</formula>
    </cfRule>
    <cfRule type="endsWith" dxfId="1276" priority="1278" stopIfTrue="1" operator="endsWith" text="PS">
      <formula>RIGHT(BE342,LEN("PS"))="PS"</formula>
    </cfRule>
    <cfRule type="endsWith" dxfId="1275" priority="1279" stopIfTrue="1" operator="endsWith" text="OB">
      <formula>RIGHT(BE342,LEN("OB"))="OB"</formula>
    </cfRule>
    <cfRule type="endsWith" dxfId="1274" priority="1280" stopIfTrue="1" operator="endsWith" text="BA">
      <formula>RIGHT(BE342,LEN("BA"))="BA"</formula>
    </cfRule>
    <cfRule type="endsWith" dxfId="1273" priority="1281" stopIfTrue="1" operator="endsWith" text="CO">
      <formula>RIGHT(BE342,LEN("CO"))="CO"</formula>
    </cfRule>
    <cfRule type="endsWith" dxfId="1272" priority="1282" stopIfTrue="1" operator="endsWith" text="CH">
      <formula>RIGHT(BE342,LEN("CH"))="CH"</formula>
    </cfRule>
  </conditionalFormatting>
  <conditionalFormatting sqref="BG342:BG356">
    <cfRule type="endsWith" dxfId="1271" priority="1261" stopIfTrue="1" operator="endsWith" text="TE">
      <formula>RIGHT(BG342,LEN("TE"))="TE"</formula>
    </cfRule>
    <cfRule type="endsWith" dxfId="1270" priority="1262" stopIfTrue="1" operator="endsWith" text="MX">
      <formula>RIGHT(BG342,LEN("MX"))="MX"</formula>
    </cfRule>
    <cfRule type="endsWith" dxfId="1269" priority="1263" stopIfTrue="1" operator="endsWith" text="MI">
      <formula>RIGHT(BG342,LEN("MI"))="MI"</formula>
    </cfRule>
    <cfRule type="endsWith" dxfId="1268" priority="1264" stopIfTrue="1" operator="endsWith" text="PL">
      <formula>RIGHT(BG342,LEN("PL"))="PL"</formula>
    </cfRule>
    <cfRule type="endsWith" dxfId="1267" priority="1265" stopIfTrue="1" operator="endsWith" text="FE">
      <formula>RIGHT(BG342,LEN("FE"))="FE"</formula>
    </cfRule>
    <cfRule type="endsWith" dxfId="1266" priority="1266" stopIfTrue="1" operator="endsWith" text="PA">
      <formula>RIGHT(BG342,LEN("PA"))="PA"</formula>
    </cfRule>
    <cfRule type="endsWith" dxfId="1265" priority="1267" stopIfTrue="1" operator="endsWith" text="PS">
      <formula>RIGHT(BG342,LEN("PS"))="PS"</formula>
    </cfRule>
    <cfRule type="endsWith" dxfId="1264" priority="1268" stopIfTrue="1" operator="endsWith" text="OB">
      <formula>RIGHT(BG342,LEN("OB"))="OB"</formula>
    </cfRule>
    <cfRule type="endsWith" dxfId="1263" priority="1269" stopIfTrue="1" operator="endsWith" text="BA">
      <formula>RIGHT(BG342,LEN("BA"))="BA"</formula>
    </cfRule>
    <cfRule type="endsWith" dxfId="1262" priority="1270" stopIfTrue="1" operator="endsWith" text="CO">
      <formula>RIGHT(BG342,LEN("CO"))="CO"</formula>
    </cfRule>
    <cfRule type="endsWith" dxfId="1261" priority="1271" stopIfTrue="1" operator="endsWith" text="CH">
      <formula>RIGHT(BG342,LEN("CH"))="CH"</formula>
    </cfRule>
  </conditionalFormatting>
  <conditionalFormatting sqref="H375">
    <cfRule type="cellIs" dxfId="1260" priority="1260" stopIfTrue="1" operator="greaterThan">
      <formula>16</formula>
    </cfRule>
  </conditionalFormatting>
  <conditionalFormatting sqref="J375">
    <cfRule type="cellIs" dxfId="1259" priority="1259" stopIfTrue="1" operator="greaterThan">
      <formula>16</formula>
    </cfRule>
  </conditionalFormatting>
  <conditionalFormatting sqref="L375">
    <cfRule type="cellIs" dxfId="1258" priority="1258" stopIfTrue="1" operator="greaterThan">
      <formula>16</formula>
    </cfRule>
  </conditionalFormatting>
  <conditionalFormatting sqref="N375">
    <cfRule type="cellIs" dxfId="1257" priority="1257" stopIfTrue="1" operator="greaterThan">
      <formula>16</formula>
    </cfRule>
  </conditionalFormatting>
  <conditionalFormatting sqref="P375">
    <cfRule type="cellIs" dxfId="1256" priority="1256" stopIfTrue="1" operator="greaterThan">
      <formula>16</formula>
    </cfRule>
  </conditionalFormatting>
  <conditionalFormatting sqref="R375">
    <cfRule type="cellIs" dxfId="1255" priority="1255" stopIfTrue="1" operator="greaterThan">
      <formula>16</formula>
    </cfRule>
  </conditionalFormatting>
  <conditionalFormatting sqref="T375">
    <cfRule type="cellIs" dxfId="1254" priority="1254" stopIfTrue="1" operator="greaterThan">
      <formula>16</formula>
    </cfRule>
  </conditionalFormatting>
  <conditionalFormatting sqref="G360:G374">
    <cfRule type="endsWith" dxfId="1253" priority="1243" stopIfTrue="1" operator="endsWith" text="TE">
      <formula>RIGHT(G360,LEN("TE"))="TE"</formula>
    </cfRule>
    <cfRule type="endsWith" dxfId="1252" priority="1244" stopIfTrue="1" operator="endsWith" text="MX">
      <formula>RIGHT(G360,LEN("MX"))="MX"</formula>
    </cfRule>
    <cfRule type="endsWith" dxfId="1251" priority="1245" stopIfTrue="1" operator="endsWith" text="MI">
      <formula>RIGHT(G360,LEN("MI"))="MI"</formula>
    </cfRule>
    <cfRule type="endsWith" dxfId="1250" priority="1246" stopIfTrue="1" operator="endsWith" text="PL">
      <formula>RIGHT(G360,LEN("PL"))="PL"</formula>
    </cfRule>
    <cfRule type="endsWith" dxfId="1249" priority="1247" stopIfTrue="1" operator="endsWith" text="FE">
      <formula>RIGHT(G360,LEN("FE"))="FE"</formula>
    </cfRule>
    <cfRule type="endsWith" dxfId="1248" priority="1248" stopIfTrue="1" operator="endsWith" text="PA">
      <formula>RIGHT(G360,LEN("PA"))="PA"</formula>
    </cfRule>
    <cfRule type="endsWith" dxfId="1247" priority="1249" stopIfTrue="1" operator="endsWith" text="PS">
      <formula>RIGHT(G360,LEN("PS"))="PS"</formula>
    </cfRule>
    <cfRule type="endsWith" dxfId="1246" priority="1250" stopIfTrue="1" operator="endsWith" text="OB">
      <formula>RIGHT(G360,LEN("OB"))="OB"</formula>
    </cfRule>
    <cfRule type="endsWith" dxfId="1245" priority="1251" stopIfTrue="1" operator="endsWith" text="BA">
      <formula>RIGHT(G360,LEN("BA"))="BA"</formula>
    </cfRule>
    <cfRule type="endsWith" dxfId="1244" priority="1252" stopIfTrue="1" operator="endsWith" text="CO">
      <formula>RIGHT(G360,LEN("CO"))="CO"</formula>
    </cfRule>
    <cfRule type="endsWith" dxfId="1243" priority="1253" stopIfTrue="1" operator="endsWith" text="CH">
      <formula>RIGHT(G360,LEN("CH"))="CH"</formula>
    </cfRule>
  </conditionalFormatting>
  <conditionalFormatting sqref="I360:I374">
    <cfRule type="endsWith" dxfId="1242" priority="1232" stopIfTrue="1" operator="endsWith" text="TE">
      <formula>RIGHT(I360,LEN("TE"))="TE"</formula>
    </cfRule>
    <cfRule type="endsWith" dxfId="1241" priority="1233" stopIfTrue="1" operator="endsWith" text="MX">
      <formula>RIGHT(I360,LEN("MX"))="MX"</formula>
    </cfRule>
    <cfRule type="endsWith" dxfId="1240" priority="1234" stopIfTrue="1" operator="endsWith" text="MI">
      <formula>RIGHT(I360,LEN("MI"))="MI"</formula>
    </cfRule>
    <cfRule type="endsWith" dxfId="1239" priority="1235" stopIfTrue="1" operator="endsWith" text="PL">
      <formula>RIGHT(I360,LEN("PL"))="PL"</formula>
    </cfRule>
    <cfRule type="endsWith" dxfId="1238" priority="1236" stopIfTrue="1" operator="endsWith" text="FE">
      <formula>RIGHT(I360,LEN("FE"))="FE"</formula>
    </cfRule>
    <cfRule type="endsWith" dxfId="1237" priority="1237" stopIfTrue="1" operator="endsWith" text="PA">
      <formula>RIGHT(I360,LEN("PA"))="PA"</formula>
    </cfRule>
    <cfRule type="endsWith" dxfId="1236" priority="1238" stopIfTrue="1" operator="endsWith" text="PS">
      <formula>RIGHT(I360,LEN("PS"))="PS"</formula>
    </cfRule>
    <cfRule type="endsWith" dxfId="1235" priority="1239" stopIfTrue="1" operator="endsWith" text="OB">
      <formula>RIGHT(I360,LEN("OB"))="OB"</formula>
    </cfRule>
    <cfRule type="endsWith" dxfId="1234" priority="1240" stopIfTrue="1" operator="endsWith" text="BA">
      <formula>RIGHT(I360,LEN("BA"))="BA"</formula>
    </cfRule>
    <cfRule type="endsWith" dxfId="1233" priority="1241" stopIfTrue="1" operator="endsWith" text="CO">
      <formula>RIGHT(I360,LEN("CO"))="CO"</formula>
    </cfRule>
    <cfRule type="endsWith" dxfId="1232" priority="1242" stopIfTrue="1" operator="endsWith" text="CH">
      <formula>RIGHT(I360,LEN("CH"))="CH"</formula>
    </cfRule>
  </conditionalFormatting>
  <conditionalFormatting sqref="K360:K374">
    <cfRule type="endsWith" dxfId="1231" priority="1221" stopIfTrue="1" operator="endsWith" text="TE">
      <formula>RIGHT(K360,LEN("TE"))="TE"</formula>
    </cfRule>
    <cfRule type="endsWith" dxfId="1230" priority="1222" stopIfTrue="1" operator="endsWith" text="MX">
      <formula>RIGHT(K360,LEN("MX"))="MX"</formula>
    </cfRule>
    <cfRule type="endsWith" dxfId="1229" priority="1223" stopIfTrue="1" operator="endsWith" text="MI">
      <formula>RIGHT(K360,LEN("MI"))="MI"</formula>
    </cfRule>
    <cfRule type="endsWith" dxfId="1228" priority="1224" stopIfTrue="1" operator="endsWith" text="PL">
      <formula>RIGHT(K360,LEN("PL"))="PL"</formula>
    </cfRule>
    <cfRule type="endsWith" dxfId="1227" priority="1225" stopIfTrue="1" operator="endsWith" text="FE">
      <formula>RIGHT(K360,LEN("FE"))="FE"</formula>
    </cfRule>
    <cfRule type="endsWith" dxfId="1226" priority="1226" stopIfTrue="1" operator="endsWith" text="PA">
      <formula>RIGHT(K360,LEN("PA"))="PA"</formula>
    </cfRule>
    <cfRule type="endsWith" dxfId="1225" priority="1227" stopIfTrue="1" operator="endsWith" text="PS">
      <formula>RIGHT(K360,LEN("PS"))="PS"</formula>
    </cfRule>
    <cfRule type="endsWith" dxfId="1224" priority="1228" stopIfTrue="1" operator="endsWith" text="OB">
      <formula>RIGHT(K360,LEN("OB"))="OB"</formula>
    </cfRule>
    <cfRule type="endsWith" dxfId="1223" priority="1229" stopIfTrue="1" operator="endsWith" text="BA">
      <formula>RIGHT(K360,LEN("BA"))="BA"</formula>
    </cfRule>
    <cfRule type="endsWith" dxfId="1222" priority="1230" stopIfTrue="1" operator="endsWith" text="CO">
      <formula>RIGHT(K360,LEN("CO"))="CO"</formula>
    </cfRule>
    <cfRule type="endsWith" dxfId="1221" priority="1231" stopIfTrue="1" operator="endsWith" text="CH">
      <formula>RIGHT(K360,LEN("CH"))="CH"</formula>
    </cfRule>
  </conditionalFormatting>
  <conditionalFormatting sqref="M360:M374">
    <cfRule type="endsWith" dxfId="1220" priority="1210" stopIfTrue="1" operator="endsWith" text="TE">
      <formula>RIGHT(M360,LEN("TE"))="TE"</formula>
    </cfRule>
    <cfRule type="endsWith" dxfId="1219" priority="1211" stopIfTrue="1" operator="endsWith" text="MX">
      <formula>RIGHT(M360,LEN("MX"))="MX"</formula>
    </cfRule>
    <cfRule type="endsWith" dxfId="1218" priority="1212" stopIfTrue="1" operator="endsWith" text="MI">
      <formula>RIGHT(M360,LEN("MI"))="MI"</formula>
    </cfRule>
    <cfRule type="endsWith" dxfId="1217" priority="1213" stopIfTrue="1" operator="endsWith" text="PL">
      <formula>RIGHT(M360,LEN("PL"))="PL"</formula>
    </cfRule>
    <cfRule type="endsWith" dxfId="1216" priority="1214" stopIfTrue="1" operator="endsWith" text="FE">
      <formula>RIGHT(M360,LEN("FE"))="FE"</formula>
    </cfRule>
    <cfRule type="endsWith" dxfId="1215" priority="1215" stopIfTrue="1" operator="endsWith" text="PA">
      <formula>RIGHT(M360,LEN("PA"))="PA"</formula>
    </cfRule>
    <cfRule type="endsWith" dxfId="1214" priority="1216" stopIfTrue="1" operator="endsWith" text="PS">
      <formula>RIGHT(M360,LEN("PS"))="PS"</formula>
    </cfRule>
    <cfRule type="endsWith" dxfId="1213" priority="1217" stopIfTrue="1" operator="endsWith" text="OB">
      <formula>RIGHT(M360,LEN("OB"))="OB"</formula>
    </cfRule>
    <cfRule type="endsWith" dxfId="1212" priority="1218" stopIfTrue="1" operator="endsWith" text="BA">
      <formula>RIGHT(M360,LEN("BA"))="BA"</formula>
    </cfRule>
    <cfRule type="endsWith" dxfId="1211" priority="1219" stopIfTrue="1" operator="endsWith" text="CO">
      <formula>RIGHT(M360,LEN("CO"))="CO"</formula>
    </cfRule>
    <cfRule type="endsWith" dxfId="1210" priority="1220" stopIfTrue="1" operator="endsWith" text="CH">
      <formula>RIGHT(M360,LEN("CH"))="CH"</formula>
    </cfRule>
  </conditionalFormatting>
  <conditionalFormatting sqref="O360:O374">
    <cfRule type="endsWith" dxfId="1209" priority="1199" stopIfTrue="1" operator="endsWith" text="TE">
      <formula>RIGHT(O360,LEN("TE"))="TE"</formula>
    </cfRule>
    <cfRule type="endsWith" dxfId="1208" priority="1200" stopIfTrue="1" operator="endsWith" text="MX">
      <formula>RIGHT(O360,LEN("MX"))="MX"</formula>
    </cfRule>
    <cfRule type="endsWith" dxfId="1207" priority="1201" stopIfTrue="1" operator="endsWith" text="MI">
      <formula>RIGHT(O360,LEN("MI"))="MI"</formula>
    </cfRule>
    <cfRule type="endsWith" dxfId="1206" priority="1202" stopIfTrue="1" operator="endsWith" text="PL">
      <formula>RIGHT(O360,LEN("PL"))="PL"</formula>
    </cfRule>
    <cfRule type="endsWith" dxfId="1205" priority="1203" stopIfTrue="1" operator="endsWith" text="FE">
      <formula>RIGHT(O360,LEN("FE"))="FE"</formula>
    </cfRule>
    <cfRule type="endsWith" dxfId="1204" priority="1204" stopIfTrue="1" operator="endsWith" text="PA">
      <formula>RIGHT(O360,LEN("PA"))="PA"</formula>
    </cfRule>
    <cfRule type="endsWith" dxfId="1203" priority="1205" stopIfTrue="1" operator="endsWith" text="PS">
      <formula>RIGHT(O360,LEN("PS"))="PS"</formula>
    </cfRule>
    <cfRule type="endsWith" dxfId="1202" priority="1206" stopIfTrue="1" operator="endsWith" text="OB">
      <formula>RIGHT(O360,LEN("OB"))="OB"</formula>
    </cfRule>
    <cfRule type="endsWith" dxfId="1201" priority="1207" stopIfTrue="1" operator="endsWith" text="BA">
      <formula>RIGHT(O360,LEN("BA"))="BA"</formula>
    </cfRule>
    <cfRule type="endsWith" dxfId="1200" priority="1208" stopIfTrue="1" operator="endsWith" text="CO">
      <formula>RIGHT(O360,LEN("CO"))="CO"</formula>
    </cfRule>
    <cfRule type="endsWith" dxfId="1199" priority="1209" stopIfTrue="1" operator="endsWith" text="CH">
      <formula>RIGHT(O360,LEN("CH"))="CH"</formula>
    </cfRule>
  </conditionalFormatting>
  <conditionalFormatting sqref="Q360:Q374">
    <cfRule type="endsWith" dxfId="1198" priority="1188" stopIfTrue="1" operator="endsWith" text="TE">
      <formula>RIGHT(Q360,LEN("TE"))="TE"</formula>
    </cfRule>
    <cfRule type="endsWith" dxfId="1197" priority="1189" stopIfTrue="1" operator="endsWith" text="MX">
      <formula>RIGHT(Q360,LEN("MX"))="MX"</formula>
    </cfRule>
    <cfRule type="endsWith" dxfId="1196" priority="1190" stopIfTrue="1" operator="endsWith" text="MI">
      <formula>RIGHT(Q360,LEN("MI"))="MI"</formula>
    </cfRule>
    <cfRule type="endsWith" dxfId="1195" priority="1191" stopIfTrue="1" operator="endsWith" text="PL">
      <formula>RIGHT(Q360,LEN("PL"))="PL"</formula>
    </cfRule>
    <cfRule type="endsWith" dxfId="1194" priority="1192" stopIfTrue="1" operator="endsWith" text="FE">
      <formula>RIGHT(Q360,LEN("FE"))="FE"</formula>
    </cfRule>
    <cfRule type="endsWith" dxfId="1193" priority="1193" stopIfTrue="1" operator="endsWith" text="PA">
      <formula>RIGHT(Q360,LEN("PA"))="PA"</formula>
    </cfRule>
    <cfRule type="endsWith" dxfId="1192" priority="1194" stopIfTrue="1" operator="endsWith" text="PS">
      <formula>RIGHT(Q360,LEN("PS"))="PS"</formula>
    </cfRule>
    <cfRule type="endsWith" dxfId="1191" priority="1195" stopIfTrue="1" operator="endsWith" text="OB">
      <formula>RIGHT(Q360,LEN("OB"))="OB"</formula>
    </cfRule>
    <cfRule type="endsWith" dxfId="1190" priority="1196" stopIfTrue="1" operator="endsWith" text="BA">
      <formula>RIGHT(Q360,LEN("BA"))="BA"</formula>
    </cfRule>
    <cfRule type="endsWith" dxfId="1189" priority="1197" stopIfTrue="1" operator="endsWith" text="CO">
      <formula>RIGHT(Q360,LEN("CO"))="CO"</formula>
    </cfRule>
    <cfRule type="endsWith" dxfId="1188" priority="1198" stopIfTrue="1" operator="endsWith" text="CH">
      <formula>RIGHT(Q360,LEN("CH"))="CH"</formula>
    </cfRule>
  </conditionalFormatting>
  <conditionalFormatting sqref="S360:S374">
    <cfRule type="endsWith" dxfId="1187" priority="1177" stopIfTrue="1" operator="endsWith" text="TE">
      <formula>RIGHT(S360,LEN("TE"))="TE"</formula>
    </cfRule>
    <cfRule type="endsWith" dxfId="1186" priority="1178" stopIfTrue="1" operator="endsWith" text="MX">
      <formula>RIGHT(S360,LEN("MX"))="MX"</formula>
    </cfRule>
    <cfRule type="endsWith" dxfId="1185" priority="1179" stopIfTrue="1" operator="endsWith" text="MI">
      <formula>RIGHT(S360,LEN("MI"))="MI"</formula>
    </cfRule>
    <cfRule type="endsWith" dxfId="1184" priority="1180" stopIfTrue="1" operator="endsWith" text="PL">
      <formula>RIGHT(S360,LEN("PL"))="PL"</formula>
    </cfRule>
    <cfRule type="endsWith" dxfId="1183" priority="1181" stopIfTrue="1" operator="endsWith" text="FE">
      <formula>RIGHT(S360,LEN("FE"))="FE"</formula>
    </cfRule>
    <cfRule type="endsWith" dxfId="1182" priority="1182" stopIfTrue="1" operator="endsWith" text="PA">
      <formula>RIGHT(S360,LEN("PA"))="PA"</formula>
    </cfRule>
    <cfRule type="endsWith" dxfId="1181" priority="1183" stopIfTrue="1" operator="endsWith" text="PS">
      <formula>RIGHT(S360,LEN("PS"))="PS"</formula>
    </cfRule>
    <cfRule type="endsWith" dxfId="1180" priority="1184" stopIfTrue="1" operator="endsWith" text="OB">
      <formula>RIGHT(S360,LEN("OB"))="OB"</formula>
    </cfRule>
    <cfRule type="endsWith" dxfId="1179" priority="1185" stopIfTrue="1" operator="endsWith" text="BA">
      <formula>RIGHT(S360,LEN("BA"))="BA"</formula>
    </cfRule>
    <cfRule type="endsWith" dxfId="1178" priority="1186" stopIfTrue="1" operator="endsWith" text="CO">
      <formula>RIGHT(S360,LEN("CO"))="CO"</formula>
    </cfRule>
    <cfRule type="endsWith" dxfId="1177" priority="1187" stopIfTrue="1" operator="endsWith" text="CH">
      <formula>RIGHT(S360,LEN("CH"))="CH"</formula>
    </cfRule>
  </conditionalFormatting>
  <conditionalFormatting sqref="AB375">
    <cfRule type="cellIs" dxfId="1176" priority="1176" stopIfTrue="1" operator="greaterThan">
      <formula>16</formula>
    </cfRule>
  </conditionalFormatting>
  <conditionalFormatting sqref="AD375">
    <cfRule type="cellIs" dxfId="1175" priority="1175" stopIfTrue="1" operator="greaterThan">
      <formula>16</formula>
    </cfRule>
  </conditionalFormatting>
  <conditionalFormatting sqref="AF375">
    <cfRule type="cellIs" dxfId="1174" priority="1174" stopIfTrue="1" operator="greaterThan">
      <formula>16</formula>
    </cfRule>
  </conditionalFormatting>
  <conditionalFormatting sqref="AH375">
    <cfRule type="cellIs" dxfId="1173" priority="1173" stopIfTrue="1" operator="greaterThan">
      <formula>16</formula>
    </cfRule>
  </conditionalFormatting>
  <conditionalFormatting sqref="AJ375">
    <cfRule type="cellIs" dxfId="1172" priority="1172" stopIfTrue="1" operator="greaterThan">
      <formula>16</formula>
    </cfRule>
  </conditionalFormatting>
  <conditionalFormatting sqref="AL375">
    <cfRule type="cellIs" dxfId="1171" priority="1171" stopIfTrue="1" operator="greaterThan">
      <formula>16</formula>
    </cfRule>
  </conditionalFormatting>
  <conditionalFormatting sqref="AN375">
    <cfRule type="cellIs" dxfId="1170" priority="1170" stopIfTrue="1" operator="greaterThan">
      <formula>16</formula>
    </cfRule>
  </conditionalFormatting>
  <conditionalFormatting sqref="AA360:AA374">
    <cfRule type="endsWith" dxfId="1169" priority="1159" stopIfTrue="1" operator="endsWith" text="TE">
      <formula>RIGHT(AA360,LEN("TE"))="TE"</formula>
    </cfRule>
    <cfRule type="endsWith" dxfId="1168" priority="1160" stopIfTrue="1" operator="endsWith" text="MX">
      <formula>RIGHT(AA360,LEN("MX"))="MX"</formula>
    </cfRule>
    <cfRule type="endsWith" dxfId="1167" priority="1161" stopIfTrue="1" operator="endsWith" text="MI">
      <formula>RIGHT(AA360,LEN("MI"))="MI"</formula>
    </cfRule>
    <cfRule type="endsWith" dxfId="1166" priority="1162" stopIfTrue="1" operator="endsWith" text="PL">
      <formula>RIGHT(AA360,LEN("PL"))="PL"</formula>
    </cfRule>
    <cfRule type="endsWith" dxfId="1165" priority="1163" stopIfTrue="1" operator="endsWith" text="FE">
      <formula>RIGHT(AA360,LEN("FE"))="FE"</formula>
    </cfRule>
    <cfRule type="endsWith" dxfId="1164" priority="1164" stopIfTrue="1" operator="endsWith" text="PA">
      <formula>RIGHT(AA360,LEN("PA"))="PA"</formula>
    </cfRule>
    <cfRule type="endsWith" dxfId="1163" priority="1165" stopIfTrue="1" operator="endsWith" text="PS">
      <formula>RIGHT(AA360,LEN("PS"))="PS"</formula>
    </cfRule>
    <cfRule type="endsWith" dxfId="1162" priority="1166" stopIfTrue="1" operator="endsWith" text="OB">
      <formula>RIGHT(AA360,LEN("OB"))="OB"</formula>
    </cfRule>
    <cfRule type="endsWith" dxfId="1161" priority="1167" stopIfTrue="1" operator="endsWith" text="BA">
      <formula>RIGHT(AA360,LEN("BA"))="BA"</formula>
    </cfRule>
    <cfRule type="endsWith" dxfId="1160" priority="1168" stopIfTrue="1" operator="endsWith" text="CO">
      <formula>RIGHT(AA360,LEN("CO"))="CO"</formula>
    </cfRule>
    <cfRule type="endsWith" dxfId="1159" priority="1169" stopIfTrue="1" operator="endsWith" text="CH">
      <formula>RIGHT(AA360,LEN("CH"))="CH"</formula>
    </cfRule>
  </conditionalFormatting>
  <conditionalFormatting sqref="AC360:AC374">
    <cfRule type="endsWith" dxfId="1158" priority="1148" stopIfTrue="1" operator="endsWith" text="TE">
      <formula>RIGHT(AC360,LEN("TE"))="TE"</formula>
    </cfRule>
    <cfRule type="endsWith" dxfId="1157" priority="1149" stopIfTrue="1" operator="endsWith" text="MX">
      <formula>RIGHT(AC360,LEN("MX"))="MX"</formula>
    </cfRule>
    <cfRule type="endsWith" dxfId="1156" priority="1150" stopIfTrue="1" operator="endsWith" text="MI">
      <formula>RIGHT(AC360,LEN("MI"))="MI"</formula>
    </cfRule>
    <cfRule type="endsWith" dxfId="1155" priority="1151" stopIfTrue="1" operator="endsWith" text="PL">
      <formula>RIGHT(AC360,LEN("PL"))="PL"</formula>
    </cfRule>
    <cfRule type="endsWith" dxfId="1154" priority="1152" stopIfTrue="1" operator="endsWith" text="FE">
      <formula>RIGHT(AC360,LEN("FE"))="FE"</formula>
    </cfRule>
    <cfRule type="endsWith" dxfId="1153" priority="1153" stopIfTrue="1" operator="endsWith" text="PA">
      <formula>RIGHT(AC360,LEN("PA"))="PA"</formula>
    </cfRule>
    <cfRule type="endsWith" dxfId="1152" priority="1154" stopIfTrue="1" operator="endsWith" text="PS">
      <formula>RIGHT(AC360,LEN("PS"))="PS"</formula>
    </cfRule>
    <cfRule type="endsWith" dxfId="1151" priority="1155" stopIfTrue="1" operator="endsWith" text="OB">
      <formula>RIGHT(AC360,LEN("OB"))="OB"</formula>
    </cfRule>
    <cfRule type="endsWith" dxfId="1150" priority="1156" stopIfTrue="1" operator="endsWith" text="BA">
      <formula>RIGHT(AC360,LEN("BA"))="BA"</formula>
    </cfRule>
    <cfRule type="endsWith" dxfId="1149" priority="1157" stopIfTrue="1" operator="endsWith" text="CO">
      <formula>RIGHT(AC360,LEN("CO"))="CO"</formula>
    </cfRule>
    <cfRule type="endsWith" dxfId="1148" priority="1158" stopIfTrue="1" operator="endsWith" text="CH">
      <formula>RIGHT(AC360,LEN("CH"))="CH"</formula>
    </cfRule>
  </conditionalFormatting>
  <conditionalFormatting sqref="AE360:AE374">
    <cfRule type="endsWith" dxfId="1147" priority="1137" stopIfTrue="1" operator="endsWith" text="TE">
      <formula>RIGHT(AE360,LEN("TE"))="TE"</formula>
    </cfRule>
    <cfRule type="endsWith" dxfId="1146" priority="1138" stopIfTrue="1" operator="endsWith" text="MX">
      <formula>RIGHT(AE360,LEN("MX"))="MX"</formula>
    </cfRule>
    <cfRule type="endsWith" dxfId="1145" priority="1139" stopIfTrue="1" operator="endsWith" text="MI">
      <formula>RIGHT(AE360,LEN("MI"))="MI"</formula>
    </cfRule>
    <cfRule type="endsWith" dxfId="1144" priority="1140" stopIfTrue="1" operator="endsWith" text="PL">
      <formula>RIGHT(AE360,LEN("PL"))="PL"</formula>
    </cfRule>
    <cfRule type="endsWith" dxfId="1143" priority="1141" stopIfTrue="1" operator="endsWith" text="FE">
      <formula>RIGHT(AE360,LEN("FE"))="FE"</formula>
    </cfRule>
    <cfRule type="endsWith" dxfId="1142" priority="1142" stopIfTrue="1" operator="endsWith" text="PA">
      <formula>RIGHT(AE360,LEN("PA"))="PA"</formula>
    </cfRule>
    <cfRule type="endsWith" dxfId="1141" priority="1143" stopIfTrue="1" operator="endsWith" text="PS">
      <formula>RIGHT(AE360,LEN("PS"))="PS"</formula>
    </cfRule>
    <cfRule type="endsWith" dxfId="1140" priority="1144" stopIfTrue="1" operator="endsWith" text="OB">
      <formula>RIGHT(AE360,LEN("OB"))="OB"</formula>
    </cfRule>
    <cfRule type="endsWith" dxfId="1139" priority="1145" stopIfTrue="1" operator="endsWith" text="BA">
      <formula>RIGHT(AE360,LEN("BA"))="BA"</formula>
    </cfRule>
    <cfRule type="endsWith" dxfId="1138" priority="1146" stopIfTrue="1" operator="endsWith" text="CO">
      <formula>RIGHT(AE360,LEN("CO"))="CO"</formula>
    </cfRule>
    <cfRule type="endsWith" dxfId="1137" priority="1147" stopIfTrue="1" operator="endsWith" text="CH">
      <formula>RIGHT(AE360,LEN("CH"))="CH"</formula>
    </cfRule>
  </conditionalFormatting>
  <conditionalFormatting sqref="AG360:AG374">
    <cfRule type="endsWith" dxfId="1136" priority="1126" stopIfTrue="1" operator="endsWith" text="TE">
      <formula>RIGHT(AG360,LEN("TE"))="TE"</formula>
    </cfRule>
    <cfRule type="endsWith" dxfId="1135" priority="1127" stopIfTrue="1" operator="endsWith" text="MX">
      <formula>RIGHT(AG360,LEN("MX"))="MX"</formula>
    </cfRule>
    <cfRule type="endsWith" dxfId="1134" priority="1128" stopIfTrue="1" operator="endsWith" text="MI">
      <formula>RIGHT(AG360,LEN("MI"))="MI"</formula>
    </cfRule>
    <cfRule type="endsWith" dxfId="1133" priority="1129" stopIfTrue="1" operator="endsWith" text="PL">
      <formula>RIGHT(AG360,LEN("PL"))="PL"</formula>
    </cfRule>
    <cfRule type="endsWith" dxfId="1132" priority="1130" stopIfTrue="1" operator="endsWith" text="FE">
      <formula>RIGHT(AG360,LEN("FE"))="FE"</formula>
    </cfRule>
    <cfRule type="endsWith" dxfId="1131" priority="1131" stopIfTrue="1" operator="endsWith" text="PA">
      <formula>RIGHT(AG360,LEN("PA"))="PA"</formula>
    </cfRule>
    <cfRule type="endsWith" dxfId="1130" priority="1132" stopIfTrue="1" operator="endsWith" text="PS">
      <formula>RIGHT(AG360,LEN("PS"))="PS"</formula>
    </cfRule>
    <cfRule type="endsWith" dxfId="1129" priority="1133" stopIfTrue="1" operator="endsWith" text="OB">
      <formula>RIGHT(AG360,LEN("OB"))="OB"</formula>
    </cfRule>
    <cfRule type="endsWith" dxfId="1128" priority="1134" stopIfTrue="1" operator="endsWith" text="BA">
      <formula>RIGHT(AG360,LEN("BA"))="BA"</formula>
    </cfRule>
    <cfRule type="endsWith" dxfId="1127" priority="1135" stopIfTrue="1" operator="endsWith" text="CO">
      <formula>RIGHT(AG360,LEN("CO"))="CO"</formula>
    </cfRule>
    <cfRule type="endsWith" dxfId="1126" priority="1136" stopIfTrue="1" operator="endsWith" text="CH">
      <formula>RIGHT(AG360,LEN("CH"))="CH"</formula>
    </cfRule>
  </conditionalFormatting>
  <conditionalFormatting sqref="AI360:AI374">
    <cfRule type="endsWith" dxfId="1125" priority="1115" stopIfTrue="1" operator="endsWith" text="TE">
      <formula>RIGHT(AI360,LEN("TE"))="TE"</formula>
    </cfRule>
    <cfRule type="endsWith" dxfId="1124" priority="1116" stopIfTrue="1" operator="endsWith" text="MX">
      <formula>RIGHT(AI360,LEN("MX"))="MX"</formula>
    </cfRule>
    <cfRule type="endsWith" dxfId="1123" priority="1117" stopIfTrue="1" operator="endsWith" text="MI">
      <formula>RIGHT(AI360,LEN("MI"))="MI"</formula>
    </cfRule>
    <cfRule type="endsWith" dxfId="1122" priority="1118" stopIfTrue="1" operator="endsWith" text="PL">
      <formula>RIGHT(AI360,LEN("PL"))="PL"</formula>
    </cfRule>
    <cfRule type="endsWith" dxfId="1121" priority="1119" stopIfTrue="1" operator="endsWith" text="FE">
      <formula>RIGHT(AI360,LEN("FE"))="FE"</formula>
    </cfRule>
    <cfRule type="endsWith" dxfId="1120" priority="1120" stopIfTrue="1" operator="endsWith" text="PA">
      <formula>RIGHT(AI360,LEN("PA"))="PA"</formula>
    </cfRule>
    <cfRule type="endsWith" dxfId="1119" priority="1121" stopIfTrue="1" operator="endsWith" text="PS">
      <formula>RIGHT(AI360,LEN("PS"))="PS"</formula>
    </cfRule>
    <cfRule type="endsWith" dxfId="1118" priority="1122" stopIfTrue="1" operator="endsWith" text="OB">
      <formula>RIGHT(AI360,LEN("OB"))="OB"</formula>
    </cfRule>
    <cfRule type="endsWith" dxfId="1117" priority="1123" stopIfTrue="1" operator="endsWith" text="BA">
      <formula>RIGHT(AI360,LEN("BA"))="BA"</formula>
    </cfRule>
    <cfRule type="endsWith" dxfId="1116" priority="1124" stopIfTrue="1" operator="endsWith" text="CO">
      <formula>RIGHT(AI360,LEN("CO"))="CO"</formula>
    </cfRule>
    <cfRule type="endsWith" dxfId="1115" priority="1125" stopIfTrue="1" operator="endsWith" text="CH">
      <formula>RIGHT(AI360,LEN("CH"))="CH"</formula>
    </cfRule>
  </conditionalFormatting>
  <conditionalFormatting sqref="AK360:AK374">
    <cfRule type="endsWith" dxfId="1114" priority="1104" stopIfTrue="1" operator="endsWith" text="TE">
      <formula>RIGHT(AK360,LEN("TE"))="TE"</formula>
    </cfRule>
    <cfRule type="endsWith" dxfId="1113" priority="1105" stopIfTrue="1" operator="endsWith" text="MX">
      <formula>RIGHT(AK360,LEN("MX"))="MX"</formula>
    </cfRule>
    <cfRule type="endsWith" dxfId="1112" priority="1106" stopIfTrue="1" operator="endsWith" text="MI">
      <formula>RIGHT(AK360,LEN("MI"))="MI"</formula>
    </cfRule>
    <cfRule type="endsWith" dxfId="1111" priority="1107" stopIfTrue="1" operator="endsWith" text="PL">
      <formula>RIGHT(AK360,LEN("PL"))="PL"</formula>
    </cfRule>
    <cfRule type="endsWith" dxfId="1110" priority="1108" stopIfTrue="1" operator="endsWith" text="FE">
      <formula>RIGHT(AK360,LEN("FE"))="FE"</formula>
    </cfRule>
    <cfRule type="endsWith" dxfId="1109" priority="1109" stopIfTrue="1" operator="endsWith" text="PA">
      <formula>RIGHT(AK360,LEN("PA"))="PA"</formula>
    </cfRule>
    <cfRule type="endsWith" dxfId="1108" priority="1110" stopIfTrue="1" operator="endsWith" text="PS">
      <formula>RIGHT(AK360,LEN("PS"))="PS"</formula>
    </cfRule>
    <cfRule type="endsWith" dxfId="1107" priority="1111" stopIfTrue="1" operator="endsWith" text="OB">
      <formula>RIGHT(AK360,LEN("OB"))="OB"</formula>
    </cfRule>
    <cfRule type="endsWith" dxfId="1106" priority="1112" stopIfTrue="1" operator="endsWith" text="BA">
      <formula>RIGHT(AK360,LEN("BA"))="BA"</formula>
    </cfRule>
    <cfRule type="endsWith" dxfId="1105" priority="1113" stopIfTrue="1" operator="endsWith" text="CO">
      <formula>RIGHT(AK360,LEN("CO"))="CO"</formula>
    </cfRule>
    <cfRule type="endsWith" dxfId="1104" priority="1114" stopIfTrue="1" operator="endsWith" text="CH">
      <formula>RIGHT(AK360,LEN("CH"))="CH"</formula>
    </cfRule>
  </conditionalFormatting>
  <conditionalFormatting sqref="AM360:AM374">
    <cfRule type="endsWith" dxfId="1103" priority="1093" stopIfTrue="1" operator="endsWith" text="TE">
      <formula>RIGHT(AM360,LEN("TE"))="TE"</formula>
    </cfRule>
    <cfRule type="endsWith" dxfId="1102" priority="1094" stopIfTrue="1" operator="endsWith" text="MX">
      <formula>RIGHT(AM360,LEN("MX"))="MX"</formula>
    </cfRule>
    <cfRule type="endsWith" dxfId="1101" priority="1095" stopIfTrue="1" operator="endsWith" text="MI">
      <formula>RIGHT(AM360,LEN("MI"))="MI"</formula>
    </cfRule>
    <cfRule type="endsWith" dxfId="1100" priority="1096" stopIfTrue="1" operator="endsWith" text="PL">
      <formula>RIGHT(AM360,LEN("PL"))="PL"</formula>
    </cfRule>
    <cfRule type="endsWith" dxfId="1099" priority="1097" stopIfTrue="1" operator="endsWith" text="FE">
      <formula>RIGHT(AM360,LEN("FE"))="FE"</formula>
    </cfRule>
    <cfRule type="endsWith" dxfId="1098" priority="1098" stopIfTrue="1" operator="endsWith" text="PA">
      <formula>RIGHT(AM360,LEN("PA"))="PA"</formula>
    </cfRule>
    <cfRule type="endsWith" dxfId="1097" priority="1099" stopIfTrue="1" operator="endsWith" text="PS">
      <formula>RIGHT(AM360,LEN("PS"))="PS"</formula>
    </cfRule>
    <cfRule type="endsWith" dxfId="1096" priority="1100" stopIfTrue="1" operator="endsWith" text="OB">
      <formula>RIGHT(AM360,LEN("OB"))="OB"</formula>
    </cfRule>
    <cfRule type="endsWith" dxfId="1095" priority="1101" stopIfTrue="1" operator="endsWith" text="BA">
      <formula>RIGHT(AM360,LEN("BA"))="BA"</formula>
    </cfRule>
    <cfRule type="endsWith" dxfId="1094" priority="1102" stopIfTrue="1" operator="endsWith" text="CO">
      <formula>RIGHT(AM360,LEN("CO"))="CO"</formula>
    </cfRule>
    <cfRule type="endsWith" dxfId="1093" priority="1103" stopIfTrue="1" operator="endsWith" text="CH">
      <formula>RIGHT(AM360,LEN("CH"))="CH"</formula>
    </cfRule>
  </conditionalFormatting>
  <conditionalFormatting sqref="AV375">
    <cfRule type="cellIs" dxfId="1092" priority="1092" stopIfTrue="1" operator="greaterThan">
      <formula>16</formula>
    </cfRule>
  </conditionalFormatting>
  <conditionalFormatting sqref="AX375">
    <cfRule type="cellIs" dxfId="1091" priority="1091" stopIfTrue="1" operator="greaterThan">
      <formula>16</formula>
    </cfRule>
  </conditionalFormatting>
  <conditionalFormatting sqref="AZ375">
    <cfRule type="cellIs" dxfId="1090" priority="1090" stopIfTrue="1" operator="greaterThan">
      <formula>16</formula>
    </cfRule>
  </conditionalFormatting>
  <conditionalFormatting sqref="BB375">
    <cfRule type="cellIs" dxfId="1089" priority="1089" stopIfTrue="1" operator="greaterThan">
      <formula>16</formula>
    </cfRule>
  </conditionalFormatting>
  <conditionalFormatting sqref="BD375">
    <cfRule type="cellIs" dxfId="1088" priority="1088" stopIfTrue="1" operator="greaterThan">
      <formula>16</formula>
    </cfRule>
  </conditionalFormatting>
  <conditionalFormatting sqref="BF375">
    <cfRule type="cellIs" dxfId="1087" priority="1087" stopIfTrue="1" operator="greaterThan">
      <formula>16</formula>
    </cfRule>
  </conditionalFormatting>
  <conditionalFormatting sqref="BH375">
    <cfRule type="cellIs" dxfId="1086" priority="1086" stopIfTrue="1" operator="greaterThan">
      <formula>16</formula>
    </cfRule>
  </conditionalFormatting>
  <conditionalFormatting sqref="AU360:AU374">
    <cfRule type="endsWith" dxfId="1085" priority="1075" stopIfTrue="1" operator="endsWith" text="TE">
      <formula>RIGHT(AU360,LEN("TE"))="TE"</formula>
    </cfRule>
    <cfRule type="endsWith" dxfId="1084" priority="1076" stopIfTrue="1" operator="endsWith" text="MX">
      <formula>RIGHT(AU360,LEN("MX"))="MX"</formula>
    </cfRule>
    <cfRule type="endsWith" dxfId="1083" priority="1077" stopIfTrue="1" operator="endsWith" text="MI">
      <formula>RIGHT(AU360,LEN("MI"))="MI"</formula>
    </cfRule>
    <cfRule type="endsWith" dxfId="1082" priority="1078" stopIfTrue="1" operator="endsWith" text="PL">
      <formula>RIGHT(AU360,LEN("PL"))="PL"</formula>
    </cfRule>
    <cfRule type="endsWith" dxfId="1081" priority="1079" stopIfTrue="1" operator="endsWith" text="FE">
      <formula>RIGHT(AU360,LEN("FE"))="FE"</formula>
    </cfRule>
    <cfRule type="endsWith" dxfId="1080" priority="1080" stopIfTrue="1" operator="endsWith" text="PA">
      <formula>RIGHT(AU360,LEN("PA"))="PA"</formula>
    </cfRule>
    <cfRule type="endsWith" dxfId="1079" priority="1081" stopIfTrue="1" operator="endsWith" text="PS">
      <formula>RIGHT(AU360,LEN("PS"))="PS"</formula>
    </cfRule>
    <cfRule type="endsWith" dxfId="1078" priority="1082" stopIfTrue="1" operator="endsWith" text="OB">
      <formula>RIGHT(AU360,LEN("OB"))="OB"</formula>
    </cfRule>
    <cfRule type="endsWith" dxfId="1077" priority="1083" stopIfTrue="1" operator="endsWith" text="BA">
      <formula>RIGHT(AU360,LEN("BA"))="BA"</formula>
    </cfRule>
    <cfRule type="endsWith" dxfId="1076" priority="1084" stopIfTrue="1" operator="endsWith" text="CO">
      <formula>RIGHT(AU360,LEN("CO"))="CO"</formula>
    </cfRule>
    <cfRule type="endsWith" dxfId="1075" priority="1085" stopIfTrue="1" operator="endsWith" text="CH">
      <formula>RIGHT(AU360,LEN("CH"))="CH"</formula>
    </cfRule>
  </conditionalFormatting>
  <conditionalFormatting sqref="AW360:AW374">
    <cfRule type="endsWith" dxfId="1074" priority="1064" stopIfTrue="1" operator="endsWith" text="TE">
      <formula>RIGHT(AW360,LEN("TE"))="TE"</formula>
    </cfRule>
    <cfRule type="endsWith" dxfId="1073" priority="1065" stopIfTrue="1" operator="endsWith" text="MX">
      <formula>RIGHT(AW360,LEN("MX"))="MX"</formula>
    </cfRule>
    <cfRule type="endsWith" dxfId="1072" priority="1066" stopIfTrue="1" operator="endsWith" text="MI">
      <formula>RIGHT(AW360,LEN("MI"))="MI"</formula>
    </cfRule>
    <cfRule type="endsWith" dxfId="1071" priority="1067" stopIfTrue="1" operator="endsWith" text="PL">
      <formula>RIGHT(AW360,LEN("PL"))="PL"</formula>
    </cfRule>
    <cfRule type="endsWith" dxfId="1070" priority="1068" stopIfTrue="1" operator="endsWith" text="FE">
      <formula>RIGHT(AW360,LEN("FE"))="FE"</formula>
    </cfRule>
    <cfRule type="endsWith" dxfId="1069" priority="1069" stopIfTrue="1" operator="endsWith" text="PA">
      <formula>RIGHT(AW360,LEN("PA"))="PA"</formula>
    </cfRule>
    <cfRule type="endsWith" dxfId="1068" priority="1070" stopIfTrue="1" operator="endsWith" text="PS">
      <formula>RIGHT(AW360,LEN("PS"))="PS"</formula>
    </cfRule>
    <cfRule type="endsWith" dxfId="1067" priority="1071" stopIfTrue="1" operator="endsWith" text="OB">
      <formula>RIGHT(AW360,LEN("OB"))="OB"</formula>
    </cfRule>
    <cfRule type="endsWith" dxfId="1066" priority="1072" stopIfTrue="1" operator="endsWith" text="BA">
      <formula>RIGHT(AW360,LEN("BA"))="BA"</formula>
    </cfRule>
    <cfRule type="endsWith" dxfId="1065" priority="1073" stopIfTrue="1" operator="endsWith" text="CO">
      <formula>RIGHT(AW360,LEN("CO"))="CO"</formula>
    </cfRule>
    <cfRule type="endsWith" dxfId="1064" priority="1074" stopIfTrue="1" operator="endsWith" text="CH">
      <formula>RIGHT(AW360,LEN("CH"))="CH"</formula>
    </cfRule>
  </conditionalFormatting>
  <conditionalFormatting sqref="AY360:AY374">
    <cfRule type="endsWith" dxfId="1063" priority="1053" stopIfTrue="1" operator="endsWith" text="TE">
      <formula>RIGHT(AY360,LEN("TE"))="TE"</formula>
    </cfRule>
    <cfRule type="endsWith" dxfId="1062" priority="1054" stopIfTrue="1" operator="endsWith" text="MX">
      <formula>RIGHT(AY360,LEN("MX"))="MX"</formula>
    </cfRule>
    <cfRule type="endsWith" dxfId="1061" priority="1055" stopIfTrue="1" operator="endsWith" text="MI">
      <formula>RIGHT(AY360,LEN("MI"))="MI"</formula>
    </cfRule>
    <cfRule type="endsWith" dxfId="1060" priority="1056" stopIfTrue="1" operator="endsWith" text="PL">
      <formula>RIGHT(AY360,LEN("PL"))="PL"</formula>
    </cfRule>
    <cfRule type="endsWith" dxfId="1059" priority="1057" stopIfTrue="1" operator="endsWith" text="FE">
      <formula>RIGHT(AY360,LEN("FE"))="FE"</formula>
    </cfRule>
    <cfRule type="endsWith" dxfId="1058" priority="1058" stopIfTrue="1" operator="endsWith" text="PA">
      <formula>RIGHT(AY360,LEN("PA"))="PA"</formula>
    </cfRule>
    <cfRule type="endsWith" dxfId="1057" priority="1059" stopIfTrue="1" operator="endsWith" text="PS">
      <formula>RIGHT(AY360,LEN("PS"))="PS"</formula>
    </cfRule>
    <cfRule type="endsWith" dxfId="1056" priority="1060" stopIfTrue="1" operator="endsWith" text="OB">
      <formula>RIGHT(AY360,LEN("OB"))="OB"</formula>
    </cfRule>
    <cfRule type="endsWith" dxfId="1055" priority="1061" stopIfTrue="1" operator="endsWith" text="BA">
      <formula>RIGHT(AY360,LEN("BA"))="BA"</formula>
    </cfRule>
    <cfRule type="endsWith" dxfId="1054" priority="1062" stopIfTrue="1" operator="endsWith" text="CO">
      <formula>RIGHT(AY360,LEN("CO"))="CO"</formula>
    </cfRule>
    <cfRule type="endsWith" dxfId="1053" priority="1063" stopIfTrue="1" operator="endsWith" text="CH">
      <formula>RIGHT(AY360,LEN("CH"))="CH"</formula>
    </cfRule>
  </conditionalFormatting>
  <conditionalFormatting sqref="BA360:BA374">
    <cfRule type="endsWith" dxfId="1052" priority="1042" stopIfTrue="1" operator="endsWith" text="TE">
      <formula>RIGHT(BA360,LEN("TE"))="TE"</formula>
    </cfRule>
    <cfRule type="endsWith" dxfId="1051" priority="1043" stopIfTrue="1" operator="endsWith" text="MX">
      <formula>RIGHT(BA360,LEN("MX"))="MX"</formula>
    </cfRule>
    <cfRule type="endsWith" dxfId="1050" priority="1044" stopIfTrue="1" operator="endsWith" text="MI">
      <formula>RIGHT(BA360,LEN("MI"))="MI"</formula>
    </cfRule>
    <cfRule type="endsWith" dxfId="1049" priority="1045" stopIfTrue="1" operator="endsWith" text="PL">
      <formula>RIGHT(BA360,LEN("PL"))="PL"</formula>
    </cfRule>
    <cfRule type="endsWith" dxfId="1048" priority="1046" stopIfTrue="1" operator="endsWith" text="FE">
      <formula>RIGHT(BA360,LEN("FE"))="FE"</formula>
    </cfRule>
    <cfRule type="endsWith" dxfId="1047" priority="1047" stopIfTrue="1" operator="endsWith" text="PA">
      <formula>RIGHT(BA360,LEN("PA"))="PA"</formula>
    </cfRule>
    <cfRule type="endsWith" dxfId="1046" priority="1048" stopIfTrue="1" operator="endsWith" text="PS">
      <formula>RIGHT(BA360,LEN("PS"))="PS"</formula>
    </cfRule>
    <cfRule type="endsWith" dxfId="1045" priority="1049" stopIfTrue="1" operator="endsWith" text="OB">
      <formula>RIGHT(BA360,LEN("OB"))="OB"</formula>
    </cfRule>
    <cfRule type="endsWith" dxfId="1044" priority="1050" stopIfTrue="1" operator="endsWith" text="BA">
      <formula>RIGHT(BA360,LEN("BA"))="BA"</formula>
    </cfRule>
    <cfRule type="endsWith" dxfId="1043" priority="1051" stopIfTrue="1" operator="endsWith" text="CO">
      <formula>RIGHT(BA360,LEN("CO"))="CO"</formula>
    </cfRule>
    <cfRule type="endsWith" dxfId="1042" priority="1052" stopIfTrue="1" operator="endsWith" text="CH">
      <formula>RIGHT(BA360,LEN("CH"))="CH"</formula>
    </cfRule>
  </conditionalFormatting>
  <conditionalFormatting sqref="BC360:BC374">
    <cfRule type="endsWith" dxfId="1041" priority="1031" stopIfTrue="1" operator="endsWith" text="TE">
      <formula>RIGHT(BC360,LEN("TE"))="TE"</formula>
    </cfRule>
    <cfRule type="endsWith" dxfId="1040" priority="1032" stopIfTrue="1" operator="endsWith" text="MX">
      <formula>RIGHT(BC360,LEN("MX"))="MX"</formula>
    </cfRule>
    <cfRule type="endsWith" dxfId="1039" priority="1033" stopIfTrue="1" operator="endsWith" text="MI">
      <formula>RIGHT(BC360,LEN("MI"))="MI"</formula>
    </cfRule>
    <cfRule type="endsWith" dxfId="1038" priority="1034" stopIfTrue="1" operator="endsWith" text="PL">
      <formula>RIGHT(BC360,LEN("PL"))="PL"</formula>
    </cfRule>
    <cfRule type="endsWith" dxfId="1037" priority="1035" stopIfTrue="1" operator="endsWith" text="FE">
      <formula>RIGHT(BC360,LEN("FE"))="FE"</formula>
    </cfRule>
    <cfRule type="endsWith" dxfId="1036" priority="1036" stopIfTrue="1" operator="endsWith" text="PA">
      <formula>RIGHT(BC360,LEN("PA"))="PA"</formula>
    </cfRule>
    <cfRule type="endsWith" dxfId="1035" priority="1037" stopIfTrue="1" operator="endsWith" text="PS">
      <formula>RIGHT(BC360,LEN("PS"))="PS"</formula>
    </cfRule>
    <cfRule type="endsWith" dxfId="1034" priority="1038" stopIfTrue="1" operator="endsWith" text="OB">
      <formula>RIGHT(BC360,LEN("OB"))="OB"</formula>
    </cfRule>
    <cfRule type="endsWith" dxfId="1033" priority="1039" stopIfTrue="1" operator="endsWith" text="BA">
      <formula>RIGHT(BC360,LEN("BA"))="BA"</formula>
    </cfRule>
    <cfRule type="endsWith" dxfId="1032" priority="1040" stopIfTrue="1" operator="endsWith" text="CO">
      <formula>RIGHT(BC360,LEN("CO"))="CO"</formula>
    </cfRule>
    <cfRule type="endsWith" dxfId="1031" priority="1041" stopIfTrue="1" operator="endsWith" text="CH">
      <formula>RIGHT(BC360,LEN("CH"))="CH"</formula>
    </cfRule>
  </conditionalFormatting>
  <conditionalFormatting sqref="BE360:BE374">
    <cfRule type="endsWith" dxfId="1030" priority="1020" stopIfTrue="1" operator="endsWith" text="TE">
      <formula>RIGHT(BE360,LEN("TE"))="TE"</formula>
    </cfRule>
    <cfRule type="endsWith" dxfId="1029" priority="1021" stopIfTrue="1" operator="endsWith" text="MX">
      <formula>RIGHT(BE360,LEN("MX"))="MX"</formula>
    </cfRule>
    <cfRule type="endsWith" dxfId="1028" priority="1022" stopIfTrue="1" operator="endsWith" text="MI">
      <formula>RIGHT(BE360,LEN("MI"))="MI"</formula>
    </cfRule>
    <cfRule type="endsWith" dxfId="1027" priority="1023" stopIfTrue="1" operator="endsWith" text="PL">
      <formula>RIGHT(BE360,LEN("PL"))="PL"</formula>
    </cfRule>
    <cfRule type="endsWith" dxfId="1026" priority="1024" stopIfTrue="1" operator="endsWith" text="FE">
      <formula>RIGHT(BE360,LEN("FE"))="FE"</formula>
    </cfRule>
    <cfRule type="endsWith" dxfId="1025" priority="1025" stopIfTrue="1" operator="endsWith" text="PA">
      <formula>RIGHT(BE360,LEN("PA"))="PA"</formula>
    </cfRule>
    <cfRule type="endsWith" dxfId="1024" priority="1026" stopIfTrue="1" operator="endsWith" text="PS">
      <formula>RIGHT(BE360,LEN("PS"))="PS"</formula>
    </cfRule>
    <cfRule type="endsWith" dxfId="1023" priority="1027" stopIfTrue="1" operator="endsWith" text="OB">
      <formula>RIGHT(BE360,LEN("OB"))="OB"</formula>
    </cfRule>
    <cfRule type="endsWith" dxfId="1022" priority="1028" stopIfTrue="1" operator="endsWith" text="BA">
      <formula>RIGHT(BE360,LEN("BA"))="BA"</formula>
    </cfRule>
    <cfRule type="endsWith" dxfId="1021" priority="1029" stopIfTrue="1" operator="endsWith" text="CO">
      <formula>RIGHT(BE360,LEN("CO"))="CO"</formula>
    </cfRule>
    <cfRule type="endsWith" dxfId="1020" priority="1030" stopIfTrue="1" operator="endsWith" text="CH">
      <formula>RIGHT(BE360,LEN("CH"))="CH"</formula>
    </cfRule>
  </conditionalFormatting>
  <conditionalFormatting sqref="BG360:BG374">
    <cfRule type="endsWith" dxfId="1019" priority="1009" stopIfTrue="1" operator="endsWith" text="TE">
      <formula>RIGHT(BG360,LEN("TE"))="TE"</formula>
    </cfRule>
    <cfRule type="endsWith" dxfId="1018" priority="1010" stopIfTrue="1" operator="endsWith" text="MX">
      <formula>RIGHT(BG360,LEN("MX"))="MX"</formula>
    </cfRule>
    <cfRule type="endsWith" dxfId="1017" priority="1011" stopIfTrue="1" operator="endsWith" text="MI">
      <formula>RIGHT(BG360,LEN("MI"))="MI"</formula>
    </cfRule>
    <cfRule type="endsWith" dxfId="1016" priority="1012" stopIfTrue="1" operator="endsWith" text="PL">
      <formula>RIGHT(BG360,LEN("PL"))="PL"</formula>
    </cfRule>
    <cfRule type="endsWith" dxfId="1015" priority="1013" stopIfTrue="1" operator="endsWith" text="FE">
      <formula>RIGHT(BG360,LEN("FE"))="FE"</formula>
    </cfRule>
    <cfRule type="endsWith" dxfId="1014" priority="1014" stopIfTrue="1" operator="endsWith" text="PA">
      <formula>RIGHT(BG360,LEN("PA"))="PA"</formula>
    </cfRule>
    <cfRule type="endsWith" dxfId="1013" priority="1015" stopIfTrue="1" operator="endsWith" text="PS">
      <formula>RIGHT(BG360,LEN("PS"))="PS"</formula>
    </cfRule>
    <cfRule type="endsWith" dxfId="1012" priority="1016" stopIfTrue="1" operator="endsWith" text="OB">
      <formula>RIGHT(BG360,LEN("OB"))="OB"</formula>
    </cfRule>
    <cfRule type="endsWith" dxfId="1011" priority="1017" stopIfTrue="1" operator="endsWith" text="BA">
      <formula>RIGHT(BG360,LEN("BA"))="BA"</formula>
    </cfRule>
    <cfRule type="endsWith" dxfId="1010" priority="1018" stopIfTrue="1" operator="endsWith" text="CO">
      <formula>RIGHT(BG360,LEN("CO"))="CO"</formula>
    </cfRule>
    <cfRule type="endsWith" dxfId="1009" priority="1019" stopIfTrue="1" operator="endsWith" text="CH">
      <formula>RIGHT(BG360,LEN("CH"))="CH"</formula>
    </cfRule>
  </conditionalFormatting>
  <conditionalFormatting sqref="H393">
    <cfRule type="cellIs" dxfId="1008" priority="1008" stopIfTrue="1" operator="greaterThan">
      <formula>16</formula>
    </cfRule>
  </conditionalFormatting>
  <conditionalFormatting sqref="J393">
    <cfRule type="cellIs" dxfId="1007" priority="1007" stopIfTrue="1" operator="greaterThan">
      <formula>16</formula>
    </cfRule>
  </conditionalFormatting>
  <conditionalFormatting sqref="L393">
    <cfRule type="cellIs" dxfId="1006" priority="1006" stopIfTrue="1" operator="greaterThan">
      <formula>16</formula>
    </cfRule>
  </conditionalFormatting>
  <conditionalFormatting sqref="N393">
    <cfRule type="cellIs" dxfId="1005" priority="1005" stopIfTrue="1" operator="greaterThan">
      <formula>16</formula>
    </cfRule>
  </conditionalFormatting>
  <conditionalFormatting sqref="P393">
    <cfRule type="cellIs" dxfId="1004" priority="1004" stopIfTrue="1" operator="greaterThan">
      <formula>16</formula>
    </cfRule>
  </conditionalFormatting>
  <conditionalFormatting sqref="R393">
    <cfRule type="cellIs" dxfId="1003" priority="1003" stopIfTrue="1" operator="greaterThan">
      <formula>16</formula>
    </cfRule>
  </conditionalFormatting>
  <conditionalFormatting sqref="T393">
    <cfRule type="cellIs" dxfId="1002" priority="1002" stopIfTrue="1" operator="greaterThan">
      <formula>16</formula>
    </cfRule>
  </conditionalFormatting>
  <conditionalFormatting sqref="G378:G392">
    <cfRule type="endsWith" dxfId="1001" priority="991" stopIfTrue="1" operator="endsWith" text="TE">
      <formula>RIGHT(G378,LEN("TE"))="TE"</formula>
    </cfRule>
    <cfRule type="endsWith" dxfId="1000" priority="992" stopIfTrue="1" operator="endsWith" text="MX">
      <formula>RIGHT(G378,LEN("MX"))="MX"</formula>
    </cfRule>
    <cfRule type="endsWith" dxfId="999" priority="993" stopIfTrue="1" operator="endsWith" text="MI">
      <formula>RIGHT(G378,LEN("MI"))="MI"</formula>
    </cfRule>
    <cfRule type="endsWith" dxfId="998" priority="994" stopIfTrue="1" operator="endsWith" text="PL">
      <formula>RIGHT(G378,LEN("PL"))="PL"</formula>
    </cfRule>
    <cfRule type="endsWith" dxfId="997" priority="995" stopIfTrue="1" operator="endsWith" text="FE">
      <formula>RIGHT(G378,LEN("FE"))="FE"</formula>
    </cfRule>
    <cfRule type="endsWith" dxfId="996" priority="996" stopIfTrue="1" operator="endsWith" text="PA">
      <formula>RIGHT(G378,LEN("PA"))="PA"</formula>
    </cfRule>
    <cfRule type="endsWith" dxfId="995" priority="997" stopIfTrue="1" operator="endsWith" text="PS">
      <formula>RIGHT(G378,LEN("PS"))="PS"</formula>
    </cfRule>
    <cfRule type="endsWith" dxfId="994" priority="998" stopIfTrue="1" operator="endsWith" text="OB">
      <formula>RIGHT(G378,LEN("OB"))="OB"</formula>
    </cfRule>
    <cfRule type="endsWith" dxfId="993" priority="999" stopIfTrue="1" operator="endsWith" text="BA">
      <formula>RIGHT(G378,LEN("BA"))="BA"</formula>
    </cfRule>
    <cfRule type="endsWith" dxfId="992" priority="1000" stopIfTrue="1" operator="endsWith" text="CO">
      <formula>RIGHT(G378,LEN("CO"))="CO"</formula>
    </cfRule>
    <cfRule type="endsWith" dxfId="991" priority="1001" stopIfTrue="1" operator="endsWith" text="CH">
      <formula>RIGHT(G378,LEN("CH"))="CH"</formula>
    </cfRule>
  </conditionalFormatting>
  <conditionalFormatting sqref="I378:I392">
    <cfRule type="endsWith" dxfId="990" priority="980" stopIfTrue="1" operator="endsWith" text="TE">
      <formula>RIGHT(I378,LEN("TE"))="TE"</formula>
    </cfRule>
    <cfRule type="endsWith" dxfId="989" priority="981" stopIfTrue="1" operator="endsWith" text="MX">
      <formula>RIGHT(I378,LEN("MX"))="MX"</formula>
    </cfRule>
    <cfRule type="endsWith" dxfId="988" priority="982" stopIfTrue="1" operator="endsWith" text="MI">
      <formula>RIGHT(I378,LEN("MI"))="MI"</formula>
    </cfRule>
    <cfRule type="endsWith" dxfId="987" priority="983" stopIfTrue="1" operator="endsWith" text="PL">
      <formula>RIGHT(I378,LEN("PL"))="PL"</formula>
    </cfRule>
    <cfRule type="endsWith" dxfId="986" priority="984" stopIfTrue="1" operator="endsWith" text="FE">
      <formula>RIGHT(I378,LEN("FE"))="FE"</formula>
    </cfRule>
    <cfRule type="endsWith" dxfId="985" priority="985" stopIfTrue="1" operator="endsWith" text="PA">
      <formula>RIGHT(I378,LEN("PA"))="PA"</formula>
    </cfRule>
    <cfRule type="endsWith" dxfId="984" priority="986" stopIfTrue="1" operator="endsWith" text="PS">
      <formula>RIGHT(I378,LEN("PS"))="PS"</formula>
    </cfRule>
    <cfRule type="endsWith" dxfId="983" priority="987" stopIfTrue="1" operator="endsWith" text="OB">
      <formula>RIGHT(I378,LEN("OB"))="OB"</formula>
    </cfRule>
    <cfRule type="endsWith" dxfId="982" priority="988" stopIfTrue="1" operator="endsWith" text="BA">
      <formula>RIGHT(I378,LEN("BA"))="BA"</formula>
    </cfRule>
    <cfRule type="endsWith" dxfId="981" priority="989" stopIfTrue="1" operator="endsWith" text="CO">
      <formula>RIGHT(I378,LEN("CO"))="CO"</formula>
    </cfRule>
    <cfRule type="endsWith" dxfId="980" priority="990" stopIfTrue="1" operator="endsWith" text="CH">
      <formula>RIGHT(I378,LEN("CH"))="CH"</formula>
    </cfRule>
  </conditionalFormatting>
  <conditionalFormatting sqref="K378:K392">
    <cfRule type="endsWith" dxfId="979" priority="969" stopIfTrue="1" operator="endsWith" text="TE">
      <formula>RIGHT(K378,LEN("TE"))="TE"</formula>
    </cfRule>
    <cfRule type="endsWith" dxfId="978" priority="970" stopIfTrue="1" operator="endsWith" text="MX">
      <formula>RIGHT(K378,LEN("MX"))="MX"</formula>
    </cfRule>
    <cfRule type="endsWith" dxfId="977" priority="971" stopIfTrue="1" operator="endsWith" text="MI">
      <formula>RIGHT(K378,LEN("MI"))="MI"</formula>
    </cfRule>
    <cfRule type="endsWith" dxfId="976" priority="972" stopIfTrue="1" operator="endsWith" text="PL">
      <formula>RIGHT(K378,LEN("PL"))="PL"</formula>
    </cfRule>
    <cfRule type="endsWith" dxfId="975" priority="973" stopIfTrue="1" operator="endsWith" text="FE">
      <formula>RIGHT(K378,LEN("FE"))="FE"</formula>
    </cfRule>
    <cfRule type="endsWith" dxfId="974" priority="974" stopIfTrue="1" operator="endsWith" text="PA">
      <formula>RIGHT(K378,LEN("PA"))="PA"</formula>
    </cfRule>
    <cfRule type="endsWith" dxfId="973" priority="975" stopIfTrue="1" operator="endsWith" text="PS">
      <formula>RIGHT(K378,LEN("PS"))="PS"</formula>
    </cfRule>
    <cfRule type="endsWith" dxfId="972" priority="976" stopIfTrue="1" operator="endsWith" text="OB">
      <formula>RIGHT(K378,LEN("OB"))="OB"</formula>
    </cfRule>
    <cfRule type="endsWith" dxfId="971" priority="977" stopIfTrue="1" operator="endsWith" text="BA">
      <formula>RIGHT(K378,LEN("BA"))="BA"</formula>
    </cfRule>
    <cfRule type="endsWith" dxfId="970" priority="978" stopIfTrue="1" operator="endsWith" text="CO">
      <formula>RIGHT(K378,LEN("CO"))="CO"</formula>
    </cfRule>
    <cfRule type="endsWith" dxfId="969" priority="979" stopIfTrue="1" operator="endsWith" text="CH">
      <formula>RIGHT(K378,LEN("CH"))="CH"</formula>
    </cfRule>
  </conditionalFormatting>
  <conditionalFormatting sqref="M378:M392">
    <cfRule type="endsWith" dxfId="968" priority="958" stopIfTrue="1" operator="endsWith" text="TE">
      <formula>RIGHT(M378,LEN("TE"))="TE"</formula>
    </cfRule>
    <cfRule type="endsWith" dxfId="967" priority="959" stopIfTrue="1" operator="endsWith" text="MX">
      <formula>RIGHT(M378,LEN("MX"))="MX"</formula>
    </cfRule>
    <cfRule type="endsWith" dxfId="966" priority="960" stopIfTrue="1" operator="endsWith" text="MI">
      <formula>RIGHT(M378,LEN("MI"))="MI"</formula>
    </cfRule>
    <cfRule type="endsWith" dxfId="965" priority="961" stopIfTrue="1" operator="endsWith" text="PL">
      <formula>RIGHT(M378,LEN("PL"))="PL"</formula>
    </cfRule>
    <cfRule type="endsWith" dxfId="964" priority="962" stopIfTrue="1" operator="endsWith" text="FE">
      <formula>RIGHT(M378,LEN("FE"))="FE"</formula>
    </cfRule>
    <cfRule type="endsWith" dxfId="963" priority="963" stopIfTrue="1" operator="endsWith" text="PA">
      <formula>RIGHT(M378,LEN("PA"))="PA"</formula>
    </cfRule>
    <cfRule type="endsWith" dxfId="962" priority="964" stopIfTrue="1" operator="endsWith" text="PS">
      <formula>RIGHT(M378,LEN("PS"))="PS"</formula>
    </cfRule>
    <cfRule type="endsWith" dxfId="961" priority="965" stopIfTrue="1" operator="endsWith" text="OB">
      <formula>RIGHT(M378,LEN("OB"))="OB"</formula>
    </cfRule>
    <cfRule type="endsWith" dxfId="960" priority="966" stopIfTrue="1" operator="endsWith" text="BA">
      <formula>RIGHT(M378,LEN("BA"))="BA"</formula>
    </cfRule>
    <cfRule type="endsWith" dxfId="959" priority="967" stopIfTrue="1" operator="endsWith" text="CO">
      <formula>RIGHT(M378,LEN("CO"))="CO"</formula>
    </cfRule>
    <cfRule type="endsWith" dxfId="958" priority="968" stopIfTrue="1" operator="endsWith" text="CH">
      <formula>RIGHT(M378,LEN("CH"))="CH"</formula>
    </cfRule>
  </conditionalFormatting>
  <conditionalFormatting sqref="O378:O392">
    <cfRule type="endsWith" dxfId="957" priority="947" stopIfTrue="1" operator="endsWith" text="TE">
      <formula>RIGHT(O378,LEN("TE"))="TE"</formula>
    </cfRule>
    <cfRule type="endsWith" dxfId="956" priority="948" stopIfTrue="1" operator="endsWith" text="MX">
      <formula>RIGHT(O378,LEN("MX"))="MX"</formula>
    </cfRule>
    <cfRule type="endsWith" dxfId="955" priority="949" stopIfTrue="1" operator="endsWith" text="MI">
      <formula>RIGHT(O378,LEN("MI"))="MI"</formula>
    </cfRule>
    <cfRule type="endsWith" dxfId="954" priority="950" stopIfTrue="1" operator="endsWith" text="PL">
      <formula>RIGHT(O378,LEN("PL"))="PL"</formula>
    </cfRule>
    <cfRule type="endsWith" dxfId="953" priority="951" stopIfTrue="1" operator="endsWith" text="FE">
      <formula>RIGHT(O378,LEN("FE"))="FE"</formula>
    </cfRule>
    <cfRule type="endsWith" dxfId="952" priority="952" stopIfTrue="1" operator="endsWith" text="PA">
      <formula>RIGHT(O378,LEN("PA"))="PA"</formula>
    </cfRule>
    <cfRule type="endsWith" dxfId="951" priority="953" stopIfTrue="1" operator="endsWith" text="PS">
      <formula>RIGHT(O378,LEN("PS"))="PS"</formula>
    </cfRule>
    <cfRule type="endsWith" dxfId="950" priority="954" stopIfTrue="1" operator="endsWith" text="OB">
      <formula>RIGHT(O378,LEN("OB"))="OB"</formula>
    </cfRule>
    <cfRule type="endsWith" dxfId="949" priority="955" stopIfTrue="1" operator="endsWith" text="BA">
      <formula>RIGHT(O378,LEN("BA"))="BA"</formula>
    </cfRule>
    <cfRule type="endsWith" dxfId="948" priority="956" stopIfTrue="1" operator="endsWith" text="CO">
      <formula>RIGHT(O378,LEN("CO"))="CO"</formula>
    </cfRule>
    <cfRule type="endsWith" dxfId="947" priority="957" stopIfTrue="1" operator="endsWith" text="CH">
      <formula>RIGHT(O378,LEN("CH"))="CH"</formula>
    </cfRule>
  </conditionalFormatting>
  <conditionalFormatting sqref="Q378:Q392">
    <cfRule type="endsWith" dxfId="946" priority="936" stopIfTrue="1" operator="endsWith" text="TE">
      <formula>RIGHT(Q378,LEN("TE"))="TE"</formula>
    </cfRule>
    <cfRule type="endsWith" dxfId="945" priority="937" stopIfTrue="1" operator="endsWith" text="MX">
      <formula>RIGHT(Q378,LEN("MX"))="MX"</formula>
    </cfRule>
    <cfRule type="endsWith" dxfId="944" priority="938" stopIfTrue="1" operator="endsWith" text="MI">
      <formula>RIGHT(Q378,LEN("MI"))="MI"</formula>
    </cfRule>
    <cfRule type="endsWith" dxfId="943" priority="939" stopIfTrue="1" operator="endsWith" text="PL">
      <formula>RIGHT(Q378,LEN("PL"))="PL"</formula>
    </cfRule>
    <cfRule type="endsWith" dxfId="942" priority="940" stopIfTrue="1" operator="endsWith" text="FE">
      <formula>RIGHT(Q378,LEN("FE"))="FE"</formula>
    </cfRule>
    <cfRule type="endsWith" dxfId="941" priority="941" stopIfTrue="1" operator="endsWith" text="PA">
      <formula>RIGHT(Q378,LEN("PA"))="PA"</formula>
    </cfRule>
    <cfRule type="endsWith" dxfId="940" priority="942" stopIfTrue="1" operator="endsWith" text="PS">
      <formula>RIGHT(Q378,LEN("PS"))="PS"</formula>
    </cfRule>
    <cfRule type="endsWith" dxfId="939" priority="943" stopIfTrue="1" operator="endsWith" text="OB">
      <formula>RIGHT(Q378,LEN("OB"))="OB"</formula>
    </cfRule>
    <cfRule type="endsWith" dxfId="938" priority="944" stopIfTrue="1" operator="endsWith" text="BA">
      <formula>RIGHT(Q378,LEN("BA"))="BA"</formula>
    </cfRule>
    <cfRule type="endsWith" dxfId="937" priority="945" stopIfTrue="1" operator="endsWith" text="CO">
      <formula>RIGHT(Q378,LEN("CO"))="CO"</formula>
    </cfRule>
    <cfRule type="endsWith" dxfId="936" priority="946" stopIfTrue="1" operator="endsWith" text="CH">
      <formula>RIGHT(Q378,LEN("CH"))="CH"</formula>
    </cfRule>
  </conditionalFormatting>
  <conditionalFormatting sqref="S378:S392">
    <cfRule type="endsWith" dxfId="935" priority="925" stopIfTrue="1" operator="endsWith" text="TE">
      <formula>RIGHT(S378,LEN("TE"))="TE"</formula>
    </cfRule>
    <cfRule type="endsWith" dxfId="934" priority="926" stopIfTrue="1" operator="endsWith" text="MX">
      <formula>RIGHT(S378,LEN("MX"))="MX"</formula>
    </cfRule>
    <cfRule type="endsWith" dxfId="933" priority="927" stopIfTrue="1" operator="endsWith" text="MI">
      <formula>RIGHT(S378,LEN("MI"))="MI"</formula>
    </cfRule>
    <cfRule type="endsWith" dxfId="932" priority="928" stopIfTrue="1" operator="endsWith" text="PL">
      <formula>RIGHT(S378,LEN("PL"))="PL"</formula>
    </cfRule>
    <cfRule type="endsWith" dxfId="931" priority="929" stopIfTrue="1" operator="endsWith" text="FE">
      <formula>RIGHT(S378,LEN("FE"))="FE"</formula>
    </cfRule>
    <cfRule type="endsWith" dxfId="930" priority="930" stopIfTrue="1" operator="endsWith" text="PA">
      <formula>RIGHT(S378,LEN("PA"))="PA"</formula>
    </cfRule>
    <cfRule type="endsWith" dxfId="929" priority="931" stopIfTrue="1" operator="endsWith" text="PS">
      <formula>RIGHT(S378,LEN("PS"))="PS"</formula>
    </cfRule>
    <cfRule type="endsWith" dxfId="928" priority="932" stopIfTrue="1" operator="endsWith" text="OB">
      <formula>RIGHT(S378,LEN("OB"))="OB"</formula>
    </cfRule>
    <cfRule type="endsWith" dxfId="927" priority="933" stopIfTrue="1" operator="endsWith" text="BA">
      <formula>RIGHT(S378,LEN("BA"))="BA"</formula>
    </cfRule>
    <cfRule type="endsWith" dxfId="926" priority="934" stopIfTrue="1" operator="endsWith" text="CO">
      <formula>RIGHT(S378,LEN("CO"))="CO"</formula>
    </cfRule>
    <cfRule type="endsWith" dxfId="925" priority="935" stopIfTrue="1" operator="endsWith" text="CH">
      <formula>RIGHT(S378,LEN("CH"))="CH"</formula>
    </cfRule>
  </conditionalFormatting>
  <conditionalFormatting sqref="AB393">
    <cfRule type="cellIs" dxfId="924" priority="924" stopIfTrue="1" operator="greaterThan">
      <formula>16</formula>
    </cfRule>
  </conditionalFormatting>
  <conditionalFormatting sqref="AD393">
    <cfRule type="cellIs" dxfId="923" priority="923" stopIfTrue="1" operator="greaterThan">
      <formula>16</formula>
    </cfRule>
  </conditionalFormatting>
  <conditionalFormatting sqref="AF393">
    <cfRule type="cellIs" dxfId="922" priority="922" stopIfTrue="1" operator="greaterThan">
      <formula>16</formula>
    </cfRule>
  </conditionalFormatting>
  <conditionalFormatting sqref="AH393">
    <cfRule type="cellIs" dxfId="921" priority="921" stopIfTrue="1" operator="greaterThan">
      <formula>16</formula>
    </cfRule>
  </conditionalFormatting>
  <conditionalFormatting sqref="AJ393">
    <cfRule type="cellIs" dxfId="920" priority="920" stopIfTrue="1" operator="greaterThan">
      <formula>16</formula>
    </cfRule>
  </conditionalFormatting>
  <conditionalFormatting sqref="AL393">
    <cfRule type="cellIs" dxfId="919" priority="919" stopIfTrue="1" operator="greaterThan">
      <formula>16</formula>
    </cfRule>
  </conditionalFormatting>
  <conditionalFormatting sqref="AN393">
    <cfRule type="cellIs" dxfId="918" priority="918" stopIfTrue="1" operator="greaterThan">
      <formula>16</formula>
    </cfRule>
  </conditionalFormatting>
  <conditionalFormatting sqref="AA378:AA392">
    <cfRule type="endsWith" dxfId="917" priority="907" stopIfTrue="1" operator="endsWith" text="TE">
      <formula>RIGHT(AA378,LEN("TE"))="TE"</formula>
    </cfRule>
    <cfRule type="endsWith" dxfId="916" priority="908" stopIfTrue="1" operator="endsWith" text="MX">
      <formula>RIGHT(AA378,LEN("MX"))="MX"</formula>
    </cfRule>
    <cfRule type="endsWith" dxfId="915" priority="909" stopIfTrue="1" operator="endsWith" text="MI">
      <formula>RIGHT(AA378,LEN("MI"))="MI"</formula>
    </cfRule>
    <cfRule type="endsWith" dxfId="914" priority="910" stopIfTrue="1" operator="endsWith" text="PL">
      <formula>RIGHT(AA378,LEN("PL"))="PL"</formula>
    </cfRule>
    <cfRule type="endsWith" dxfId="913" priority="911" stopIfTrue="1" operator="endsWith" text="FE">
      <formula>RIGHT(AA378,LEN("FE"))="FE"</formula>
    </cfRule>
    <cfRule type="endsWith" dxfId="912" priority="912" stopIfTrue="1" operator="endsWith" text="PA">
      <formula>RIGHT(AA378,LEN("PA"))="PA"</formula>
    </cfRule>
    <cfRule type="endsWith" dxfId="911" priority="913" stopIfTrue="1" operator="endsWith" text="PS">
      <formula>RIGHT(AA378,LEN("PS"))="PS"</formula>
    </cfRule>
    <cfRule type="endsWith" dxfId="910" priority="914" stopIfTrue="1" operator="endsWith" text="OB">
      <formula>RIGHT(AA378,LEN("OB"))="OB"</formula>
    </cfRule>
    <cfRule type="endsWith" dxfId="909" priority="915" stopIfTrue="1" operator="endsWith" text="BA">
      <formula>RIGHT(AA378,LEN("BA"))="BA"</formula>
    </cfRule>
    <cfRule type="endsWith" dxfId="908" priority="916" stopIfTrue="1" operator="endsWith" text="CO">
      <formula>RIGHT(AA378,LEN("CO"))="CO"</formula>
    </cfRule>
    <cfRule type="endsWith" dxfId="907" priority="917" stopIfTrue="1" operator="endsWith" text="CH">
      <formula>RIGHT(AA378,LEN("CH"))="CH"</formula>
    </cfRule>
  </conditionalFormatting>
  <conditionalFormatting sqref="AC378:AC392">
    <cfRule type="endsWith" dxfId="906" priority="896" stopIfTrue="1" operator="endsWith" text="TE">
      <formula>RIGHT(AC378,LEN("TE"))="TE"</formula>
    </cfRule>
    <cfRule type="endsWith" dxfId="905" priority="897" stopIfTrue="1" operator="endsWith" text="MX">
      <formula>RIGHT(AC378,LEN("MX"))="MX"</formula>
    </cfRule>
    <cfRule type="endsWith" dxfId="904" priority="898" stopIfTrue="1" operator="endsWith" text="MI">
      <formula>RIGHT(AC378,LEN("MI"))="MI"</formula>
    </cfRule>
    <cfRule type="endsWith" dxfId="903" priority="899" stopIfTrue="1" operator="endsWith" text="PL">
      <formula>RIGHT(AC378,LEN("PL"))="PL"</formula>
    </cfRule>
    <cfRule type="endsWith" dxfId="902" priority="900" stopIfTrue="1" operator="endsWith" text="FE">
      <formula>RIGHT(AC378,LEN("FE"))="FE"</formula>
    </cfRule>
    <cfRule type="endsWith" dxfId="901" priority="901" stopIfTrue="1" operator="endsWith" text="PA">
      <formula>RIGHT(AC378,LEN("PA"))="PA"</formula>
    </cfRule>
    <cfRule type="endsWith" dxfId="900" priority="902" stopIfTrue="1" operator="endsWith" text="PS">
      <formula>RIGHT(AC378,LEN("PS"))="PS"</formula>
    </cfRule>
    <cfRule type="endsWith" dxfId="899" priority="903" stopIfTrue="1" operator="endsWith" text="OB">
      <formula>RIGHT(AC378,LEN("OB"))="OB"</formula>
    </cfRule>
    <cfRule type="endsWith" dxfId="898" priority="904" stopIfTrue="1" operator="endsWith" text="BA">
      <formula>RIGHT(AC378,LEN("BA"))="BA"</formula>
    </cfRule>
    <cfRule type="endsWith" dxfId="897" priority="905" stopIfTrue="1" operator="endsWith" text="CO">
      <formula>RIGHT(AC378,LEN("CO"))="CO"</formula>
    </cfRule>
    <cfRule type="endsWith" dxfId="896" priority="906" stopIfTrue="1" operator="endsWith" text="CH">
      <formula>RIGHT(AC378,LEN("CH"))="CH"</formula>
    </cfRule>
  </conditionalFormatting>
  <conditionalFormatting sqref="AE378:AE392">
    <cfRule type="endsWith" dxfId="895" priority="885" stopIfTrue="1" operator="endsWith" text="TE">
      <formula>RIGHT(AE378,LEN("TE"))="TE"</formula>
    </cfRule>
    <cfRule type="endsWith" dxfId="894" priority="886" stopIfTrue="1" operator="endsWith" text="MX">
      <formula>RIGHT(AE378,LEN("MX"))="MX"</formula>
    </cfRule>
    <cfRule type="endsWith" dxfId="893" priority="887" stopIfTrue="1" operator="endsWith" text="MI">
      <formula>RIGHT(AE378,LEN("MI"))="MI"</formula>
    </cfRule>
    <cfRule type="endsWith" dxfId="892" priority="888" stopIfTrue="1" operator="endsWith" text="PL">
      <formula>RIGHT(AE378,LEN("PL"))="PL"</formula>
    </cfRule>
    <cfRule type="endsWith" dxfId="891" priority="889" stopIfTrue="1" operator="endsWith" text="FE">
      <formula>RIGHT(AE378,LEN("FE"))="FE"</formula>
    </cfRule>
    <cfRule type="endsWith" dxfId="890" priority="890" stopIfTrue="1" operator="endsWith" text="PA">
      <formula>RIGHT(AE378,LEN("PA"))="PA"</formula>
    </cfRule>
    <cfRule type="endsWith" dxfId="889" priority="891" stopIfTrue="1" operator="endsWith" text="PS">
      <formula>RIGHT(AE378,LEN("PS"))="PS"</formula>
    </cfRule>
    <cfRule type="endsWith" dxfId="888" priority="892" stopIfTrue="1" operator="endsWith" text="OB">
      <formula>RIGHT(AE378,LEN("OB"))="OB"</formula>
    </cfRule>
    <cfRule type="endsWith" dxfId="887" priority="893" stopIfTrue="1" operator="endsWith" text="BA">
      <formula>RIGHT(AE378,LEN("BA"))="BA"</formula>
    </cfRule>
    <cfRule type="endsWith" dxfId="886" priority="894" stopIfTrue="1" operator="endsWith" text="CO">
      <formula>RIGHT(AE378,LEN("CO"))="CO"</formula>
    </cfRule>
    <cfRule type="endsWith" dxfId="885" priority="895" stopIfTrue="1" operator="endsWith" text="CH">
      <formula>RIGHT(AE378,LEN("CH"))="CH"</formula>
    </cfRule>
  </conditionalFormatting>
  <conditionalFormatting sqref="AG378:AG392">
    <cfRule type="endsWith" dxfId="884" priority="874" stopIfTrue="1" operator="endsWith" text="TE">
      <formula>RIGHT(AG378,LEN("TE"))="TE"</formula>
    </cfRule>
    <cfRule type="endsWith" dxfId="883" priority="875" stopIfTrue="1" operator="endsWith" text="MX">
      <formula>RIGHT(AG378,LEN("MX"))="MX"</formula>
    </cfRule>
    <cfRule type="endsWith" dxfId="882" priority="876" stopIfTrue="1" operator="endsWith" text="MI">
      <formula>RIGHT(AG378,LEN("MI"))="MI"</formula>
    </cfRule>
    <cfRule type="endsWith" dxfId="881" priority="877" stopIfTrue="1" operator="endsWith" text="PL">
      <formula>RIGHT(AG378,LEN("PL"))="PL"</formula>
    </cfRule>
    <cfRule type="endsWith" dxfId="880" priority="878" stopIfTrue="1" operator="endsWith" text="FE">
      <formula>RIGHT(AG378,LEN("FE"))="FE"</formula>
    </cfRule>
    <cfRule type="endsWith" dxfId="879" priority="879" stopIfTrue="1" operator="endsWith" text="PA">
      <formula>RIGHT(AG378,LEN("PA"))="PA"</formula>
    </cfRule>
    <cfRule type="endsWith" dxfId="878" priority="880" stopIfTrue="1" operator="endsWith" text="PS">
      <formula>RIGHT(AG378,LEN("PS"))="PS"</formula>
    </cfRule>
    <cfRule type="endsWith" dxfId="877" priority="881" stopIfTrue="1" operator="endsWith" text="OB">
      <formula>RIGHT(AG378,LEN("OB"))="OB"</formula>
    </cfRule>
    <cfRule type="endsWith" dxfId="876" priority="882" stopIfTrue="1" operator="endsWith" text="BA">
      <formula>RIGHT(AG378,LEN("BA"))="BA"</formula>
    </cfRule>
    <cfRule type="endsWith" dxfId="875" priority="883" stopIfTrue="1" operator="endsWith" text="CO">
      <formula>RIGHT(AG378,LEN("CO"))="CO"</formula>
    </cfRule>
    <cfRule type="endsWith" dxfId="874" priority="884" stopIfTrue="1" operator="endsWith" text="CH">
      <formula>RIGHT(AG378,LEN("CH"))="CH"</formula>
    </cfRule>
  </conditionalFormatting>
  <conditionalFormatting sqref="AI378:AI392">
    <cfRule type="endsWith" dxfId="873" priority="863" stopIfTrue="1" operator="endsWith" text="TE">
      <formula>RIGHT(AI378,LEN("TE"))="TE"</formula>
    </cfRule>
    <cfRule type="endsWith" dxfId="872" priority="864" stopIfTrue="1" operator="endsWith" text="MX">
      <formula>RIGHT(AI378,LEN("MX"))="MX"</formula>
    </cfRule>
    <cfRule type="endsWith" dxfId="871" priority="865" stopIfTrue="1" operator="endsWith" text="MI">
      <formula>RIGHT(AI378,LEN("MI"))="MI"</formula>
    </cfRule>
    <cfRule type="endsWith" dxfId="870" priority="866" stopIfTrue="1" operator="endsWith" text="PL">
      <formula>RIGHT(AI378,LEN("PL"))="PL"</formula>
    </cfRule>
    <cfRule type="endsWith" dxfId="869" priority="867" stopIfTrue="1" operator="endsWith" text="FE">
      <formula>RIGHT(AI378,LEN("FE"))="FE"</formula>
    </cfRule>
    <cfRule type="endsWith" dxfId="868" priority="868" stopIfTrue="1" operator="endsWith" text="PA">
      <formula>RIGHT(AI378,LEN("PA"))="PA"</formula>
    </cfRule>
    <cfRule type="endsWith" dxfId="867" priority="869" stopIfTrue="1" operator="endsWith" text="PS">
      <formula>RIGHT(AI378,LEN("PS"))="PS"</formula>
    </cfRule>
    <cfRule type="endsWith" dxfId="866" priority="870" stopIfTrue="1" operator="endsWith" text="OB">
      <formula>RIGHT(AI378,LEN("OB"))="OB"</formula>
    </cfRule>
    <cfRule type="endsWith" dxfId="865" priority="871" stopIfTrue="1" operator="endsWith" text="BA">
      <formula>RIGHT(AI378,LEN("BA"))="BA"</formula>
    </cfRule>
    <cfRule type="endsWith" dxfId="864" priority="872" stopIfTrue="1" operator="endsWith" text="CO">
      <formula>RIGHT(AI378,LEN("CO"))="CO"</formula>
    </cfRule>
    <cfRule type="endsWith" dxfId="863" priority="873" stopIfTrue="1" operator="endsWith" text="CH">
      <formula>RIGHT(AI378,LEN("CH"))="CH"</formula>
    </cfRule>
  </conditionalFormatting>
  <conditionalFormatting sqref="AK378:AK392">
    <cfRule type="endsWith" dxfId="862" priority="852" stopIfTrue="1" operator="endsWith" text="TE">
      <formula>RIGHT(AK378,LEN("TE"))="TE"</formula>
    </cfRule>
    <cfRule type="endsWith" dxfId="861" priority="853" stopIfTrue="1" operator="endsWith" text="MX">
      <formula>RIGHT(AK378,LEN("MX"))="MX"</formula>
    </cfRule>
    <cfRule type="endsWith" dxfId="860" priority="854" stopIfTrue="1" operator="endsWith" text="MI">
      <formula>RIGHT(AK378,LEN("MI"))="MI"</formula>
    </cfRule>
    <cfRule type="endsWith" dxfId="859" priority="855" stopIfTrue="1" operator="endsWith" text="PL">
      <formula>RIGHT(AK378,LEN("PL"))="PL"</formula>
    </cfRule>
    <cfRule type="endsWith" dxfId="858" priority="856" stopIfTrue="1" operator="endsWith" text="FE">
      <formula>RIGHT(AK378,LEN("FE"))="FE"</formula>
    </cfRule>
    <cfRule type="endsWith" dxfId="857" priority="857" stopIfTrue="1" operator="endsWith" text="PA">
      <formula>RIGHT(AK378,LEN("PA"))="PA"</formula>
    </cfRule>
    <cfRule type="endsWith" dxfId="856" priority="858" stopIfTrue="1" operator="endsWith" text="PS">
      <formula>RIGHT(AK378,LEN("PS"))="PS"</formula>
    </cfRule>
    <cfRule type="endsWith" dxfId="855" priority="859" stopIfTrue="1" operator="endsWith" text="OB">
      <formula>RIGHT(AK378,LEN("OB"))="OB"</formula>
    </cfRule>
    <cfRule type="endsWith" dxfId="854" priority="860" stopIfTrue="1" operator="endsWith" text="BA">
      <formula>RIGHT(AK378,LEN("BA"))="BA"</formula>
    </cfRule>
    <cfRule type="endsWith" dxfId="853" priority="861" stopIfTrue="1" operator="endsWith" text="CO">
      <formula>RIGHT(AK378,LEN("CO"))="CO"</formula>
    </cfRule>
    <cfRule type="endsWith" dxfId="852" priority="862" stopIfTrue="1" operator="endsWith" text="CH">
      <formula>RIGHT(AK378,LEN("CH"))="CH"</formula>
    </cfRule>
  </conditionalFormatting>
  <conditionalFormatting sqref="AM378:AM392">
    <cfRule type="endsWith" dxfId="851" priority="841" stopIfTrue="1" operator="endsWith" text="TE">
      <formula>RIGHT(AM378,LEN("TE"))="TE"</formula>
    </cfRule>
    <cfRule type="endsWith" dxfId="850" priority="842" stopIfTrue="1" operator="endsWith" text="MX">
      <formula>RIGHT(AM378,LEN("MX"))="MX"</formula>
    </cfRule>
    <cfRule type="endsWith" dxfId="849" priority="843" stopIfTrue="1" operator="endsWith" text="MI">
      <formula>RIGHT(AM378,LEN("MI"))="MI"</formula>
    </cfRule>
    <cfRule type="endsWith" dxfId="848" priority="844" stopIfTrue="1" operator="endsWith" text="PL">
      <formula>RIGHT(AM378,LEN("PL"))="PL"</formula>
    </cfRule>
    <cfRule type="endsWith" dxfId="847" priority="845" stopIfTrue="1" operator="endsWith" text="FE">
      <formula>RIGHT(AM378,LEN("FE"))="FE"</formula>
    </cfRule>
    <cfRule type="endsWith" dxfId="846" priority="846" stopIfTrue="1" operator="endsWith" text="PA">
      <formula>RIGHT(AM378,LEN("PA"))="PA"</formula>
    </cfRule>
    <cfRule type="endsWith" dxfId="845" priority="847" stopIfTrue="1" operator="endsWith" text="PS">
      <formula>RIGHT(AM378,LEN("PS"))="PS"</formula>
    </cfRule>
    <cfRule type="endsWith" dxfId="844" priority="848" stopIfTrue="1" operator="endsWith" text="OB">
      <formula>RIGHT(AM378,LEN("OB"))="OB"</formula>
    </cfRule>
    <cfRule type="endsWith" dxfId="843" priority="849" stopIfTrue="1" operator="endsWith" text="BA">
      <formula>RIGHT(AM378,LEN("BA"))="BA"</formula>
    </cfRule>
    <cfRule type="endsWith" dxfId="842" priority="850" stopIfTrue="1" operator="endsWith" text="CO">
      <formula>RIGHT(AM378,LEN("CO"))="CO"</formula>
    </cfRule>
    <cfRule type="endsWith" dxfId="841" priority="851" stopIfTrue="1" operator="endsWith" text="CH">
      <formula>RIGHT(AM378,LEN("CH"))="CH"</formula>
    </cfRule>
  </conditionalFormatting>
  <conditionalFormatting sqref="AV393">
    <cfRule type="cellIs" dxfId="840" priority="840" stopIfTrue="1" operator="greaterThan">
      <formula>16</formula>
    </cfRule>
  </conditionalFormatting>
  <conditionalFormatting sqref="AX393">
    <cfRule type="cellIs" dxfId="839" priority="839" stopIfTrue="1" operator="greaterThan">
      <formula>16</formula>
    </cfRule>
  </conditionalFormatting>
  <conditionalFormatting sqref="AZ393">
    <cfRule type="cellIs" dxfId="838" priority="838" stopIfTrue="1" operator="greaterThan">
      <formula>16</formula>
    </cfRule>
  </conditionalFormatting>
  <conditionalFormatting sqref="BB393">
    <cfRule type="cellIs" dxfId="837" priority="837" stopIfTrue="1" operator="greaterThan">
      <formula>16</formula>
    </cfRule>
  </conditionalFormatting>
  <conditionalFormatting sqref="BD393">
    <cfRule type="cellIs" dxfId="836" priority="836" stopIfTrue="1" operator="greaterThan">
      <formula>16</formula>
    </cfRule>
  </conditionalFormatting>
  <conditionalFormatting sqref="BF393">
    <cfRule type="cellIs" dxfId="835" priority="835" stopIfTrue="1" operator="greaterThan">
      <formula>16</formula>
    </cfRule>
  </conditionalFormatting>
  <conditionalFormatting sqref="BH393">
    <cfRule type="cellIs" dxfId="834" priority="834" stopIfTrue="1" operator="greaterThan">
      <formula>16</formula>
    </cfRule>
  </conditionalFormatting>
  <conditionalFormatting sqref="AU378:AU392">
    <cfRule type="endsWith" dxfId="833" priority="823" stopIfTrue="1" operator="endsWith" text="TE">
      <formula>RIGHT(AU378,LEN("TE"))="TE"</formula>
    </cfRule>
    <cfRule type="endsWith" dxfId="832" priority="824" stopIfTrue="1" operator="endsWith" text="MX">
      <formula>RIGHT(AU378,LEN("MX"))="MX"</formula>
    </cfRule>
    <cfRule type="endsWith" dxfId="831" priority="825" stopIfTrue="1" operator="endsWith" text="MI">
      <formula>RIGHT(AU378,LEN("MI"))="MI"</formula>
    </cfRule>
    <cfRule type="endsWith" dxfId="830" priority="826" stopIfTrue="1" operator="endsWith" text="PL">
      <formula>RIGHT(AU378,LEN("PL"))="PL"</formula>
    </cfRule>
    <cfRule type="endsWith" dxfId="829" priority="827" stopIfTrue="1" operator="endsWith" text="FE">
      <formula>RIGHT(AU378,LEN("FE"))="FE"</formula>
    </cfRule>
    <cfRule type="endsWith" dxfId="828" priority="828" stopIfTrue="1" operator="endsWith" text="PA">
      <formula>RIGHT(AU378,LEN("PA"))="PA"</formula>
    </cfRule>
    <cfRule type="endsWith" dxfId="827" priority="829" stopIfTrue="1" operator="endsWith" text="PS">
      <formula>RIGHT(AU378,LEN("PS"))="PS"</formula>
    </cfRule>
    <cfRule type="endsWith" dxfId="826" priority="830" stopIfTrue="1" operator="endsWith" text="OB">
      <formula>RIGHT(AU378,LEN("OB"))="OB"</formula>
    </cfRule>
    <cfRule type="endsWith" dxfId="825" priority="831" stopIfTrue="1" operator="endsWith" text="BA">
      <formula>RIGHT(AU378,LEN("BA"))="BA"</formula>
    </cfRule>
    <cfRule type="endsWith" dxfId="824" priority="832" stopIfTrue="1" operator="endsWith" text="CO">
      <formula>RIGHT(AU378,LEN("CO"))="CO"</formula>
    </cfRule>
    <cfRule type="endsWith" dxfId="823" priority="833" stopIfTrue="1" operator="endsWith" text="CH">
      <formula>RIGHT(AU378,LEN("CH"))="CH"</formula>
    </cfRule>
  </conditionalFormatting>
  <conditionalFormatting sqref="AW378:AW392">
    <cfRule type="endsWith" dxfId="822" priority="812" stopIfTrue="1" operator="endsWith" text="TE">
      <formula>RIGHT(AW378,LEN("TE"))="TE"</formula>
    </cfRule>
    <cfRule type="endsWith" dxfId="821" priority="813" stopIfTrue="1" operator="endsWith" text="MX">
      <formula>RIGHT(AW378,LEN("MX"))="MX"</formula>
    </cfRule>
    <cfRule type="endsWith" dxfId="820" priority="814" stopIfTrue="1" operator="endsWith" text="MI">
      <formula>RIGHT(AW378,LEN("MI"))="MI"</formula>
    </cfRule>
    <cfRule type="endsWith" dxfId="819" priority="815" stopIfTrue="1" operator="endsWith" text="PL">
      <formula>RIGHT(AW378,LEN("PL"))="PL"</formula>
    </cfRule>
    <cfRule type="endsWith" dxfId="818" priority="816" stopIfTrue="1" operator="endsWith" text="FE">
      <formula>RIGHT(AW378,LEN("FE"))="FE"</formula>
    </cfRule>
    <cfRule type="endsWith" dxfId="817" priority="817" stopIfTrue="1" operator="endsWith" text="PA">
      <formula>RIGHT(AW378,LEN("PA"))="PA"</formula>
    </cfRule>
    <cfRule type="endsWith" dxfId="816" priority="818" stopIfTrue="1" operator="endsWith" text="PS">
      <formula>RIGHT(AW378,LEN("PS"))="PS"</formula>
    </cfRule>
    <cfRule type="endsWith" dxfId="815" priority="819" stopIfTrue="1" operator="endsWith" text="OB">
      <formula>RIGHT(AW378,LEN("OB"))="OB"</formula>
    </cfRule>
    <cfRule type="endsWith" dxfId="814" priority="820" stopIfTrue="1" operator="endsWith" text="BA">
      <formula>RIGHT(AW378,LEN("BA"))="BA"</formula>
    </cfRule>
    <cfRule type="endsWith" dxfId="813" priority="821" stopIfTrue="1" operator="endsWith" text="CO">
      <formula>RIGHT(AW378,LEN("CO"))="CO"</formula>
    </cfRule>
    <cfRule type="endsWith" dxfId="812" priority="822" stopIfTrue="1" operator="endsWith" text="CH">
      <formula>RIGHT(AW378,LEN("CH"))="CH"</formula>
    </cfRule>
  </conditionalFormatting>
  <conditionalFormatting sqref="AY378:AY392">
    <cfRule type="endsWith" dxfId="811" priority="801" stopIfTrue="1" operator="endsWith" text="TE">
      <formula>RIGHT(AY378,LEN("TE"))="TE"</formula>
    </cfRule>
    <cfRule type="endsWith" dxfId="810" priority="802" stopIfTrue="1" operator="endsWith" text="MX">
      <formula>RIGHT(AY378,LEN("MX"))="MX"</formula>
    </cfRule>
    <cfRule type="endsWith" dxfId="809" priority="803" stopIfTrue="1" operator="endsWith" text="MI">
      <formula>RIGHT(AY378,LEN("MI"))="MI"</formula>
    </cfRule>
    <cfRule type="endsWith" dxfId="808" priority="804" stopIfTrue="1" operator="endsWith" text="PL">
      <formula>RIGHT(AY378,LEN("PL"))="PL"</formula>
    </cfRule>
    <cfRule type="endsWith" dxfId="807" priority="805" stopIfTrue="1" operator="endsWith" text="FE">
      <formula>RIGHT(AY378,LEN("FE"))="FE"</formula>
    </cfRule>
    <cfRule type="endsWith" dxfId="806" priority="806" stopIfTrue="1" operator="endsWith" text="PA">
      <formula>RIGHT(AY378,LEN("PA"))="PA"</formula>
    </cfRule>
    <cfRule type="endsWith" dxfId="805" priority="807" stopIfTrue="1" operator="endsWith" text="PS">
      <formula>RIGHT(AY378,LEN("PS"))="PS"</formula>
    </cfRule>
    <cfRule type="endsWith" dxfId="804" priority="808" stopIfTrue="1" operator="endsWith" text="OB">
      <formula>RIGHT(AY378,LEN("OB"))="OB"</formula>
    </cfRule>
    <cfRule type="endsWith" dxfId="803" priority="809" stopIfTrue="1" operator="endsWith" text="BA">
      <formula>RIGHT(AY378,LEN("BA"))="BA"</formula>
    </cfRule>
    <cfRule type="endsWith" dxfId="802" priority="810" stopIfTrue="1" operator="endsWith" text="CO">
      <formula>RIGHT(AY378,LEN("CO"))="CO"</formula>
    </cfRule>
    <cfRule type="endsWith" dxfId="801" priority="811" stopIfTrue="1" operator="endsWith" text="CH">
      <formula>RIGHT(AY378,LEN("CH"))="CH"</formula>
    </cfRule>
  </conditionalFormatting>
  <conditionalFormatting sqref="BA378:BA392">
    <cfRule type="endsWith" dxfId="800" priority="790" stopIfTrue="1" operator="endsWith" text="TE">
      <formula>RIGHT(BA378,LEN("TE"))="TE"</formula>
    </cfRule>
    <cfRule type="endsWith" dxfId="799" priority="791" stopIfTrue="1" operator="endsWith" text="MX">
      <formula>RIGHT(BA378,LEN("MX"))="MX"</formula>
    </cfRule>
    <cfRule type="endsWith" dxfId="798" priority="792" stopIfTrue="1" operator="endsWith" text="MI">
      <formula>RIGHT(BA378,LEN("MI"))="MI"</formula>
    </cfRule>
    <cfRule type="endsWith" dxfId="797" priority="793" stopIfTrue="1" operator="endsWith" text="PL">
      <formula>RIGHT(BA378,LEN("PL"))="PL"</formula>
    </cfRule>
    <cfRule type="endsWith" dxfId="796" priority="794" stopIfTrue="1" operator="endsWith" text="FE">
      <formula>RIGHT(BA378,LEN("FE"))="FE"</formula>
    </cfRule>
    <cfRule type="endsWith" dxfId="795" priority="795" stopIfTrue="1" operator="endsWith" text="PA">
      <formula>RIGHT(BA378,LEN("PA"))="PA"</formula>
    </cfRule>
    <cfRule type="endsWith" dxfId="794" priority="796" stopIfTrue="1" operator="endsWith" text="PS">
      <formula>RIGHT(BA378,LEN("PS"))="PS"</formula>
    </cfRule>
    <cfRule type="endsWith" dxfId="793" priority="797" stopIfTrue="1" operator="endsWith" text="OB">
      <formula>RIGHT(BA378,LEN("OB"))="OB"</formula>
    </cfRule>
    <cfRule type="endsWith" dxfId="792" priority="798" stopIfTrue="1" operator="endsWith" text="BA">
      <formula>RIGHT(BA378,LEN("BA"))="BA"</formula>
    </cfRule>
    <cfRule type="endsWith" dxfId="791" priority="799" stopIfTrue="1" operator="endsWith" text="CO">
      <formula>RIGHT(BA378,LEN("CO"))="CO"</formula>
    </cfRule>
    <cfRule type="endsWith" dxfId="790" priority="800" stopIfTrue="1" operator="endsWith" text="CH">
      <formula>RIGHT(BA378,LEN("CH"))="CH"</formula>
    </cfRule>
  </conditionalFormatting>
  <conditionalFormatting sqref="BC378:BC392">
    <cfRule type="endsWith" dxfId="789" priority="779" stopIfTrue="1" operator="endsWith" text="TE">
      <formula>RIGHT(BC378,LEN("TE"))="TE"</formula>
    </cfRule>
    <cfRule type="endsWith" dxfId="788" priority="780" stopIfTrue="1" operator="endsWith" text="MX">
      <formula>RIGHT(BC378,LEN("MX"))="MX"</formula>
    </cfRule>
    <cfRule type="endsWith" dxfId="787" priority="781" stopIfTrue="1" operator="endsWith" text="MI">
      <formula>RIGHT(BC378,LEN("MI"))="MI"</formula>
    </cfRule>
    <cfRule type="endsWith" dxfId="786" priority="782" stopIfTrue="1" operator="endsWith" text="PL">
      <formula>RIGHT(BC378,LEN("PL"))="PL"</formula>
    </cfRule>
    <cfRule type="endsWith" dxfId="785" priority="783" stopIfTrue="1" operator="endsWith" text="FE">
      <formula>RIGHT(BC378,LEN("FE"))="FE"</formula>
    </cfRule>
    <cfRule type="endsWith" dxfId="784" priority="784" stopIfTrue="1" operator="endsWith" text="PA">
      <formula>RIGHT(BC378,LEN("PA"))="PA"</formula>
    </cfRule>
    <cfRule type="endsWith" dxfId="783" priority="785" stopIfTrue="1" operator="endsWith" text="PS">
      <formula>RIGHT(BC378,LEN("PS"))="PS"</formula>
    </cfRule>
    <cfRule type="endsWith" dxfId="782" priority="786" stopIfTrue="1" operator="endsWith" text="OB">
      <formula>RIGHT(BC378,LEN("OB"))="OB"</formula>
    </cfRule>
    <cfRule type="endsWith" dxfId="781" priority="787" stopIfTrue="1" operator="endsWith" text="BA">
      <formula>RIGHT(BC378,LEN("BA"))="BA"</formula>
    </cfRule>
    <cfRule type="endsWith" dxfId="780" priority="788" stopIfTrue="1" operator="endsWith" text="CO">
      <formula>RIGHT(BC378,LEN("CO"))="CO"</formula>
    </cfRule>
    <cfRule type="endsWith" dxfId="779" priority="789" stopIfTrue="1" operator="endsWith" text="CH">
      <formula>RIGHT(BC378,LEN("CH"))="CH"</formula>
    </cfRule>
  </conditionalFormatting>
  <conditionalFormatting sqref="BE378:BE392">
    <cfRule type="endsWith" dxfId="778" priority="768" stopIfTrue="1" operator="endsWith" text="TE">
      <formula>RIGHT(BE378,LEN("TE"))="TE"</formula>
    </cfRule>
    <cfRule type="endsWith" dxfId="777" priority="769" stopIfTrue="1" operator="endsWith" text="MX">
      <formula>RIGHT(BE378,LEN("MX"))="MX"</formula>
    </cfRule>
    <cfRule type="endsWith" dxfId="776" priority="770" stopIfTrue="1" operator="endsWith" text="MI">
      <formula>RIGHT(BE378,LEN("MI"))="MI"</formula>
    </cfRule>
    <cfRule type="endsWith" dxfId="775" priority="771" stopIfTrue="1" operator="endsWith" text="PL">
      <formula>RIGHT(BE378,LEN("PL"))="PL"</formula>
    </cfRule>
    <cfRule type="endsWith" dxfId="774" priority="772" stopIfTrue="1" operator="endsWith" text="FE">
      <formula>RIGHT(BE378,LEN("FE"))="FE"</formula>
    </cfRule>
    <cfRule type="endsWith" dxfId="773" priority="773" stopIfTrue="1" operator="endsWith" text="PA">
      <formula>RIGHT(BE378,LEN("PA"))="PA"</formula>
    </cfRule>
    <cfRule type="endsWith" dxfId="772" priority="774" stopIfTrue="1" operator="endsWith" text="PS">
      <formula>RIGHT(BE378,LEN("PS"))="PS"</formula>
    </cfRule>
    <cfRule type="endsWith" dxfId="771" priority="775" stopIfTrue="1" operator="endsWith" text="OB">
      <formula>RIGHT(BE378,LEN("OB"))="OB"</formula>
    </cfRule>
    <cfRule type="endsWith" dxfId="770" priority="776" stopIfTrue="1" operator="endsWith" text="BA">
      <formula>RIGHT(BE378,LEN("BA"))="BA"</formula>
    </cfRule>
    <cfRule type="endsWith" dxfId="769" priority="777" stopIfTrue="1" operator="endsWith" text="CO">
      <formula>RIGHT(BE378,LEN("CO"))="CO"</formula>
    </cfRule>
    <cfRule type="endsWith" dxfId="768" priority="778" stopIfTrue="1" operator="endsWith" text="CH">
      <formula>RIGHT(BE378,LEN("CH"))="CH"</formula>
    </cfRule>
  </conditionalFormatting>
  <conditionalFormatting sqref="BG378:BG392">
    <cfRule type="endsWith" dxfId="767" priority="757" stopIfTrue="1" operator="endsWith" text="TE">
      <formula>RIGHT(BG378,LEN("TE"))="TE"</formula>
    </cfRule>
    <cfRule type="endsWith" dxfId="766" priority="758" stopIfTrue="1" operator="endsWith" text="MX">
      <formula>RIGHT(BG378,LEN("MX"))="MX"</formula>
    </cfRule>
    <cfRule type="endsWith" dxfId="765" priority="759" stopIfTrue="1" operator="endsWith" text="MI">
      <formula>RIGHT(BG378,LEN("MI"))="MI"</formula>
    </cfRule>
    <cfRule type="endsWith" dxfId="764" priority="760" stopIfTrue="1" operator="endsWith" text="PL">
      <formula>RIGHT(BG378,LEN("PL"))="PL"</formula>
    </cfRule>
    <cfRule type="endsWith" dxfId="763" priority="761" stopIfTrue="1" operator="endsWith" text="FE">
      <formula>RIGHT(BG378,LEN("FE"))="FE"</formula>
    </cfRule>
    <cfRule type="endsWith" dxfId="762" priority="762" stopIfTrue="1" operator="endsWith" text="PA">
      <formula>RIGHT(BG378,LEN("PA"))="PA"</formula>
    </cfRule>
    <cfRule type="endsWith" dxfId="761" priority="763" stopIfTrue="1" operator="endsWith" text="PS">
      <formula>RIGHT(BG378,LEN("PS"))="PS"</formula>
    </cfRule>
    <cfRule type="endsWith" dxfId="760" priority="764" stopIfTrue="1" operator="endsWith" text="OB">
      <formula>RIGHT(BG378,LEN("OB"))="OB"</formula>
    </cfRule>
    <cfRule type="endsWith" dxfId="759" priority="765" stopIfTrue="1" operator="endsWith" text="BA">
      <formula>RIGHT(BG378,LEN("BA"))="BA"</formula>
    </cfRule>
    <cfRule type="endsWith" dxfId="758" priority="766" stopIfTrue="1" operator="endsWith" text="CO">
      <formula>RIGHT(BG378,LEN("CO"))="CO"</formula>
    </cfRule>
    <cfRule type="endsWith" dxfId="757" priority="767" stopIfTrue="1" operator="endsWith" text="CH">
      <formula>RIGHT(BG378,LEN("CH"))="CH"</formula>
    </cfRule>
  </conditionalFormatting>
  <conditionalFormatting sqref="H411">
    <cfRule type="cellIs" dxfId="756" priority="756" stopIfTrue="1" operator="greaterThan">
      <formula>16</formula>
    </cfRule>
  </conditionalFormatting>
  <conditionalFormatting sqref="J411">
    <cfRule type="cellIs" dxfId="755" priority="755" stopIfTrue="1" operator="greaterThan">
      <formula>16</formula>
    </cfRule>
  </conditionalFormatting>
  <conditionalFormatting sqref="L411">
    <cfRule type="cellIs" dxfId="754" priority="754" stopIfTrue="1" operator="greaterThan">
      <formula>16</formula>
    </cfRule>
  </conditionalFormatting>
  <conditionalFormatting sqref="N411">
    <cfRule type="cellIs" dxfId="753" priority="753" stopIfTrue="1" operator="greaterThan">
      <formula>16</formula>
    </cfRule>
  </conditionalFormatting>
  <conditionalFormatting sqref="P411">
    <cfRule type="cellIs" dxfId="752" priority="752" stopIfTrue="1" operator="greaterThan">
      <formula>16</formula>
    </cfRule>
  </conditionalFormatting>
  <conditionalFormatting sqref="R411">
    <cfRule type="cellIs" dxfId="751" priority="751" stopIfTrue="1" operator="greaterThan">
      <formula>16</formula>
    </cfRule>
  </conditionalFormatting>
  <conditionalFormatting sqref="T411">
    <cfRule type="cellIs" dxfId="750" priority="750" stopIfTrue="1" operator="greaterThan">
      <formula>16</formula>
    </cfRule>
  </conditionalFormatting>
  <conditionalFormatting sqref="G396:G410">
    <cfRule type="endsWith" dxfId="749" priority="739" stopIfTrue="1" operator="endsWith" text="TE">
      <formula>RIGHT(G396,LEN("TE"))="TE"</formula>
    </cfRule>
    <cfRule type="endsWith" dxfId="748" priority="740" stopIfTrue="1" operator="endsWith" text="MX">
      <formula>RIGHT(G396,LEN("MX"))="MX"</formula>
    </cfRule>
    <cfRule type="endsWith" dxfId="747" priority="741" stopIfTrue="1" operator="endsWith" text="MI">
      <formula>RIGHT(G396,LEN("MI"))="MI"</formula>
    </cfRule>
    <cfRule type="endsWith" dxfId="746" priority="742" stopIfTrue="1" operator="endsWith" text="PL">
      <formula>RIGHT(G396,LEN("PL"))="PL"</formula>
    </cfRule>
    <cfRule type="endsWith" dxfId="745" priority="743" stopIfTrue="1" operator="endsWith" text="FE">
      <formula>RIGHT(G396,LEN("FE"))="FE"</formula>
    </cfRule>
    <cfRule type="endsWith" dxfId="744" priority="744" stopIfTrue="1" operator="endsWith" text="PA">
      <formula>RIGHT(G396,LEN("PA"))="PA"</formula>
    </cfRule>
    <cfRule type="endsWith" dxfId="743" priority="745" stopIfTrue="1" operator="endsWith" text="PS">
      <formula>RIGHT(G396,LEN("PS"))="PS"</formula>
    </cfRule>
    <cfRule type="endsWith" dxfId="742" priority="746" stopIfTrue="1" operator="endsWith" text="OB">
      <formula>RIGHT(G396,LEN("OB"))="OB"</formula>
    </cfRule>
    <cfRule type="endsWith" dxfId="741" priority="747" stopIfTrue="1" operator="endsWith" text="BA">
      <formula>RIGHT(G396,LEN("BA"))="BA"</formula>
    </cfRule>
    <cfRule type="endsWith" dxfId="740" priority="748" stopIfTrue="1" operator="endsWith" text="CO">
      <formula>RIGHT(G396,LEN("CO"))="CO"</formula>
    </cfRule>
    <cfRule type="endsWith" dxfId="739" priority="749" stopIfTrue="1" operator="endsWith" text="CH">
      <formula>RIGHT(G396,LEN("CH"))="CH"</formula>
    </cfRule>
  </conditionalFormatting>
  <conditionalFormatting sqref="I396:I410">
    <cfRule type="endsWith" dxfId="738" priority="728" stopIfTrue="1" operator="endsWith" text="TE">
      <formula>RIGHT(I396,LEN("TE"))="TE"</formula>
    </cfRule>
    <cfRule type="endsWith" dxfId="737" priority="729" stopIfTrue="1" operator="endsWith" text="MX">
      <formula>RIGHT(I396,LEN("MX"))="MX"</formula>
    </cfRule>
    <cfRule type="endsWith" dxfId="736" priority="730" stopIfTrue="1" operator="endsWith" text="MI">
      <formula>RIGHT(I396,LEN("MI"))="MI"</formula>
    </cfRule>
    <cfRule type="endsWith" dxfId="735" priority="731" stopIfTrue="1" operator="endsWith" text="PL">
      <formula>RIGHT(I396,LEN("PL"))="PL"</formula>
    </cfRule>
    <cfRule type="endsWith" dxfId="734" priority="732" stopIfTrue="1" operator="endsWith" text="FE">
      <formula>RIGHT(I396,LEN("FE"))="FE"</formula>
    </cfRule>
    <cfRule type="endsWith" dxfId="733" priority="733" stopIfTrue="1" operator="endsWith" text="PA">
      <formula>RIGHT(I396,LEN("PA"))="PA"</formula>
    </cfRule>
    <cfRule type="endsWith" dxfId="732" priority="734" stopIfTrue="1" operator="endsWith" text="PS">
      <formula>RIGHT(I396,LEN("PS"))="PS"</formula>
    </cfRule>
    <cfRule type="endsWith" dxfId="731" priority="735" stopIfTrue="1" operator="endsWith" text="OB">
      <formula>RIGHT(I396,LEN("OB"))="OB"</formula>
    </cfRule>
    <cfRule type="endsWith" dxfId="730" priority="736" stopIfTrue="1" operator="endsWith" text="BA">
      <formula>RIGHT(I396,LEN("BA"))="BA"</formula>
    </cfRule>
    <cfRule type="endsWith" dxfId="729" priority="737" stopIfTrue="1" operator="endsWith" text="CO">
      <formula>RIGHT(I396,LEN("CO"))="CO"</formula>
    </cfRule>
    <cfRule type="endsWith" dxfId="728" priority="738" stopIfTrue="1" operator="endsWith" text="CH">
      <formula>RIGHT(I396,LEN("CH"))="CH"</formula>
    </cfRule>
  </conditionalFormatting>
  <conditionalFormatting sqref="K396:K410">
    <cfRule type="endsWith" dxfId="727" priority="717" stopIfTrue="1" operator="endsWith" text="TE">
      <formula>RIGHT(K396,LEN("TE"))="TE"</formula>
    </cfRule>
    <cfRule type="endsWith" dxfId="726" priority="718" stopIfTrue="1" operator="endsWith" text="MX">
      <formula>RIGHT(K396,LEN("MX"))="MX"</formula>
    </cfRule>
    <cfRule type="endsWith" dxfId="725" priority="719" stopIfTrue="1" operator="endsWith" text="MI">
      <formula>RIGHT(K396,LEN("MI"))="MI"</formula>
    </cfRule>
    <cfRule type="endsWith" dxfId="724" priority="720" stopIfTrue="1" operator="endsWith" text="PL">
      <formula>RIGHT(K396,LEN("PL"))="PL"</formula>
    </cfRule>
    <cfRule type="endsWith" dxfId="723" priority="721" stopIfTrue="1" operator="endsWith" text="FE">
      <formula>RIGHT(K396,LEN("FE"))="FE"</formula>
    </cfRule>
    <cfRule type="endsWith" dxfId="722" priority="722" stopIfTrue="1" operator="endsWith" text="PA">
      <formula>RIGHT(K396,LEN("PA"))="PA"</formula>
    </cfRule>
    <cfRule type="endsWith" dxfId="721" priority="723" stopIfTrue="1" operator="endsWith" text="PS">
      <formula>RIGHT(K396,LEN("PS"))="PS"</formula>
    </cfRule>
    <cfRule type="endsWith" dxfId="720" priority="724" stopIfTrue="1" operator="endsWith" text="OB">
      <formula>RIGHT(K396,LEN("OB"))="OB"</formula>
    </cfRule>
    <cfRule type="endsWith" dxfId="719" priority="725" stopIfTrue="1" operator="endsWith" text="BA">
      <formula>RIGHT(K396,LEN("BA"))="BA"</formula>
    </cfRule>
    <cfRule type="endsWith" dxfId="718" priority="726" stopIfTrue="1" operator="endsWith" text="CO">
      <formula>RIGHT(K396,LEN("CO"))="CO"</formula>
    </cfRule>
    <cfRule type="endsWith" dxfId="717" priority="727" stopIfTrue="1" operator="endsWith" text="CH">
      <formula>RIGHT(K396,LEN("CH"))="CH"</formula>
    </cfRule>
  </conditionalFormatting>
  <conditionalFormatting sqref="M396:M410">
    <cfRule type="endsWith" dxfId="716" priority="706" stopIfTrue="1" operator="endsWith" text="TE">
      <formula>RIGHT(M396,LEN("TE"))="TE"</formula>
    </cfRule>
    <cfRule type="endsWith" dxfId="715" priority="707" stopIfTrue="1" operator="endsWith" text="MX">
      <formula>RIGHT(M396,LEN("MX"))="MX"</formula>
    </cfRule>
    <cfRule type="endsWith" dxfId="714" priority="708" stopIfTrue="1" operator="endsWith" text="MI">
      <formula>RIGHT(M396,LEN("MI"))="MI"</formula>
    </cfRule>
    <cfRule type="endsWith" dxfId="713" priority="709" stopIfTrue="1" operator="endsWith" text="PL">
      <formula>RIGHT(M396,LEN("PL"))="PL"</formula>
    </cfRule>
    <cfRule type="endsWith" dxfId="712" priority="710" stopIfTrue="1" operator="endsWith" text="FE">
      <formula>RIGHT(M396,LEN("FE"))="FE"</formula>
    </cfRule>
    <cfRule type="endsWith" dxfId="711" priority="711" stopIfTrue="1" operator="endsWith" text="PA">
      <formula>RIGHT(M396,LEN("PA"))="PA"</formula>
    </cfRule>
    <cfRule type="endsWith" dxfId="710" priority="712" stopIfTrue="1" operator="endsWith" text="PS">
      <formula>RIGHT(M396,LEN("PS"))="PS"</formula>
    </cfRule>
    <cfRule type="endsWith" dxfId="709" priority="713" stopIfTrue="1" operator="endsWith" text="OB">
      <formula>RIGHT(M396,LEN("OB"))="OB"</formula>
    </cfRule>
    <cfRule type="endsWith" dxfId="708" priority="714" stopIfTrue="1" operator="endsWith" text="BA">
      <formula>RIGHT(M396,LEN("BA"))="BA"</formula>
    </cfRule>
    <cfRule type="endsWith" dxfId="707" priority="715" stopIfTrue="1" operator="endsWith" text="CO">
      <formula>RIGHT(M396,LEN("CO"))="CO"</formula>
    </cfRule>
    <cfRule type="endsWith" dxfId="706" priority="716" stopIfTrue="1" operator="endsWith" text="CH">
      <formula>RIGHT(M396,LEN("CH"))="CH"</formula>
    </cfRule>
  </conditionalFormatting>
  <conditionalFormatting sqref="O396:O410">
    <cfRule type="endsWith" dxfId="705" priority="695" stopIfTrue="1" operator="endsWith" text="TE">
      <formula>RIGHT(O396,LEN("TE"))="TE"</formula>
    </cfRule>
    <cfRule type="endsWith" dxfId="704" priority="696" stopIfTrue="1" operator="endsWith" text="MX">
      <formula>RIGHT(O396,LEN("MX"))="MX"</formula>
    </cfRule>
    <cfRule type="endsWith" dxfId="703" priority="697" stopIfTrue="1" operator="endsWith" text="MI">
      <formula>RIGHT(O396,LEN("MI"))="MI"</formula>
    </cfRule>
    <cfRule type="endsWith" dxfId="702" priority="698" stopIfTrue="1" operator="endsWith" text="PL">
      <formula>RIGHT(O396,LEN("PL"))="PL"</formula>
    </cfRule>
    <cfRule type="endsWith" dxfId="701" priority="699" stopIfTrue="1" operator="endsWith" text="FE">
      <formula>RIGHT(O396,LEN("FE"))="FE"</formula>
    </cfRule>
    <cfRule type="endsWith" dxfId="700" priority="700" stopIfTrue="1" operator="endsWith" text="PA">
      <formula>RIGHT(O396,LEN("PA"))="PA"</formula>
    </cfRule>
    <cfRule type="endsWith" dxfId="699" priority="701" stopIfTrue="1" operator="endsWith" text="PS">
      <formula>RIGHT(O396,LEN("PS"))="PS"</formula>
    </cfRule>
    <cfRule type="endsWith" dxfId="698" priority="702" stopIfTrue="1" operator="endsWith" text="OB">
      <formula>RIGHT(O396,LEN("OB"))="OB"</formula>
    </cfRule>
    <cfRule type="endsWith" dxfId="697" priority="703" stopIfTrue="1" operator="endsWith" text="BA">
      <formula>RIGHT(O396,LEN("BA"))="BA"</formula>
    </cfRule>
    <cfRule type="endsWith" dxfId="696" priority="704" stopIfTrue="1" operator="endsWith" text="CO">
      <formula>RIGHT(O396,LEN("CO"))="CO"</formula>
    </cfRule>
    <cfRule type="endsWith" dxfId="695" priority="705" stopIfTrue="1" operator="endsWith" text="CH">
      <formula>RIGHT(O396,LEN("CH"))="CH"</formula>
    </cfRule>
  </conditionalFormatting>
  <conditionalFormatting sqref="Q396:Q410">
    <cfRule type="endsWith" dxfId="694" priority="684" stopIfTrue="1" operator="endsWith" text="TE">
      <formula>RIGHT(Q396,LEN("TE"))="TE"</formula>
    </cfRule>
    <cfRule type="endsWith" dxfId="693" priority="685" stopIfTrue="1" operator="endsWith" text="MX">
      <formula>RIGHT(Q396,LEN("MX"))="MX"</formula>
    </cfRule>
    <cfRule type="endsWith" dxfId="692" priority="686" stopIfTrue="1" operator="endsWith" text="MI">
      <formula>RIGHT(Q396,LEN("MI"))="MI"</formula>
    </cfRule>
    <cfRule type="endsWith" dxfId="691" priority="687" stopIfTrue="1" operator="endsWith" text="PL">
      <formula>RIGHT(Q396,LEN("PL"))="PL"</formula>
    </cfRule>
    <cfRule type="endsWith" dxfId="690" priority="688" stopIfTrue="1" operator="endsWith" text="FE">
      <formula>RIGHT(Q396,LEN("FE"))="FE"</formula>
    </cfRule>
    <cfRule type="endsWith" dxfId="689" priority="689" stopIfTrue="1" operator="endsWith" text="PA">
      <formula>RIGHT(Q396,LEN("PA"))="PA"</formula>
    </cfRule>
    <cfRule type="endsWith" dxfId="688" priority="690" stopIfTrue="1" operator="endsWith" text="PS">
      <formula>RIGHT(Q396,LEN("PS"))="PS"</formula>
    </cfRule>
    <cfRule type="endsWith" dxfId="687" priority="691" stopIfTrue="1" operator="endsWith" text="OB">
      <formula>RIGHT(Q396,LEN("OB"))="OB"</formula>
    </cfRule>
    <cfRule type="endsWith" dxfId="686" priority="692" stopIfTrue="1" operator="endsWith" text="BA">
      <formula>RIGHT(Q396,LEN("BA"))="BA"</formula>
    </cfRule>
    <cfRule type="endsWith" dxfId="685" priority="693" stopIfTrue="1" operator="endsWith" text="CO">
      <formula>RIGHT(Q396,LEN("CO"))="CO"</formula>
    </cfRule>
    <cfRule type="endsWith" dxfId="684" priority="694" stopIfTrue="1" operator="endsWith" text="CH">
      <formula>RIGHT(Q396,LEN("CH"))="CH"</formula>
    </cfRule>
  </conditionalFormatting>
  <conditionalFormatting sqref="S396:S410">
    <cfRule type="endsWith" dxfId="683" priority="673" stopIfTrue="1" operator="endsWith" text="TE">
      <formula>RIGHT(S396,LEN("TE"))="TE"</formula>
    </cfRule>
    <cfRule type="endsWith" dxfId="682" priority="674" stopIfTrue="1" operator="endsWith" text="MX">
      <formula>RIGHT(S396,LEN("MX"))="MX"</formula>
    </cfRule>
    <cfRule type="endsWith" dxfId="681" priority="675" stopIfTrue="1" operator="endsWith" text="MI">
      <formula>RIGHT(S396,LEN("MI"))="MI"</formula>
    </cfRule>
    <cfRule type="endsWith" dxfId="680" priority="676" stopIfTrue="1" operator="endsWith" text="PL">
      <formula>RIGHT(S396,LEN("PL"))="PL"</formula>
    </cfRule>
    <cfRule type="endsWith" dxfId="679" priority="677" stopIfTrue="1" operator="endsWith" text="FE">
      <formula>RIGHT(S396,LEN("FE"))="FE"</formula>
    </cfRule>
    <cfRule type="endsWith" dxfId="678" priority="678" stopIfTrue="1" operator="endsWith" text="PA">
      <formula>RIGHT(S396,LEN("PA"))="PA"</formula>
    </cfRule>
    <cfRule type="endsWith" dxfId="677" priority="679" stopIfTrue="1" operator="endsWith" text="PS">
      <formula>RIGHT(S396,LEN("PS"))="PS"</formula>
    </cfRule>
    <cfRule type="endsWith" dxfId="676" priority="680" stopIfTrue="1" operator="endsWith" text="OB">
      <formula>RIGHT(S396,LEN("OB"))="OB"</formula>
    </cfRule>
    <cfRule type="endsWith" dxfId="675" priority="681" stopIfTrue="1" operator="endsWith" text="BA">
      <formula>RIGHT(S396,LEN("BA"))="BA"</formula>
    </cfRule>
    <cfRule type="endsWith" dxfId="674" priority="682" stopIfTrue="1" operator="endsWith" text="CO">
      <formula>RIGHT(S396,LEN("CO"))="CO"</formula>
    </cfRule>
    <cfRule type="endsWith" dxfId="673" priority="683" stopIfTrue="1" operator="endsWith" text="CH">
      <formula>RIGHT(S396,LEN("CH"))="CH"</formula>
    </cfRule>
  </conditionalFormatting>
  <conditionalFormatting sqref="AB411">
    <cfRule type="cellIs" dxfId="672" priority="672" stopIfTrue="1" operator="greaterThan">
      <formula>16</formula>
    </cfRule>
  </conditionalFormatting>
  <conditionalFormatting sqref="AD411">
    <cfRule type="cellIs" dxfId="671" priority="671" stopIfTrue="1" operator="greaterThan">
      <formula>16</formula>
    </cfRule>
  </conditionalFormatting>
  <conditionalFormatting sqref="AF411">
    <cfRule type="cellIs" dxfId="670" priority="670" stopIfTrue="1" operator="greaterThan">
      <formula>16</formula>
    </cfRule>
  </conditionalFormatting>
  <conditionalFormatting sqref="AH411">
    <cfRule type="cellIs" dxfId="669" priority="669" stopIfTrue="1" operator="greaterThan">
      <formula>16</formula>
    </cfRule>
  </conditionalFormatting>
  <conditionalFormatting sqref="AJ411">
    <cfRule type="cellIs" dxfId="668" priority="668" stopIfTrue="1" operator="greaterThan">
      <formula>16</formula>
    </cfRule>
  </conditionalFormatting>
  <conditionalFormatting sqref="AL411">
    <cfRule type="cellIs" dxfId="667" priority="667" stopIfTrue="1" operator="greaterThan">
      <formula>16</formula>
    </cfRule>
  </conditionalFormatting>
  <conditionalFormatting sqref="AN411">
    <cfRule type="cellIs" dxfId="666" priority="666" stopIfTrue="1" operator="greaterThan">
      <formula>16</formula>
    </cfRule>
  </conditionalFormatting>
  <conditionalFormatting sqref="AA396:AA410">
    <cfRule type="endsWith" dxfId="665" priority="655" stopIfTrue="1" operator="endsWith" text="TE">
      <formula>RIGHT(AA396,LEN("TE"))="TE"</formula>
    </cfRule>
    <cfRule type="endsWith" dxfId="664" priority="656" stopIfTrue="1" operator="endsWith" text="MX">
      <formula>RIGHT(AA396,LEN("MX"))="MX"</formula>
    </cfRule>
    <cfRule type="endsWith" dxfId="663" priority="657" stopIfTrue="1" operator="endsWith" text="MI">
      <formula>RIGHT(AA396,LEN("MI"))="MI"</formula>
    </cfRule>
    <cfRule type="endsWith" dxfId="662" priority="658" stopIfTrue="1" operator="endsWith" text="PL">
      <formula>RIGHT(AA396,LEN("PL"))="PL"</formula>
    </cfRule>
    <cfRule type="endsWith" dxfId="661" priority="659" stopIfTrue="1" operator="endsWith" text="FE">
      <formula>RIGHT(AA396,LEN("FE"))="FE"</formula>
    </cfRule>
    <cfRule type="endsWith" dxfId="660" priority="660" stopIfTrue="1" operator="endsWith" text="PA">
      <formula>RIGHT(AA396,LEN("PA"))="PA"</formula>
    </cfRule>
    <cfRule type="endsWith" dxfId="659" priority="661" stopIfTrue="1" operator="endsWith" text="PS">
      <formula>RIGHT(AA396,LEN("PS"))="PS"</formula>
    </cfRule>
    <cfRule type="endsWith" dxfId="658" priority="662" stopIfTrue="1" operator="endsWith" text="OB">
      <formula>RIGHT(AA396,LEN("OB"))="OB"</formula>
    </cfRule>
    <cfRule type="endsWith" dxfId="657" priority="663" stopIfTrue="1" operator="endsWith" text="BA">
      <formula>RIGHT(AA396,LEN("BA"))="BA"</formula>
    </cfRule>
    <cfRule type="endsWith" dxfId="656" priority="664" stopIfTrue="1" operator="endsWith" text="CO">
      <formula>RIGHT(AA396,LEN("CO"))="CO"</formula>
    </cfRule>
    <cfRule type="endsWith" dxfId="655" priority="665" stopIfTrue="1" operator="endsWith" text="CH">
      <formula>RIGHT(AA396,LEN("CH"))="CH"</formula>
    </cfRule>
  </conditionalFormatting>
  <conditionalFormatting sqref="AC396:AC410">
    <cfRule type="endsWith" dxfId="654" priority="644" stopIfTrue="1" operator="endsWith" text="TE">
      <formula>RIGHT(AC396,LEN("TE"))="TE"</formula>
    </cfRule>
    <cfRule type="endsWith" dxfId="653" priority="645" stopIfTrue="1" operator="endsWith" text="MX">
      <formula>RIGHT(AC396,LEN("MX"))="MX"</formula>
    </cfRule>
    <cfRule type="endsWith" dxfId="652" priority="646" stopIfTrue="1" operator="endsWith" text="MI">
      <formula>RIGHT(AC396,LEN("MI"))="MI"</formula>
    </cfRule>
    <cfRule type="endsWith" dxfId="651" priority="647" stopIfTrue="1" operator="endsWith" text="PL">
      <formula>RIGHT(AC396,LEN("PL"))="PL"</formula>
    </cfRule>
    <cfRule type="endsWith" dxfId="650" priority="648" stopIfTrue="1" operator="endsWith" text="FE">
      <formula>RIGHT(AC396,LEN("FE"))="FE"</formula>
    </cfRule>
    <cfRule type="endsWith" dxfId="649" priority="649" stopIfTrue="1" operator="endsWith" text="PA">
      <formula>RIGHT(AC396,LEN("PA"))="PA"</formula>
    </cfRule>
    <cfRule type="endsWith" dxfId="648" priority="650" stopIfTrue="1" operator="endsWith" text="PS">
      <formula>RIGHT(AC396,LEN("PS"))="PS"</formula>
    </cfRule>
    <cfRule type="endsWith" dxfId="647" priority="651" stopIfTrue="1" operator="endsWith" text="OB">
      <formula>RIGHT(AC396,LEN("OB"))="OB"</formula>
    </cfRule>
    <cfRule type="endsWith" dxfId="646" priority="652" stopIfTrue="1" operator="endsWith" text="BA">
      <formula>RIGHT(AC396,LEN("BA"))="BA"</formula>
    </cfRule>
    <cfRule type="endsWith" dxfId="645" priority="653" stopIfTrue="1" operator="endsWith" text="CO">
      <formula>RIGHT(AC396,LEN("CO"))="CO"</formula>
    </cfRule>
    <cfRule type="endsWith" dxfId="644" priority="654" stopIfTrue="1" operator="endsWith" text="CH">
      <formula>RIGHT(AC396,LEN("CH"))="CH"</formula>
    </cfRule>
  </conditionalFormatting>
  <conditionalFormatting sqref="AE396:AE410">
    <cfRule type="endsWith" dxfId="643" priority="633" stopIfTrue="1" operator="endsWith" text="TE">
      <formula>RIGHT(AE396,LEN("TE"))="TE"</formula>
    </cfRule>
    <cfRule type="endsWith" dxfId="642" priority="634" stopIfTrue="1" operator="endsWith" text="MX">
      <formula>RIGHT(AE396,LEN("MX"))="MX"</formula>
    </cfRule>
    <cfRule type="endsWith" dxfId="641" priority="635" stopIfTrue="1" operator="endsWith" text="MI">
      <formula>RIGHT(AE396,LEN("MI"))="MI"</formula>
    </cfRule>
    <cfRule type="endsWith" dxfId="640" priority="636" stopIfTrue="1" operator="endsWith" text="PL">
      <formula>RIGHT(AE396,LEN("PL"))="PL"</formula>
    </cfRule>
    <cfRule type="endsWith" dxfId="639" priority="637" stopIfTrue="1" operator="endsWith" text="FE">
      <formula>RIGHT(AE396,LEN("FE"))="FE"</formula>
    </cfRule>
    <cfRule type="endsWith" dxfId="638" priority="638" stopIfTrue="1" operator="endsWith" text="PA">
      <formula>RIGHT(AE396,LEN("PA"))="PA"</formula>
    </cfRule>
    <cfRule type="endsWith" dxfId="637" priority="639" stopIfTrue="1" operator="endsWith" text="PS">
      <formula>RIGHT(AE396,LEN("PS"))="PS"</formula>
    </cfRule>
    <cfRule type="endsWith" dxfId="636" priority="640" stopIfTrue="1" operator="endsWith" text="OB">
      <formula>RIGHT(AE396,LEN("OB"))="OB"</formula>
    </cfRule>
    <cfRule type="endsWith" dxfId="635" priority="641" stopIfTrue="1" operator="endsWith" text="BA">
      <formula>RIGHT(AE396,LEN("BA"))="BA"</formula>
    </cfRule>
    <cfRule type="endsWith" dxfId="634" priority="642" stopIfTrue="1" operator="endsWith" text="CO">
      <formula>RIGHT(AE396,LEN("CO"))="CO"</formula>
    </cfRule>
    <cfRule type="endsWith" dxfId="633" priority="643" stopIfTrue="1" operator="endsWith" text="CH">
      <formula>RIGHT(AE396,LEN("CH"))="CH"</formula>
    </cfRule>
  </conditionalFormatting>
  <conditionalFormatting sqref="AG396:AG410">
    <cfRule type="endsWith" dxfId="632" priority="622" stopIfTrue="1" operator="endsWith" text="TE">
      <formula>RIGHT(AG396,LEN("TE"))="TE"</formula>
    </cfRule>
    <cfRule type="endsWith" dxfId="631" priority="623" stopIfTrue="1" operator="endsWith" text="MX">
      <formula>RIGHT(AG396,LEN("MX"))="MX"</formula>
    </cfRule>
    <cfRule type="endsWith" dxfId="630" priority="624" stopIfTrue="1" operator="endsWith" text="MI">
      <formula>RIGHT(AG396,LEN("MI"))="MI"</formula>
    </cfRule>
    <cfRule type="endsWith" dxfId="629" priority="625" stopIfTrue="1" operator="endsWith" text="PL">
      <formula>RIGHT(AG396,LEN("PL"))="PL"</formula>
    </cfRule>
    <cfRule type="endsWith" dxfId="628" priority="626" stopIfTrue="1" operator="endsWith" text="FE">
      <formula>RIGHT(AG396,LEN("FE"))="FE"</formula>
    </cfRule>
    <cfRule type="endsWith" dxfId="627" priority="627" stopIfTrue="1" operator="endsWith" text="PA">
      <formula>RIGHT(AG396,LEN("PA"))="PA"</formula>
    </cfRule>
    <cfRule type="endsWith" dxfId="626" priority="628" stopIfTrue="1" operator="endsWith" text="PS">
      <formula>RIGHT(AG396,LEN("PS"))="PS"</formula>
    </cfRule>
    <cfRule type="endsWith" dxfId="625" priority="629" stopIfTrue="1" operator="endsWith" text="OB">
      <formula>RIGHT(AG396,LEN("OB"))="OB"</formula>
    </cfRule>
    <cfRule type="endsWith" dxfId="624" priority="630" stopIfTrue="1" operator="endsWith" text="BA">
      <formula>RIGHT(AG396,LEN("BA"))="BA"</formula>
    </cfRule>
    <cfRule type="endsWith" dxfId="623" priority="631" stopIfTrue="1" operator="endsWith" text="CO">
      <formula>RIGHT(AG396,LEN("CO"))="CO"</formula>
    </cfRule>
    <cfRule type="endsWith" dxfId="622" priority="632" stopIfTrue="1" operator="endsWith" text="CH">
      <formula>RIGHT(AG396,LEN("CH"))="CH"</formula>
    </cfRule>
  </conditionalFormatting>
  <conditionalFormatting sqref="AI396:AI410">
    <cfRule type="endsWith" dxfId="621" priority="611" stopIfTrue="1" operator="endsWith" text="TE">
      <formula>RIGHT(AI396,LEN("TE"))="TE"</formula>
    </cfRule>
    <cfRule type="endsWith" dxfId="620" priority="612" stopIfTrue="1" operator="endsWith" text="MX">
      <formula>RIGHT(AI396,LEN("MX"))="MX"</formula>
    </cfRule>
    <cfRule type="endsWith" dxfId="619" priority="613" stopIfTrue="1" operator="endsWith" text="MI">
      <formula>RIGHT(AI396,LEN("MI"))="MI"</formula>
    </cfRule>
    <cfRule type="endsWith" dxfId="618" priority="614" stopIfTrue="1" operator="endsWith" text="PL">
      <formula>RIGHT(AI396,LEN("PL"))="PL"</formula>
    </cfRule>
    <cfRule type="endsWith" dxfId="617" priority="615" stopIfTrue="1" operator="endsWith" text="FE">
      <formula>RIGHT(AI396,LEN("FE"))="FE"</formula>
    </cfRule>
    <cfRule type="endsWith" dxfId="616" priority="616" stopIfTrue="1" operator="endsWith" text="PA">
      <formula>RIGHT(AI396,LEN("PA"))="PA"</formula>
    </cfRule>
    <cfRule type="endsWith" dxfId="615" priority="617" stopIfTrue="1" operator="endsWith" text="PS">
      <formula>RIGHT(AI396,LEN("PS"))="PS"</formula>
    </cfRule>
    <cfRule type="endsWith" dxfId="614" priority="618" stopIfTrue="1" operator="endsWith" text="OB">
      <formula>RIGHT(AI396,LEN("OB"))="OB"</formula>
    </cfRule>
    <cfRule type="endsWith" dxfId="613" priority="619" stopIfTrue="1" operator="endsWith" text="BA">
      <formula>RIGHT(AI396,LEN("BA"))="BA"</formula>
    </cfRule>
    <cfRule type="endsWith" dxfId="612" priority="620" stopIfTrue="1" operator="endsWith" text="CO">
      <formula>RIGHT(AI396,LEN("CO"))="CO"</formula>
    </cfRule>
    <cfRule type="endsWith" dxfId="611" priority="621" stopIfTrue="1" operator="endsWith" text="CH">
      <formula>RIGHT(AI396,LEN("CH"))="CH"</formula>
    </cfRule>
  </conditionalFormatting>
  <conditionalFormatting sqref="AK396:AK410">
    <cfRule type="endsWith" dxfId="610" priority="600" stopIfTrue="1" operator="endsWith" text="TE">
      <formula>RIGHT(AK396,LEN("TE"))="TE"</formula>
    </cfRule>
    <cfRule type="endsWith" dxfId="609" priority="601" stopIfTrue="1" operator="endsWith" text="MX">
      <formula>RIGHT(AK396,LEN("MX"))="MX"</formula>
    </cfRule>
    <cfRule type="endsWith" dxfId="608" priority="602" stopIfTrue="1" operator="endsWith" text="MI">
      <formula>RIGHT(AK396,LEN("MI"))="MI"</formula>
    </cfRule>
    <cfRule type="endsWith" dxfId="607" priority="603" stopIfTrue="1" operator="endsWith" text="PL">
      <formula>RIGHT(AK396,LEN("PL"))="PL"</formula>
    </cfRule>
    <cfRule type="endsWith" dxfId="606" priority="604" stopIfTrue="1" operator="endsWith" text="FE">
      <formula>RIGHT(AK396,LEN("FE"))="FE"</formula>
    </cfRule>
    <cfRule type="endsWith" dxfId="605" priority="605" stopIfTrue="1" operator="endsWith" text="PA">
      <formula>RIGHT(AK396,LEN("PA"))="PA"</formula>
    </cfRule>
    <cfRule type="endsWith" dxfId="604" priority="606" stopIfTrue="1" operator="endsWith" text="PS">
      <formula>RIGHT(AK396,LEN("PS"))="PS"</formula>
    </cfRule>
    <cfRule type="endsWith" dxfId="603" priority="607" stopIfTrue="1" operator="endsWith" text="OB">
      <formula>RIGHT(AK396,LEN("OB"))="OB"</formula>
    </cfRule>
    <cfRule type="endsWith" dxfId="602" priority="608" stopIfTrue="1" operator="endsWith" text="BA">
      <formula>RIGHT(AK396,LEN("BA"))="BA"</formula>
    </cfRule>
    <cfRule type="endsWith" dxfId="601" priority="609" stopIfTrue="1" operator="endsWith" text="CO">
      <formula>RIGHT(AK396,LEN("CO"))="CO"</formula>
    </cfRule>
    <cfRule type="endsWith" dxfId="600" priority="610" stopIfTrue="1" operator="endsWith" text="CH">
      <formula>RIGHT(AK396,LEN("CH"))="CH"</formula>
    </cfRule>
  </conditionalFormatting>
  <conditionalFormatting sqref="AM396:AM410">
    <cfRule type="endsWith" dxfId="599" priority="589" stopIfTrue="1" operator="endsWith" text="TE">
      <formula>RIGHT(AM396,LEN("TE"))="TE"</formula>
    </cfRule>
    <cfRule type="endsWith" dxfId="598" priority="590" stopIfTrue="1" operator="endsWith" text="MX">
      <formula>RIGHT(AM396,LEN("MX"))="MX"</formula>
    </cfRule>
    <cfRule type="endsWith" dxfId="597" priority="591" stopIfTrue="1" operator="endsWith" text="MI">
      <formula>RIGHT(AM396,LEN("MI"))="MI"</formula>
    </cfRule>
    <cfRule type="endsWith" dxfId="596" priority="592" stopIfTrue="1" operator="endsWith" text="PL">
      <formula>RIGHT(AM396,LEN("PL"))="PL"</formula>
    </cfRule>
    <cfRule type="endsWith" dxfId="595" priority="593" stopIfTrue="1" operator="endsWith" text="FE">
      <formula>RIGHT(AM396,LEN("FE"))="FE"</formula>
    </cfRule>
    <cfRule type="endsWith" dxfId="594" priority="594" stopIfTrue="1" operator="endsWith" text="PA">
      <formula>RIGHT(AM396,LEN("PA"))="PA"</formula>
    </cfRule>
    <cfRule type="endsWith" dxfId="593" priority="595" stopIfTrue="1" operator="endsWith" text="PS">
      <formula>RIGHT(AM396,LEN("PS"))="PS"</formula>
    </cfRule>
    <cfRule type="endsWith" dxfId="592" priority="596" stopIfTrue="1" operator="endsWith" text="OB">
      <formula>RIGHT(AM396,LEN("OB"))="OB"</formula>
    </cfRule>
    <cfRule type="endsWith" dxfId="591" priority="597" stopIfTrue="1" operator="endsWith" text="BA">
      <formula>RIGHT(AM396,LEN("BA"))="BA"</formula>
    </cfRule>
    <cfRule type="endsWith" dxfId="590" priority="598" stopIfTrue="1" operator="endsWith" text="CO">
      <formula>RIGHT(AM396,LEN("CO"))="CO"</formula>
    </cfRule>
    <cfRule type="endsWith" dxfId="589" priority="599" stopIfTrue="1" operator="endsWith" text="CH">
      <formula>RIGHT(AM396,LEN("CH"))="CH"</formula>
    </cfRule>
  </conditionalFormatting>
  <conditionalFormatting sqref="AV411">
    <cfRule type="cellIs" dxfId="588" priority="588" stopIfTrue="1" operator="greaterThan">
      <formula>16</formula>
    </cfRule>
  </conditionalFormatting>
  <conditionalFormatting sqref="AX411">
    <cfRule type="cellIs" dxfId="587" priority="587" stopIfTrue="1" operator="greaterThan">
      <formula>16</formula>
    </cfRule>
  </conditionalFormatting>
  <conditionalFormatting sqref="AZ411">
    <cfRule type="cellIs" dxfId="586" priority="586" stopIfTrue="1" operator="greaterThan">
      <formula>16</formula>
    </cfRule>
  </conditionalFormatting>
  <conditionalFormatting sqref="BB411">
    <cfRule type="cellIs" dxfId="585" priority="585" stopIfTrue="1" operator="greaterThan">
      <formula>16</formula>
    </cfRule>
  </conditionalFormatting>
  <conditionalFormatting sqref="BD411">
    <cfRule type="cellIs" dxfId="584" priority="584" stopIfTrue="1" operator="greaterThan">
      <formula>16</formula>
    </cfRule>
  </conditionalFormatting>
  <conditionalFormatting sqref="BF411">
    <cfRule type="cellIs" dxfId="583" priority="583" stopIfTrue="1" operator="greaterThan">
      <formula>16</formula>
    </cfRule>
  </conditionalFormatting>
  <conditionalFormatting sqref="BH411">
    <cfRule type="cellIs" dxfId="582" priority="582" stopIfTrue="1" operator="greaterThan">
      <formula>16</formula>
    </cfRule>
  </conditionalFormatting>
  <conditionalFormatting sqref="AU396:AU410">
    <cfRule type="endsWith" dxfId="581" priority="571" stopIfTrue="1" operator="endsWith" text="TE">
      <formula>RIGHT(AU396,LEN("TE"))="TE"</formula>
    </cfRule>
    <cfRule type="endsWith" dxfId="580" priority="572" stopIfTrue="1" operator="endsWith" text="MX">
      <formula>RIGHT(AU396,LEN("MX"))="MX"</formula>
    </cfRule>
    <cfRule type="endsWith" dxfId="579" priority="573" stopIfTrue="1" operator="endsWith" text="MI">
      <formula>RIGHT(AU396,LEN("MI"))="MI"</formula>
    </cfRule>
    <cfRule type="endsWith" dxfId="578" priority="574" stopIfTrue="1" operator="endsWith" text="PL">
      <formula>RIGHT(AU396,LEN("PL"))="PL"</formula>
    </cfRule>
    <cfRule type="endsWith" dxfId="577" priority="575" stopIfTrue="1" operator="endsWith" text="FE">
      <formula>RIGHT(AU396,LEN("FE"))="FE"</formula>
    </cfRule>
    <cfRule type="endsWith" dxfId="576" priority="576" stopIfTrue="1" operator="endsWith" text="PA">
      <formula>RIGHT(AU396,LEN("PA"))="PA"</formula>
    </cfRule>
    <cfRule type="endsWith" dxfId="575" priority="577" stopIfTrue="1" operator="endsWith" text="PS">
      <formula>RIGHT(AU396,LEN("PS"))="PS"</formula>
    </cfRule>
    <cfRule type="endsWith" dxfId="574" priority="578" stopIfTrue="1" operator="endsWith" text="OB">
      <formula>RIGHT(AU396,LEN("OB"))="OB"</formula>
    </cfRule>
    <cfRule type="endsWith" dxfId="573" priority="579" stopIfTrue="1" operator="endsWith" text="BA">
      <formula>RIGHT(AU396,LEN("BA"))="BA"</formula>
    </cfRule>
    <cfRule type="endsWith" dxfId="572" priority="580" stopIfTrue="1" operator="endsWith" text="CO">
      <formula>RIGHT(AU396,LEN("CO"))="CO"</formula>
    </cfRule>
    <cfRule type="endsWith" dxfId="571" priority="581" stopIfTrue="1" operator="endsWith" text="CH">
      <formula>RIGHT(AU396,LEN("CH"))="CH"</formula>
    </cfRule>
  </conditionalFormatting>
  <conditionalFormatting sqref="AW396:AW410">
    <cfRule type="endsWith" dxfId="570" priority="560" stopIfTrue="1" operator="endsWith" text="TE">
      <formula>RIGHT(AW396,LEN("TE"))="TE"</formula>
    </cfRule>
    <cfRule type="endsWith" dxfId="569" priority="561" stopIfTrue="1" operator="endsWith" text="MX">
      <formula>RIGHT(AW396,LEN("MX"))="MX"</formula>
    </cfRule>
    <cfRule type="endsWith" dxfId="568" priority="562" stopIfTrue="1" operator="endsWith" text="MI">
      <formula>RIGHT(AW396,LEN("MI"))="MI"</formula>
    </cfRule>
    <cfRule type="endsWith" dxfId="567" priority="563" stopIfTrue="1" operator="endsWith" text="PL">
      <formula>RIGHT(AW396,LEN("PL"))="PL"</formula>
    </cfRule>
    <cfRule type="endsWith" dxfId="566" priority="564" stopIfTrue="1" operator="endsWith" text="FE">
      <formula>RIGHT(AW396,LEN("FE"))="FE"</formula>
    </cfRule>
    <cfRule type="endsWith" dxfId="565" priority="565" stopIfTrue="1" operator="endsWith" text="PA">
      <formula>RIGHT(AW396,LEN("PA"))="PA"</formula>
    </cfRule>
    <cfRule type="endsWith" dxfId="564" priority="566" stopIfTrue="1" operator="endsWith" text="PS">
      <formula>RIGHT(AW396,LEN("PS"))="PS"</formula>
    </cfRule>
    <cfRule type="endsWith" dxfId="563" priority="567" stopIfTrue="1" operator="endsWith" text="OB">
      <formula>RIGHT(AW396,LEN("OB"))="OB"</formula>
    </cfRule>
    <cfRule type="endsWith" dxfId="562" priority="568" stopIfTrue="1" operator="endsWith" text="BA">
      <formula>RIGHT(AW396,LEN("BA"))="BA"</formula>
    </cfRule>
    <cfRule type="endsWith" dxfId="561" priority="569" stopIfTrue="1" operator="endsWith" text="CO">
      <formula>RIGHT(AW396,LEN("CO"))="CO"</formula>
    </cfRule>
    <cfRule type="endsWith" dxfId="560" priority="570" stopIfTrue="1" operator="endsWith" text="CH">
      <formula>RIGHT(AW396,LEN("CH"))="CH"</formula>
    </cfRule>
  </conditionalFormatting>
  <conditionalFormatting sqref="AY396:AY410">
    <cfRule type="endsWith" dxfId="559" priority="549" stopIfTrue="1" operator="endsWith" text="TE">
      <formula>RIGHT(AY396,LEN("TE"))="TE"</formula>
    </cfRule>
    <cfRule type="endsWith" dxfId="558" priority="550" stopIfTrue="1" operator="endsWith" text="MX">
      <formula>RIGHT(AY396,LEN("MX"))="MX"</formula>
    </cfRule>
    <cfRule type="endsWith" dxfId="557" priority="551" stopIfTrue="1" operator="endsWith" text="MI">
      <formula>RIGHT(AY396,LEN("MI"))="MI"</formula>
    </cfRule>
    <cfRule type="endsWith" dxfId="556" priority="552" stopIfTrue="1" operator="endsWith" text="PL">
      <formula>RIGHT(AY396,LEN("PL"))="PL"</formula>
    </cfRule>
    <cfRule type="endsWith" dxfId="555" priority="553" stopIfTrue="1" operator="endsWith" text="FE">
      <formula>RIGHT(AY396,LEN("FE"))="FE"</formula>
    </cfRule>
    <cfRule type="endsWith" dxfId="554" priority="554" stopIfTrue="1" operator="endsWith" text="PA">
      <formula>RIGHT(AY396,LEN("PA"))="PA"</formula>
    </cfRule>
    <cfRule type="endsWith" dxfId="553" priority="555" stopIfTrue="1" operator="endsWith" text="PS">
      <formula>RIGHT(AY396,LEN("PS"))="PS"</formula>
    </cfRule>
    <cfRule type="endsWith" dxfId="552" priority="556" stopIfTrue="1" operator="endsWith" text="OB">
      <formula>RIGHT(AY396,LEN("OB"))="OB"</formula>
    </cfRule>
    <cfRule type="endsWith" dxfId="551" priority="557" stopIfTrue="1" operator="endsWith" text="BA">
      <formula>RIGHT(AY396,LEN("BA"))="BA"</formula>
    </cfRule>
    <cfRule type="endsWith" dxfId="550" priority="558" stopIfTrue="1" operator="endsWith" text="CO">
      <formula>RIGHT(AY396,LEN("CO"))="CO"</formula>
    </cfRule>
    <cfRule type="endsWith" dxfId="549" priority="559" stopIfTrue="1" operator="endsWith" text="CH">
      <formula>RIGHT(AY396,LEN("CH"))="CH"</formula>
    </cfRule>
  </conditionalFormatting>
  <conditionalFormatting sqref="BA396:BA410">
    <cfRule type="endsWith" dxfId="548" priority="538" stopIfTrue="1" operator="endsWith" text="TE">
      <formula>RIGHT(BA396,LEN("TE"))="TE"</formula>
    </cfRule>
    <cfRule type="endsWith" dxfId="547" priority="539" stopIfTrue="1" operator="endsWith" text="MX">
      <formula>RIGHT(BA396,LEN("MX"))="MX"</formula>
    </cfRule>
    <cfRule type="endsWith" dxfId="546" priority="540" stopIfTrue="1" operator="endsWith" text="MI">
      <formula>RIGHT(BA396,LEN("MI"))="MI"</formula>
    </cfRule>
    <cfRule type="endsWith" dxfId="545" priority="541" stopIfTrue="1" operator="endsWith" text="PL">
      <formula>RIGHT(BA396,LEN("PL"))="PL"</formula>
    </cfRule>
    <cfRule type="endsWith" dxfId="544" priority="542" stopIfTrue="1" operator="endsWith" text="FE">
      <formula>RIGHT(BA396,LEN("FE"))="FE"</formula>
    </cfRule>
    <cfRule type="endsWith" dxfId="543" priority="543" stopIfTrue="1" operator="endsWith" text="PA">
      <formula>RIGHT(BA396,LEN("PA"))="PA"</formula>
    </cfRule>
    <cfRule type="endsWith" dxfId="542" priority="544" stopIfTrue="1" operator="endsWith" text="PS">
      <formula>RIGHT(BA396,LEN("PS"))="PS"</formula>
    </cfRule>
    <cfRule type="endsWith" dxfId="541" priority="545" stopIfTrue="1" operator="endsWith" text="OB">
      <formula>RIGHT(BA396,LEN("OB"))="OB"</formula>
    </cfRule>
    <cfRule type="endsWith" dxfId="540" priority="546" stopIfTrue="1" operator="endsWith" text="BA">
      <formula>RIGHT(BA396,LEN("BA"))="BA"</formula>
    </cfRule>
    <cfRule type="endsWith" dxfId="539" priority="547" stopIfTrue="1" operator="endsWith" text="CO">
      <formula>RIGHT(BA396,LEN("CO"))="CO"</formula>
    </cfRule>
    <cfRule type="endsWith" dxfId="538" priority="548" stopIfTrue="1" operator="endsWith" text="CH">
      <formula>RIGHT(BA396,LEN("CH"))="CH"</formula>
    </cfRule>
  </conditionalFormatting>
  <conditionalFormatting sqref="BC396:BC410">
    <cfRule type="endsWith" dxfId="537" priority="527" stopIfTrue="1" operator="endsWith" text="TE">
      <formula>RIGHT(BC396,LEN("TE"))="TE"</formula>
    </cfRule>
    <cfRule type="endsWith" dxfId="536" priority="528" stopIfTrue="1" operator="endsWith" text="MX">
      <formula>RIGHT(BC396,LEN("MX"))="MX"</formula>
    </cfRule>
    <cfRule type="endsWith" dxfId="535" priority="529" stopIfTrue="1" operator="endsWith" text="MI">
      <formula>RIGHT(BC396,LEN("MI"))="MI"</formula>
    </cfRule>
    <cfRule type="endsWith" dxfId="534" priority="530" stopIfTrue="1" operator="endsWith" text="PL">
      <formula>RIGHT(BC396,LEN("PL"))="PL"</formula>
    </cfRule>
    <cfRule type="endsWith" dxfId="533" priority="531" stopIfTrue="1" operator="endsWith" text="FE">
      <formula>RIGHT(BC396,LEN("FE"))="FE"</formula>
    </cfRule>
    <cfRule type="endsWith" dxfId="532" priority="532" stopIfTrue="1" operator="endsWith" text="PA">
      <formula>RIGHT(BC396,LEN("PA"))="PA"</formula>
    </cfRule>
    <cfRule type="endsWith" dxfId="531" priority="533" stopIfTrue="1" operator="endsWith" text="PS">
      <formula>RIGHT(BC396,LEN("PS"))="PS"</formula>
    </cfRule>
    <cfRule type="endsWith" dxfId="530" priority="534" stopIfTrue="1" operator="endsWith" text="OB">
      <formula>RIGHT(BC396,LEN("OB"))="OB"</formula>
    </cfRule>
    <cfRule type="endsWith" dxfId="529" priority="535" stopIfTrue="1" operator="endsWith" text="BA">
      <formula>RIGHT(BC396,LEN("BA"))="BA"</formula>
    </cfRule>
    <cfRule type="endsWith" dxfId="528" priority="536" stopIfTrue="1" operator="endsWith" text="CO">
      <formula>RIGHT(BC396,LEN("CO"))="CO"</formula>
    </cfRule>
    <cfRule type="endsWith" dxfId="527" priority="537" stopIfTrue="1" operator="endsWith" text="CH">
      <formula>RIGHT(BC396,LEN("CH"))="CH"</formula>
    </cfRule>
  </conditionalFormatting>
  <conditionalFormatting sqref="BE396:BE410">
    <cfRule type="endsWith" dxfId="526" priority="516" stopIfTrue="1" operator="endsWith" text="TE">
      <formula>RIGHT(BE396,LEN("TE"))="TE"</formula>
    </cfRule>
    <cfRule type="endsWith" dxfId="525" priority="517" stopIfTrue="1" operator="endsWith" text="MX">
      <formula>RIGHT(BE396,LEN("MX"))="MX"</formula>
    </cfRule>
    <cfRule type="endsWith" dxfId="524" priority="518" stopIfTrue="1" operator="endsWith" text="MI">
      <formula>RIGHT(BE396,LEN("MI"))="MI"</formula>
    </cfRule>
    <cfRule type="endsWith" dxfId="523" priority="519" stopIfTrue="1" operator="endsWith" text="PL">
      <formula>RIGHT(BE396,LEN("PL"))="PL"</formula>
    </cfRule>
    <cfRule type="endsWith" dxfId="522" priority="520" stopIfTrue="1" operator="endsWith" text="FE">
      <formula>RIGHT(BE396,LEN("FE"))="FE"</formula>
    </cfRule>
    <cfRule type="endsWith" dxfId="521" priority="521" stopIfTrue="1" operator="endsWith" text="PA">
      <formula>RIGHT(BE396,LEN("PA"))="PA"</formula>
    </cfRule>
    <cfRule type="endsWith" dxfId="520" priority="522" stopIfTrue="1" operator="endsWith" text="PS">
      <formula>RIGHT(BE396,LEN("PS"))="PS"</formula>
    </cfRule>
    <cfRule type="endsWith" dxfId="519" priority="523" stopIfTrue="1" operator="endsWith" text="OB">
      <formula>RIGHT(BE396,LEN("OB"))="OB"</formula>
    </cfRule>
    <cfRule type="endsWith" dxfId="518" priority="524" stopIfTrue="1" operator="endsWith" text="BA">
      <formula>RIGHT(BE396,LEN("BA"))="BA"</formula>
    </cfRule>
    <cfRule type="endsWith" dxfId="517" priority="525" stopIfTrue="1" operator="endsWith" text="CO">
      <formula>RIGHT(BE396,LEN("CO"))="CO"</formula>
    </cfRule>
    <cfRule type="endsWith" dxfId="516" priority="526" stopIfTrue="1" operator="endsWith" text="CH">
      <formula>RIGHT(BE396,LEN("CH"))="CH"</formula>
    </cfRule>
  </conditionalFormatting>
  <conditionalFormatting sqref="BG396:BG410">
    <cfRule type="endsWith" dxfId="515" priority="505" stopIfTrue="1" operator="endsWith" text="TE">
      <formula>RIGHT(BG396,LEN("TE"))="TE"</formula>
    </cfRule>
    <cfRule type="endsWith" dxfId="514" priority="506" stopIfTrue="1" operator="endsWith" text="MX">
      <formula>RIGHT(BG396,LEN("MX"))="MX"</formula>
    </cfRule>
    <cfRule type="endsWith" dxfId="513" priority="507" stopIfTrue="1" operator="endsWith" text="MI">
      <formula>RIGHT(BG396,LEN("MI"))="MI"</formula>
    </cfRule>
    <cfRule type="endsWith" dxfId="512" priority="508" stopIfTrue="1" operator="endsWith" text="PL">
      <formula>RIGHT(BG396,LEN("PL"))="PL"</formula>
    </cfRule>
    <cfRule type="endsWith" dxfId="511" priority="509" stopIfTrue="1" operator="endsWith" text="FE">
      <formula>RIGHT(BG396,LEN("FE"))="FE"</formula>
    </cfRule>
    <cfRule type="endsWith" dxfId="510" priority="510" stopIfTrue="1" operator="endsWith" text="PA">
      <formula>RIGHT(BG396,LEN("PA"))="PA"</formula>
    </cfRule>
    <cfRule type="endsWith" dxfId="509" priority="511" stopIfTrue="1" operator="endsWith" text="PS">
      <formula>RIGHT(BG396,LEN("PS"))="PS"</formula>
    </cfRule>
    <cfRule type="endsWith" dxfId="508" priority="512" stopIfTrue="1" operator="endsWith" text="OB">
      <formula>RIGHT(BG396,LEN("OB"))="OB"</formula>
    </cfRule>
    <cfRule type="endsWith" dxfId="507" priority="513" stopIfTrue="1" operator="endsWith" text="BA">
      <formula>RIGHT(BG396,LEN("BA"))="BA"</formula>
    </cfRule>
    <cfRule type="endsWith" dxfId="506" priority="514" stopIfTrue="1" operator="endsWith" text="CO">
      <formula>RIGHT(BG396,LEN("CO"))="CO"</formula>
    </cfRule>
    <cfRule type="endsWith" dxfId="505" priority="515" stopIfTrue="1" operator="endsWith" text="CH">
      <formula>RIGHT(BG396,LEN("CH"))="CH"</formula>
    </cfRule>
  </conditionalFormatting>
  <conditionalFormatting sqref="H429">
    <cfRule type="cellIs" dxfId="504" priority="504" stopIfTrue="1" operator="greaterThan">
      <formula>16</formula>
    </cfRule>
  </conditionalFormatting>
  <conditionalFormatting sqref="J429">
    <cfRule type="cellIs" dxfId="503" priority="503" stopIfTrue="1" operator="greaterThan">
      <formula>16</formula>
    </cfRule>
  </conditionalFormatting>
  <conditionalFormatting sqref="L429">
    <cfRule type="cellIs" dxfId="502" priority="502" stopIfTrue="1" operator="greaterThan">
      <formula>16</formula>
    </cfRule>
  </conditionalFormatting>
  <conditionalFormatting sqref="N429">
    <cfRule type="cellIs" dxfId="501" priority="501" stopIfTrue="1" operator="greaterThan">
      <formula>16</formula>
    </cfRule>
  </conditionalFormatting>
  <conditionalFormatting sqref="P429">
    <cfRule type="cellIs" dxfId="500" priority="500" stopIfTrue="1" operator="greaterThan">
      <formula>16</formula>
    </cfRule>
  </conditionalFormatting>
  <conditionalFormatting sqref="R429">
    <cfRule type="cellIs" dxfId="499" priority="499" stopIfTrue="1" operator="greaterThan">
      <formula>16</formula>
    </cfRule>
  </conditionalFormatting>
  <conditionalFormatting sqref="T429">
    <cfRule type="cellIs" dxfId="498" priority="498" stopIfTrue="1" operator="greaterThan">
      <formula>16</formula>
    </cfRule>
  </conditionalFormatting>
  <conditionalFormatting sqref="G414:G428">
    <cfRule type="endsWith" dxfId="497" priority="487" stopIfTrue="1" operator="endsWith" text="TE">
      <formula>RIGHT(G414,LEN("TE"))="TE"</formula>
    </cfRule>
    <cfRule type="endsWith" dxfId="496" priority="488" stopIfTrue="1" operator="endsWith" text="MX">
      <formula>RIGHT(G414,LEN("MX"))="MX"</formula>
    </cfRule>
    <cfRule type="endsWith" dxfId="495" priority="489" stopIfTrue="1" operator="endsWith" text="MI">
      <formula>RIGHT(G414,LEN("MI"))="MI"</formula>
    </cfRule>
    <cfRule type="endsWith" dxfId="494" priority="490" stopIfTrue="1" operator="endsWith" text="PL">
      <formula>RIGHT(G414,LEN("PL"))="PL"</formula>
    </cfRule>
    <cfRule type="endsWith" dxfId="493" priority="491" stopIfTrue="1" operator="endsWith" text="FE">
      <formula>RIGHT(G414,LEN("FE"))="FE"</formula>
    </cfRule>
    <cfRule type="endsWith" dxfId="492" priority="492" stopIfTrue="1" operator="endsWith" text="PA">
      <formula>RIGHT(G414,LEN("PA"))="PA"</formula>
    </cfRule>
    <cfRule type="endsWith" dxfId="491" priority="493" stopIfTrue="1" operator="endsWith" text="PS">
      <formula>RIGHT(G414,LEN("PS"))="PS"</formula>
    </cfRule>
    <cfRule type="endsWith" dxfId="490" priority="494" stopIfTrue="1" operator="endsWith" text="OB">
      <formula>RIGHT(G414,LEN("OB"))="OB"</formula>
    </cfRule>
    <cfRule type="endsWith" dxfId="489" priority="495" stopIfTrue="1" operator="endsWith" text="BA">
      <formula>RIGHT(G414,LEN("BA"))="BA"</formula>
    </cfRule>
    <cfRule type="endsWith" dxfId="488" priority="496" stopIfTrue="1" operator="endsWith" text="CO">
      <formula>RIGHT(G414,LEN("CO"))="CO"</formula>
    </cfRule>
    <cfRule type="endsWith" dxfId="487" priority="497" stopIfTrue="1" operator="endsWith" text="CH">
      <formula>RIGHT(G414,LEN("CH"))="CH"</formula>
    </cfRule>
  </conditionalFormatting>
  <conditionalFormatting sqref="I414:I428">
    <cfRule type="endsWith" dxfId="486" priority="476" stopIfTrue="1" operator="endsWith" text="TE">
      <formula>RIGHT(I414,LEN("TE"))="TE"</formula>
    </cfRule>
    <cfRule type="endsWith" dxfId="485" priority="477" stopIfTrue="1" operator="endsWith" text="MX">
      <formula>RIGHT(I414,LEN("MX"))="MX"</formula>
    </cfRule>
    <cfRule type="endsWith" dxfId="484" priority="478" stopIfTrue="1" operator="endsWith" text="MI">
      <formula>RIGHT(I414,LEN("MI"))="MI"</formula>
    </cfRule>
    <cfRule type="endsWith" dxfId="483" priority="479" stopIfTrue="1" operator="endsWith" text="PL">
      <formula>RIGHT(I414,LEN("PL"))="PL"</formula>
    </cfRule>
    <cfRule type="endsWith" dxfId="482" priority="480" stopIfTrue="1" operator="endsWith" text="FE">
      <formula>RIGHT(I414,LEN("FE"))="FE"</formula>
    </cfRule>
    <cfRule type="endsWith" dxfId="481" priority="481" stopIfTrue="1" operator="endsWith" text="PA">
      <formula>RIGHT(I414,LEN("PA"))="PA"</formula>
    </cfRule>
    <cfRule type="endsWith" dxfId="480" priority="482" stopIfTrue="1" operator="endsWith" text="PS">
      <formula>RIGHT(I414,LEN("PS"))="PS"</formula>
    </cfRule>
    <cfRule type="endsWith" dxfId="479" priority="483" stopIfTrue="1" operator="endsWith" text="OB">
      <formula>RIGHT(I414,LEN("OB"))="OB"</formula>
    </cfRule>
    <cfRule type="endsWith" dxfId="478" priority="484" stopIfTrue="1" operator="endsWith" text="BA">
      <formula>RIGHT(I414,LEN("BA"))="BA"</formula>
    </cfRule>
    <cfRule type="endsWith" dxfId="477" priority="485" stopIfTrue="1" operator="endsWith" text="CO">
      <formula>RIGHT(I414,LEN("CO"))="CO"</formula>
    </cfRule>
    <cfRule type="endsWith" dxfId="476" priority="486" stopIfTrue="1" operator="endsWith" text="CH">
      <formula>RIGHT(I414,LEN("CH"))="CH"</formula>
    </cfRule>
  </conditionalFormatting>
  <conditionalFormatting sqref="K414:K428">
    <cfRule type="endsWith" dxfId="475" priority="465" stopIfTrue="1" operator="endsWith" text="TE">
      <formula>RIGHT(K414,LEN("TE"))="TE"</formula>
    </cfRule>
    <cfRule type="endsWith" dxfId="474" priority="466" stopIfTrue="1" operator="endsWith" text="MX">
      <formula>RIGHT(K414,LEN("MX"))="MX"</formula>
    </cfRule>
    <cfRule type="endsWith" dxfId="473" priority="467" stopIfTrue="1" operator="endsWith" text="MI">
      <formula>RIGHT(K414,LEN("MI"))="MI"</formula>
    </cfRule>
    <cfRule type="endsWith" dxfId="472" priority="468" stopIfTrue="1" operator="endsWith" text="PL">
      <formula>RIGHT(K414,LEN("PL"))="PL"</formula>
    </cfRule>
    <cfRule type="endsWith" dxfId="471" priority="469" stopIfTrue="1" operator="endsWith" text="FE">
      <formula>RIGHT(K414,LEN("FE"))="FE"</formula>
    </cfRule>
    <cfRule type="endsWith" dxfId="470" priority="470" stopIfTrue="1" operator="endsWith" text="PA">
      <formula>RIGHT(K414,LEN("PA"))="PA"</formula>
    </cfRule>
    <cfRule type="endsWith" dxfId="469" priority="471" stopIfTrue="1" operator="endsWith" text="PS">
      <formula>RIGHT(K414,LEN("PS"))="PS"</formula>
    </cfRule>
    <cfRule type="endsWith" dxfId="468" priority="472" stopIfTrue="1" operator="endsWith" text="OB">
      <formula>RIGHT(K414,LEN("OB"))="OB"</formula>
    </cfRule>
    <cfRule type="endsWith" dxfId="467" priority="473" stopIfTrue="1" operator="endsWith" text="BA">
      <formula>RIGHT(K414,LEN("BA"))="BA"</formula>
    </cfRule>
    <cfRule type="endsWith" dxfId="466" priority="474" stopIfTrue="1" operator="endsWith" text="CO">
      <formula>RIGHT(K414,LEN("CO"))="CO"</formula>
    </cfRule>
    <cfRule type="endsWith" dxfId="465" priority="475" stopIfTrue="1" operator="endsWith" text="CH">
      <formula>RIGHT(K414,LEN("CH"))="CH"</formula>
    </cfRule>
  </conditionalFormatting>
  <conditionalFormatting sqref="M414:M428">
    <cfRule type="endsWith" dxfId="464" priority="454" stopIfTrue="1" operator="endsWith" text="TE">
      <formula>RIGHT(M414,LEN("TE"))="TE"</formula>
    </cfRule>
    <cfRule type="endsWith" dxfId="463" priority="455" stopIfTrue="1" operator="endsWith" text="MX">
      <formula>RIGHT(M414,LEN("MX"))="MX"</formula>
    </cfRule>
    <cfRule type="endsWith" dxfId="462" priority="456" stopIfTrue="1" operator="endsWith" text="MI">
      <formula>RIGHT(M414,LEN("MI"))="MI"</formula>
    </cfRule>
    <cfRule type="endsWith" dxfId="461" priority="457" stopIfTrue="1" operator="endsWith" text="PL">
      <formula>RIGHT(M414,LEN("PL"))="PL"</formula>
    </cfRule>
    <cfRule type="endsWith" dxfId="460" priority="458" stopIfTrue="1" operator="endsWith" text="FE">
      <formula>RIGHT(M414,LEN("FE"))="FE"</formula>
    </cfRule>
    <cfRule type="endsWith" dxfId="459" priority="459" stopIfTrue="1" operator="endsWith" text="PA">
      <formula>RIGHT(M414,LEN("PA"))="PA"</formula>
    </cfRule>
    <cfRule type="endsWith" dxfId="458" priority="460" stopIfTrue="1" operator="endsWith" text="PS">
      <formula>RIGHT(M414,LEN("PS"))="PS"</formula>
    </cfRule>
    <cfRule type="endsWith" dxfId="457" priority="461" stopIfTrue="1" operator="endsWith" text="OB">
      <formula>RIGHT(M414,LEN("OB"))="OB"</formula>
    </cfRule>
    <cfRule type="endsWith" dxfId="456" priority="462" stopIfTrue="1" operator="endsWith" text="BA">
      <formula>RIGHT(M414,LEN("BA"))="BA"</formula>
    </cfRule>
    <cfRule type="endsWith" dxfId="455" priority="463" stopIfTrue="1" operator="endsWith" text="CO">
      <formula>RIGHT(M414,LEN("CO"))="CO"</formula>
    </cfRule>
    <cfRule type="endsWith" dxfId="454" priority="464" stopIfTrue="1" operator="endsWith" text="CH">
      <formula>RIGHT(M414,LEN("CH"))="CH"</formula>
    </cfRule>
  </conditionalFormatting>
  <conditionalFormatting sqref="O414:O428">
    <cfRule type="endsWith" dxfId="453" priority="443" stopIfTrue="1" operator="endsWith" text="TE">
      <formula>RIGHT(O414,LEN("TE"))="TE"</formula>
    </cfRule>
    <cfRule type="endsWith" dxfId="452" priority="444" stopIfTrue="1" operator="endsWith" text="MX">
      <formula>RIGHT(O414,LEN("MX"))="MX"</formula>
    </cfRule>
    <cfRule type="endsWith" dxfId="451" priority="445" stopIfTrue="1" operator="endsWith" text="MI">
      <formula>RIGHT(O414,LEN("MI"))="MI"</formula>
    </cfRule>
    <cfRule type="endsWith" dxfId="450" priority="446" stopIfTrue="1" operator="endsWith" text="PL">
      <formula>RIGHT(O414,LEN("PL"))="PL"</formula>
    </cfRule>
    <cfRule type="endsWith" dxfId="449" priority="447" stopIfTrue="1" operator="endsWith" text="FE">
      <formula>RIGHT(O414,LEN("FE"))="FE"</formula>
    </cfRule>
    <cfRule type="endsWith" dxfId="448" priority="448" stopIfTrue="1" operator="endsWith" text="PA">
      <formula>RIGHT(O414,LEN("PA"))="PA"</formula>
    </cfRule>
    <cfRule type="endsWith" dxfId="447" priority="449" stopIfTrue="1" operator="endsWith" text="PS">
      <formula>RIGHT(O414,LEN("PS"))="PS"</formula>
    </cfRule>
    <cfRule type="endsWith" dxfId="446" priority="450" stopIfTrue="1" operator="endsWith" text="OB">
      <formula>RIGHT(O414,LEN("OB"))="OB"</formula>
    </cfRule>
    <cfRule type="endsWith" dxfId="445" priority="451" stopIfTrue="1" operator="endsWith" text="BA">
      <formula>RIGHT(O414,LEN("BA"))="BA"</formula>
    </cfRule>
    <cfRule type="endsWith" dxfId="444" priority="452" stopIfTrue="1" operator="endsWith" text="CO">
      <formula>RIGHT(O414,LEN("CO"))="CO"</formula>
    </cfRule>
    <cfRule type="endsWith" dxfId="443" priority="453" stopIfTrue="1" operator="endsWith" text="CH">
      <formula>RIGHT(O414,LEN("CH"))="CH"</formula>
    </cfRule>
  </conditionalFormatting>
  <conditionalFormatting sqref="Q414:Q428">
    <cfRule type="endsWith" dxfId="442" priority="432" stopIfTrue="1" operator="endsWith" text="TE">
      <formula>RIGHT(Q414,LEN("TE"))="TE"</formula>
    </cfRule>
    <cfRule type="endsWith" dxfId="441" priority="433" stopIfTrue="1" operator="endsWith" text="MX">
      <formula>RIGHT(Q414,LEN("MX"))="MX"</formula>
    </cfRule>
    <cfRule type="endsWith" dxfId="440" priority="434" stopIfTrue="1" operator="endsWith" text="MI">
      <formula>RIGHT(Q414,LEN("MI"))="MI"</formula>
    </cfRule>
    <cfRule type="endsWith" dxfId="439" priority="435" stopIfTrue="1" operator="endsWith" text="PL">
      <formula>RIGHT(Q414,LEN("PL"))="PL"</formula>
    </cfRule>
    <cfRule type="endsWith" dxfId="438" priority="436" stopIfTrue="1" operator="endsWith" text="FE">
      <formula>RIGHT(Q414,LEN("FE"))="FE"</formula>
    </cfRule>
    <cfRule type="endsWith" dxfId="437" priority="437" stopIfTrue="1" operator="endsWith" text="PA">
      <formula>RIGHT(Q414,LEN("PA"))="PA"</formula>
    </cfRule>
    <cfRule type="endsWith" dxfId="436" priority="438" stopIfTrue="1" operator="endsWith" text="PS">
      <formula>RIGHT(Q414,LEN("PS"))="PS"</formula>
    </cfRule>
    <cfRule type="endsWith" dxfId="435" priority="439" stopIfTrue="1" operator="endsWith" text="OB">
      <formula>RIGHT(Q414,LEN("OB"))="OB"</formula>
    </cfRule>
    <cfRule type="endsWith" dxfId="434" priority="440" stopIfTrue="1" operator="endsWith" text="BA">
      <formula>RIGHT(Q414,LEN("BA"))="BA"</formula>
    </cfRule>
    <cfRule type="endsWith" dxfId="433" priority="441" stopIfTrue="1" operator="endsWith" text="CO">
      <formula>RIGHT(Q414,LEN("CO"))="CO"</formula>
    </cfRule>
    <cfRule type="endsWith" dxfId="432" priority="442" stopIfTrue="1" operator="endsWith" text="CH">
      <formula>RIGHT(Q414,LEN("CH"))="CH"</formula>
    </cfRule>
  </conditionalFormatting>
  <conditionalFormatting sqref="S414:S428">
    <cfRule type="endsWith" dxfId="431" priority="421" stopIfTrue="1" operator="endsWith" text="TE">
      <formula>RIGHT(S414,LEN("TE"))="TE"</formula>
    </cfRule>
    <cfRule type="endsWith" dxfId="430" priority="422" stopIfTrue="1" operator="endsWith" text="MX">
      <formula>RIGHT(S414,LEN("MX"))="MX"</formula>
    </cfRule>
    <cfRule type="endsWith" dxfId="429" priority="423" stopIfTrue="1" operator="endsWith" text="MI">
      <formula>RIGHT(S414,LEN("MI"))="MI"</formula>
    </cfRule>
    <cfRule type="endsWith" dxfId="428" priority="424" stopIfTrue="1" operator="endsWith" text="PL">
      <formula>RIGHT(S414,LEN("PL"))="PL"</formula>
    </cfRule>
    <cfRule type="endsWith" dxfId="427" priority="425" stopIfTrue="1" operator="endsWith" text="FE">
      <formula>RIGHT(S414,LEN("FE"))="FE"</formula>
    </cfRule>
    <cfRule type="endsWith" dxfId="426" priority="426" stopIfTrue="1" operator="endsWith" text="PA">
      <formula>RIGHT(S414,LEN("PA"))="PA"</formula>
    </cfRule>
    <cfRule type="endsWith" dxfId="425" priority="427" stopIfTrue="1" operator="endsWith" text="PS">
      <formula>RIGHT(S414,LEN("PS"))="PS"</formula>
    </cfRule>
    <cfRule type="endsWith" dxfId="424" priority="428" stopIfTrue="1" operator="endsWith" text="OB">
      <formula>RIGHT(S414,LEN("OB"))="OB"</formula>
    </cfRule>
    <cfRule type="endsWith" dxfId="423" priority="429" stopIfTrue="1" operator="endsWith" text="BA">
      <formula>RIGHT(S414,LEN("BA"))="BA"</formula>
    </cfRule>
    <cfRule type="endsWith" dxfId="422" priority="430" stopIfTrue="1" operator="endsWith" text="CO">
      <formula>RIGHT(S414,LEN("CO"))="CO"</formula>
    </cfRule>
    <cfRule type="endsWith" dxfId="421" priority="431" stopIfTrue="1" operator="endsWith" text="CH">
      <formula>RIGHT(S414,LEN("CH"))="CH"</formula>
    </cfRule>
  </conditionalFormatting>
  <conditionalFormatting sqref="AB429">
    <cfRule type="cellIs" dxfId="420" priority="420" stopIfTrue="1" operator="greaterThan">
      <formula>16</formula>
    </cfRule>
  </conditionalFormatting>
  <conditionalFormatting sqref="AD429">
    <cfRule type="cellIs" dxfId="419" priority="419" stopIfTrue="1" operator="greaterThan">
      <formula>16</formula>
    </cfRule>
  </conditionalFormatting>
  <conditionalFormatting sqref="AF429">
    <cfRule type="cellIs" dxfId="418" priority="418" stopIfTrue="1" operator="greaterThan">
      <formula>16</formula>
    </cfRule>
  </conditionalFormatting>
  <conditionalFormatting sqref="AH429">
    <cfRule type="cellIs" dxfId="417" priority="417" stopIfTrue="1" operator="greaterThan">
      <formula>16</formula>
    </cfRule>
  </conditionalFormatting>
  <conditionalFormatting sqref="AJ429">
    <cfRule type="cellIs" dxfId="416" priority="416" stopIfTrue="1" operator="greaterThan">
      <formula>16</formula>
    </cfRule>
  </conditionalFormatting>
  <conditionalFormatting sqref="AL429">
    <cfRule type="cellIs" dxfId="415" priority="415" stopIfTrue="1" operator="greaterThan">
      <formula>16</formula>
    </cfRule>
  </conditionalFormatting>
  <conditionalFormatting sqref="AN429">
    <cfRule type="cellIs" dxfId="414" priority="414" stopIfTrue="1" operator="greaterThan">
      <formula>16</formula>
    </cfRule>
  </conditionalFormatting>
  <conditionalFormatting sqref="AA414:AA428">
    <cfRule type="endsWith" dxfId="413" priority="403" stopIfTrue="1" operator="endsWith" text="TE">
      <formula>RIGHT(AA414,LEN("TE"))="TE"</formula>
    </cfRule>
    <cfRule type="endsWith" dxfId="412" priority="404" stopIfTrue="1" operator="endsWith" text="MX">
      <formula>RIGHT(AA414,LEN("MX"))="MX"</formula>
    </cfRule>
    <cfRule type="endsWith" dxfId="411" priority="405" stopIfTrue="1" operator="endsWith" text="MI">
      <formula>RIGHT(AA414,LEN("MI"))="MI"</formula>
    </cfRule>
    <cfRule type="endsWith" dxfId="410" priority="406" stopIfTrue="1" operator="endsWith" text="PL">
      <formula>RIGHT(AA414,LEN("PL"))="PL"</formula>
    </cfRule>
    <cfRule type="endsWith" dxfId="409" priority="407" stopIfTrue="1" operator="endsWith" text="FE">
      <formula>RIGHT(AA414,LEN("FE"))="FE"</formula>
    </cfRule>
    <cfRule type="endsWith" dxfId="408" priority="408" stopIfTrue="1" operator="endsWith" text="PA">
      <formula>RIGHT(AA414,LEN("PA"))="PA"</formula>
    </cfRule>
    <cfRule type="endsWith" dxfId="407" priority="409" stopIfTrue="1" operator="endsWith" text="PS">
      <formula>RIGHT(AA414,LEN("PS"))="PS"</formula>
    </cfRule>
    <cfRule type="endsWith" dxfId="406" priority="410" stopIfTrue="1" operator="endsWith" text="OB">
      <formula>RIGHT(AA414,LEN("OB"))="OB"</formula>
    </cfRule>
    <cfRule type="endsWith" dxfId="405" priority="411" stopIfTrue="1" operator="endsWith" text="BA">
      <formula>RIGHT(AA414,LEN("BA"))="BA"</formula>
    </cfRule>
    <cfRule type="endsWith" dxfId="404" priority="412" stopIfTrue="1" operator="endsWith" text="CO">
      <formula>RIGHT(AA414,LEN("CO"))="CO"</formula>
    </cfRule>
    <cfRule type="endsWith" dxfId="403" priority="413" stopIfTrue="1" operator="endsWith" text="CH">
      <formula>RIGHT(AA414,LEN("CH"))="CH"</formula>
    </cfRule>
  </conditionalFormatting>
  <conditionalFormatting sqref="AC414:AC428">
    <cfRule type="endsWith" dxfId="402" priority="392" stopIfTrue="1" operator="endsWith" text="TE">
      <formula>RIGHT(AC414,LEN("TE"))="TE"</formula>
    </cfRule>
    <cfRule type="endsWith" dxfId="401" priority="393" stopIfTrue="1" operator="endsWith" text="MX">
      <formula>RIGHT(AC414,LEN("MX"))="MX"</formula>
    </cfRule>
    <cfRule type="endsWith" dxfId="400" priority="394" stopIfTrue="1" operator="endsWith" text="MI">
      <formula>RIGHT(AC414,LEN("MI"))="MI"</formula>
    </cfRule>
    <cfRule type="endsWith" dxfId="399" priority="395" stopIfTrue="1" operator="endsWith" text="PL">
      <formula>RIGHT(AC414,LEN("PL"))="PL"</formula>
    </cfRule>
    <cfRule type="endsWith" dxfId="398" priority="396" stopIfTrue="1" operator="endsWith" text="FE">
      <formula>RIGHT(AC414,LEN("FE"))="FE"</formula>
    </cfRule>
    <cfRule type="endsWith" dxfId="397" priority="397" stopIfTrue="1" operator="endsWith" text="PA">
      <formula>RIGHT(AC414,LEN("PA"))="PA"</formula>
    </cfRule>
    <cfRule type="endsWith" dxfId="396" priority="398" stopIfTrue="1" operator="endsWith" text="PS">
      <formula>RIGHT(AC414,LEN("PS"))="PS"</formula>
    </cfRule>
    <cfRule type="endsWith" dxfId="395" priority="399" stopIfTrue="1" operator="endsWith" text="OB">
      <formula>RIGHT(AC414,LEN("OB"))="OB"</formula>
    </cfRule>
    <cfRule type="endsWith" dxfId="394" priority="400" stopIfTrue="1" operator="endsWith" text="BA">
      <formula>RIGHT(AC414,LEN("BA"))="BA"</formula>
    </cfRule>
    <cfRule type="endsWith" dxfId="393" priority="401" stopIfTrue="1" operator="endsWith" text="CO">
      <formula>RIGHT(AC414,LEN("CO"))="CO"</formula>
    </cfRule>
    <cfRule type="endsWith" dxfId="392" priority="402" stopIfTrue="1" operator="endsWith" text="CH">
      <formula>RIGHT(AC414,LEN("CH"))="CH"</formula>
    </cfRule>
  </conditionalFormatting>
  <conditionalFormatting sqref="AE414:AE428">
    <cfRule type="endsWith" dxfId="391" priority="381" stopIfTrue="1" operator="endsWith" text="TE">
      <formula>RIGHT(AE414,LEN("TE"))="TE"</formula>
    </cfRule>
    <cfRule type="endsWith" dxfId="390" priority="382" stopIfTrue="1" operator="endsWith" text="MX">
      <formula>RIGHT(AE414,LEN("MX"))="MX"</formula>
    </cfRule>
    <cfRule type="endsWith" dxfId="389" priority="383" stopIfTrue="1" operator="endsWith" text="MI">
      <formula>RIGHT(AE414,LEN("MI"))="MI"</formula>
    </cfRule>
    <cfRule type="endsWith" dxfId="388" priority="384" stopIfTrue="1" operator="endsWith" text="PL">
      <formula>RIGHT(AE414,LEN("PL"))="PL"</formula>
    </cfRule>
    <cfRule type="endsWith" dxfId="387" priority="385" stopIfTrue="1" operator="endsWith" text="FE">
      <formula>RIGHT(AE414,LEN("FE"))="FE"</formula>
    </cfRule>
    <cfRule type="endsWith" dxfId="386" priority="386" stopIfTrue="1" operator="endsWith" text="PA">
      <formula>RIGHT(AE414,LEN("PA"))="PA"</formula>
    </cfRule>
    <cfRule type="endsWith" dxfId="385" priority="387" stopIfTrue="1" operator="endsWith" text="PS">
      <formula>RIGHT(AE414,LEN("PS"))="PS"</formula>
    </cfRule>
    <cfRule type="endsWith" dxfId="384" priority="388" stopIfTrue="1" operator="endsWith" text="OB">
      <formula>RIGHT(AE414,LEN("OB"))="OB"</formula>
    </cfRule>
    <cfRule type="endsWith" dxfId="383" priority="389" stopIfTrue="1" operator="endsWith" text="BA">
      <formula>RIGHT(AE414,LEN("BA"))="BA"</formula>
    </cfRule>
    <cfRule type="endsWith" dxfId="382" priority="390" stopIfTrue="1" operator="endsWith" text="CO">
      <formula>RIGHT(AE414,LEN("CO"))="CO"</formula>
    </cfRule>
    <cfRule type="endsWith" dxfId="381" priority="391" stopIfTrue="1" operator="endsWith" text="CH">
      <formula>RIGHT(AE414,LEN("CH"))="CH"</formula>
    </cfRule>
  </conditionalFormatting>
  <conditionalFormatting sqref="AG414:AG428">
    <cfRule type="endsWith" dxfId="380" priority="370" stopIfTrue="1" operator="endsWith" text="TE">
      <formula>RIGHT(AG414,LEN("TE"))="TE"</formula>
    </cfRule>
    <cfRule type="endsWith" dxfId="379" priority="371" stopIfTrue="1" operator="endsWith" text="MX">
      <formula>RIGHT(AG414,LEN("MX"))="MX"</formula>
    </cfRule>
    <cfRule type="endsWith" dxfId="378" priority="372" stopIfTrue="1" operator="endsWith" text="MI">
      <formula>RIGHT(AG414,LEN("MI"))="MI"</formula>
    </cfRule>
    <cfRule type="endsWith" dxfId="377" priority="373" stopIfTrue="1" operator="endsWith" text="PL">
      <formula>RIGHT(AG414,LEN("PL"))="PL"</formula>
    </cfRule>
    <cfRule type="endsWith" dxfId="376" priority="374" stopIfTrue="1" operator="endsWith" text="FE">
      <formula>RIGHT(AG414,LEN("FE"))="FE"</formula>
    </cfRule>
    <cfRule type="endsWith" dxfId="375" priority="375" stopIfTrue="1" operator="endsWith" text="PA">
      <formula>RIGHT(AG414,LEN("PA"))="PA"</formula>
    </cfRule>
    <cfRule type="endsWith" dxfId="374" priority="376" stopIfTrue="1" operator="endsWith" text="PS">
      <formula>RIGHT(AG414,LEN("PS"))="PS"</formula>
    </cfRule>
    <cfRule type="endsWith" dxfId="373" priority="377" stopIfTrue="1" operator="endsWith" text="OB">
      <formula>RIGHT(AG414,LEN("OB"))="OB"</formula>
    </cfRule>
    <cfRule type="endsWith" dxfId="372" priority="378" stopIfTrue="1" operator="endsWith" text="BA">
      <formula>RIGHT(AG414,LEN("BA"))="BA"</formula>
    </cfRule>
    <cfRule type="endsWith" dxfId="371" priority="379" stopIfTrue="1" operator="endsWith" text="CO">
      <formula>RIGHT(AG414,LEN("CO"))="CO"</formula>
    </cfRule>
    <cfRule type="endsWith" dxfId="370" priority="380" stopIfTrue="1" operator="endsWith" text="CH">
      <formula>RIGHT(AG414,LEN("CH"))="CH"</formula>
    </cfRule>
  </conditionalFormatting>
  <conditionalFormatting sqref="AI414:AI428">
    <cfRule type="endsWith" dxfId="369" priority="359" stopIfTrue="1" operator="endsWith" text="TE">
      <formula>RIGHT(AI414,LEN("TE"))="TE"</formula>
    </cfRule>
    <cfRule type="endsWith" dxfId="368" priority="360" stopIfTrue="1" operator="endsWith" text="MX">
      <formula>RIGHT(AI414,LEN("MX"))="MX"</formula>
    </cfRule>
    <cfRule type="endsWith" dxfId="367" priority="361" stopIfTrue="1" operator="endsWith" text="MI">
      <formula>RIGHT(AI414,LEN("MI"))="MI"</formula>
    </cfRule>
    <cfRule type="endsWith" dxfId="366" priority="362" stopIfTrue="1" operator="endsWith" text="PL">
      <formula>RIGHT(AI414,LEN("PL"))="PL"</formula>
    </cfRule>
    <cfRule type="endsWith" dxfId="365" priority="363" stopIfTrue="1" operator="endsWith" text="FE">
      <formula>RIGHT(AI414,LEN("FE"))="FE"</formula>
    </cfRule>
    <cfRule type="endsWith" dxfId="364" priority="364" stopIfTrue="1" operator="endsWith" text="PA">
      <formula>RIGHT(AI414,LEN("PA"))="PA"</formula>
    </cfRule>
    <cfRule type="endsWith" dxfId="363" priority="365" stopIfTrue="1" operator="endsWith" text="PS">
      <formula>RIGHT(AI414,LEN("PS"))="PS"</formula>
    </cfRule>
    <cfRule type="endsWith" dxfId="362" priority="366" stopIfTrue="1" operator="endsWith" text="OB">
      <formula>RIGHT(AI414,LEN("OB"))="OB"</formula>
    </cfRule>
    <cfRule type="endsWith" dxfId="361" priority="367" stopIfTrue="1" operator="endsWith" text="BA">
      <formula>RIGHT(AI414,LEN("BA"))="BA"</formula>
    </cfRule>
    <cfRule type="endsWith" dxfId="360" priority="368" stopIfTrue="1" operator="endsWith" text="CO">
      <formula>RIGHT(AI414,LEN("CO"))="CO"</formula>
    </cfRule>
    <cfRule type="endsWith" dxfId="359" priority="369" stopIfTrue="1" operator="endsWith" text="CH">
      <formula>RIGHT(AI414,LEN("CH"))="CH"</formula>
    </cfRule>
  </conditionalFormatting>
  <conditionalFormatting sqref="AK414:AK428">
    <cfRule type="endsWith" dxfId="358" priority="348" stopIfTrue="1" operator="endsWith" text="TE">
      <formula>RIGHT(AK414,LEN("TE"))="TE"</formula>
    </cfRule>
    <cfRule type="endsWith" dxfId="357" priority="349" stopIfTrue="1" operator="endsWith" text="MX">
      <formula>RIGHT(AK414,LEN("MX"))="MX"</formula>
    </cfRule>
    <cfRule type="endsWith" dxfId="356" priority="350" stopIfTrue="1" operator="endsWith" text="MI">
      <formula>RIGHT(AK414,LEN("MI"))="MI"</formula>
    </cfRule>
    <cfRule type="endsWith" dxfId="355" priority="351" stopIfTrue="1" operator="endsWith" text="PL">
      <formula>RIGHT(AK414,LEN("PL"))="PL"</formula>
    </cfRule>
    <cfRule type="endsWith" dxfId="354" priority="352" stopIfTrue="1" operator="endsWith" text="FE">
      <formula>RIGHT(AK414,LEN("FE"))="FE"</formula>
    </cfRule>
    <cfRule type="endsWith" dxfId="353" priority="353" stopIfTrue="1" operator="endsWith" text="PA">
      <formula>RIGHT(AK414,LEN("PA"))="PA"</formula>
    </cfRule>
    <cfRule type="endsWith" dxfId="352" priority="354" stopIfTrue="1" operator="endsWith" text="PS">
      <formula>RIGHT(AK414,LEN("PS"))="PS"</formula>
    </cfRule>
    <cfRule type="endsWith" dxfId="351" priority="355" stopIfTrue="1" operator="endsWith" text="OB">
      <formula>RIGHT(AK414,LEN("OB"))="OB"</formula>
    </cfRule>
    <cfRule type="endsWith" dxfId="350" priority="356" stopIfTrue="1" operator="endsWith" text="BA">
      <formula>RIGHT(AK414,LEN("BA"))="BA"</formula>
    </cfRule>
    <cfRule type="endsWith" dxfId="349" priority="357" stopIfTrue="1" operator="endsWith" text="CO">
      <formula>RIGHT(AK414,LEN("CO"))="CO"</formula>
    </cfRule>
    <cfRule type="endsWith" dxfId="348" priority="358" stopIfTrue="1" operator="endsWith" text="CH">
      <formula>RIGHT(AK414,LEN("CH"))="CH"</formula>
    </cfRule>
  </conditionalFormatting>
  <conditionalFormatting sqref="AM414:AM428">
    <cfRule type="endsWith" dxfId="347" priority="337" stopIfTrue="1" operator="endsWith" text="TE">
      <formula>RIGHT(AM414,LEN("TE"))="TE"</formula>
    </cfRule>
    <cfRule type="endsWith" dxfId="346" priority="338" stopIfTrue="1" operator="endsWith" text="MX">
      <formula>RIGHT(AM414,LEN("MX"))="MX"</formula>
    </cfRule>
    <cfRule type="endsWith" dxfId="345" priority="339" stopIfTrue="1" operator="endsWith" text="MI">
      <formula>RIGHT(AM414,LEN("MI"))="MI"</formula>
    </cfRule>
    <cfRule type="endsWith" dxfId="344" priority="340" stopIfTrue="1" operator="endsWith" text="PL">
      <formula>RIGHT(AM414,LEN("PL"))="PL"</formula>
    </cfRule>
    <cfRule type="endsWith" dxfId="343" priority="341" stopIfTrue="1" operator="endsWith" text="FE">
      <formula>RIGHT(AM414,LEN("FE"))="FE"</formula>
    </cfRule>
    <cfRule type="endsWith" dxfId="342" priority="342" stopIfTrue="1" operator="endsWith" text="PA">
      <formula>RIGHT(AM414,LEN("PA"))="PA"</formula>
    </cfRule>
    <cfRule type="endsWith" dxfId="341" priority="343" stopIfTrue="1" operator="endsWith" text="PS">
      <formula>RIGHT(AM414,LEN("PS"))="PS"</formula>
    </cfRule>
    <cfRule type="endsWith" dxfId="340" priority="344" stopIfTrue="1" operator="endsWith" text="OB">
      <formula>RIGHT(AM414,LEN("OB"))="OB"</formula>
    </cfRule>
    <cfRule type="endsWith" dxfId="339" priority="345" stopIfTrue="1" operator="endsWith" text="BA">
      <formula>RIGHT(AM414,LEN("BA"))="BA"</formula>
    </cfRule>
    <cfRule type="endsWith" dxfId="338" priority="346" stopIfTrue="1" operator="endsWith" text="CO">
      <formula>RIGHT(AM414,LEN("CO"))="CO"</formula>
    </cfRule>
    <cfRule type="endsWith" dxfId="337" priority="347" stopIfTrue="1" operator="endsWith" text="CH">
      <formula>RIGHT(AM414,LEN("CH"))="CH"</formula>
    </cfRule>
  </conditionalFormatting>
  <conditionalFormatting sqref="AV429">
    <cfRule type="cellIs" dxfId="336" priority="336" stopIfTrue="1" operator="greaterThan">
      <formula>16</formula>
    </cfRule>
  </conditionalFormatting>
  <conditionalFormatting sqref="AX429">
    <cfRule type="cellIs" dxfId="335" priority="335" stopIfTrue="1" operator="greaterThan">
      <formula>16</formula>
    </cfRule>
  </conditionalFormatting>
  <conditionalFormatting sqref="AZ429">
    <cfRule type="cellIs" dxfId="334" priority="334" stopIfTrue="1" operator="greaterThan">
      <formula>16</formula>
    </cfRule>
  </conditionalFormatting>
  <conditionalFormatting sqref="BB429">
    <cfRule type="cellIs" dxfId="333" priority="333" stopIfTrue="1" operator="greaterThan">
      <formula>16</formula>
    </cfRule>
  </conditionalFormatting>
  <conditionalFormatting sqref="BD429">
    <cfRule type="cellIs" dxfId="332" priority="332" stopIfTrue="1" operator="greaterThan">
      <formula>16</formula>
    </cfRule>
  </conditionalFormatting>
  <conditionalFormatting sqref="BF429">
    <cfRule type="cellIs" dxfId="331" priority="331" stopIfTrue="1" operator="greaterThan">
      <formula>16</formula>
    </cfRule>
  </conditionalFormatting>
  <conditionalFormatting sqref="BH429">
    <cfRule type="cellIs" dxfId="330" priority="330" stopIfTrue="1" operator="greaterThan">
      <formula>16</formula>
    </cfRule>
  </conditionalFormatting>
  <conditionalFormatting sqref="AU414:AU428">
    <cfRule type="endsWith" dxfId="329" priority="319" stopIfTrue="1" operator="endsWith" text="TE">
      <formula>RIGHT(AU414,LEN("TE"))="TE"</formula>
    </cfRule>
    <cfRule type="endsWith" dxfId="328" priority="320" stopIfTrue="1" operator="endsWith" text="MX">
      <formula>RIGHT(AU414,LEN("MX"))="MX"</formula>
    </cfRule>
    <cfRule type="endsWith" dxfId="327" priority="321" stopIfTrue="1" operator="endsWith" text="MI">
      <formula>RIGHT(AU414,LEN("MI"))="MI"</formula>
    </cfRule>
    <cfRule type="endsWith" dxfId="326" priority="322" stopIfTrue="1" operator="endsWith" text="PL">
      <formula>RIGHT(AU414,LEN("PL"))="PL"</formula>
    </cfRule>
    <cfRule type="endsWith" dxfId="325" priority="323" stopIfTrue="1" operator="endsWith" text="FE">
      <formula>RIGHT(AU414,LEN("FE"))="FE"</formula>
    </cfRule>
    <cfRule type="endsWith" dxfId="324" priority="324" stopIfTrue="1" operator="endsWith" text="PA">
      <formula>RIGHT(AU414,LEN("PA"))="PA"</formula>
    </cfRule>
    <cfRule type="endsWith" dxfId="323" priority="325" stopIfTrue="1" operator="endsWith" text="PS">
      <formula>RIGHT(AU414,LEN("PS"))="PS"</formula>
    </cfRule>
    <cfRule type="endsWith" dxfId="322" priority="326" stopIfTrue="1" operator="endsWith" text="OB">
      <formula>RIGHT(AU414,LEN("OB"))="OB"</formula>
    </cfRule>
    <cfRule type="endsWith" dxfId="321" priority="327" stopIfTrue="1" operator="endsWith" text="BA">
      <formula>RIGHT(AU414,LEN("BA"))="BA"</formula>
    </cfRule>
    <cfRule type="endsWith" dxfId="320" priority="328" stopIfTrue="1" operator="endsWith" text="CO">
      <formula>RIGHT(AU414,LEN("CO"))="CO"</formula>
    </cfRule>
    <cfRule type="endsWith" dxfId="319" priority="329" stopIfTrue="1" operator="endsWith" text="CH">
      <formula>RIGHT(AU414,LEN("CH"))="CH"</formula>
    </cfRule>
  </conditionalFormatting>
  <conditionalFormatting sqref="AW414:AW428">
    <cfRule type="endsWith" dxfId="318" priority="308" stopIfTrue="1" operator="endsWith" text="TE">
      <formula>RIGHT(AW414,LEN("TE"))="TE"</formula>
    </cfRule>
    <cfRule type="endsWith" dxfId="317" priority="309" stopIfTrue="1" operator="endsWith" text="MX">
      <formula>RIGHT(AW414,LEN("MX"))="MX"</formula>
    </cfRule>
    <cfRule type="endsWith" dxfId="316" priority="310" stopIfTrue="1" operator="endsWith" text="MI">
      <formula>RIGHT(AW414,LEN("MI"))="MI"</formula>
    </cfRule>
    <cfRule type="endsWith" dxfId="315" priority="311" stopIfTrue="1" operator="endsWith" text="PL">
      <formula>RIGHT(AW414,LEN("PL"))="PL"</formula>
    </cfRule>
    <cfRule type="endsWith" dxfId="314" priority="312" stopIfTrue="1" operator="endsWith" text="FE">
      <formula>RIGHT(AW414,LEN("FE"))="FE"</formula>
    </cfRule>
    <cfRule type="endsWith" dxfId="313" priority="313" stopIfTrue="1" operator="endsWith" text="PA">
      <formula>RIGHT(AW414,LEN("PA"))="PA"</formula>
    </cfRule>
    <cfRule type="endsWith" dxfId="312" priority="314" stopIfTrue="1" operator="endsWith" text="PS">
      <formula>RIGHT(AW414,LEN("PS"))="PS"</formula>
    </cfRule>
    <cfRule type="endsWith" dxfId="311" priority="315" stopIfTrue="1" operator="endsWith" text="OB">
      <formula>RIGHT(AW414,LEN("OB"))="OB"</formula>
    </cfRule>
    <cfRule type="endsWith" dxfId="310" priority="316" stopIfTrue="1" operator="endsWith" text="BA">
      <formula>RIGHT(AW414,LEN("BA"))="BA"</formula>
    </cfRule>
    <cfRule type="endsWith" dxfId="309" priority="317" stopIfTrue="1" operator="endsWith" text="CO">
      <formula>RIGHT(AW414,LEN("CO"))="CO"</formula>
    </cfRule>
    <cfRule type="endsWith" dxfId="308" priority="318" stopIfTrue="1" operator="endsWith" text="CH">
      <formula>RIGHT(AW414,LEN("CH"))="CH"</formula>
    </cfRule>
  </conditionalFormatting>
  <conditionalFormatting sqref="AY414:AY428">
    <cfRule type="endsWith" dxfId="307" priority="297" stopIfTrue="1" operator="endsWith" text="TE">
      <formula>RIGHT(AY414,LEN("TE"))="TE"</formula>
    </cfRule>
    <cfRule type="endsWith" dxfId="306" priority="298" stopIfTrue="1" operator="endsWith" text="MX">
      <formula>RIGHT(AY414,LEN("MX"))="MX"</formula>
    </cfRule>
    <cfRule type="endsWith" dxfId="305" priority="299" stopIfTrue="1" operator="endsWith" text="MI">
      <formula>RIGHT(AY414,LEN("MI"))="MI"</formula>
    </cfRule>
    <cfRule type="endsWith" dxfId="304" priority="300" stopIfTrue="1" operator="endsWith" text="PL">
      <formula>RIGHT(AY414,LEN("PL"))="PL"</formula>
    </cfRule>
    <cfRule type="endsWith" dxfId="303" priority="301" stopIfTrue="1" operator="endsWith" text="FE">
      <formula>RIGHT(AY414,LEN("FE"))="FE"</formula>
    </cfRule>
    <cfRule type="endsWith" dxfId="302" priority="302" stopIfTrue="1" operator="endsWith" text="PA">
      <formula>RIGHT(AY414,LEN("PA"))="PA"</formula>
    </cfRule>
    <cfRule type="endsWith" dxfId="301" priority="303" stopIfTrue="1" operator="endsWith" text="PS">
      <formula>RIGHT(AY414,LEN("PS"))="PS"</formula>
    </cfRule>
    <cfRule type="endsWith" dxfId="300" priority="304" stopIfTrue="1" operator="endsWith" text="OB">
      <formula>RIGHT(AY414,LEN("OB"))="OB"</formula>
    </cfRule>
    <cfRule type="endsWith" dxfId="299" priority="305" stopIfTrue="1" operator="endsWith" text="BA">
      <formula>RIGHT(AY414,LEN("BA"))="BA"</formula>
    </cfRule>
    <cfRule type="endsWith" dxfId="298" priority="306" stopIfTrue="1" operator="endsWith" text="CO">
      <formula>RIGHT(AY414,LEN("CO"))="CO"</formula>
    </cfRule>
    <cfRule type="endsWith" dxfId="297" priority="307" stopIfTrue="1" operator="endsWith" text="CH">
      <formula>RIGHT(AY414,LEN("CH"))="CH"</formula>
    </cfRule>
  </conditionalFormatting>
  <conditionalFormatting sqref="BA414:BA428">
    <cfRule type="endsWith" dxfId="296" priority="286" stopIfTrue="1" operator="endsWith" text="TE">
      <formula>RIGHT(BA414,LEN("TE"))="TE"</formula>
    </cfRule>
    <cfRule type="endsWith" dxfId="295" priority="287" stopIfTrue="1" operator="endsWith" text="MX">
      <formula>RIGHT(BA414,LEN("MX"))="MX"</formula>
    </cfRule>
    <cfRule type="endsWith" dxfId="294" priority="288" stopIfTrue="1" operator="endsWith" text="MI">
      <formula>RIGHT(BA414,LEN("MI"))="MI"</formula>
    </cfRule>
    <cfRule type="endsWith" dxfId="293" priority="289" stopIfTrue="1" operator="endsWith" text="PL">
      <formula>RIGHT(BA414,LEN("PL"))="PL"</formula>
    </cfRule>
    <cfRule type="endsWith" dxfId="292" priority="290" stopIfTrue="1" operator="endsWith" text="FE">
      <formula>RIGHT(BA414,LEN("FE"))="FE"</formula>
    </cfRule>
    <cfRule type="endsWith" dxfId="291" priority="291" stopIfTrue="1" operator="endsWith" text="PA">
      <formula>RIGHT(BA414,LEN("PA"))="PA"</formula>
    </cfRule>
    <cfRule type="endsWith" dxfId="290" priority="292" stopIfTrue="1" operator="endsWith" text="PS">
      <formula>RIGHT(BA414,LEN("PS"))="PS"</formula>
    </cfRule>
    <cfRule type="endsWith" dxfId="289" priority="293" stopIfTrue="1" operator="endsWith" text="OB">
      <formula>RIGHT(BA414,LEN("OB"))="OB"</formula>
    </cfRule>
    <cfRule type="endsWith" dxfId="288" priority="294" stopIfTrue="1" operator="endsWith" text="BA">
      <formula>RIGHT(BA414,LEN("BA"))="BA"</formula>
    </cfRule>
    <cfRule type="endsWith" dxfId="287" priority="295" stopIfTrue="1" operator="endsWith" text="CO">
      <formula>RIGHT(BA414,LEN("CO"))="CO"</formula>
    </cfRule>
    <cfRule type="endsWith" dxfId="286" priority="296" stopIfTrue="1" operator="endsWith" text="CH">
      <formula>RIGHT(BA414,LEN("CH"))="CH"</formula>
    </cfRule>
  </conditionalFormatting>
  <conditionalFormatting sqref="BC414:BC428">
    <cfRule type="endsWith" dxfId="285" priority="275" stopIfTrue="1" operator="endsWith" text="TE">
      <formula>RIGHT(BC414,LEN("TE"))="TE"</formula>
    </cfRule>
    <cfRule type="endsWith" dxfId="284" priority="276" stopIfTrue="1" operator="endsWith" text="MX">
      <formula>RIGHT(BC414,LEN("MX"))="MX"</formula>
    </cfRule>
    <cfRule type="endsWith" dxfId="283" priority="277" stopIfTrue="1" operator="endsWith" text="MI">
      <formula>RIGHT(BC414,LEN("MI"))="MI"</formula>
    </cfRule>
    <cfRule type="endsWith" dxfId="282" priority="278" stopIfTrue="1" operator="endsWith" text="PL">
      <formula>RIGHT(BC414,LEN("PL"))="PL"</formula>
    </cfRule>
    <cfRule type="endsWith" dxfId="281" priority="279" stopIfTrue="1" operator="endsWith" text="FE">
      <formula>RIGHT(BC414,LEN("FE"))="FE"</formula>
    </cfRule>
    <cfRule type="endsWith" dxfId="280" priority="280" stopIfTrue="1" operator="endsWith" text="PA">
      <formula>RIGHT(BC414,LEN("PA"))="PA"</formula>
    </cfRule>
    <cfRule type="endsWith" dxfId="279" priority="281" stopIfTrue="1" operator="endsWith" text="PS">
      <formula>RIGHT(BC414,LEN("PS"))="PS"</formula>
    </cfRule>
    <cfRule type="endsWith" dxfId="278" priority="282" stopIfTrue="1" operator="endsWith" text="OB">
      <formula>RIGHT(BC414,LEN("OB"))="OB"</formula>
    </cfRule>
    <cfRule type="endsWith" dxfId="277" priority="283" stopIfTrue="1" operator="endsWith" text="BA">
      <formula>RIGHT(BC414,LEN("BA"))="BA"</formula>
    </cfRule>
    <cfRule type="endsWith" dxfId="276" priority="284" stopIfTrue="1" operator="endsWith" text="CO">
      <formula>RIGHT(BC414,LEN("CO"))="CO"</formula>
    </cfRule>
    <cfRule type="endsWith" dxfId="275" priority="285" stopIfTrue="1" operator="endsWith" text="CH">
      <formula>RIGHT(BC414,LEN("CH"))="CH"</formula>
    </cfRule>
  </conditionalFormatting>
  <conditionalFormatting sqref="BE414:BE428">
    <cfRule type="endsWith" dxfId="274" priority="264" stopIfTrue="1" operator="endsWith" text="TE">
      <formula>RIGHT(BE414,LEN("TE"))="TE"</formula>
    </cfRule>
    <cfRule type="endsWith" dxfId="273" priority="265" stopIfTrue="1" operator="endsWith" text="MX">
      <formula>RIGHT(BE414,LEN("MX"))="MX"</formula>
    </cfRule>
    <cfRule type="endsWith" dxfId="272" priority="266" stopIfTrue="1" operator="endsWith" text="MI">
      <formula>RIGHT(BE414,LEN("MI"))="MI"</formula>
    </cfRule>
    <cfRule type="endsWith" dxfId="271" priority="267" stopIfTrue="1" operator="endsWith" text="PL">
      <formula>RIGHT(BE414,LEN("PL"))="PL"</formula>
    </cfRule>
    <cfRule type="endsWith" dxfId="270" priority="268" stopIfTrue="1" operator="endsWith" text="FE">
      <formula>RIGHT(BE414,LEN("FE"))="FE"</formula>
    </cfRule>
    <cfRule type="endsWith" dxfId="269" priority="269" stopIfTrue="1" operator="endsWith" text="PA">
      <formula>RIGHT(BE414,LEN("PA"))="PA"</formula>
    </cfRule>
    <cfRule type="endsWith" dxfId="268" priority="270" stopIfTrue="1" operator="endsWith" text="PS">
      <formula>RIGHT(BE414,LEN("PS"))="PS"</formula>
    </cfRule>
    <cfRule type="endsWith" dxfId="267" priority="271" stopIfTrue="1" operator="endsWith" text="OB">
      <formula>RIGHT(BE414,LEN("OB"))="OB"</formula>
    </cfRule>
    <cfRule type="endsWith" dxfId="266" priority="272" stopIfTrue="1" operator="endsWith" text="BA">
      <formula>RIGHT(BE414,LEN("BA"))="BA"</formula>
    </cfRule>
    <cfRule type="endsWith" dxfId="265" priority="273" stopIfTrue="1" operator="endsWith" text="CO">
      <formula>RIGHT(BE414,LEN("CO"))="CO"</formula>
    </cfRule>
    <cfRule type="endsWith" dxfId="264" priority="274" stopIfTrue="1" operator="endsWith" text="CH">
      <formula>RIGHT(BE414,LEN("CH"))="CH"</formula>
    </cfRule>
  </conditionalFormatting>
  <conditionalFormatting sqref="BG414:BG428">
    <cfRule type="endsWith" dxfId="263" priority="253" stopIfTrue="1" operator="endsWith" text="TE">
      <formula>RIGHT(BG414,LEN("TE"))="TE"</formula>
    </cfRule>
    <cfRule type="endsWith" dxfId="262" priority="254" stopIfTrue="1" operator="endsWith" text="MX">
      <formula>RIGHT(BG414,LEN("MX"))="MX"</formula>
    </cfRule>
    <cfRule type="endsWith" dxfId="261" priority="255" stopIfTrue="1" operator="endsWith" text="MI">
      <formula>RIGHT(BG414,LEN("MI"))="MI"</formula>
    </cfRule>
    <cfRule type="endsWith" dxfId="260" priority="256" stopIfTrue="1" operator="endsWith" text="PL">
      <formula>RIGHT(BG414,LEN("PL"))="PL"</formula>
    </cfRule>
    <cfRule type="endsWith" dxfId="259" priority="257" stopIfTrue="1" operator="endsWith" text="FE">
      <formula>RIGHT(BG414,LEN("FE"))="FE"</formula>
    </cfRule>
    <cfRule type="endsWith" dxfId="258" priority="258" stopIfTrue="1" operator="endsWith" text="PA">
      <formula>RIGHT(BG414,LEN("PA"))="PA"</formula>
    </cfRule>
    <cfRule type="endsWith" dxfId="257" priority="259" stopIfTrue="1" operator="endsWith" text="PS">
      <formula>RIGHT(BG414,LEN("PS"))="PS"</formula>
    </cfRule>
    <cfRule type="endsWith" dxfId="256" priority="260" stopIfTrue="1" operator="endsWith" text="OB">
      <formula>RIGHT(BG414,LEN("OB"))="OB"</formula>
    </cfRule>
    <cfRule type="endsWith" dxfId="255" priority="261" stopIfTrue="1" operator="endsWith" text="BA">
      <formula>RIGHT(BG414,LEN("BA"))="BA"</formula>
    </cfRule>
    <cfRule type="endsWith" dxfId="254" priority="262" stopIfTrue="1" operator="endsWith" text="CO">
      <formula>RIGHT(BG414,LEN("CO"))="CO"</formula>
    </cfRule>
    <cfRule type="endsWith" dxfId="253" priority="263" stopIfTrue="1" operator="endsWith" text="CH">
      <formula>RIGHT(BG414,LEN("CH"))="CH"</formula>
    </cfRule>
  </conditionalFormatting>
  <conditionalFormatting sqref="H447">
    <cfRule type="cellIs" dxfId="252" priority="252" stopIfTrue="1" operator="greaterThan">
      <formula>16</formula>
    </cfRule>
  </conditionalFormatting>
  <conditionalFormatting sqref="J447">
    <cfRule type="cellIs" dxfId="251" priority="251" stopIfTrue="1" operator="greaterThan">
      <formula>16</formula>
    </cfRule>
  </conditionalFormatting>
  <conditionalFormatting sqref="L447">
    <cfRule type="cellIs" dxfId="250" priority="250" stopIfTrue="1" operator="greaterThan">
      <formula>16</formula>
    </cfRule>
  </conditionalFormatting>
  <conditionalFormatting sqref="N447">
    <cfRule type="cellIs" dxfId="249" priority="249" stopIfTrue="1" operator="greaterThan">
      <formula>16</formula>
    </cfRule>
  </conditionalFormatting>
  <conditionalFormatting sqref="P447">
    <cfRule type="cellIs" dxfId="248" priority="248" stopIfTrue="1" operator="greaterThan">
      <formula>16</formula>
    </cfRule>
  </conditionalFormatting>
  <conditionalFormatting sqref="R447">
    <cfRule type="cellIs" dxfId="247" priority="247" stopIfTrue="1" operator="greaterThan">
      <formula>16</formula>
    </cfRule>
  </conditionalFormatting>
  <conditionalFormatting sqref="T447">
    <cfRule type="cellIs" dxfId="246" priority="246" stopIfTrue="1" operator="greaterThan">
      <formula>16</formula>
    </cfRule>
  </conditionalFormatting>
  <conditionalFormatting sqref="G432:G446">
    <cfRule type="endsWith" dxfId="245" priority="235" stopIfTrue="1" operator="endsWith" text="TE">
      <formula>RIGHT(G432,LEN("TE"))="TE"</formula>
    </cfRule>
    <cfRule type="endsWith" dxfId="244" priority="236" stopIfTrue="1" operator="endsWith" text="MX">
      <formula>RIGHT(G432,LEN("MX"))="MX"</formula>
    </cfRule>
    <cfRule type="endsWith" dxfId="243" priority="237" stopIfTrue="1" operator="endsWith" text="MI">
      <formula>RIGHT(G432,LEN("MI"))="MI"</formula>
    </cfRule>
    <cfRule type="endsWith" dxfId="242" priority="238" stopIfTrue="1" operator="endsWith" text="PL">
      <formula>RIGHT(G432,LEN("PL"))="PL"</formula>
    </cfRule>
    <cfRule type="endsWith" dxfId="241" priority="239" stopIfTrue="1" operator="endsWith" text="FE">
      <formula>RIGHT(G432,LEN("FE"))="FE"</formula>
    </cfRule>
    <cfRule type="endsWith" dxfId="240" priority="240" stopIfTrue="1" operator="endsWith" text="PA">
      <formula>RIGHT(G432,LEN("PA"))="PA"</formula>
    </cfRule>
    <cfRule type="endsWith" dxfId="239" priority="241" stopIfTrue="1" operator="endsWith" text="PS">
      <formula>RIGHT(G432,LEN("PS"))="PS"</formula>
    </cfRule>
    <cfRule type="endsWith" dxfId="238" priority="242" stopIfTrue="1" operator="endsWith" text="OB">
      <formula>RIGHT(G432,LEN("OB"))="OB"</formula>
    </cfRule>
    <cfRule type="endsWith" dxfId="237" priority="243" stopIfTrue="1" operator="endsWith" text="BA">
      <formula>RIGHT(G432,LEN("BA"))="BA"</formula>
    </cfRule>
    <cfRule type="endsWith" dxfId="236" priority="244" stopIfTrue="1" operator="endsWith" text="CO">
      <formula>RIGHT(G432,LEN("CO"))="CO"</formula>
    </cfRule>
    <cfRule type="endsWith" dxfId="235" priority="245" stopIfTrue="1" operator="endsWith" text="CH">
      <formula>RIGHT(G432,LEN("CH"))="CH"</formula>
    </cfRule>
  </conditionalFormatting>
  <conditionalFormatting sqref="I432:I446">
    <cfRule type="endsWith" dxfId="234" priority="224" stopIfTrue="1" operator="endsWith" text="TE">
      <formula>RIGHT(I432,LEN("TE"))="TE"</formula>
    </cfRule>
    <cfRule type="endsWith" dxfId="233" priority="225" stopIfTrue="1" operator="endsWith" text="MX">
      <formula>RIGHT(I432,LEN("MX"))="MX"</formula>
    </cfRule>
    <cfRule type="endsWith" dxfId="232" priority="226" stopIfTrue="1" operator="endsWith" text="MI">
      <formula>RIGHT(I432,LEN("MI"))="MI"</formula>
    </cfRule>
    <cfRule type="endsWith" dxfId="231" priority="227" stopIfTrue="1" operator="endsWith" text="PL">
      <formula>RIGHT(I432,LEN("PL"))="PL"</formula>
    </cfRule>
    <cfRule type="endsWith" dxfId="230" priority="228" stopIfTrue="1" operator="endsWith" text="FE">
      <formula>RIGHT(I432,LEN("FE"))="FE"</formula>
    </cfRule>
    <cfRule type="endsWith" dxfId="229" priority="229" stopIfTrue="1" operator="endsWith" text="PA">
      <formula>RIGHT(I432,LEN("PA"))="PA"</formula>
    </cfRule>
    <cfRule type="endsWith" dxfId="228" priority="230" stopIfTrue="1" operator="endsWith" text="PS">
      <formula>RIGHT(I432,LEN("PS"))="PS"</formula>
    </cfRule>
    <cfRule type="endsWith" dxfId="227" priority="231" stopIfTrue="1" operator="endsWith" text="OB">
      <formula>RIGHT(I432,LEN("OB"))="OB"</formula>
    </cfRule>
    <cfRule type="endsWith" dxfId="226" priority="232" stopIfTrue="1" operator="endsWith" text="BA">
      <formula>RIGHT(I432,LEN("BA"))="BA"</formula>
    </cfRule>
    <cfRule type="endsWith" dxfId="225" priority="233" stopIfTrue="1" operator="endsWith" text="CO">
      <formula>RIGHT(I432,LEN("CO"))="CO"</formula>
    </cfRule>
    <cfRule type="endsWith" dxfId="224" priority="234" stopIfTrue="1" operator="endsWith" text="CH">
      <formula>RIGHT(I432,LEN("CH"))="CH"</formula>
    </cfRule>
  </conditionalFormatting>
  <conditionalFormatting sqref="K432:K446">
    <cfRule type="endsWith" dxfId="223" priority="213" stopIfTrue="1" operator="endsWith" text="TE">
      <formula>RIGHT(K432,LEN("TE"))="TE"</formula>
    </cfRule>
    <cfRule type="endsWith" dxfId="222" priority="214" stopIfTrue="1" operator="endsWith" text="MX">
      <formula>RIGHT(K432,LEN("MX"))="MX"</formula>
    </cfRule>
    <cfRule type="endsWith" dxfId="221" priority="215" stopIfTrue="1" operator="endsWith" text="MI">
      <formula>RIGHT(K432,LEN("MI"))="MI"</formula>
    </cfRule>
    <cfRule type="endsWith" dxfId="220" priority="216" stopIfTrue="1" operator="endsWith" text="PL">
      <formula>RIGHT(K432,LEN("PL"))="PL"</formula>
    </cfRule>
    <cfRule type="endsWith" dxfId="219" priority="217" stopIfTrue="1" operator="endsWith" text="FE">
      <formula>RIGHT(K432,LEN("FE"))="FE"</formula>
    </cfRule>
    <cfRule type="endsWith" dxfId="218" priority="218" stopIfTrue="1" operator="endsWith" text="PA">
      <formula>RIGHT(K432,LEN("PA"))="PA"</formula>
    </cfRule>
    <cfRule type="endsWith" dxfId="217" priority="219" stopIfTrue="1" operator="endsWith" text="PS">
      <formula>RIGHT(K432,LEN("PS"))="PS"</formula>
    </cfRule>
    <cfRule type="endsWith" dxfId="216" priority="220" stopIfTrue="1" operator="endsWith" text="OB">
      <formula>RIGHT(K432,LEN("OB"))="OB"</formula>
    </cfRule>
    <cfRule type="endsWith" dxfId="215" priority="221" stopIfTrue="1" operator="endsWith" text="BA">
      <formula>RIGHT(K432,LEN("BA"))="BA"</formula>
    </cfRule>
    <cfRule type="endsWith" dxfId="214" priority="222" stopIfTrue="1" operator="endsWith" text="CO">
      <formula>RIGHT(K432,LEN("CO"))="CO"</formula>
    </cfRule>
    <cfRule type="endsWith" dxfId="213" priority="223" stopIfTrue="1" operator="endsWith" text="CH">
      <formula>RIGHT(K432,LEN("CH"))="CH"</formula>
    </cfRule>
  </conditionalFormatting>
  <conditionalFormatting sqref="M432:M446">
    <cfRule type="endsWith" dxfId="212" priority="202" stopIfTrue="1" operator="endsWith" text="TE">
      <formula>RIGHT(M432,LEN("TE"))="TE"</formula>
    </cfRule>
    <cfRule type="endsWith" dxfId="211" priority="203" stopIfTrue="1" operator="endsWith" text="MX">
      <formula>RIGHT(M432,LEN("MX"))="MX"</formula>
    </cfRule>
    <cfRule type="endsWith" dxfId="210" priority="204" stopIfTrue="1" operator="endsWith" text="MI">
      <formula>RIGHT(M432,LEN("MI"))="MI"</formula>
    </cfRule>
    <cfRule type="endsWith" dxfId="209" priority="205" stopIfTrue="1" operator="endsWith" text="PL">
      <formula>RIGHT(M432,LEN("PL"))="PL"</formula>
    </cfRule>
    <cfRule type="endsWith" dxfId="208" priority="206" stopIfTrue="1" operator="endsWith" text="FE">
      <formula>RIGHT(M432,LEN("FE"))="FE"</formula>
    </cfRule>
    <cfRule type="endsWith" dxfId="207" priority="207" stopIfTrue="1" operator="endsWith" text="PA">
      <formula>RIGHT(M432,LEN("PA"))="PA"</formula>
    </cfRule>
    <cfRule type="endsWith" dxfId="206" priority="208" stopIfTrue="1" operator="endsWith" text="PS">
      <formula>RIGHT(M432,LEN("PS"))="PS"</formula>
    </cfRule>
    <cfRule type="endsWith" dxfId="205" priority="209" stopIfTrue="1" operator="endsWith" text="OB">
      <formula>RIGHT(M432,LEN("OB"))="OB"</formula>
    </cfRule>
    <cfRule type="endsWith" dxfId="204" priority="210" stopIfTrue="1" operator="endsWith" text="BA">
      <formula>RIGHT(M432,LEN("BA"))="BA"</formula>
    </cfRule>
    <cfRule type="endsWith" dxfId="203" priority="211" stopIfTrue="1" operator="endsWith" text="CO">
      <formula>RIGHT(M432,LEN("CO"))="CO"</formula>
    </cfRule>
    <cfRule type="endsWith" dxfId="202" priority="212" stopIfTrue="1" operator="endsWith" text="CH">
      <formula>RIGHT(M432,LEN("CH"))="CH"</formula>
    </cfRule>
  </conditionalFormatting>
  <conditionalFormatting sqref="O432:O446">
    <cfRule type="endsWith" dxfId="201" priority="191" stopIfTrue="1" operator="endsWith" text="TE">
      <formula>RIGHT(O432,LEN("TE"))="TE"</formula>
    </cfRule>
    <cfRule type="endsWith" dxfId="200" priority="192" stopIfTrue="1" operator="endsWith" text="MX">
      <formula>RIGHT(O432,LEN("MX"))="MX"</formula>
    </cfRule>
    <cfRule type="endsWith" dxfId="199" priority="193" stopIfTrue="1" operator="endsWith" text="MI">
      <formula>RIGHT(O432,LEN("MI"))="MI"</formula>
    </cfRule>
    <cfRule type="endsWith" dxfId="198" priority="194" stopIfTrue="1" operator="endsWith" text="PL">
      <formula>RIGHT(O432,LEN("PL"))="PL"</formula>
    </cfRule>
    <cfRule type="endsWith" dxfId="197" priority="195" stopIfTrue="1" operator="endsWith" text="FE">
      <formula>RIGHT(O432,LEN("FE"))="FE"</formula>
    </cfRule>
    <cfRule type="endsWith" dxfId="196" priority="196" stopIfTrue="1" operator="endsWith" text="PA">
      <formula>RIGHT(O432,LEN("PA"))="PA"</formula>
    </cfRule>
    <cfRule type="endsWith" dxfId="195" priority="197" stopIfTrue="1" operator="endsWith" text="PS">
      <formula>RIGHT(O432,LEN("PS"))="PS"</formula>
    </cfRule>
    <cfRule type="endsWith" dxfId="194" priority="198" stopIfTrue="1" operator="endsWith" text="OB">
      <formula>RIGHT(O432,LEN("OB"))="OB"</formula>
    </cfRule>
    <cfRule type="endsWith" dxfId="193" priority="199" stopIfTrue="1" operator="endsWith" text="BA">
      <formula>RIGHT(O432,LEN("BA"))="BA"</formula>
    </cfRule>
    <cfRule type="endsWith" dxfId="192" priority="200" stopIfTrue="1" operator="endsWith" text="CO">
      <formula>RIGHT(O432,LEN("CO"))="CO"</formula>
    </cfRule>
    <cfRule type="endsWith" dxfId="191" priority="201" stopIfTrue="1" operator="endsWith" text="CH">
      <formula>RIGHT(O432,LEN("CH"))="CH"</formula>
    </cfRule>
  </conditionalFormatting>
  <conditionalFormatting sqref="Q432:Q446">
    <cfRule type="endsWith" dxfId="190" priority="180" stopIfTrue="1" operator="endsWith" text="TE">
      <formula>RIGHT(Q432,LEN("TE"))="TE"</formula>
    </cfRule>
    <cfRule type="endsWith" dxfId="189" priority="181" stopIfTrue="1" operator="endsWith" text="MX">
      <formula>RIGHT(Q432,LEN("MX"))="MX"</formula>
    </cfRule>
    <cfRule type="endsWith" dxfId="188" priority="182" stopIfTrue="1" operator="endsWith" text="MI">
      <formula>RIGHT(Q432,LEN("MI"))="MI"</formula>
    </cfRule>
    <cfRule type="endsWith" dxfId="187" priority="183" stopIfTrue="1" operator="endsWith" text="PL">
      <formula>RIGHT(Q432,LEN("PL"))="PL"</formula>
    </cfRule>
    <cfRule type="endsWith" dxfId="186" priority="184" stopIfTrue="1" operator="endsWith" text="FE">
      <formula>RIGHT(Q432,LEN("FE"))="FE"</formula>
    </cfRule>
    <cfRule type="endsWith" dxfId="185" priority="185" stopIfTrue="1" operator="endsWith" text="PA">
      <formula>RIGHT(Q432,LEN("PA"))="PA"</formula>
    </cfRule>
    <cfRule type="endsWith" dxfId="184" priority="186" stopIfTrue="1" operator="endsWith" text="PS">
      <formula>RIGHT(Q432,LEN("PS"))="PS"</formula>
    </cfRule>
    <cfRule type="endsWith" dxfId="183" priority="187" stopIfTrue="1" operator="endsWith" text="OB">
      <formula>RIGHT(Q432,LEN("OB"))="OB"</formula>
    </cfRule>
    <cfRule type="endsWith" dxfId="182" priority="188" stopIfTrue="1" operator="endsWith" text="BA">
      <formula>RIGHT(Q432,LEN("BA"))="BA"</formula>
    </cfRule>
    <cfRule type="endsWith" dxfId="181" priority="189" stopIfTrue="1" operator="endsWith" text="CO">
      <formula>RIGHT(Q432,LEN("CO"))="CO"</formula>
    </cfRule>
    <cfRule type="endsWith" dxfId="180" priority="190" stopIfTrue="1" operator="endsWith" text="CH">
      <formula>RIGHT(Q432,LEN("CH"))="CH"</formula>
    </cfRule>
  </conditionalFormatting>
  <conditionalFormatting sqref="S432:S446">
    <cfRule type="endsWith" dxfId="179" priority="169" stopIfTrue="1" operator="endsWith" text="TE">
      <formula>RIGHT(S432,LEN("TE"))="TE"</formula>
    </cfRule>
    <cfRule type="endsWith" dxfId="178" priority="170" stopIfTrue="1" operator="endsWith" text="MX">
      <formula>RIGHT(S432,LEN("MX"))="MX"</formula>
    </cfRule>
    <cfRule type="endsWith" dxfId="177" priority="171" stopIfTrue="1" operator="endsWith" text="MI">
      <formula>RIGHT(S432,LEN("MI"))="MI"</formula>
    </cfRule>
    <cfRule type="endsWith" dxfId="176" priority="172" stopIfTrue="1" operator="endsWith" text="PL">
      <formula>RIGHT(S432,LEN("PL"))="PL"</formula>
    </cfRule>
    <cfRule type="endsWith" dxfId="175" priority="173" stopIfTrue="1" operator="endsWith" text="FE">
      <formula>RIGHT(S432,LEN("FE"))="FE"</formula>
    </cfRule>
    <cfRule type="endsWith" dxfId="174" priority="174" stopIfTrue="1" operator="endsWith" text="PA">
      <formula>RIGHT(S432,LEN("PA"))="PA"</formula>
    </cfRule>
    <cfRule type="endsWith" dxfId="173" priority="175" stopIfTrue="1" operator="endsWith" text="PS">
      <formula>RIGHT(S432,LEN("PS"))="PS"</formula>
    </cfRule>
    <cfRule type="endsWith" dxfId="172" priority="176" stopIfTrue="1" operator="endsWith" text="OB">
      <formula>RIGHT(S432,LEN("OB"))="OB"</formula>
    </cfRule>
    <cfRule type="endsWith" dxfId="171" priority="177" stopIfTrue="1" operator="endsWith" text="BA">
      <formula>RIGHT(S432,LEN("BA"))="BA"</formula>
    </cfRule>
    <cfRule type="endsWith" dxfId="170" priority="178" stopIfTrue="1" operator="endsWith" text="CO">
      <formula>RIGHT(S432,LEN("CO"))="CO"</formula>
    </cfRule>
    <cfRule type="endsWith" dxfId="169" priority="179" stopIfTrue="1" operator="endsWith" text="CH">
      <formula>RIGHT(S432,LEN("CH"))="CH"</formula>
    </cfRule>
  </conditionalFormatting>
  <conditionalFormatting sqref="AB447">
    <cfRule type="cellIs" dxfId="168" priority="168" stopIfTrue="1" operator="greaterThan">
      <formula>16</formula>
    </cfRule>
  </conditionalFormatting>
  <conditionalFormatting sqref="AD447">
    <cfRule type="cellIs" dxfId="167" priority="167" stopIfTrue="1" operator="greaterThan">
      <formula>16</formula>
    </cfRule>
  </conditionalFormatting>
  <conditionalFormatting sqref="AF447">
    <cfRule type="cellIs" dxfId="166" priority="166" stopIfTrue="1" operator="greaterThan">
      <formula>16</formula>
    </cfRule>
  </conditionalFormatting>
  <conditionalFormatting sqref="AH447">
    <cfRule type="cellIs" dxfId="165" priority="165" stopIfTrue="1" operator="greaterThan">
      <formula>16</formula>
    </cfRule>
  </conditionalFormatting>
  <conditionalFormatting sqref="AJ447">
    <cfRule type="cellIs" dxfId="164" priority="164" stopIfTrue="1" operator="greaterThan">
      <formula>16</formula>
    </cfRule>
  </conditionalFormatting>
  <conditionalFormatting sqref="AL447">
    <cfRule type="cellIs" dxfId="163" priority="163" stopIfTrue="1" operator="greaterThan">
      <formula>16</formula>
    </cfRule>
  </conditionalFormatting>
  <conditionalFormatting sqref="AN447">
    <cfRule type="cellIs" dxfId="162" priority="162" stopIfTrue="1" operator="greaterThan">
      <formula>16</formula>
    </cfRule>
  </conditionalFormatting>
  <conditionalFormatting sqref="AA432:AA446">
    <cfRule type="endsWith" dxfId="161" priority="151" stopIfTrue="1" operator="endsWith" text="TE">
      <formula>RIGHT(AA432,LEN("TE"))="TE"</formula>
    </cfRule>
    <cfRule type="endsWith" dxfId="160" priority="152" stopIfTrue="1" operator="endsWith" text="MX">
      <formula>RIGHT(AA432,LEN("MX"))="MX"</formula>
    </cfRule>
    <cfRule type="endsWith" dxfId="159" priority="153" stopIfTrue="1" operator="endsWith" text="MI">
      <formula>RIGHT(AA432,LEN("MI"))="MI"</formula>
    </cfRule>
    <cfRule type="endsWith" dxfId="158" priority="154" stopIfTrue="1" operator="endsWith" text="PL">
      <formula>RIGHT(AA432,LEN("PL"))="PL"</formula>
    </cfRule>
    <cfRule type="endsWith" dxfId="157" priority="155" stopIfTrue="1" operator="endsWith" text="FE">
      <formula>RIGHT(AA432,LEN("FE"))="FE"</formula>
    </cfRule>
    <cfRule type="endsWith" dxfId="156" priority="156" stopIfTrue="1" operator="endsWith" text="PA">
      <formula>RIGHT(AA432,LEN("PA"))="PA"</formula>
    </cfRule>
    <cfRule type="endsWith" dxfId="155" priority="157" stopIfTrue="1" operator="endsWith" text="PS">
      <formula>RIGHT(AA432,LEN("PS"))="PS"</formula>
    </cfRule>
    <cfRule type="endsWith" dxfId="154" priority="158" stopIfTrue="1" operator="endsWith" text="OB">
      <formula>RIGHT(AA432,LEN("OB"))="OB"</formula>
    </cfRule>
    <cfRule type="endsWith" dxfId="153" priority="159" stopIfTrue="1" operator="endsWith" text="BA">
      <formula>RIGHT(AA432,LEN("BA"))="BA"</formula>
    </cfRule>
    <cfRule type="endsWith" dxfId="152" priority="160" stopIfTrue="1" operator="endsWith" text="CO">
      <formula>RIGHT(AA432,LEN("CO"))="CO"</formula>
    </cfRule>
    <cfRule type="endsWith" dxfId="151" priority="161" stopIfTrue="1" operator="endsWith" text="CH">
      <formula>RIGHT(AA432,LEN("CH"))="CH"</formula>
    </cfRule>
  </conditionalFormatting>
  <conditionalFormatting sqref="AC432:AC446">
    <cfRule type="endsWith" dxfId="150" priority="140" stopIfTrue="1" operator="endsWith" text="TE">
      <formula>RIGHT(AC432,LEN("TE"))="TE"</formula>
    </cfRule>
    <cfRule type="endsWith" dxfId="149" priority="141" stopIfTrue="1" operator="endsWith" text="MX">
      <formula>RIGHT(AC432,LEN("MX"))="MX"</formula>
    </cfRule>
    <cfRule type="endsWith" dxfId="148" priority="142" stopIfTrue="1" operator="endsWith" text="MI">
      <formula>RIGHT(AC432,LEN("MI"))="MI"</formula>
    </cfRule>
    <cfRule type="endsWith" dxfId="147" priority="143" stopIfTrue="1" operator="endsWith" text="PL">
      <formula>RIGHT(AC432,LEN("PL"))="PL"</formula>
    </cfRule>
    <cfRule type="endsWith" dxfId="146" priority="144" stopIfTrue="1" operator="endsWith" text="FE">
      <formula>RIGHT(AC432,LEN("FE"))="FE"</formula>
    </cfRule>
    <cfRule type="endsWith" dxfId="145" priority="145" stopIfTrue="1" operator="endsWith" text="PA">
      <formula>RIGHT(AC432,LEN("PA"))="PA"</formula>
    </cfRule>
    <cfRule type="endsWith" dxfId="144" priority="146" stopIfTrue="1" operator="endsWith" text="PS">
      <formula>RIGHT(AC432,LEN("PS"))="PS"</formula>
    </cfRule>
    <cfRule type="endsWith" dxfId="143" priority="147" stopIfTrue="1" operator="endsWith" text="OB">
      <formula>RIGHT(AC432,LEN("OB"))="OB"</formula>
    </cfRule>
    <cfRule type="endsWith" dxfId="142" priority="148" stopIfTrue="1" operator="endsWith" text="BA">
      <formula>RIGHT(AC432,LEN("BA"))="BA"</formula>
    </cfRule>
    <cfRule type="endsWith" dxfId="141" priority="149" stopIfTrue="1" operator="endsWith" text="CO">
      <formula>RIGHT(AC432,LEN("CO"))="CO"</formula>
    </cfRule>
    <cfRule type="endsWith" dxfId="140" priority="150" stopIfTrue="1" operator="endsWith" text="CH">
      <formula>RIGHT(AC432,LEN("CH"))="CH"</formula>
    </cfRule>
  </conditionalFormatting>
  <conditionalFormatting sqref="AE432:AE446">
    <cfRule type="endsWith" dxfId="139" priority="129" stopIfTrue="1" operator="endsWith" text="TE">
      <formula>RIGHT(AE432,LEN("TE"))="TE"</formula>
    </cfRule>
    <cfRule type="endsWith" dxfId="138" priority="130" stopIfTrue="1" operator="endsWith" text="MX">
      <formula>RIGHT(AE432,LEN("MX"))="MX"</formula>
    </cfRule>
    <cfRule type="endsWith" dxfId="137" priority="131" stopIfTrue="1" operator="endsWith" text="MI">
      <formula>RIGHT(AE432,LEN("MI"))="MI"</formula>
    </cfRule>
    <cfRule type="endsWith" dxfId="136" priority="132" stopIfTrue="1" operator="endsWith" text="PL">
      <formula>RIGHT(AE432,LEN("PL"))="PL"</formula>
    </cfRule>
    <cfRule type="endsWith" dxfId="135" priority="133" stopIfTrue="1" operator="endsWith" text="FE">
      <formula>RIGHT(AE432,LEN("FE"))="FE"</formula>
    </cfRule>
    <cfRule type="endsWith" dxfId="134" priority="134" stopIfTrue="1" operator="endsWith" text="PA">
      <formula>RIGHT(AE432,LEN("PA"))="PA"</formula>
    </cfRule>
    <cfRule type="endsWith" dxfId="133" priority="135" stopIfTrue="1" operator="endsWith" text="PS">
      <formula>RIGHT(AE432,LEN("PS"))="PS"</formula>
    </cfRule>
    <cfRule type="endsWith" dxfId="132" priority="136" stopIfTrue="1" operator="endsWith" text="OB">
      <formula>RIGHT(AE432,LEN("OB"))="OB"</formula>
    </cfRule>
    <cfRule type="endsWith" dxfId="131" priority="137" stopIfTrue="1" operator="endsWith" text="BA">
      <formula>RIGHT(AE432,LEN("BA"))="BA"</formula>
    </cfRule>
    <cfRule type="endsWith" dxfId="130" priority="138" stopIfTrue="1" operator="endsWith" text="CO">
      <formula>RIGHT(AE432,LEN("CO"))="CO"</formula>
    </cfRule>
    <cfRule type="endsWith" dxfId="129" priority="139" stopIfTrue="1" operator="endsWith" text="CH">
      <formula>RIGHT(AE432,LEN("CH"))="CH"</formula>
    </cfRule>
  </conditionalFormatting>
  <conditionalFormatting sqref="AG432:AG446">
    <cfRule type="endsWith" dxfId="128" priority="118" stopIfTrue="1" operator="endsWith" text="TE">
      <formula>RIGHT(AG432,LEN("TE"))="TE"</formula>
    </cfRule>
    <cfRule type="endsWith" dxfId="127" priority="119" stopIfTrue="1" operator="endsWith" text="MX">
      <formula>RIGHT(AG432,LEN("MX"))="MX"</formula>
    </cfRule>
    <cfRule type="endsWith" dxfId="126" priority="120" stopIfTrue="1" operator="endsWith" text="MI">
      <formula>RIGHT(AG432,LEN("MI"))="MI"</formula>
    </cfRule>
    <cfRule type="endsWith" dxfId="125" priority="121" stopIfTrue="1" operator="endsWith" text="PL">
      <formula>RIGHT(AG432,LEN("PL"))="PL"</formula>
    </cfRule>
    <cfRule type="endsWith" dxfId="124" priority="122" stopIfTrue="1" operator="endsWith" text="FE">
      <formula>RIGHT(AG432,LEN("FE"))="FE"</formula>
    </cfRule>
    <cfRule type="endsWith" dxfId="123" priority="123" stopIfTrue="1" operator="endsWith" text="PA">
      <formula>RIGHT(AG432,LEN("PA"))="PA"</formula>
    </cfRule>
    <cfRule type="endsWith" dxfId="122" priority="124" stopIfTrue="1" operator="endsWith" text="PS">
      <formula>RIGHT(AG432,LEN("PS"))="PS"</formula>
    </cfRule>
    <cfRule type="endsWith" dxfId="121" priority="125" stopIfTrue="1" operator="endsWith" text="OB">
      <formula>RIGHT(AG432,LEN("OB"))="OB"</formula>
    </cfRule>
    <cfRule type="endsWith" dxfId="120" priority="126" stopIfTrue="1" operator="endsWith" text="BA">
      <formula>RIGHT(AG432,LEN("BA"))="BA"</formula>
    </cfRule>
    <cfRule type="endsWith" dxfId="119" priority="127" stopIfTrue="1" operator="endsWith" text="CO">
      <formula>RIGHT(AG432,LEN("CO"))="CO"</formula>
    </cfRule>
    <cfRule type="endsWith" dxfId="118" priority="128" stopIfTrue="1" operator="endsWith" text="CH">
      <formula>RIGHT(AG432,LEN("CH"))="CH"</formula>
    </cfRule>
  </conditionalFormatting>
  <conditionalFormatting sqref="AI432:AI446">
    <cfRule type="endsWith" dxfId="117" priority="107" stopIfTrue="1" operator="endsWith" text="TE">
      <formula>RIGHT(AI432,LEN("TE"))="TE"</formula>
    </cfRule>
    <cfRule type="endsWith" dxfId="116" priority="108" stopIfTrue="1" operator="endsWith" text="MX">
      <formula>RIGHT(AI432,LEN("MX"))="MX"</formula>
    </cfRule>
    <cfRule type="endsWith" dxfId="115" priority="109" stopIfTrue="1" operator="endsWith" text="MI">
      <formula>RIGHT(AI432,LEN("MI"))="MI"</formula>
    </cfRule>
    <cfRule type="endsWith" dxfId="114" priority="110" stopIfTrue="1" operator="endsWith" text="PL">
      <formula>RIGHT(AI432,LEN("PL"))="PL"</formula>
    </cfRule>
    <cfRule type="endsWith" dxfId="113" priority="111" stopIfTrue="1" operator="endsWith" text="FE">
      <formula>RIGHT(AI432,LEN("FE"))="FE"</formula>
    </cfRule>
    <cfRule type="endsWith" dxfId="112" priority="112" stopIfTrue="1" operator="endsWith" text="PA">
      <formula>RIGHT(AI432,LEN("PA"))="PA"</formula>
    </cfRule>
    <cfRule type="endsWith" dxfId="111" priority="113" stopIfTrue="1" operator="endsWith" text="PS">
      <formula>RIGHT(AI432,LEN("PS"))="PS"</formula>
    </cfRule>
    <cfRule type="endsWith" dxfId="110" priority="114" stopIfTrue="1" operator="endsWith" text="OB">
      <formula>RIGHT(AI432,LEN("OB"))="OB"</formula>
    </cfRule>
    <cfRule type="endsWith" dxfId="109" priority="115" stopIfTrue="1" operator="endsWith" text="BA">
      <formula>RIGHT(AI432,LEN("BA"))="BA"</formula>
    </cfRule>
    <cfRule type="endsWith" dxfId="108" priority="116" stopIfTrue="1" operator="endsWith" text="CO">
      <formula>RIGHT(AI432,LEN("CO"))="CO"</formula>
    </cfRule>
    <cfRule type="endsWith" dxfId="107" priority="117" stopIfTrue="1" operator="endsWith" text="CH">
      <formula>RIGHT(AI432,LEN("CH"))="CH"</formula>
    </cfRule>
  </conditionalFormatting>
  <conditionalFormatting sqref="AK432:AK446">
    <cfRule type="endsWith" dxfId="106" priority="96" stopIfTrue="1" operator="endsWith" text="TE">
      <formula>RIGHT(AK432,LEN("TE"))="TE"</formula>
    </cfRule>
    <cfRule type="endsWith" dxfId="105" priority="97" stopIfTrue="1" operator="endsWith" text="MX">
      <formula>RIGHT(AK432,LEN("MX"))="MX"</formula>
    </cfRule>
    <cfRule type="endsWith" dxfId="104" priority="98" stopIfTrue="1" operator="endsWith" text="MI">
      <formula>RIGHT(AK432,LEN("MI"))="MI"</formula>
    </cfRule>
    <cfRule type="endsWith" dxfId="103" priority="99" stopIfTrue="1" operator="endsWith" text="PL">
      <formula>RIGHT(AK432,LEN("PL"))="PL"</formula>
    </cfRule>
    <cfRule type="endsWith" dxfId="102" priority="100" stopIfTrue="1" operator="endsWith" text="FE">
      <formula>RIGHT(AK432,LEN("FE"))="FE"</formula>
    </cfRule>
    <cfRule type="endsWith" dxfId="101" priority="101" stopIfTrue="1" operator="endsWith" text="PA">
      <formula>RIGHT(AK432,LEN("PA"))="PA"</formula>
    </cfRule>
    <cfRule type="endsWith" dxfId="100" priority="102" stopIfTrue="1" operator="endsWith" text="PS">
      <formula>RIGHT(AK432,LEN("PS"))="PS"</formula>
    </cfRule>
    <cfRule type="endsWith" dxfId="99" priority="103" stopIfTrue="1" operator="endsWith" text="OB">
      <formula>RIGHT(AK432,LEN("OB"))="OB"</formula>
    </cfRule>
    <cfRule type="endsWith" dxfId="98" priority="104" stopIfTrue="1" operator="endsWith" text="BA">
      <formula>RIGHT(AK432,LEN("BA"))="BA"</formula>
    </cfRule>
    <cfRule type="endsWith" dxfId="97" priority="105" stopIfTrue="1" operator="endsWith" text="CO">
      <formula>RIGHT(AK432,LEN("CO"))="CO"</formula>
    </cfRule>
    <cfRule type="endsWith" dxfId="96" priority="106" stopIfTrue="1" operator="endsWith" text="CH">
      <formula>RIGHT(AK432,LEN("CH"))="CH"</formula>
    </cfRule>
  </conditionalFormatting>
  <conditionalFormatting sqref="AM432:AM446">
    <cfRule type="endsWith" dxfId="95" priority="85" stopIfTrue="1" operator="endsWith" text="TE">
      <formula>RIGHT(AM432,LEN("TE"))="TE"</formula>
    </cfRule>
    <cfRule type="endsWith" dxfId="94" priority="86" stopIfTrue="1" operator="endsWith" text="MX">
      <formula>RIGHT(AM432,LEN("MX"))="MX"</formula>
    </cfRule>
    <cfRule type="endsWith" dxfId="93" priority="87" stopIfTrue="1" operator="endsWith" text="MI">
      <formula>RIGHT(AM432,LEN("MI"))="MI"</formula>
    </cfRule>
    <cfRule type="endsWith" dxfId="92" priority="88" stopIfTrue="1" operator="endsWith" text="PL">
      <formula>RIGHT(AM432,LEN("PL"))="PL"</formula>
    </cfRule>
    <cfRule type="endsWith" dxfId="91" priority="89" stopIfTrue="1" operator="endsWith" text="FE">
      <formula>RIGHT(AM432,LEN("FE"))="FE"</formula>
    </cfRule>
    <cfRule type="endsWith" dxfId="90" priority="90" stopIfTrue="1" operator="endsWith" text="PA">
      <formula>RIGHT(AM432,LEN("PA"))="PA"</formula>
    </cfRule>
    <cfRule type="endsWith" dxfId="89" priority="91" stopIfTrue="1" operator="endsWith" text="PS">
      <formula>RIGHT(AM432,LEN("PS"))="PS"</formula>
    </cfRule>
    <cfRule type="endsWith" dxfId="88" priority="92" stopIfTrue="1" operator="endsWith" text="OB">
      <formula>RIGHT(AM432,LEN("OB"))="OB"</formula>
    </cfRule>
    <cfRule type="endsWith" dxfId="87" priority="93" stopIfTrue="1" operator="endsWith" text="BA">
      <formula>RIGHT(AM432,LEN("BA"))="BA"</formula>
    </cfRule>
    <cfRule type="endsWith" dxfId="86" priority="94" stopIfTrue="1" operator="endsWith" text="CO">
      <formula>RIGHT(AM432,LEN("CO"))="CO"</formula>
    </cfRule>
    <cfRule type="endsWith" dxfId="85" priority="95" stopIfTrue="1" operator="endsWith" text="CH">
      <formula>RIGHT(AM432,LEN("CH"))="CH"</formula>
    </cfRule>
  </conditionalFormatting>
  <conditionalFormatting sqref="AV447">
    <cfRule type="cellIs" dxfId="84" priority="84" stopIfTrue="1" operator="greaterThan">
      <formula>16</formula>
    </cfRule>
  </conditionalFormatting>
  <conditionalFormatting sqref="AX447">
    <cfRule type="cellIs" dxfId="83" priority="83" stopIfTrue="1" operator="greaterThan">
      <formula>16</formula>
    </cfRule>
  </conditionalFormatting>
  <conditionalFormatting sqref="AZ447">
    <cfRule type="cellIs" dxfId="82" priority="82" stopIfTrue="1" operator="greaterThan">
      <formula>16</formula>
    </cfRule>
  </conditionalFormatting>
  <conditionalFormatting sqref="BB447">
    <cfRule type="cellIs" dxfId="81" priority="81" stopIfTrue="1" operator="greaterThan">
      <formula>16</formula>
    </cfRule>
  </conditionalFormatting>
  <conditionalFormatting sqref="BD447">
    <cfRule type="cellIs" dxfId="80" priority="80" stopIfTrue="1" operator="greaterThan">
      <formula>16</formula>
    </cfRule>
  </conditionalFormatting>
  <conditionalFormatting sqref="BF447">
    <cfRule type="cellIs" dxfId="79" priority="79" stopIfTrue="1" operator="greaterThan">
      <formula>16</formula>
    </cfRule>
  </conditionalFormatting>
  <conditionalFormatting sqref="BH447">
    <cfRule type="cellIs" dxfId="78" priority="78" stopIfTrue="1" operator="greaterThan">
      <formula>16</formula>
    </cfRule>
  </conditionalFormatting>
  <conditionalFormatting sqref="AU432:AU446">
    <cfRule type="endsWith" dxfId="77" priority="67" stopIfTrue="1" operator="endsWith" text="TE">
      <formula>RIGHT(AU432,LEN("TE"))="TE"</formula>
    </cfRule>
    <cfRule type="endsWith" dxfId="76" priority="68" stopIfTrue="1" operator="endsWith" text="MX">
      <formula>RIGHT(AU432,LEN("MX"))="MX"</formula>
    </cfRule>
    <cfRule type="endsWith" dxfId="75" priority="69" stopIfTrue="1" operator="endsWith" text="MI">
      <formula>RIGHT(AU432,LEN("MI"))="MI"</formula>
    </cfRule>
    <cfRule type="endsWith" dxfId="74" priority="70" stopIfTrue="1" operator="endsWith" text="PL">
      <formula>RIGHT(AU432,LEN("PL"))="PL"</formula>
    </cfRule>
    <cfRule type="endsWith" dxfId="73" priority="71" stopIfTrue="1" operator="endsWith" text="FE">
      <formula>RIGHT(AU432,LEN("FE"))="FE"</formula>
    </cfRule>
    <cfRule type="endsWith" dxfId="72" priority="72" stopIfTrue="1" operator="endsWith" text="PA">
      <formula>RIGHT(AU432,LEN("PA"))="PA"</formula>
    </cfRule>
    <cfRule type="endsWith" dxfId="71" priority="73" stopIfTrue="1" operator="endsWith" text="PS">
      <formula>RIGHT(AU432,LEN("PS"))="PS"</formula>
    </cfRule>
    <cfRule type="endsWith" dxfId="70" priority="74" stopIfTrue="1" operator="endsWith" text="OB">
      <formula>RIGHT(AU432,LEN("OB"))="OB"</formula>
    </cfRule>
    <cfRule type="endsWith" dxfId="69" priority="75" stopIfTrue="1" operator="endsWith" text="BA">
      <formula>RIGHT(AU432,LEN("BA"))="BA"</formula>
    </cfRule>
    <cfRule type="endsWith" dxfId="68" priority="76" stopIfTrue="1" operator="endsWith" text="CO">
      <formula>RIGHT(AU432,LEN("CO"))="CO"</formula>
    </cfRule>
    <cfRule type="endsWith" dxfId="67" priority="77" stopIfTrue="1" operator="endsWith" text="CH">
      <formula>RIGHT(AU432,LEN("CH"))="CH"</formula>
    </cfRule>
  </conditionalFormatting>
  <conditionalFormatting sqref="AW432:AW446">
    <cfRule type="endsWith" dxfId="66" priority="56" stopIfTrue="1" operator="endsWith" text="TE">
      <formula>RIGHT(AW432,LEN("TE"))="TE"</formula>
    </cfRule>
    <cfRule type="endsWith" dxfId="65" priority="57" stopIfTrue="1" operator="endsWith" text="MX">
      <formula>RIGHT(AW432,LEN("MX"))="MX"</formula>
    </cfRule>
    <cfRule type="endsWith" dxfId="64" priority="58" stopIfTrue="1" operator="endsWith" text="MI">
      <formula>RIGHT(AW432,LEN("MI"))="MI"</formula>
    </cfRule>
    <cfRule type="endsWith" dxfId="63" priority="59" stopIfTrue="1" operator="endsWith" text="PL">
      <formula>RIGHT(AW432,LEN("PL"))="PL"</formula>
    </cfRule>
    <cfRule type="endsWith" dxfId="62" priority="60" stopIfTrue="1" operator="endsWith" text="FE">
      <formula>RIGHT(AW432,LEN("FE"))="FE"</formula>
    </cfRule>
    <cfRule type="endsWith" dxfId="61" priority="61" stopIfTrue="1" operator="endsWith" text="PA">
      <formula>RIGHT(AW432,LEN("PA"))="PA"</formula>
    </cfRule>
    <cfRule type="endsWith" dxfId="60" priority="62" stopIfTrue="1" operator="endsWith" text="PS">
      <formula>RIGHT(AW432,LEN("PS"))="PS"</formula>
    </cfRule>
    <cfRule type="endsWith" dxfId="59" priority="63" stopIfTrue="1" operator="endsWith" text="OB">
      <formula>RIGHT(AW432,LEN("OB"))="OB"</formula>
    </cfRule>
    <cfRule type="endsWith" dxfId="58" priority="64" stopIfTrue="1" operator="endsWith" text="BA">
      <formula>RIGHT(AW432,LEN("BA"))="BA"</formula>
    </cfRule>
    <cfRule type="endsWith" dxfId="57" priority="65" stopIfTrue="1" operator="endsWith" text="CO">
      <formula>RIGHT(AW432,LEN("CO"))="CO"</formula>
    </cfRule>
    <cfRule type="endsWith" dxfId="56" priority="66" stopIfTrue="1" operator="endsWith" text="CH">
      <formula>RIGHT(AW432,LEN("CH"))="CH"</formula>
    </cfRule>
  </conditionalFormatting>
  <conditionalFormatting sqref="AY432:AY446">
    <cfRule type="endsWith" dxfId="55" priority="45" stopIfTrue="1" operator="endsWith" text="TE">
      <formula>RIGHT(AY432,LEN("TE"))="TE"</formula>
    </cfRule>
    <cfRule type="endsWith" dxfId="54" priority="46" stopIfTrue="1" operator="endsWith" text="MX">
      <formula>RIGHT(AY432,LEN("MX"))="MX"</formula>
    </cfRule>
    <cfRule type="endsWith" dxfId="53" priority="47" stopIfTrue="1" operator="endsWith" text="MI">
      <formula>RIGHT(AY432,LEN("MI"))="MI"</formula>
    </cfRule>
    <cfRule type="endsWith" dxfId="52" priority="48" stopIfTrue="1" operator="endsWith" text="PL">
      <formula>RIGHT(AY432,LEN("PL"))="PL"</formula>
    </cfRule>
    <cfRule type="endsWith" dxfId="51" priority="49" stopIfTrue="1" operator="endsWith" text="FE">
      <formula>RIGHT(AY432,LEN("FE"))="FE"</formula>
    </cfRule>
    <cfRule type="endsWith" dxfId="50" priority="50" stopIfTrue="1" operator="endsWith" text="PA">
      <formula>RIGHT(AY432,LEN("PA"))="PA"</formula>
    </cfRule>
    <cfRule type="endsWith" dxfId="49" priority="51" stopIfTrue="1" operator="endsWith" text="PS">
      <formula>RIGHT(AY432,LEN("PS"))="PS"</formula>
    </cfRule>
    <cfRule type="endsWith" dxfId="48" priority="52" stopIfTrue="1" operator="endsWith" text="OB">
      <formula>RIGHT(AY432,LEN("OB"))="OB"</formula>
    </cfRule>
    <cfRule type="endsWith" dxfId="47" priority="53" stopIfTrue="1" operator="endsWith" text="BA">
      <formula>RIGHT(AY432,LEN("BA"))="BA"</formula>
    </cfRule>
    <cfRule type="endsWith" dxfId="46" priority="54" stopIfTrue="1" operator="endsWith" text="CO">
      <formula>RIGHT(AY432,LEN("CO"))="CO"</formula>
    </cfRule>
    <cfRule type="endsWith" dxfId="45" priority="55" stopIfTrue="1" operator="endsWith" text="CH">
      <formula>RIGHT(AY432,LEN("CH"))="CH"</formula>
    </cfRule>
  </conditionalFormatting>
  <conditionalFormatting sqref="BA432:BA446">
    <cfRule type="endsWith" dxfId="44" priority="34" stopIfTrue="1" operator="endsWith" text="TE">
      <formula>RIGHT(BA432,LEN("TE"))="TE"</formula>
    </cfRule>
    <cfRule type="endsWith" dxfId="43" priority="35" stopIfTrue="1" operator="endsWith" text="MX">
      <formula>RIGHT(BA432,LEN("MX"))="MX"</formula>
    </cfRule>
    <cfRule type="endsWith" dxfId="42" priority="36" stopIfTrue="1" operator="endsWith" text="MI">
      <formula>RIGHT(BA432,LEN("MI"))="MI"</formula>
    </cfRule>
    <cfRule type="endsWith" dxfId="41" priority="37" stopIfTrue="1" operator="endsWith" text="PL">
      <formula>RIGHT(BA432,LEN("PL"))="PL"</formula>
    </cfRule>
    <cfRule type="endsWith" dxfId="40" priority="38" stopIfTrue="1" operator="endsWith" text="FE">
      <formula>RIGHT(BA432,LEN("FE"))="FE"</formula>
    </cfRule>
    <cfRule type="endsWith" dxfId="39" priority="39" stopIfTrue="1" operator="endsWith" text="PA">
      <formula>RIGHT(BA432,LEN("PA"))="PA"</formula>
    </cfRule>
    <cfRule type="endsWith" dxfId="38" priority="40" stopIfTrue="1" operator="endsWith" text="PS">
      <formula>RIGHT(BA432,LEN("PS"))="PS"</formula>
    </cfRule>
    <cfRule type="endsWith" dxfId="37" priority="41" stopIfTrue="1" operator="endsWith" text="OB">
      <formula>RIGHT(BA432,LEN("OB"))="OB"</formula>
    </cfRule>
    <cfRule type="endsWith" dxfId="36" priority="42" stopIfTrue="1" operator="endsWith" text="BA">
      <formula>RIGHT(BA432,LEN("BA"))="BA"</formula>
    </cfRule>
    <cfRule type="endsWith" dxfId="35" priority="43" stopIfTrue="1" operator="endsWith" text="CO">
      <formula>RIGHT(BA432,LEN("CO"))="CO"</formula>
    </cfRule>
    <cfRule type="endsWith" dxfId="34" priority="44" stopIfTrue="1" operator="endsWith" text="CH">
      <formula>RIGHT(BA432,LEN("CH"))="CH"</formula>
    </cfRule>
  </conditionalFormatting>
  <conditionalFormatting sqref="BC432:BC446">
    <cfRule type="endsWith" dxfId="33" priority="23" stopIfTrue="1" operator="endsWith" text="TE">
      <formula>RIGHT(BC432,LEN("TE"))="TE"</formula>
    </cfRule>
    <cfRule type="endsWith" dxfId="32" priority="24" stopIfTrue="1" operator="endsWith" text="MX">
      <formula>RIGHT(BC432,LEN("MX"))="MX"</formula>
    </cfRule>
    <cfRule type="endsWith" dxfId="31" priority="25" stopIfTrue="1" operator="endsWith" text="MI">
      <formula>RIGHT(BC432,LEN("MI"))="MI"</formula>
    </cfRule>
    <cfRule type="endsWith" dxfId="30" priority="26" stopIfTrue="1" operator="endsWith" text="PL">
      <formula>RIGHT(BC432,LEN("PL"))="PL"</formula>
    </cfRule>
    <cfRule type="endsWith" dxfId="29" priority="27" stopIfTrue="1" operator="endsWith" text="FE">
      <formula>RIGHT(BC432,LEN("FE"))="FE"</formula>
    </cfRule>
    <cfRule type="endsWith" dxfId="28" priority="28" stopIfTrue="1" operator="endsWith" text="PA">
      <formula>RIGHT(BC432,LEN("PA"))="PA"</formula>
    </cfRule>
    <cfRule type="endsWith" dxfId="27" priority="29" stopIfTrue="1" operator="endsWith" text="PS">
      <formula>RIGHT(BC432,LEN("PS"))="PS"</formula>
    </cfRule>
    <cfRule type="endsWith" dxfId="26" priority="30" stopIfTrue="1" operator="endsWith" text="OB">
      <formula>RIGHT(BC432,LEN("OB"))="OB"</formula>
    </cfRule>
    <cfRule type="endsWith" dxfId="25" priority="31" stopIfTrue="1" operator="endsWith" text="BA">
      <formula>RIGHT(BC432,LEN("BA"))="BA"</formula>
    </cfRule>
    <cfRule type="endsWith" dxfId="24" priority="32" stopIfTrue="1" operator="endsWith" text="CO">
      <formula>RIGHT(BC432,LEN("CO"))="CO"</formula>
    </cfRule>
    <cfRule type="endsWith" dxfId="23" priority="33" stopIfTrue="1" operator="endsWith" text="CH">
      <formula>RIGHT(BC432,LEN("CH"))="CH"</formula>
    </cfRule>
  </conditionalFormatting>
  <conditionalFormatting sqref="BE432:BE446">
    <cfRule type="endsWith" dxfId="22" priority="12" stopIfTrue="1" operator="endsWith" text="TE">
      <formula>RIGHT(BE432,LEN("TE"))="TE"</formula>
    </cfRule>
    <cfRule type="endsWith" dxfId="21" priority="13" stopIfTrue="1" operator="endsWith" text="MX">
      <formula>RIGHT(BE432,LEN("MX"))="MX"</formula>
    </cfRule>
    <cfRule type="endsWith" dxfId="20" priority="14" stopIfTrue="1" operator="endsWith" text="MI">
      <formula>RIGHT(BE432,LEN("MI"))="MI"</formula>
    </cfRule>
    <cfRule type="endsWith" dxfId="19" priority="15" stopIfTrue="1" operator="endsWith" text="PL">
      <formula>RIGHT(BE432,LEN("PL"))="PL"</formula>
    </cfRule>
    <cfRule type="endsWith" dxfId="18" priority="16" stopIfTrue="1" operator="endsWith" text="FE">
      <formula>RIGHT(BE432,LEN("FE"))="FE"</formula>
    </cfRule>
    <cfRule type="endsWith" dxfId="17" priority="17" stopIfTrue="1" operator="endsWith" text="PA">
      <formula>RIGHT(BE432,LEN("PA"))="PA"</formula>
    </cfRule>
    <cfRule type="endsWith" dxfId="16" priority="18" stopIfTrue="1" operator="endsWith" text="PS">
      <formula>RIGHT(BE432,LEN("PS"))="PS"</formula>
    </cfRule>
    <cfRule type="endsWith" dxfId="15" priority="19" stopIfTrue="1" operator="endsWith" text="OB">
      <formula>RIGHT(BE432,LEN("OB"))="OB"</formula>
    </cfRule>
    <cfRule type="endsWith" dxfId="14" priority="20" stopIfTrue="1" operator="endsWith" text="BA">
      <formula>RIGHT(BE432,LEN("BA"))="BA"</formula>
    </cfRule>
    <cfRule type="endsWith" dxfId="13" priority="21" stopIfTrue="1" operator="endsWith" text="CO">
      <formula>RIGHT(BE432,LEN("CO"))="CO"</formula>
    </cfRule>
    <cfRule type="endsWith" dxfId="12" priority="22" stopIfTrue="1" operator="endsWith" text="CH">
      <formula>RIGHT(BE432,LEN("CH"))="CH"</formula>
    </cfRule>
  </conditionalFormatting>
  <conditionalFormatting sqref="BG432:BG446">
    <cfRule type="endsWith" dxfId="11" priority="1" stopIfTrue="1" operator="endsWith" text="TE">
      <formula>RIGHT(BG432,LEN("TE"))="TE"</formula>
    </cfRule>
    <cfRule type="endsWith" dxfId="10" priority="2" stopIfTrue="1" operator="endsWith" text="MX">
      <formula>RIGHT(BG432,LEN("MX"))="MX"</formula>
    </cfRule>
    <cfRule type="endsWith" dxfId="9" priority="3" stopIfTrue="1" operator="endsWith" text="MI">
      <formula>RIGHT(BG432,LEN("MI"))="MI"</formula>
    </cfRule>
    <cfRule type="endsWith" dxfId="8" priority="4" stopIfTrue="1" operator="endsWith" text="PL">
      <formula>RIGHT(BG432,LEN("PL"))="PL"</formula>
    </cfRule>
    <cfRule type="endsWith" dxfId="7" priority="5" stopIfTrue="1" operator="endsWith" text="FE">
      <formula>RIGHT(BG432,LEN("FE"))="FE"</formula>
    </cfRule>
    <cfRule type="endsWith" dxfId="6" priority="6" stopIfTrue="1" operator="endsWith" text="PA">
      <formula>RIGHT(BG432,LEN("PA"))="PA"</formula>
    </cfRule>
    <cfRule type="endsWith" dxfId="5" priority="7" stopIfTrue="1" operator="endsWith" text="PS">
      <formula>RIGHT(BG432,LEN("PS"))="PS"</formula>
    </cfRule>
    <cfRule type="endsWith" dxfId="4" priority="8" stopIfTrue="1" operator="endsWith" text="OB">
      <formula>RIGHT(BG432,LEN("OB"))="OB"</formula>
    </cfRule>
    <cfRule type="endsWith" dxfId="3" priority="9" stopIfTrue="1" operator="endsWith" text="BA">
      <formula>RIGHT(BG432,LEN("BA"))="BA"</formula>
    </cfRule>
    <cfRule type="endsWith" dxfId="2" priority="10" stopIfTrue="1" operator="endsWith" text="CO">
      <formula>RIGHT(BG432,LEN("CO"))="CO"</formula>
    </cfRule>
    <cfRule type="endsWith" dxfId="1" priority="11" stopIfTrue="1" operator="endsWith" text="CH">
      <formula>RIGHT(BG432,LEN("CH"))="CH"</formula>
    </cfRule>
  </conditionalFormatting>
  <pageMargins left="0" right="0" top="0" bottom="0" header="0" footer="0"/>
  <pageSetup paperSize="8" scale="40" fitToHeight="0"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Spinner 1">
              <controlPr defaultSize="0" autoPict="0">
                <anchor moveWithCells="1" sizeWithCells="1">
                  <from>
                    <xdr:col>7</xdr:col>
                    <xdr:colOff>95250</xdr:colOff>
                    <xdr:row>1</xdr:row>
                    <xdr:rowOff>28575</xdr:rowOff>
                  </from>
                  <to>
                    <xdr:col>8</xdr:col>
                    <xdr:colOff>152400</xdr:colOff>
                    <xdr:row>2</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Chantier'!$B:$B</xm:f>
          </x14:formula1>
          <xm:sqref>G8:G22 I8:I22 K8:K22 M8:M22 O8:O22 Q8:Q22 S8:S22 AA8:AA22 AC8:AC22 AE8:AE22 AG8:AG22 AI8:AI22 AK8:AK22 AM8:AM22 AU8:AU22 AW8:AW22 AY8:AY22 BA8:BA22 BC8:BC22 BE8:BE22 BG8:BG22 G26:G40 I26:I40 K26:K40 M26:M40 O26:O40 Q26:Q40 S26:S40 AA26:AA40 AC26:AC40 AE26:AE40 AG26:AG40 AI26:AI40 AK26:AK40 AM26:AM40 AU26:AU40 AW26:AW40 AY26:AY40 BA26:BA40 BC26:BC40 BE26:BE40 BG26:BG40 AA44:AA58 AC44:AC58 AE44:AE58 AG44:AG58 AI44:AI58 AK44:AK58 AM44:AM58 G44:G58 I44:I58 K44:K58 M44:M58 O44:O58 Q44:Q58 S44:S58 AU44:AU58 AW44:AW58 AY44:AY58 BA44:BA58 BC44:BC58 BE44:BE58 BG44:BG58 G62:G76 I62:I76 K62:K76 M62:M76 O62:O76 Q62:Q76 S62:S76 AA62:AA76 AC62:AC76 AE62:AE76 AG62:AG76 AI62:AI76 AK62:AK76 AM62:AM76 AU62:AU76 AW62:AW76 AY62:AY76 BA62:BA76 BC62:BC76 BE62:BE76 BG62:BG76 AA80:AA94 AC80:AC94 AE80:AE94 AG80:AG94 AI80:AI94 AK80:AK94 AM80:AM94 G80:G94 I80:I94 K80:K94 M80:M94 O80:O94 Q80:Q94 S80:S94 AU80:AU94 AW80:AW94 AY80:AY94 BA80:BA94 BC80:BC94 BE80:BE94 BG80:BG94 G98:G112 I98:I112 K98:K112 M98:M112 O98:O112 Q98:Q112 S98:S112 AA98:AA112 AC98:AC112 AE98:AE112 AG98:AG112 AI98:AI112 AK98:AK112 AM98:AM112 AU98:AU112 AW98:AW112 AY98:AY112 BA98:BA112 BC98:BC112 BE98:BE112 BG98:BG112 G120:G134 I120:I134 K120:K134 M120:M134 O120:O134 Q120:Q134 S120:S134 AA120:AA134 AC120:AC134 AE120:AE134 AG120:AG134 AI120:AI134 AK120:AK134 AM120:AM134 AU120:AU134 AW120:AW134 AY120:AY134 BA120:BA134 BC120:BC134 BE120:BE134 BG120:BG134 G138:G152 I138:I152 K138:K152 M138:M152 O138:O152 Q138:Q152 S138:S152 AA138:AA152 AC138:AC152 AE138:AE152 AG138:AG152 AI138:AI152 AK138:AK152 AM138:AM152 AU138:AU152 AW138:AW152 AY138:AY152 BA138:BA152 BC138:BC152 BE138:BE152 BG138:BG152 G156:G170 I156:I170 K156:K170 M156:M170 O156:O170 Q156:Q170 S156:S170 AA156:AA170 AC156:AC170 AE156:AE170 AG156:AG170 AI156:AI170 AK156:AK170 AM156:AM170 AU156:AU170 AW156:AW170 AY156:AY170 BA156:BA170 BC156:BC170 BE156:BE170 BG156:BG170 G174:G188 I174:I188 K174:K188 M174:M188 O174:O188 Q174:Q188 S174:S188 AA174:AA188 AC174:AC188 AE174:AE188 AG174:AG188 AI174:AI188 AK174:AK188 AM174:AM188 AU174:AU188 AW174:AW188 AY174:AY188 BA174:BA188 BC174:BC188 BE174:BE188 BG174:BG188 G192:G206 I192:I206 K192:K206 M192:M206 O192:O206 Q192:Q206 S192:S206 AA192:AA206 AC192:AC206 AE192:AE206 AG192:AG206 AI192:AI206 AK192:AK206 AM192:AM206 AU192:AU206 AW192:AW206 AY192:AY206 BA192:BA206 BC192:BC206 BE192:BE206 BG192:BG206 G209:G223 I209:I223 K209:K223 M209:M223 O209:O223 Q209:Q223 S209:S223 AA209:AA223 AC209:AC223 AE209:AE223 AG209:AG223 AI209:AI223 AK209:AK223 AM209:AM223 AU209:AU223 AW209:AW223 AY209:AY223 BA209:BA223 BC209:BC223 BE209:BE223 BG209:BG223 G231:G245 I231:I245 K231:K245 M231:M245 O231:O245 Q231:Q245 S231:S245 AA231:AA245 AC231:AC245 AE231:AE245 AG231:AG245 AI231:AI245 AK231:AK245 AM231:AM245 AU231:AU245 AW231:AW245 AY231:AY245 BA231:BA245 BC231:BC245 BE231:BE245 BG231:BG245 G249:G263 I249:I263 K249:K263 M249:M263 O249:O263 Q249:Q263 S249:S263 AA249:AA263 AC249:AC263 AE249:AE263 AG249:AG263 AI249:AI263 AK249:AK263 AM249:AM263 AU249:AU263 AW249:AW263 AY249:AY263 BA249:BA263 BC249:BC263 BE249:BE263 BG249:BG263 G267:G281 I267:I281 K267:K281 M267:M281 O267:O281 Q267:Q281 S267:S281 AA267:AA281 AC267:AC281 AE267:AE281 AG267:AG281 AI267:AI281 AK267:AK281 AM267:AM281 AU267:AU281 AW267:AW281 AY267:AY281 BA267:BA281 BC267:BC281 BE267:BE281 BG267:BG281 G285:G299 I285:I299 K285:K299 M285:M299 O285:O299 Q285:Q299 S285:S299 AA285:AA299 AC285:AC299 AE285:AE299 AG285:AG299 AI285:AI299 AK285:AK299 AM285:AM299 AU285:AU299 AW285:AW299 AY285:AY299 BA285:BA299 BC285:BC299 BE285:BE299 BG285:BG299 G303:G317 I303:I317 K303:K317 M303:M317 O303:O317 Q303:Q317 S303:S317 AA303:AA317 AC303:AC317 AE303:AE317 AG303:AG317 AI303:AI317 AK303:AK317 AM303:AM317 AU303:AU317 AW303:AW317 AY303:AY317 BA303:BA317 BC303:BC317 BE303:BE317 BG303:BG317 G321:G335 I321:I335 K321:K335 M321:M335 O321:O335 Q321:Q335 S321:S335 AA321:AA335 AC321:AC335 AE321:AE335 AG321:AG335 AI321:AI335 AK321:AK335 AM321:AM335 AU321:AU335 AW321:AW335 AY321:AY335 BA321:BA335 BC321:BC335 BE321:BE335 BG321:BG335 G342:G356 I342:I356 K342:K356 M342:M356 O342:O356 Q342:Q356 S342:S356 AA342:AA356 AC342:AC356 AE342:AE356 AG342:AG356 AI342:AI356 AK342:AK356 AM342:AM356 AU342:AU356 AW342:AW356 AY342:AY356 BA342:BA356 BC342:BC356 BE342:BE356 BG342:BG356 G360:G374 I360:I374 K360:K374 M360:M374 O360:O374 Q360:Q374 S360:S374 AA360:AA374 AC360:AC374 AE360:AE374 AG360:AG374 AI360:AI374 AK360:AK374 AM360:AM374 AU360:AU374 AW360:AW374 AY360:AY374 BA360:BA374 BC360:BC374 BE360:BE374 BG360:BG374 G378:G392 I378:I392 K378:K392 M378:M392 O378:O392 Q378:Q392 S378:S392 AA378:AA392 AC378:AC392 AE378:AE392 AG378:AG392 AI378:AI392 AK378:AK392 AM378:AM392 AU378:AU392 AW378:AW392 AY378:AY392 BA378:BA392 BC378:BC392 BE378:BE392 BG378:BG392 G396:G410 I396:I410 K396:K410 M396:M410 O396:O410 Q396:Q410 S396:S410 AA396:AA410 AC396:AC410 AE396:AE410 AG396:AG410 AI396:AI410 AK396:AK410 AM396:AM410 AU396:AU410 AW396:AW410 AY396:AY410 BA396:BA410 BC396:BC410 BE396:BE410 BG396:BG410 G414:G428 I414:I428 K414:K428 M414:M428 O414:O428 Q414:Q428 S414:S428 AA414:AA428 AC414:AC428 AE414:AE428 AG414:AG428 AI414:AI428 AK414:AK428 AM414:AM428 AU414:AU428 AW414:AW428 AY414:AY428 BA414:BA428 BC414:BC428 BE414:BE428 BG414:BG428 G432:G446 I432:I446 K432:K446 M432:M446 O432:O446 Q432:Q446 S432:S446 AA432:AA446 AC432:AC446 AE432:AE446 AG432:AG446 AI432:AI446 AK432:AK446 AM432:AM446 AU432:AU446 AW432:AW446 AY432:AY446 BA432:BA446 BC432:BC446 BE432:BE446 BG432:BG446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H32"/>
  <sheetViews>
    <sheetView workbookViewId="0">
      <selection activeCell="J1" sqref="J1"/>
    </sheetView>
  </sheetViews>
  <sheetFormatPr baseColWidth="10" defaultRowHeight="12.75" x14ac:dyDescent="0.2"/>
  <cols>
    <col min="1" max="1" width="10" bestFit="1" customWidth="1"/>
    <col min="2" max="2" width="16" customWidth="1"/>
    <col min="3" max="3" width="10.5703125" bestFit="1" customWidth="1"/>
    <col min="4" max="4" width="12.85546875" bestFit="1" customWidth="1"/>
    <col min="5" max="5" width="18.42578125" bestFit="1" customWidth="1"/>
    <col min="6" max="6" width="10.140625" bestFit="1" customWidth="1"/>
    <col min="7" max="7" width="22.5703125" style="40" bestFit="1" customWidth="1"/>
    <col min="8" max="8" width="10.140625" bestFit="1" customWidth="1"/>
  </cols>
  <sheetData>
    <row r="1" spans="1:8" ht="15" x14ac:dyDescent="0.2">
      <c r="B1" s="20" t="str">
        <f>IF(AND(C2:C8),"Erreur !","Jours Chômés")</f>
        <v>Jours Chômés</v>
      </c>
      <c r="C1" s="20" t="s">
        <v>6</v>
      </c>
      <c r="D1" s="21" t="s">
        <v>7</v>
      </c>
      <c r="E1" s="20" t="s">
        <v>8</v>
      </c>
      <c r="F1" s="3" t="s">
        <v>5</v>
      </c>
      <c r="G1" s="37" t="s">
        <v>3</v>
      </c>
    </row>
    <row r="2" spans="1:8" x14ac:dyDescent="0.2">
      <c r="A2" s="34" t="s">
        <v>18</v>
      </c>
      <c r="B2" s="22" t="s">
        <v>9</v>
      </c>
      <c r="C2" s="23" t="b">
        <v>0</v>
      </c>
      <c r="D2" s="23" t="str">
        <f>IF(C2,B2,"")</f>
        <v/>
      </c>
      <c r="E2" s="23" t="e">
        <f>IF(MONTH(1&amp;Premier_mois)&lt;&gt;1,An+1,An)</f>
        <v>#REF!</v>
      </c>
      <c r="F2" s="36" t="e">
        <f>DATE(An_ref,5,22)</f>
        <v>#REF!</v>
      </c>
      <c r="G2" s="41" t="s">
        <v>26</v>
      </c>
    </row>
    <row r="3" spans="1:8" x14ac:dyDescent="0.2">
      <c r="B3" s="22" t="s">
        <v>10</v>
      </c>
      <c r="C3" s="23" t="b">
        <v>0</v>
      </c>
      <c r="D3" s="23" t="str">
        <f t="shared" ref="D3:D8" si="0">IF(C3,B3,"")</f>
        <v/>
      </c>
      <c r="E3" s="23" t="e">
        <f>IF(MONTH(DATE(An,3,29.56+0.979*MOD(204-11*MOD(An,19),30)-WEEKDAY(DATE(An,3,28.56+0.979*MOD(204-11*MOD(An,19),30))))+1)&lt;MONTH(1&amp;Premier_mois),An+1,An)</f>
        <v>#REF!</v>
      </c>
      <c r="F3" s="36" t="e">
        <f>DATE(An_ref,5,1)</f>
        <v>#REF!</v>
      </c>
      <c r="G3" s="42" t="s">
        <v>2</v>
      </c>
    </row>
    <row r="4" spans="1:8" x14ac:dyDescent="0.2">
      <c r="A4" s="34" t="e">
        <f>An_ref</f>
        <v>#REF!</v>
      </c>
      <c r="B4" s="22" t="s">
        <v>11</v>
      </c>
      <c r="C4" s="23" t="b">
        <v>0</v>
      </c>
      <c r="D4" s="23" t="str">
        <f t="shared" si="0"/>
        <v/>
      </c>
      <c r="E4" s="23" t="e">
        <f>IF(MONTH(1&amp;Premier_mois)&gt;5,An+1,An)</f>
        <v>#REF!</v>
      </c>
      <c r="F4" s="1" t="e">
        <f>F5-2</f>
        <v>#REF!</v>
      </c>
      <c r="G4" s="38"/>
    </row>
    <row r="5" spans="1:8" x14ac:dyDescent="0.2">
      <c r="B5" s="24" t="s">
        <v>12</v>
      </c>
      <c r="C5" s="25" t="b">
        <v>0</v>
      </c>
      <c r="D5" s="26" t="str">
        <f t="shared" si="0"/>
        <v/>
      </c>
      <c r="E5" s="26" t="e">
        <f>IF(MONTH(DATE(An,3,29.56+0.979*MOD(204-11*MOD(An,19),30)-WEEKDAY(DATE(An,3,28.56+0.979*MOD(204-11*MOD(An,19),30))))+1+38)&lt;MONTH(1&amp;Premier_mois),An+1,An)</f>
        <v>#REF!</v>
      </c>
      <c r="F5" s="2" t="e">
        <f>ROUND(DATE(An_ref,4,MOD(234-11*MOD(An_ref,19),30))/7,)*7-6</f>
        <v>#REF!</v>
      </c>
      <c r="G5" s="41" t="s">
        <v>0</v>
      </c>
      <c r="H5" s="2" t="e">
        <f>ROUND(DATE(An_ref,4,1)/7+MOD(19*MOD(An_ref,19)-7,30)*14%,0)*7-6</f>
        <v>#REF!</v>
      </c>
    </row>
    <row r="6" spans="1:8" x14ac:dyDescent="0.2">
      <c r="B6" s="24" t="s">
        <v>13</v>
      </c>
      <c r="C6" s="25" t="b">
        <v>0</v>
      </c>
      <c r="D6" s="26" t="str">
        <f t="shared" si="0"/>
        <v/>
      </c>
      <c r="E6" s="26" t="e">
        <f>IF(MONTH(1&amp;Premier_mois)&gt;5,An+1,An)</f>
        <v>#REF!</v>
      </c>
      <c r="F6" s="2" t="e">
        <f>F5+1</f>
        <v>#REF!</v>
      </c>
      <c r="G6" s="41" t="s">
        <v>1</v>
      </c>
      <c r="H6" s="2" t="e">
        <f>(FLOOR(DATE(An_ref,5,DAY(MINUTE(An_ref/38)/2+56)),7)-34)+1</f>
        <v>#REF!</v>
      </c>
    </row>
    <row r="7" spans="1:8" x14ac:dyDescent="0.2">
      <c r="B7" s="22" t="s">
        <v>14</v>
      </c>
      <c r="C7" s="27" t="b">
        <v>1</v>
      </c>
      <c r="D7" s="23" t="str">
        <f t="shared" si="0"/>
        <v>Samedi</v>
      </c>
      <c r="E7" s="23" t="e">
        <f>IF(MONTH(DATE(An,3,29.56+0.979*MOD(204-11*MOD(An,19),30)-WEEKDAY(DATE(An,3,28.56+0.979*MOD(204-11*MOD(An,19),30))))+1+49)&lt;MONTH(1&amp;Premier_mois),An+1,An)</f>
        <v>#REF!</v>
      </c>
      <c r="F7" s="36" t="e">
        <f>DATE(An_ref,5,8)</f>
        <v>#REF!</v>
      </c>
      <c r="G7" s="41" t="s">
        <v>20</v>
      </c>
    </row>
    <row r="8" spans="1:8" x14ac:dyDescent="0.2">
      <c r="B8" s="22" t="s">
        <v>15</v>
      </c>
      <c r="C8" s="27" t="b">
        <v>1</v>
      </c>
      <c r="D8" s="23" t="str">
        <f t="shared" si="0"/>
        <v>Dimanche</v>
      </c>
      <c r="E8" s="23" t="e">
        <f>IF(MONTH(1&amp;Premier_mois)&gt;7,An+1,An)</f>
        <v>#REF!</v>
      </c>
      <c r="F8" s="36" t="e">
        <f>DATE(An_ref,5,30)</f>
        <v>#REF!</v>
      </c>
      <c r="G8" s="43" t="s">
        <v>21</v>
      </c>
    </row>
    <row r="9" spans="1:8" x14ac:dyDescent="0.2">
      <c r="B9" s="27"/>
      <c r="C9" s="23" t="s">
        <v>16</v>
      </c>
      <c r="D9" s="23">
        <f>MONTH(1&amp;Premier_mois)</f>
        <v>1</v>
      </c>
      <c r="E9" s="23" t="e">
        <f>IF(MONTH(1&amp;Premier_mois)&gt;8,An+1,An)</f>
        <v>#REF!</v>
      </c>
      <c r="F9" s="36" t="e">
        <f>DATE(An_ref,7,14)</f>
        <v>#REF!</v>
      </c>
      <c r="G9" s="43" t="s">
        <v>19</v>
      </c>
    </row>
    <row r="10" spans="1:8" x14ac:dyDescent="0.2">
      <c r="B10" s="27"/>
      <c r="C10" s="27" t="s">
        <v>17</v>
      </c>
      <c r="D10" s="23">
        <f ca="1">INT((TODAY()-LOOKUP(TODAY(),DATE(YEAR(TODAY())+{-1;0;1},1,3)-WEEKDAY(DATE(YEAR(TODAY())+{-1;0;1},1,3))+2))/7)+1</f>
        <v>12</v>
      </c>
      <c r="E10" s="23" t="e">
        <f>IF(MONTH(1&amp;Premier_mois)&gt;11,An+1,An)</f>
        <v>#REF!</v>
      </c>
      <c r="F10" s="2" t="e">
        <f>DATE(An_ref,9,7)-MOD(DATE(An_ref,9,7)-2,7)</f>
        <v>#REF!</v>
      </c>
      <c r="G10" s="39"/>
      <c r="H10" s="1" t="e">
        <f>DATE(An_ref,9,1)+6-MOD(DATE(An_ref,9,1)+4,7)</f>
        <v>#REF!</v>
      </c>
    </row>
    <row r="11" spans="1:8" x14ac:dyDescent="0.2">
      <c r="B11" s="27"/>
      <c r="C11" s="27"/>
      <c r="D11" s="27"/>
      <c r="E11" s="23" t="e">
        <f>IF(MONTH(1&amp;Premier_mois)&gt;11,An+1,An)</f>
        <v>#REF!</v>
      </c>
      <c r="F11" s="2" t="e">
        <f>DATE(An_ref,10,7)-MOD(DATE(An_ref,10,7)-2,7)+7</f>
        <v>#REF!</v>
      </c>
      <c r="H11" s="1" t="e">
        <f>DATE(An_ref,10,1)+13-MOD(DATE(An_ref,10,1)+4,7)</f>
        <v>#REF!</v>
      </c>
    </row>
    <row r="12" spans="1:8" x14ac:dyDescent="0.2">
      <c r="F12" s="36" t="e">
        <f>DATE(An_ref,12,23)</f>
        <v>#REF!</v>
      </c>
      <c r="G12" s="44" t="s">
        <v>22</v>
      </c>
    </row>
    <row r="13" spans="1:8" x14ac:dyDescent="0.2">
      <c r="F13" s="36" t="e">
        <f>DATE(An_ref,11,1)</f>
        <v>#REF!</v>
      </c>
      <c r="G13" s="44" t="s">
        <v>23</v>
      </c>
    </row>
    <row r="14" spans="1:8" x14ac:dyDescent="0.2">
      <c r="F14" s="36" t="e">
        <f>DATE(An_ref,11,11)</f>
        <v>#REF!</v>
      </c>
      <c r="G14" s="44" t="s">
        <v>24</v>
      </c>
    </row>
    <row r="15" spans="1:8" x14ac:dyDescent="0.2">
      <c r="F15" s="36" t="e">
        <f>DATE(An_ref,12,25)</f>
        <v>#REF!</v>
      </c>
      <c r="G15" s="41" t="s">
        <v>25</v>
      </c>
    </row>
    <row r="19" spans="1:2" x14ac:dyDescent="0.2">
      <c r="A19" s="33"/>
    </row>
    <row r="23" spans="1:2" x14ac:dyDescent="0.2">
      <c r="A23" s="29"/>
      <c r="B23" s="28"/>
    </row>
    <row r="24" spans="1:2" x14ac:dyDescent="0.2">
      <c r="A24" s="30"/>
      <c r="B24" s="28"/>
    </row>
    <row r="25" spans="1:2" x14ac:dyDescent="0.2">
      <c r="A25" s="31"/>
      <c r="B25" s="28"/>
    </row>
    <row r="26" spans="1:2" x14ac:dyDescent="0.2">
      <c r="A26" s="32"/>
      <c r="B26" s="28"/>
    </row>
    <row r="32" spans="1:2" x14ac:dyDescent="0.2">
      <c r="A32" s="35"/>
    </row>
  </sheetData>
  <phoneticPr fontId="2" type="noConversion"/>
  <conditionalFormatting sqref="B1">
    <cfRule type="expression" dxfId="0" priority="1" stopIfTrue="1">
      <formula>AND(B1="Erreur !")</formula>
    </cfRule>
  </conditionalFormatting>
  <dataValidations count="1">
    <dataValidation type="list" allowBlank="1" showInputMessage="1" showErrorMessage="1" sqref="A2">
      <mc:AlternateContent xmlns:x12ac="http://schemas.microsoft.com/office/spreadsheetml/2011/1/ac" xmlns:mc="http://schemas.openxmlformats.org/markup-compatibility/2006">
        <mc:Choice Requires="x12ac">
          <x12ac:list>Janvier,Février,"Mars,Avril",Mai,Juin,Juillet,Août,Septembre,Octrobre,Novembre,Décembre</x12ac:list>
        </mc:Choice>
        <mc:Fallback>
          <formula1>"Janvier,Février,Mars,Avril,Mai,Juin,Juillet,Août,Septembre,Octrobre,Novembre,Décembre"</formula1>
        </mc:Fallback>
      </mc:AlternateContent>
    </dataValidation>
  </dataValidations>
  <pageMargins left="0.78740157499999996" right="0.78740157499999996" top="0.984251969" bottom="0.984251969" header="0.4921259845" footer="0.4921259845"/>
  <pageSetup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771525</xdr:colOff>
                    <xdr:row>0</xdr:row>
                    <xdr:rowOff>180975</xdr:rowOff>
                  </from>
                  <to>
                    <xdr:col>2</xdr:col>
                    <xdr:colOff>9525</xdr:colOff>
                    <xdr:row>2</xdr:row>
                    <xdr:rowOff>47625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771525</xdr:colOff>
                    <xdr:row>1</xdr:row>
                    <xdr:rowOff>180975</xdr:rowOff>
                  </from>
                  <to>
                    <xdr:col>2</xdr:col>
                    <xdr:colOff>9525</xdr:colOff>
                    <xdr:row>3</xdr:row>
                    <xdr:rowOff>57150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xdr:col>
                    <xdr:colOff>771525</xdr:colOff>
                    <xdr:row>2</xdr:row>
                    <xdr:rowOff>180975</xdr:rowOff>
                  </from>
                  <to>
                    <xdr:col>2</xdr:col>
                    <xdr:colOff>9525</xdr:colOff>
                    <xdr:row>4</xdr:row>
                    <xdr:rowOff>57150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xdr:col>
                    <xdr:colOff>771525</xdr:colOff>
                    <xdr:row>3</xdr:row>
                    <xdr:rowOff>180975</xdr:rowOff>
                  </from>
                  <to>
                    <xdr:col>2</xdr:col>
                    <xdr:colOff>9525</xdr:colOff>
                    <xdr:row>5</xdr:row>
                    <xdr:rowOff>57150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xdr:col>
                    <xdr:colOff>771525</xdr:colOff>
                    <xdr:row>4</xdr:row>
                    <xdr:rowOff>171450</xdr:rowOff>
                  </from>
                  <to>
                    <xdr:col>2</xdr:col>
                    <xdr:colOff>9525</xdr:colOff>
                    <xdr:row>6</xdr:row>
                    <xdr:rowOff>57150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xdr:col>
                    <xdr:colOff>771525</xdr:colOff>
                    <xdr:row>5</xdr:row>
                    <xdr:rowOff>171450</xdr:rowOff>
                  </from>
                  <to>
                    <xdr:col>2</xdr:col>
                    <xdr:colOff>9525</xdr:colOff>
                    <xdr:row>7</xdr:row>
                    <xdr:rowOff>57150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xdr:col>
                    <xdr:colOff>771525</xdr:colOff>
                    <xdr:row>6</xdr:row>
                    <xdr:rowOff>171450</xdr:rowOff>
                  </from>
                  <to>
                    <xdr:col>2</xdr:col>
                    <xdr:colOff>9525</xdr:colOff>
                    <xdr:row>8</xdr:row>
                    <xdr:rowOff>57150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15</vt:i4>
      </vt:variant>
    </vt:vector>
  </HeadingPairs>
  <TitlesOfParts>
    <vt:vector size="23" baseType="lpstr">
      <vt:lpstr>RECAP GENERALE</vt:lpstr>
      <vt:lpstr>RECAP</vt:lpstr>
      <vt:lpstr>AO - 1</vt:lpstr>
      <vt:lpstr>Liste Chantier</vt:lpstr>
      <vt:lpstr>VIERGE</vt:lpstr>
      <vt:lpstr>VIERGE test zoom menu deroulant</vt:lpstr>
      <vt:lpstr>VIERGE (2)</vt:lpstr>
      <vt:lpstr>données</vt:lpstr>
      <vt:lpstr>An</vt:lpstr>
      <vt:lpstr>'AO - 1'!An_ref</vt:lpstr>
      <vt:lpstr>VIERGE!An_ref</vt:lpstr>
      <vt:lpstr>'VIERGE (2)'!An_ref</vt:lpstr>
      <vt:lpstr>'VIERGE test zoom menu deroulant'!An_ref</vt:lpstr>
      <vt:lpstr>Dates</vt:lpstr>
      <vt:lpstr>Jours_chômés</vt:lpstr>
      <vt:lpstr>Premier_mois</vt:lpstr>
      <vt:lpstr>Tab_feri</vt:lpstr>
      <vt:lpstr>'AO - 1'!Zone_d_impression</vt:lpstr>
      <vt:lpstr>RECAP!Zone_d_impression</vt:lpstr>
      <vt:lpstr>'RECAP GENERALE'!Zone_d_impression</vt:lpstr>
      <vt:lpstr>VIERGE!Zone_d_impression</vt:lpstr>
      <vt:lpstr>'VIERGE (2)'!Zone_d_impression</vt:lpstr>
      <vt:lpstr>'VIERGE test zoom menu deroulant'!Zone_d_impression</vt:lpstr>
    </vt:vector>
  </TitlesOfParts>
  <Company>Ville de Montréal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ulangzx</dc:creator>
  <cp:lastModifiedBy>Bruno Bouron</cp:lastModifiedBy>
  <cp:lastPrinted>2019-03-08T17:07:36Z</cp:lastPrinted>
  <dcterms:created xsi:type="dcterms:W3CDTF">2018-10-18T13:37:04Z</dcterms:created>
  <dcterms:modified xsi:type="dcterms:W3CDTF">2019-03-21T14:08:03Z</dcterms:modified>
</cp:coreProperties>
</file>