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C:\Users\mooref\Desktop\"/>
    </mc:Choice>
  </mc:AlternateContent>
  <xr:revisionPtr revIDLastSave="0" documentId="13_ncr:1_{D727EEE6-9386-4D19-8354-2D66B598FF65}" xr6:coauthVersionLast="47" xr6:coauthVersionMax="47" xr10:uidLastSave="{00000000-0000-0000-0000-000000000000}"/>
  <bookViews>
    <workbookView xWindow="-108" yWindow="-108" windowWidth="30936" windowHeight="16896" xr2:uid="{D39DED70-A42E-4AFD-A526-C1CF3F253215}"/>
  </bookViews>
  <sheets>
    <sheet name="Feuil1" sheetId="1" r:id="rId1"/>
    <sheet name="Liste client" sheetId="4" r:id="rId2"/>
    <sheet name="Facture commerciale" sheetId="2" r:id="rId3"/>
  </sheets>
  <externalReferences>
    <externalReference r:id="rId4"/>
  </externalReferences>
  <definedNames>
    <definedName name="Acompte">'Facture commerciale'!#REF!</definedName>
    <definedName name="Expédition">'Facture commerciale'!$G$32</definedName>
    <definedName name="_xlnm.Print_Titles" localSheetId="2">'Facture commerciale'!$9:$9</definedName>
    <definedName name="LigneTitreRégion2..E5">'Facture commerciale'!$D$5</definedName>
    <definedName name="LigneTitreRégion4..H20">'Facture commerciale'!$F$29</definedName>
    <definedName name="NomDeLaSociété">'Facture commerciale'!$B$1</definedName>
    <definedName name="NomFacture">'Facture commerciale'!$C$5</definedName>
    <definedName name="RechercheClients">[1]!ListeClients[NOM DE LA SOCIÉTÉ]</definedName>
    <definedName name="SousTotalDeLaFacture">'Facture commerciale'!$G$29</definedName>
    <definedName name="TauxTaxeVente">'Facture commerciale'!$G$30</definedName>
    <definedName name="Titre2">[1]!ListeClients[[#Headers],[NOM DE LA SOCIÉTÉ]]</definedName>
    <definedName name="TitreColonne1">PostesFacture[[#Headers],[DATE]]</definedName>
    <definedName name="TVA">'Facture commerciale'!$G$31</definedName>
    <definedName name="_xlnm.Print_Area" localSheetId="2">'Facture commerciale'!$A:$H</definedName>
    <definedName name="ZoneTitreLigne1..C6">'Facture commerciale'!$B$5</definedName>
    <definedName name="ZoneTitreLigne3..H5">'Facture commerciale'!$F$5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2" l="1"/>
  <c r="E5" i="2"/>
  <c r="E6" i="2"/>
  <c r="G32" i="2"/>
  <c r="G12" i="2"/>
  <c r="G13" i="2"/>
  <c r="G14" i="2"/>
  <c r="G15" i="2"/>
  <c r="G16" i="2"/>
  <c r="G17" i="2"/>
  <c r="G19" i="2"/>
  <c r="G20" i="2"/>
  <c r="G21" i="2"/>
  <c r="G22" i="2"/>
  <c r="G23" i="2"/>
  <c r="G24" i="2"/>
  <c r="G25" i="2"/>
  <c r="G26" i="2"/>
  <c r="C7" i="2"/>
  <c r="C6" i="2"/>
  <c r="G6" i="2"/>
  <c r="D7" i="2"/>
  <c r="G7" i="2"/>
  <c r="B10" i="2"/>
  <c r="G10" i="2"/>
  <c r="G11" i="2"/>
  <c r="G18" i="2"/>
  <c r="G27" i="2"/>
  <c r="G28" i="2"/>
  <c r="G29" i="2" l="1"/>
  <c r="G31" i="2" s="1"/>
  <c r="G30" i="2" l="1"/>
  <c r="G33" i="2" s="1"/>
</calcChain>
</file>

<file path=xl/sharedStrings.xml><?xml version="1.0" encoding="utf-8"?>
<sst xmlns="http://schemas.openxmlformats.org/spreadsheetml/2006/main" count="105" uniqueCount="86">
  <si>
    <t>Client</t>
  </si>
  <si>
    <t>Article</t>
  </si>
  <si>
    <t>Elliot Granger</t>
  </si>
  <si>
    <t>Harry Potter</t>
  </si>
  <si>
    <t>Arnold Palmer</t>
  </si>
  <si>
    <t>Bas</t>
  </si>
  <si>
    <t>Scrabble</t>
  </si>
  <si>
    <t>Monopoly</t>
  </si>
  <si>
    <t>Jeu</t>
  </si>
  <si>
    <t>Total</t>
  </si>
  <si>
    <t>Montant total dû dans 10 jours. Les comptes en souffrance sont soumis à des frais d’intérêt de 2% par mois.</t>
  </si>
  <si>
    <t>Expédition</t>
  </si>
  <si>
    <t>Sous-total de la facture</t>
  </si>
  <si>
    <t>Blocs de bois</t>
  </si>
  <si>
    <t>TOTAL</t>
  </si>
  <si>
    <t>PRIX UNITAIRE</t>
  </si>
  <si>
    <t>QTÉ</t>
  </si>
  <si>
    <t>DESCRIPTION</t>
  </si>
  <si>
    <t>DATE</t>
  </si>
  <si>
    <t>Coordonnées :</t>
  </si>
  <si>
    <t>Courriel :</t>
  </si>
  <si>
    <t>Date de facturation :</t>
  </si>
  <si>
    <t>Adresse :</t>
  </si>
  <si>
    <t>N° de facture :</t>
  </si>
  <si>
    <t>Téléphone :</t>
  </si>
  <si>
    <t>Facturer à :</t>
  </si>
  <si>
    <t>www.tailspintoys.com</t>
  </si>
  <si>
    <t>Ocean View,  MO 12345</t>
  </si>
  <si>
    <t>Les clients</t>
  </si>
  <si>
    <t>tailspin@interestingsite.com</t>
  </si>
  <si>
    <t>123, rue des Écoles</t>
  </si>
  <si>
    <t>Armand Frappier</t>
  </si>
  <si>
    <t>a</t>
  </si>
  <si>
    <t>f</t>
  </si>
  <si>
    <t>Jeremy</t>
  </si>
  <si>
    <t>Paul</t>
  </si>
  <si>
    <t>Bernard</t>
  </si>
  <si>
    <t>d</t>
  </si>
  <si>
    <t>g</t>
  </si>
  <si>
    <t>h</t>
  </si>
  <si>
    <t>k</t>
  </si>
  <si>
    <t>Ma compagnie</t>
  </si>
  <si>
    <r>
      <rPr>
        <b/>
        <sz val="11"/>
        <color theme="2" tint="-0.749992370372631"/>
        <rFont val="Source Sans Pro"/>
        <family val="2"/>
      </rPr>
      <t xml:space="preserve">Tél. : </t>
    </r>
    <r>
      <rPr>
        <sz val="11"/>
        <color theme="2" tint="-0.749992370372631"/>
        <rFont val="Source Sans Pro"/>
        <family val="2"/>
      </rPr>
      <t>(514) 123-4567</t>
    </r>
  </si>
  <si>
    <t>Nom</t>
  </si>
  <si>
    <t>Adresse</t>
  </si>
  <si>
    <t>Ville</t>
  </si>
  <si>
    <t>Code Postal</t>
  </si>
  <si>
    <t>Téléphone</t>
  </si>
  <si>
    <t>Courriel</t>
  </si>
  <si>
    <t>321 des érables</t>
  </si>
  <si>
    <t>Laval</t>
  </si>
  <si>
    <t>H7H 1H1</t>
  </si>
  <si>
    <t>(514) 123-1234</t>
  </si>
  <si>
    <t>elliot.granger@allo.ca</t>
  </si>
  <si>
    <t>TPS</t>
  </si>
  <si>
    <t>TVQ</t>
  </si>
  <si>
    <t>123 de Bleau</t>
  </si>
  <si>
    <t>Montréal</t>
  </si>
  <si>
    <t>H3K 1Z2</t>
  </si>
  <si>
    <t>(514) 123-1235</t>
  </si>
  <si>
    <t>Harry.Potter@astral.ca</t>
  </si>
  <si>
    <t>1122 Allo</t>
  </si>
  <si>
    <t>Astral</t>
  </si>
  <si>
    <t>H1Z 1X1</t>
  </si>
  <si>
    <t>(514) 123-1236</t>
  </si>
  <si>
    <t>(514) 123-1237</t>
  </si>
  <si>
    <t>(514) 123-1238</t>
  </si>
  <si>
    <t>(514) 123-1239</t>
  </si>
  <si>
    <t>(514) 123-1240</t>
  </si>
  <si>
    <t>test@ddd.ca</t>
  </si>
  <si>
    <t>test2@ddd.ca</t>
  </si>
  <si>
    <t>test3@ddd.ca</t>
  </si>
  <si>
    <t>test4@ddd.ca</t>
  </si>
  <si>
    <t>test5@ddd.ca</t>
  </si>
  <si>
    <t>1234 des sables</t>
  </si>
  <si>
    <t>Mirabel</t>
  </si>
  <si>
    <t>123 Bonjour</t>
  </si>
  <si>
    <t>123 du Vent</t>
  </si>
  <si>
    <t>123 des Trouvailles</t>
  </si>
  <si>
    <t>HOH OHO</t>
  </si>
  <si>
    <t>J1J 1J1</t>
  </si>
  <si>
    <t>J2J 1J2</t>
  </si>
  <si>
    <t>H1J 1J1</t>
  </si>
  <si>
    <t xml:space="preserve">    </t>
  </si>
  <si>
    <t>Qté</t>
  </si>
  <si>
    <t>Prix unitaire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</si>
</sst>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4" formatCode="_ * #,##0.00_)\ &quot;$&quot;_ ;_ * \(#,##0.00\)\ &quot;$&quot;_ ;_ * &quot;-&quot;??_)\ &quot;$&quot;_ ;_ @_ "/>
    <numFmt numFmtId="164" formatCode="#,##0.00\ &quot;$&quot;"/>
    <numFmt numFmtId="165" formatCode="0;0;;@"/>
    <numFmt numFmtId="166" formatCode="[&lt;=9999999]###\-####;###\-###\-####"/>
  </numFmts>
  <fonts count="22" x14ac:knownFonts="1">
    <font>
      <sz val="11"/>
      <color theme="1"/>
      <name val="Calibri"/>
      <family val="2"/>
      <scheme val="minor"/>
    </font>
    <font>
      <sz val="11"/>
      <color theme="1"/>
      <name val="Calibri"/>
      <family val="2"/>
      <scheme val="minor"/>
    </font>
    <font>
      <b/>
      <sz val="11"/>
      <color theme="3"/>
      <name val="Calibri"/>
      <family val="2"/>
      <scheme val="minor"/>
    </font>
    <font>
      <b/>
      <sz val="11"/>
      <color theme="1"/>
      <name val="Calibri"/>
      <family val="2"/>
      <scheme val="minor"/>
    </font>
    <font>
      <sz val="11"/>
      <color theme="0"/>
      <name val="Calibri"/>
      <family val="2"/>
      <scheme val="minor"/>
    </font>
    <font>
      <sz val="11"/>
      <color theme="3"/>
      <name val="Calibri"/>
      <family val="2"/>
      <scheme val="minor"/>
    </font>
    <font>
      <sz val="10"/>
      <name val="Calibri"/>
      <family val="2"/>
      <scheme val="minor"/>
    </font>
    <font>
      <sz val="11"/>
      <color theme="0"/>
      <name val="Source Sans Pro"/>
      <family val="2"/>
    </font>
    <font>
      <b/>
      <sz val="11"/>
      <color theme="0"/>
      <name val="Source Sans Pro"/>
      <family val="2"/>
    </font>
    <font>
      <sz val="11"/>
      <color rgb="FF707070"/>
      <name val="Source Sans Pro"/>
      <family val="2"/>
    </font>
    <font>
      <sz val="11"/>
      <color theme="1"/>
      <name val="Source Sans Pro"/>
      <family val="2"/>
    </font>
    <font>
      <b/>
      <sz val="11"/>
      <color theme="1"/>
      <name val="Source Sans Pro"/>
      <family val="2"/>
    </font>
    <font>
      <sz val="11"/>
      <color theme="3"/>
      <name val="Source Sans Pro"/>
      <family val="2"/>
    </font>
    <font>
      <sz val="11"/>
      <color theme="3" tint="-0.249977111117893"/>
      <name val="Source Sans Pro"/>
      <family val="2"/>
    </font>
    <font>
      <sz val="10"/>
      <color theme="2" tint="-0.749992370372631"/>
      <name val="Source Sans Pro"/>
      <family val="2"/>
    </font>
    <font>
      <sz val="9"/>
      <color theme="2" tint="-0.749992370372631"/>
      <name val="Source Sans Pro"/>
      <family val="2"/>
    </font>
    <font>
      <b/>
      <sz val="11"/>
      <color theme="2" tint="-0.749992370372631"/>
      <name val="Source Sans Pro"/>
      <family val="2"/>
    </font>
    <font>
      <sz val="11"/>
      <color theme="2" tint="-0.749992370372631"/>
      <name val="Source Sans Pro"/>
      <family val="2"/>
    </font>
    <font>
      <sz val="11"/>
      <color theme="3"/>
      <name val="Calibri Light"/>
      <family val="2"/>
      <scheme val="major"/>
    </font>
    <font>
      <b/>
      <sz val="28"/>
      <color theme="3"/>
      <name val="Calibri Light"/>
      <family val="2"/>
      <scheme val="major"/>
    </font>
    <font>
      <b/>
      <sz val="28"/>
      <color theme="4"/>
      <name val="Verdana"/>
      <family val="2"/>
    </font>
    <font>
      <b/>
      <sz val="28"/>
      <color theme="4" tint="-0.499984740745262"/>
      <name val="Trebuchet MS"/>
      <family val="2"/>
    </font>
  </fonts>
  <fills count="3">
    <fill>
      <patternFill patternType="none"/>
    </fill>
    <fill>
      <patternFill patternType="gray125"/>
    </fill>
    <fill>
      <patternFill patternType="solid">
        <fgColor theme="1" tint="0.34998626667073579"/>
        <bgColor indexed="64"/>
      </patternFill>
    </fill>
  </fills>
  <borders count="4">
    <border>
      <left/>
      <right/>
      <top/>
      <bottom/>
      <diagonal/>
    </border>
    <border>
      <left/>
      <right/>
      <top/>
      <bottom style="thin">
        <color theme="2" tint="-0.24994659260841701"/>
      </bottom>
      <diagonal/>
    </border>
    <border>
      <left/>
      <right/>
      <top style="thin">
        <color theme="2" tint="-0.24994659260841701"/>
      </top>
      <bottom style="thin">
        <color theme="2" tint="-0.24994659260841701"/>
      </bottom>
      <diagonal/>
    </border>
    <border>
      <left/>
      <right/>
      <top/>
      <bottom style="thin">
        <color theme="3" tint="0.59996337778862885"/>
      </bottom>
      <diagonal/>
    </border>
  </borders>
  <cellStyleXfs count="20">
    <xf numFmtId="0" fontId="0" fillId="0" borderId="0"/>
    <xf numFmtId="0" fontId="5" fillId="0" borderId="0">
      <alignment horizontal="left" vertical="center" wrapText="1"/>
    </xf>
    <xf numFmtId="164" fontId="1" fillId="0" borderId="0" applyFill="0" applyBorder="0" applyProtection="0">
      <alignment horizontal="right" vertical="center" indent="1"/>
    </xf>
    <xf numFmtId="0" fontId="3" fillId="0" borderId="1" applyNumberFormat="0" applyFill="0" applyAlignment="0" applyProtection="0"/>
    <xf numFmtId="0" fontId="5" fillId="0" borderId="0" applyNumberFormat="0" applyFill="0" applyBorder="0" applyProtection="0"/>
    <xf numFmtId="9" fontId="1" fillId="0" borderId="0" applyFill="0" applyBorder="0" applyProtection="0">
      <alignment horizontal="right" vertical="center" indent="1"/>
    </xf>
    <xf numFmtId="164" fontId="5" fillId="0" borderId="0" applyFont="0" applyFill="0" applyBorder="0" applyProtection="0">
      <alignment horizontal="right" vertical="center"/>
    </xf>
    <xf numFmtId="1" fontId="5" fillId="0" borderId="0" applyFont="0" applyFill="0" applyBorder="0" applyProtection="0">
      <alignment vertical="center"/>
    </xf>
    <xf numFmtId="0" fontId="5" fillId="0" borderId="0" applyNumberFormat="0" applyFont="0" applyFill="0" applyBorder="0">
      <alignment horizontal="left" vertical="center" wrapText="1"/>
    </xf>
    <xf numFmtId="14" fontId="5" fillId="0" borderId="0" applyFont="0" applyFill="0" applyBorder="0" applyAlignment="0" applyProtection="0">
      <alignment horizontal="left" vertical="center"/>
    </xf>
    <xf numFmtId="0" fontId="2" fillId="0" borderId="0" applyNumberFormat="0" applyFill="0" applyBorder="0">
      <alignment horizontal="right" vertical="center" wrapText="1"/>
    </xf>
    <xf numFmtId="165" fontId="2" fillId="0" borderId="0" applyNumberFormat="0">
      <alignment horizontal="left" vertical="top" wrapText="1"/>
    </xf>
    <xf numFmtId="0" fontId="5" fillId="0" borderId="0" applyNumberFormat="0" applyFill="0" applyProtection="0">
      <alignment horizontal="right" vertical="top" indent="2"/>
    </xf>
    <xf numFmtId="166" fontId="5" fillId="0" borderId="0" applyFont="0" applyFill="0" applyBorder="0" applyAlignment="0" applyProtection="0">
      <alignment vertical="center"/>
    </xf>
    <xf numFmtId="0" fontId="5" fillId="0" borderId="0" applyNumberFormat="0" applyFill="0" applyBorder="0" applyAlignment="0" applyProtection="0">
      <alignment vertical="center" wrapText="1"/>
    </xf>
    <xf numFmtId="166" fontId="18" fillId="0" borderId="0" applyFill="0" applyBorder="0" applyProtection="0">
      <alignment horizontal="left" vertical="top" wrapText="1" indent="2"/>
    </xf>
    <xf numFmtId="2" fontId="19" fillId="0" borderId="0" applyFill="0" applyBorder="0" applyProtection="0">
      <alignment horizontal="left" vertical="center"/>
    </xf>
    <xf numFmtId="0" fontId="4" fillId="0" borderId="0" applyNumberFormat="0" applyFill="0" applyBorder="0">
      <alignment horizontal="center" vertical="center" wrapText="1"/>
    </xf>
    <xf numFmtId="0" fontId="18" fillId="0" borderId="0" applyNumberFormat="0" applyFill="0" applyBorder="0" applyProtection="0">
      <alignment horizontal="left" wrapText="1" indent="2"/>
    </xf>
    <xf numFmtId="44" fontId="1" fillId="0" borderId="0" applyFont="0" applyFill="0" applyBorder="0" applyAlignment="0" applyProtection="0"/>
  </cellStyleXfs>
  <cellXfs count="53">
    <xf numFmtId="0" fontId="0" fillId="0" borderId="0" xfId="0"/>
    <xf numFmtId="0" fontId="5" fillId="0" borderId="0" xfId="1">
      <alignment horizontal="left" vertical="center" wrapText="1"/>
    </xf>
    <xf numFmtId="0" fontId="6" fillId="0" borderId="0" xfId="1" applyFont="1">
      <alignment horizontal="left" vertical="center" wrapText="1"/>
    </xf>
    <xf numFmtId="164" fontId="7" fillId="2" borderId="0" xfId="2" applyFont="1" applyFill="1" applyBorder="1" applyProtection="1">
      <alignment horizontal="right" vertical="center" indent="1"/>
    </xf>
    <xf numFmtId="0" fontId="8" fillId="2" borderId="0" xfId="3" applyFont="1" applyFill="1" applyBorder="1" applyAlignment="1" applyProtection="1">
      <alignment horizontal="left" vertical="center" indent="1"/>
    </xf>
    <xf numFmtId="0" fontId="9" fillId="0" borderId="0" xfId="4" applyFont="1" applyAlignment="1">
      <alignment horizontal="left" indent="1"/>
    </xf>
    <xf numFmtId="164" fontId="10" fillId="0" borderId="2" xfId="2" applyFont="1" applyFill="1" applyBorder="1" applyProtection="1">
      <alignment horizontal="right" vertical="center" indent="1"/>
    </xf>
    <xf numFmtId="0" fontId="11" fillId="0" borderId="2" xfId="3" applyFont="1" applyFill="1" applyBorder="1" applyAlignment="1" applyProtection="1">
      <alignment horizontal="left" vertical="center" indent="1"/>
    </xf>
    <xf numFmtId="0" fontId="12" fillId="0" borderId="0" xfId="1" applyFont="1" applyAlignment="1">
      <alignment horizontal="left" vertical="center" wrapText="1" indent="1"/>
    </xf>
    <xf numFmtId="164" fontId="10" fillId="0" borderId="1" xfId="2" applyFont="1" applyFill="1" applyBorder="1" applyProtection="1">
      <alignment horizontal="right" vertical="center" indent="1"/>
    </xf>
    <xf numFmtId="0" fontId="11" fillId="0" borderId="1" xfId="3" applyFont="1" applyFill="1" applyAlignment="1" applyProtection="1">
      <alignment horizontal="left" vertical="center" indent="1"/>
    </xf>
    <xf numFmtId="164" fontId="10" fillId="0" borderId="3" xfId="2" applyFont="1" applyFill="1" applyBorder="1" applyProtection="1">
      <alignment horizontal="right" vertical="center" indent="1"/>
    </xf>
    <xf numFmtId="0" fontId="11" fillId="0" borderId="3" xfId="3" applyFont="1" applyFill="1" applyBorder="1" applyAlignment="1" applyProtection="1">
      <alignment horizontal="left" vertical="center" indent="1"/>
    </xf>
    <xf numFmtId="164" fontId="13" fillId="0" borderId="0" xfId="2" applyFont="1" applyFill="1" applyBorder="1">
      <alignment horizontal="right" vertical="center" indent="1"/>
    </xf>
    <xf numFmtId="164" fontId="13" fillId="0" borderId="0" xfId="6" applyFont="1" applyFill="1" applyBorder="1" applyAlignment="1">
      <alignment horizontal="center" vertical="center"/>
    </xf>
    <xf numFmtId="1" fontId="13" fillId="0" borderId="0" xfId="7" applyFont="1" applyFill="1" applyBorder="1" applyAlignment="1">
      <alignment horizontal="center" vertical="center"/>
    </xf>
    <xf numFmtId="0" fontId="13" fillId="0" borderId="0" xfId="8" applyFont="1" applyFill="1" applyBorder="1" applyAlignment="1">
      <alignment horizontal="center" vertical="center" wrapText="1"/>
    </xf>
    <xf numFmtId="14" fontId="13" fillId="0" borderId="0" xfId="9" applyFont="1" applyFill="1" applyBorder="1" applyAlignment="1">
      <alignment horizontal="left" vertical="center" wrapText="1" indent="1"/>
    </xf>
    <xf numFmtId="0" fontId="8" fillId="2" borderId="0" xfId="10" applyFont="1" applyFill="1" applyBorder="1" applyAlignment="1">
      <alignment horizontal="right" vertical="center" wrapText="1" indent="1"/>
    </xf>
    <xf numFmtId="0" fontId="8" fillId="2" borderId="0" xfId="10" applyFont="1" applyFill="1" applyBorder="1" applyAlignment="1">
      <alignment horizontal="center" vertical="center" wrapText="1"/>
    </xf>
    <xf numFmtId="0" fontId="8" fillId="0" borderId="0" xfId="10" applyFont="1" applyFill="1" applyBorder="1" applyAlignment="1">
      <alignment horizontal="center" vertical="center" wrapText="1"/>
    </xf>
    <xf numFmtId="0" fontId="8" fillId="0" borderId="0" xfId="8" applyFont="1" applyFill="1" applyBorder="1" applyAlignment="1">
      <alignment horizontal="left" vertical="center" wrapText="1" indent="1"/>
    </xf>
    <xf numFmtId="0" fontId="14" fillId="0" borderId="0" xfId="1" applyFont="1">
      <alignment horizontal="left" vertical="center" wrapText="1"/>
    </xf>
    <xf numFmtId="0" fontId="14" fillId="0" borderId="0" xfId="1" applyFont="1" applyAlignment="1">
      <alignment horizontal="left" vertical="top" wrapText="1"/>
    </xf>
    <xf numFmtId="0" fontId="15" fillId="0" borderId="0" xfId="1" applyFont="1" applyAlignment="1">
      <alignment horizontal="left" vertical="top" indent="1"/>
    </xf>
    <xf numFmtId="0" fontId="14" fillId="0" borderId="0" xfId="1" applyFont="1" applyAlignment="1">
      <alignment horizontal="left" vertical="center" wrapText="1" indent="1"/>
    </xf>
    <xf numFmtId="165" fontId="16" fillId="0" borderId="0" xfId="11" applyNumberFormat="1" applyFont="1" applyAlignment="1">
      <alignment horizontal="left" vertical="top" wrapText="1" indent="1"/>
    </xf>
    <xf numFmtId="0" fontId="17" fillId="0" borderId="0" xfId="12" applyFont="1" applyAlignment="1">
      <alignment horizontal="left" vertical="top" indent="1"/>
    </xf>
    <xf numFmtId="165" fontId="16" fillId="0" borderId="0" xfId="11" applyNumberFormat="1" applyFont="1">
      <alignment horizontal="left" vertical="top" wrapText="1"/>
    </xf>
    <xf numFmtId="0" fontId="17" fillId="0" borderId="0" xfId="12" applyFont="1" applyAlignment="1">
      <alignment horizontal="left" vertical="top" indent="2"/>
    </xf>
    <xf numFmtId="165" fontId="16" fillId="0" borderId="0" xfId="11" applyNumberFormat="1" applyFont="1" applyAlignment="1">
      <alignment horizontal="left" vertical="top" indent="1"/>
    </xf>
    <xf numFmtId="14" fontId="16" fillId="0" borderId="0" xfId="11" applyNumberFormat="1" applyFont="1">
      <alignment horizontal="left" vertical="top" wrapText="1"/>
    </xf>
    <xf numFmtId="166" fontId="16" fillId="0" borderId="0" xfId="13" applyFont="1" applyBorder="1" applyAlignment="1">
      <alignment horizontal="left" vertical="top" wrapText="1" indent="1"/>
    </xf>
    <xf numFmtId="0" fontId="16" fillId="0" borderId="0" xfId="11" applyNumberFormat="1" applyFont="1">
      <alignment horizontal="left" vertical="top" wrapText="1"/>
    </xf>
    <xf numFmtId="166" fontId="16" fillId="0" borderId="0" xfId="13" applyFont="1" applyAlignment="1">
      <alignment horizontal="left" vertical="top" wrapText="1" indent="1"/>
    </xf>
    <xf numFmtId="0" fontId="12" fillId="0" borderId="0" xfId="1" applyFont="1">
      <alignment horizontal="left" vertical="center" wrapText="1"/>
    </xf>
    <xf numFmtId="166" fontId="17" fillId="0" borderId="0" xfId="15" applyFont="1" applyAlignment="1">
      <alignment horizontal="left" vertical="top" wrapText="1" indent="1"/>
    </xf>
    <xf numFmtId="0" fontId="7" fillId="0" borderId="0" xfId="17" applyFont="1" applyFill="1" applyAlignment="1">
      <alignment horizontal="center" vertical="top" wrapText="1"/>
    </xf>
    <xf numFmtId="166" fontId="17" fillId="0" borderId="0" xfId="13" applyFont="1" applyAlignment="1">
      <alignment horizontal="left" wrapText="1" indent="1"/>
    </xf>
    <xf numFmtId="0" fontId="17" fillId="0" borderId="0" xfId="18" applyFont="1" applyAlignment="1">
      <alignment horizontal="left" wrapText="1" indent="1"/>
    </xf>
    <xf numFmtId="0" fontId="17" fillId="0" borderId="0" xfId="14" applyFont="1" applyBorder="1" applyAlignment="1">
      <alignment vertical="top" wrapText="1"/>
    </xf>
    <xf numFmtId="2" fontId="20" fillId="0" borderId="0" xfId="16" applyFont="1" applyBorder="1" applyAlignment="1">
      <alignment horizontal="left" vertical="center" wrapText="1"/>
    </xf>
    <xf numFmtId="0" fontId="17" fillId="0" borderId="0" xfId="14" applyFont="1" applyBorder="1" applyAlignment="1">
      <alignment wrapText="1"/>
    </xf>
    <xf numFmtId="0" fontId="17" fillId="0" borderId="0" xfId="14" applyFont="1" applyBorder="1" applyAlignment="1">
      <alignment vertical="top" wrapText="1"/>
    </xf>
    <xf numFmtId="2" fontId="21" fillId="0" borderId="0" xfId="16" applyFont="1" applyBorder="1" applyAlignment="1">
      <alignment horizontal="left" vertical="center" wrapText="1"/>
    </xf>
    <xf numFmtId="2" fontId="20" fillId="0" borderId="0" xfId="16" applyFont="1" applyBorder="1" applyAlignment="1">
      <alignment horizontal="left" vertical="center" wrapText="1"/>
    </xf>
    <xf numFmtId="0" fontId="5" fillId="0" borderId="0" xfId="14" applyAlignment="1"/>
    <xf numFmtId="165" fontId="17" fillId="0" borderId="0" xfId="11" applyNumberFormat="1" applyFont="1" applyAlignment="1">
      <alignment horizontal="left" vertical="top" wrapText="1" indent="1"/>
    </xf>
    <xf numFmtId="0" fontId="16" fillId="0" borderId="0" xfId="12" applyFont="1" applyAlignment="1">
      <alignment horizontal="left" vertical="top" indent="1"/>
    </xf>
    <xf numFmtId="164" fontId="13" fillId="0" borderId="0" xfId="2" applyFont="1" applyFill="1" applyBorder="1" applyAlignment="1">
      <alignment horizontal="right" vertical="center" indent="1"/>
    </xf>
    <xf numFmtId="44" fontId="0" fillId="0" borderId="0" xfId="19" applyFont="1"/>
    <xf numFmtId="0" fontId="8" fillId="0" borderId="0" xfId="8" applyFont="1" applyFill="1" applyBorder="1" applyAlignment="1">
      <alignment horizontal="center" vertical="center"/>
    </xf>
    <xf numFmtId="0" fontId="8" fillId="2" borderId="0" xfId="10" quotePrefix="1" applyFont="1" applyFill="1" applyBorder="1" applyAlignment="1">
      <alignment horizontal="center" vertical="center" wrapText="1"/>
    </xf>
  </cellXfs>
  <cellStyles count="20">
    <cellStyle name="Alignement à droite du titre du tableau" xfId="10" xr:uid="{B2B21B39-BD55-4035-9E6D-2C149E10896E}"/>
    <cellStyle name="cellule de navigation" xfId="17" xr:uid="{2D031C55-9BE5-4E34-8CC8-04989C25FB10}"/>
    <cellStyle name="Date" xfId="9" xr:uid="{D7C8707E-511E-4345-8497-55B8A416E88A}"/>
    <cellStyle name="Détails de la facture" xfId="11" xr:uid="{B52BD9BB-FC92-48E7-A055-E4FB56AC59F7}"/>
    <cellStyle name="Détails du tableau alignés à gauche" xfId="8" xr:uid="{9C3D5122-0CF3-4060-84B6-B61E39C945F7}"/>
    <cellStyle name="Lien hypertexte" xfId="14" builtinId="8"/>
    <cellStyle name="Monétaire" xfId="19" builtinId="4"/>
    <cellStyle name="Monétaire [0] 2" xfId="2" xr:uid="{FBF66132-4FCA-4059-B1CE-81AE23DE2CAA}"/>
    <cellStyle name="Monétaire 2" xfId="6" xr:uid="{E5C9D8CA-CA40-44F5-9260-9FD7A97F8813}"/>
    <cellStyle name="Normal" xfId="0" builtinId="0"/>
    <cellStyle name="Normal 2" xfId="1" xr:uid="{4C66520F-8EC5-4820-919D-DE42228F6202}"/>
    <cellStyle name="Pourcentage 2" xfId="5" xr:uid="{11EA96EE-0B69-4E8A-86E9-CCFF9457FEE8}"/>
    <cellStyle name="Quantité" xfId="7" xr:uid="{FDA82988-8783-4E2E-A1B5-E6289EC147C0}"/>
    <cellStyle name="Téléphone" xfId="13" xr:uid="{E11183DA-8328-492B-ACCE-DE501160705B}"/>
    <cellStyle name="Texte explicatif 2" xfId="4" xr:uid="{4BFBB816-6730-49B5-9650-E714DDBC230A}"/>
    <cellStyle name="Titre 2" xfId="16" xr:uid="{233C4881-27C3-4A2B-A995-53A39E7FAF9A}"/>
    <cellStyle name="Titre 1 2" xfId="18" xr:uid="{06EFCAE0-0B75-4C3C-AC36-FAE62048277A}"/>
    <cellStyle name="Titre 2 2" xfId="15" xr:uid="{05A22D9C-7EC3-4657-B4F9-379B4BFF41BB}"/>
    <cellStyle name="Titre 3 2" xfId="12" xr:uid="{63EC8F1D-666C-4111-934C-662C2E13E20D}"/>
    <cellStyle name="Total 2" xfId="3" xr:uid="{2EF0EF2D-BA43-40FF-A35F-88131F89C518}"/>
  </cellStyles>
  <dxfs count="13">
    <dxf>
      <font>
        <b/>
        <i val="0"/>
        <color theme="3"/>
      </font>
    </dxf>
    <dxf>
      <font>
        <strike val="0"/>
        <outline val="0"/>
        <shadow val="0"/>
        <u val="none"/>
        <vertAlign val="baseline"/>
        <sz val="11"/>
        <color theme="3" tint="-0.249977111117893"/>
        <name val="Source Sans Pro"/>
        <scheme val="none"/>
      </font>
      <alignment horizontal="right" vertical="center" textRotation="0" indent="1" justifyLastLine="0" shrinkToFit="0" readingOrder="0"/>
    </dxf>
    <dxf>
      <font>
        <strike val="0"/>
        <outline val="0"/>
        <shadow val="0"/>
        <u val="none"/>
        <vertAlign val="baseline"/>
        <sz val="11"/>
        <color theme="3" tint="-0.249977111117893"/>
        <name val="Source Sans Pro"/>
        <scheme val="none"/>
      </font>
      <alignment horizontal="center" vertical="center" textRotation="0" indent="0" justifyLastLine="0" shrinkToFit="0" readingOrder="0"/>
    </dxf>
    <dxf>
      <font>
        <strike val="0"/>
        <outline val="0"/>
        <shadow val="0"/>
        <u val="none"/>
        <vertAlign val="baseline"/>
        <sz val="11"/>
        <color theme="3" tint="-0.249977111117893"/>
        <name val="Source Sans Pro"/>
        <scheme val="none"/>
      </font>
      <alignment horizontal="center" vertical="center" textRotation="0" indent="0" justifyLastLine="0" shrinkToFit="0" readingOrder="0"/>
    </dxf>
    <dxf>
      <font>
        <strike val="0"/>
        <outline val="0"/>
        <shadow val="0"/>
        <u val="none"/>
        <vertAlign val="baseline"/>
        <sz val="11"/>
        <color theme="3" tint="-0.249977111117893"/>
        <name val="Source Sans Pro"/>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3" tint="-0.249977111117893"/>
        <name val="Source Sans Pro"/>
        <scheme val="none"/>
      </font>
      <fill>
        <patternFill patternType="none">
          <fgColor indexed="64"/>
          <bgColor auto="1"/>
        </patternFill>
      </fill>
      <alignment horizontal="center" vertical="center" textRotation="0" indent="0" justifyLastLine="0" shrinkToFit="0" readingOrder="0"/>
    </dxf>
    <dxf>
      <font>
        <strike val="0"/>
        <outline val="0"/>
        <shadow val="0"/>
        <u val="none"/>
        <vertAlign val="baseline"/>
        <sz val="11"/>
        <color theme="3" tint="-0.249977111117893"/>
        <name val="Source Sans Pro"/>
        <scheme val="none"/>
      </font>
      <fill>
        <patternFill patternType="none">
          <fgColor indexed="64"/>
          <bgColor auto="1"/>
        </patternFill>
      </fill>
      <alignment horizontal="left" vertical="center" textRotation="0" indent="1" justifyLastLine="0" shrinkToFit="0" readingOrder="0"/>
    </dxf>
    <dxf>
      <font>
        <strike val="0"/>
        <outline val="0"/>
        <shadow val="0"/>
        <u val="none"/>
        <vertAlign val="baseline"/>
        <sz val="11"/>
        <name val="Source Sans Pro"/>
        <scheme val="none"/>
      </font>
      <alignment horizontal="general" vertical="center" textRotation="0" indent="0" justifyLastLine="0" shrinkToFit="0" readingOrder="0"/>
    </dxf>
    <dxf>
      <border diagonalUp="0" diagonalDown="0">
        <left/>
        <right/>
        <top style="thin">
          <color auto="1"/>
        </top>
        <bottom style="thin">
          <color auto="1"/>
        </bottom>
      </border>
    </dxf>
    <dxf>
      <font>
        <strike val="0"/>
        <outline val="0"/>
        <shadow val="0"/>
        <u val="none"/>
        <vertAlign val="baseline"/>
        <sz val="11"/>
        <color theme="3" tint="-0.249977111117893"/>
        <name val="Source Sans Pro"/>
        <scheme val="none"/>
      </font>
      <alignment horizontal="left" vertical="center" textRotation="0" indent="0" justifyLastLine="0" shrinkToFit="0" readingOrder="0"/>
    </dxf>
    <dxf>
      <font>
        <b/>
        <strike val="0"/>
        <outline val="0"/>
        <shadow val="0"/>
        <u val="none"/>
        <vertAlign val="baseline"/>
        <sz val="11"/>
        <color theme="0"/>
        <name val="Source Sans Pro"/>
        <scheme val="none"/>
      </font>
      <fill>
        <patternFill patternType="solid">
          <fgColor indexed="64"/>
          <bgColor theme="1" tint="0.34998626667073579"/>
        </patternFill>
      </fill>
      <alignment horizontal="general" vertical="center" textRotation="0" indent="0" justifyLastLine="0" shrinkToFit="0" readingOrder="0"/>
    </dxf>
    <dxf>
      <fill>
        <patternFill>
          <bgColor theme="4" tint="0.79998168889431442"/>
        </patternFill>
      </fill>
    </dxf>
    <dxf>
      <font>
        <color theme="0"/>
      </font>
      <fill>
        <patternFill>
          <bgColor theme="1" tint="0.34998626667073579"/>
        </patternFill>
      </fill>
    </dxf>
  </dxfs>
  <tableStyles count="1" defaultTableStyle="TableStyleMedium2" defaultPivotStyle="PivotStyleLight16">
    <tableStyle name="Style de tableau 4" pivot="0" count="2" xr9:uid="{DE83049E-1D1B-4AA8-8E68-B4299C95DC75}">
      <tableStyleElement type="headerRow" dxfId="12"/>
      <tableStyleElement type="firstRowStripe" dxfId="1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6</xdr:col>
      <xdr:colOff>38100</xdr:colOff>
      <xdr:row>1</xdr:row>
      <xdr:rowOff>144780</xdr:rowOff>
    </xdr:from>
    <xdr:to>
      <xdr:col>7</xdr:col>
      <xdr:colOff>647700</xdr:colOff>
      <xdr:row>4</xdr:row>
      <xdr:rowOff>137160</xdr:rowOff>
    </xdr:to>
    <xdr:sp macro="" textlink="">
      <xdr:nvSpPr>
        <xdr:cNvPr id="2" name="Ellipse 1">
          <a:extLst>
            <a:ext uri="{FF2B5EF4-FFF2-40B4-BE49-F238E27FC236}">
              <a16:creationId xmlns:a16="http://schemas.microsoft.com/office/drawing/2014/main" id="{74E3DC50-27D3-59F4-EB23-F4913F08E1D1}"/>
            </a:ext>
          </a:extLst>
        </xdr:cNvPr>
        <xdr:cNvSpPr/>
      </xdr:nvSpPr>
      <xdr:spPr>
        <a:xfrm>
          <a:off x="5105400" y="327660"/>
          <a:ext cx="1402080" cy="54102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100"/>
            <a:t>Process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acture%20commerciale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s clients"/>
      <sheetName val="Facture commerciale1"/>
    </sheetNames>
    <sheetDataSet>
      <sheetData sheetId="0"/>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1211D28-5684-4965-8114-A3BA313DC62E}" name="PostesFacture" displayName="PostesFacture" ref="B9:G28" headerRowDxfId="10" dataDxfId="9" totalsRowDxfId="7" tableBorderDxfId="8">
  <autoFilter ref="B9:G28" xr:uid="{00000000-0009-0000-0100-000003000000}">
    <filterColumn colId="0" hiddenButton="1"/>
    <filterColumn colId="1" hiddenButton="1"/>
    <filterColumn colId="2" hiddenButton="1"/>
    <filterColumn colId="3" hiddenButton="1"/>
    <filterColumn colId="4" hiddenButton="1"/>
    <filterColumn colId="5" hiddenButton="1"/>
  </autoFilter>
  <tableColumns count="6">
    <tableColumn id="8" xr3:uid="{00000000-0010-0000-0000-000008000000}" name="DATE" totalsRowLabel="Total" dataDxfId="6" dataCellStyle="Date"/>
    <tableColumn id="2" xr3:uid="{00000000-0010-0000-0000-000002000000}" name="DESCRIPTION" dataDxfId="5" dataCellStyle="Détails du tableau alignés à gauche"/>
    <tableColumn id="3" xr3:uid="{00000000-0010-0000-0000-000003000000}" name="QTÉ" dataDxfId="4"/>
    <tableColumn id="4" xr3:uid="{00000000-0010-0000-0000-000004000000}" name="PRIX UNITAIRE" dataDxfId="3"/>
    <tableColumn id="5" xr3:uid="{00000000-0010-0000-0000-000005000000}" name="    " dataDxfId="2"/>
    <tableColumn id="6" xr3:uid="{00000000-0010-0000-0000-000006000000}" name="TOTAL" dataDxfId="1">
      <calculatedColumnFormula>IF(AND(PostesFacture[[#This Row],[QTÉ]]&lt;&gt;"",PostesFacture[[#This Row],[PRIX UNITAIRE]]&lt;&gt;""),(PostesFacture[[#This Row],[QTÉ]]*PostesFacture[[#This Row],[PRIX UNITAIRE]])-PostesFacture[[#This Row],[    ]],"")</calculatedColumnFormula>
    </tableColumn>
  </tableColumns>
  <tableStyleInfo name="Style de tableau 4" showFirstColumn="0" showLastColumn="0" showRowStripes="1" showColumnStripes="0"/>
  <extLst>
    <ext xmlns:x14="http://schemas.microsoft.com/office/spreadsheetml/2009/9/main" uri="{504A1905-F514-4f6f-8877-14C23A59335A}">
      <x14:table altTextSummary="Entrez la date, le numéro de l’article, la description, la quantité, le prix unitaire et la remise dans ce tableau. Le total est calculé automatiquement"/>
    </ext>
  </extLst>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mailto:test@ddd.ca" TargetMode="External"/><Relationship Id="rId7" Type="http://schemas.openxmlformats.org/officeDocument/2006/relationships/hyperlink" Target="mailto:test5@ddd.ca" TargetMode="External"/><Relationship Id="rId2" Type="http://schemas.openxmlformats.org/officeDocument/2006/relationships/hyperlink" Target="mailto:Harry.Potter@astral.ca" TargetMode="External"/><Relationship Id="rId1" Type="http://schemas.openxmlformats.org/officeDocument/2006/relationships/hyperlink" Target="mailto:elliot.granger@allo.ca" TargetMode="External"/><Relationship Id="rId6" Type="http://schemas.openxmlformats.org/officeDocument/2006/relationships/hyperlink" Target="mailto:test4@ddd.ca" TargetMode="External"/><Relationship Id="rId5" Type="http://schemas.openxmlformats.org/officeDocument/2006/relationships/hyperlink" Target="mailto:test3@ddd.ca" TargetMode="External"/><Relationship Id="rId4" Type="http://schemas.openxmlformats.org/officeDocument/2006/relationships/hyperlink" Target="mailto:test2@ddd.ca"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tailspintoys.com/" TargetMode="External"/><Relationship Id="rId2" Type="http://schemas.openxmlformats.org/officeDocument/2006/relationships/hyperlink" Target="mailto:tailspin@interestingsite.com" TargetMode="External"/><Relationship Id="rId1" Type="http://schemas.openxmlformats.org/officeDocument/2006/relationships/hyperlink" Target="mailto:CustomerService@tailspintoys.com" TargetMode="External"/><Relationship Id="rId6" Type="http://schemas.openxmlformats.org/officeDocument/2006/relationships/table" Target="../tables/table1.xml"/><Relationship Id="rId5" Type="http://schemas.openxmlformats.org/officeDocument/2006/relationships/printerSettings" Target="../printerSettings/printerSettings1.bin"/><Relationship Id="rId4" Type="http://schemas.openxmlformats.org/officeDocument/2006/relationships/hyperlink" Target="http://www.tailspintoy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AB324-266E-4602-B266-7596D1BC2F30}">
  <sheetPr codeName="Feuil1"/>
  <dimension ref="B5:E18"/>
  <sheetViews>
    <sheetView tabSelected="1" workbookViewId="0">
      <selection activeCell="F5" sqref="F5"/>
    </sheetView>
  </sheetViews>
  <sheetFormatPr baseColWidth="10" defaultRowHeight="14.4" x14ac:dyDescent="0.3"/>
  <cols>
    <col min="2" max="2" width="16.109375" customWidth="1"/>
  </cols>
  <sheetData>
    <row r="5" spans="2:5" x14ac:dyDescent="0.3">
      <c r="B5" t="s">
        <v>0</v>
      </c>
      <c r="C5" t="s">
        <v>1</v>
      </c>
      <c r="D5" t="s">
        <v>84</v>
      </c>
      <c r="E5" t="s">
        <v>85</v>
      </c>
    </row>
    <row r="7" spans="2:5" x14ac:dyDescent="0.3">
      <c r="B7" t="s">
        <v>2</v>
      </c>
      <c r="C7" t="s">
        <v>5</v>
      </c>
      <c r="D7">
        <v>10</v>
      </c>
      <c r="E7">
        <v>2</v>
      </c>
    </row>
    <row r="8" spans="2:5" x14ac:dyDescent="0.3">
      <c r="B8" t="s">
        <v>3</v>
      </c>
      <c r="C8" t="s">
        <v>6</v>
      </c>
      <c r="D8">
        <v>1</v>
      </c>
      <c r="E8">
        <v>10</v>
      </c>
    </row>
    <row r="9" spans="2:5" x14ac:dyDescent="0.3">
      <c r="B9" t="s">
        <v>4</v>
      </c>
      <c r="C9" t="s">
        <v>7</v>
      </c>
      <c r="D9">
        <v>2</v>
      </c>
      <c r="E9">
        <v>25</v>
      </c>
    </row>
    <row r="10" spans="2:5" x14ac:dyDescent="0.3">
      <c r="B10" t="s">
        <v>2</v>
      </c>
      <c r="C10" t="s">
        <v>8</v>
      </c>
      <c r="D10">
        <v>1</v>
      </c>
      <c r="E10">
        <v>50</v>
      </c>
    </row>
    <row r="11" spans="2:5" x14ac:dyDescent="0.3">
      <c r="B11" t="s">
        <v>4</v>
      </c>
      <c r="C11" t="s">
        <v>32</v>
      </c>
      <c r="D11">
        <v>2</v>
      </c>
      <c r="E11">
        <v>25</v>
      </c>
    </row>
    <row r="12" spans="2:5" x14ac:dyDescent="0.3">
      <c r="B12" t="s">
        <v>31</v>
      </c>
      <c r="C12" t="s">
        <v>6</v>
      </c>
      <c r="D12">
        <v>1</v>
      </c>
      <c r="E12">
        <v>20</v>
      </c>
    </row>
    <row r="13" spans="2:5" x14ac:dyDescent="0.3">
      <c r="B13" t="s">
        <v>34</v>
      </c>
      <c r="C13" t="s">
        <v>37</v>
      </c>
      <c r="D13">
        <v>1</v>
      </c>
      <c r="E13">
        <v>10</v>
      </c>
    </row>
    <row r="14" spans="2:5" x14ac:dyDescent="0.3">
      <c r="B14" t="s">
        <v>35</v>
      </c>
      <c r="C14" t="s">
        <v>33</v>
      </c>
      <c r="D14">
        <v>4</v>
      </c>
      <c r="E14">
        <v>15</v>
      </c>
    </row>
    <row r="15" spans="2:5" x14ac:dyDescent="0.3">
      <c r="B15" t="s">
        <v>36</v>
      </c>
      <c r="C15" t="s">
        <v>38</v>
      </c>
      <c r="D15">
        <v>5</v>
      </c>
      <c r="E15">
        <v>22</v>
      </c>
    </row>
    <row r="16" spans="2:5" x14ac:dyDescent="0.3">
      <c r="B16" t="s">
        <v>4</v>
      </c>
      <c r="C16" t="s">
        <v>39</v>
      </c>
      <c r="D16">
        <v>6</v>
      </c>
      <c r="E16">
        <v>23</v>
      </c>
    </row>
    <row r="17" spans="2:5" x14ac:dyDescent="0.3">
      <c r="B17" t="s">
        <v>3</v>
      </c>
      <c r="C17" t="s">
        <v>8</v>
      </c>
      <c r="D17">
        <v>7</v>
      </c>
      <c r="E17">
        <v>30</v>
      </c>
    </row>
    <row r="18" spans="2:5" x14ac:dyDescent="0.3">
      <c r="B18" t="s">
        <v>2</v>
      </c>
      <c r="C18" t="s">
        <v>40</v>
      </c>
      <c r="D18">
        <v>8</v>
      </c>
      <c r="E18">
        <v>21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49EFE-0B9C-4E99-8C8F-09E4C07BDD28}">
  <sheetPr codeName="Feuil3"/>
  <dimension ref="B2:H10"/>
  <sheetViews>
    <sheetView workbookViewId="0">
      <selection activeCell="E10" sqref="E10"/>
    </sheetView>
  </sheetViews>
  <sheetFormatPr baseColWidth="10" defaultRowHeight="14.4" x14ac:dyDescent="0.3"/>
  <cols>
    <col min="2" max="2" width="21.109375" customWidth="1"/>
  </cols>
  <sheetData>
    <row r="2" spans="2:8" x14ac:dyDescent="0.3">
      <c r="B2" t="s">
        <v>43</v>
      </c>
      <c r="C2" t="s">
        <v>44</v>
      </c>
      <c r="D2" t="s">
        <v>45</v>
      </c>
      <c r="E2" t="s">
        <v>46</v>
      </c>
      <c r="F2" t="s">
        <v>47</v>
      </c>
      <c r="G2" t="s">
        <v>48</v>
      </c>
      <c r="H2" t="s">
        <v>11</v>
      </c>
    </row>
    <row r="4" spans="2:8" x14ac:dyDescent="0.3">
      <c r="B4" t="s">
        <v>2</v>
      </c>
      <c r="C4" t="s">
        <v>49</v>
      </c>
      <c r="D4" t="s">
        <v>50</v>
      </c>
      <c r="E4" t="s">
        <v>51</v>
      </c>
      <c r="F4" t="s">
        <v>52</v>
      </c>
      <c r="G4" s="46" t="s">
        <v>53</v>
      </c>
      <c r="H4" s="50">
        <v>5</v>
      </c>
    </row>
    <row r="5" spans="2:8" x14ac:dyDescent="0.3">
      <c r="B5" t="s">
        <v>3</v>
      </c>
      <c r="C5" t="s">
        <v>56</v>
      </c>
      <c r="D5" t="s">
        <v>57</v>
      </c>
      <c r="E5" t="s">
        <v>58</v>
      </c>
      <c r="F5" t="s">
        <v>59</v>
      </c>
      <c r="G5" s="46" t="s">
        <v>60</v>
      </c>
      <c r="H5" s="50">
        <v>10</v>
      </c>
    </row>
    <row r="6" spans="2:8" x14ac:dyDescent="0.3">
      <c r="B6" t="s">
        <v>4</v>
      </c>
      <c r="C6" t="s">
        <v>61</v>
      </c>
      <c r="D6" t="s">
        <v>62</v>
      </c>
      <c r="E6" t="s">
        <v>63</v>
      </c>
      <c r="F6" t="s">
        <v>64</v>
      </c>
      <c r="G6" s="46" t="s">
        <v>69</v>
      </c>
      <c r="H6" s="50">
        <v>5</v>
      </c>
    </row>
    <row r="7" spans="2:8" x14ac:dyDescent="0.3">
      <c r="B7" t="s">
        <v>31</v>
      </c>
      <c r="C7" t="s">
        <v>74</v>
      </c>
      <c r="D7" t="s">
        <v>50</v>
      </c>
      <c r="E7" t="s">
        <v>79</v>
      </c>
      <c r="F7" t="s">
        <v>65</v>
      </c>
      <c r="G7" s="46" t="s">
        <v>70</v>
      </c>
      <c r="H7" s="50">
        <v>5</v>
      </c>
    </row>
    <row r="8" spans="2:8" x14ac:dyDescent="0.3">
      <c r="B8" t="s">
        <v>34</v>
      </c>
      <c r="C8" t="s">
        <v>78</v>
      </c>
      <c r="D8" t="s">
        <v>75</v>
      </c>
      <c r="E8" t="s">
        <v>80</v>
      </c>
      <c r="F8" t="s">
        <v>66</v>
      </c>
      <c r="G8" s="46" t="s">
        <v>71</v>
      </c>
      <c r="H8" s="50">
        <v>5</v>
      </c>
    </row>
    <row r="9" spans="2:8" x14ac:dyDescent="0.3">
      <c r="B9" t="s">
        <v>35</v>
      </c>
      <c r="C9" t="s">
        <v>77</v>
      </c>
      <c r="D9" t="s">
        <v>57</v>
      </c>
      <c r="E9" t="s">
        <v>81</v>
      </c>
      <c r="F9" t="s">
        <v>67</v>
      </c>
      <c r="G9" s="46" t="s">
        <v>72</v>
      </c>
      <c r="H9" s="50">
        <v>10</v>
      </c>
    </row>
    <row r="10" spans="2:8" x14ac:dyDescent="0.3">
      <c r="B10" t="s">
        <v>36</v>
      </c>
      <c r="C10" t="s">
        <v>76</v>
      </c>
      <c r="D10" t="s">
        <v>75</v>
      </c>
      <c r="E10" t="s">
        <v>82</v>
      </c>
      <c r="F10" t="s">
        <v>68</v>
      </c>
      <c r="G10" s="46" t="s">
        <v>73</v>
      </c>
      <c r="H10" s="50">
        <v>5</v>
      </c>
    </row>
  </sheetData>
  <hyperlinks>
    <hyperlink ref="G4" r:id="rId1" xr:uid="{62AA5652-53A2-4AF5-8EE4-1E61EE602F68}"/>
    <hyperlink ref="G5" r:id="rId2" xr:uid="{60359680-1564-4742-820E-351BC5CE5C0D}"/>
    <hyperlink ref="G6" r:id="rId3" xr:uid="{2F91C72A-D277-4F11-A95D-DBD713580600}"/>
    <hyperlink ref="G7" r:id="rId4" xr:uid="{C8E4DAAE-175C-4CD6-8BE0-36191B119C30}"/>
    <hyperlink ref="G8" r:id="rId5" xr:uid="{C012F51F-06FD-4625-898B-2A55888BA280}"/>
    <hyperlink ref="G9" r:id="rId6" xr:uid="{73F9BA88-B5CA-4A6B-B7E4-C691F0E7F1A9}"/>
    <hyperlink ref="G10" r:id="rId7" xr:uid="{854D20EB-1CF9-41D3-BC1C-AB2F178D26FC}"/>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FD366-FB81-4AA0-895E-0B2EEA9635C6}">
  <sheetPr codeName="Feuil2">
    <tabColor theme="4" tint="-0.249977111117893"/>
    <pageSetUpPr autoPageBreaks="0" fitToPage="1"/>
  </sheetPr>
  <dimension ref="B1:I33"/>
  <sheetViews>
    <sheetView showGridLines="0" zoomScaleNormal="100" workbookViewId="0">
      <selection activeCell="J13" sqref="J13"/>
    </sheetView>
  </sheetViews>
  <sheetFormatPr baseColWidth="10" defaultColWidth="9.21875" defaultRowHeight="30" customHeight="1" x14ac:dyDescent="0.3"/>
  <cols>
    <col min="1" max="1" width="2.77734375" style="1" customWidth="1"/>
    <col min="2" max="2" width="19.21875" style="2" customWidth="1"/>
    <col min="3" max="3" width="40.33203125" style="2" customWidth="1"/>
    <col min="4" max="4" width="22.21875" style="2" customWidth="1"/>
    <col min="5" max="5" width="23" style="2" customWidth="1"/>
    <col min="6" max="6" width="24.77734375" style="2" bestFit="1" customWidth="1"/>
    <col min="7" max="7" width="19.21875" style="2" customWidth="1"/>
    <col min="8" max="8" width="2.77734375" style="1" customWidth="1"/>
    <col min="9" max="9" width="28.21875" style="1" customWidth="1"/>
    <col min="10" max="16384" width="9.21875" style="1"/>
  </cols>
  <sheetData>
    <row r="1" spans="2:9" ht="22.2" customHeight="1" x14ac:dyDescent="0.3">
      <c r="B1" s="44" t="s">
        <v>41</v>
      </c>
      <c r="C1" s="45"/>
      <c r="D1" s="39" t="s">
        <v>30</v>
      </c>
      <c r="E1" s="38"/>
      <c r="F1" s="42" t="s">
        <v>29</v>
      </c>
      <c r="G1" s="42"/>
      <c r="H1" s="35"/>
      <c r="I1" s="37" t="s">
        <v>28</v>
      </c>
    </row>
    <row r="2" spans="2:9" ht="14.4" x14ac:dyDescent="0.3">
      <c r="B2" s="45"/>
      <c r="C2" s="45"/>
      <c r="D2" s="36" t="s">
        <v>27</v>
      </c>
      <c r="E2" s="36"/>
      <c r="F2" s="43" t="s">
        <v>26</v>
      </c>
      <c r="G2" s="43"/>
      <c r="H2" s="35"/>
      <c r="I2" s="35"/>
    </row>
    <row r="3" spans="2:9" ht="12" customHeight="1" x14ac:dyDescent="0.3">
      <c r="B3" s="41"/>
      <c r="C3" s="41"/>
      <c r="D3" s="38" t="s">
        <v>42</v>
      </c>
      <c r="E3" s="36"/>
      <c r="F3" s="40"/>
      <c r="G3" s="40"/>
      <c r="H3" s="35"/>
      <c r="I3" s="35"/>
    </row>
    <row r="4" spans="2:9" ht="18" customHeight="1" x14ac:dyDescent="0.3">
      <c r="B4" s="41"/>
      <c r="C4" s="41"/>
      <c r="D4" s="38"/>
      <c r="E4" s="36"/>
      <c r="F4" s="40"/>
      <c r="G4" s="40"/>
      <c r="H4" s="35"/>
      <c r="I4" s="35"/>
    </row>
    <row r="5" spans="2:9" ht="14.4" x14ac:dyDescent="0.3">
      <c r="B5" s="27" t="s">
        <v>25</v>
      </c>
      <c r="C5" s="48" t="s">
        <v>2</v>
      </c>
      <c r="D5" s="27" t="s">
        <v>24</v>
      </c>
      <c r="E5" s="34" t="str">
        <f>VLOOKUP(NomFacture,'Liste client'!$B$4:$H$10,5,FALSE)</f>
        <v>(514) 123-1234</v>
      </c>
      <c r="F5" s="29" t="s">
        <v>23</v>
      </c>
      <c r="G5" s="33">
        <v>34567</v>
      </c>
    </row>
    <row r="6" spans="2:9" ht="14.4" x14ac:dyDescent="0.3">
      <c r="B6" s="27" t="s">
        <v>22</v>
      </c>
      <c r="C6" s="47" t="str">
        <f>VLOOKUP(NomFacture,'Liste client'!$B$4:$G$10,2,FALSE)</f>
        <v>321 des érables</v>
      </c>
      <c r="D6" s="27" t="s">
        <v>20</v>
      </c>
      <c r="E6" s="32" t="str">
        <f>VLOOKUP(NomFacture,'Liste client'!$B$4:$H$10,6,FALSE)</f>
        <v>elliot.granger@allo.ca</v>
      </c>
      <c r="F6" s="29" t="s">
        <v>21</v>
      </c>
      <c r="G6" s="31">
        <f ca="1">TODAY()</f>
        <v>45009</v>
      </c>
    </row>
    <row r="7" spans="2:9" ht="14.4" x14ac:dyDescent="0.3">
      <c r="B7" s="27"/>
      <c r="C7" s="47" t="str">
        <f>VLOOKUP(NomFacture,'Liste client'!$B$4:$H$10,3,FALSE)&amp;", Québec"</f>
        <v>Laval, Québec</v>
      </c>
      <c r="D7" s="30" t="str">
        <f>IFERROR(VLOOKUP(NomFacture,[1]!ListeClients[#Data],9,FALSE),"")</f>
        <v/>
      </c>
      <c r="E7" s="26"/>
      <c r="F7" s="29" t="s">
        <v>19</v>
      </c>
      <c r="G7" s="28" t="str">
        <f>IFERROR(VLOOKUP(NomFacture,[1]!ListeClients[#Data],2,FALSE),"")</f>
        <v/>
      </c>
    </row>
    <row r="8" spans="2:9" ht="30" customHeight="1" x14ac:dyDescent="0.3">
      <c r="B8" s="27"/>
      <c r="C8" s="47" t="str">
        <f>VLOOKUP(NomFacture,'Liste client'!$B$4:$H$10,4,FALSE)</f>
        <v>H7H 1H1</v>
      </c>
      <c r="D8" s="25"/>
      <c r="E8" s="24"/>
      <c r="F8" s="23"/>
      <c r="G8" s="22"/>
    </row>
    <row r="9" spans="2:9" ht="30" customHeight="1" x14ac:dyDescent="0.3">
      <c r="B9" s="21" t="s">
        <v>18</v>
      </c>
      <c r="C9" s="51" t="s">
        <v>17</v>
      </c>
      <c r="D9" s="20" t="s">
        <v>16</v>
      </c>
      <c r="E9" s="19" t="s">
        <v>15</v>
      </c>
      <c r="F9" s="52" t="s">
        <v>83</v>
      </c>
      <c r="G9" s="18" t="s">
        <v>14</v>
      </c>
    </row>
    <row r="10" spans="2:9" ht="16.2" customHeight="1" x14ac:dyDescent="0.3">
      <c r="B10" s="17">
        <f ca="1">TODAY()</f>
        <v>45009</v>
      </c>
      <c r="C10" s="16" t="s">
        <v>13</v>
      </c>
      <c r="D10" s="15">
        <v>4</v>
      </c>
      <c r="E10" s="14">
        <v>10</v>
      </c>
      <c r="F10" s="14"/>
      <c r="G10" s="13">
        <f>IF(AND(PostesFacture[[#This Row],[QTÉ]]&lt;&gt;"",PostesFacture[[#This Row],[PRIX UNITAIRE]]&lt;&gt;""),(PostesFacture[[#This Row],[QTÉ]]*PostesFacture[[#This Row],[PRIX UNITAIRE]])-PostesFacture[[#This Row],[    ]],"")</f>
        <v>40</v>
      </c>
    </row>
    <row r="11" spans="2:9" ht="16.2" customHeight="1" x14ac:dyDescent="0.3">
      <c r="B11" s="17"/>
      <c r="C11" s="16"/>
      <c r="D11" s="15"/>
      <c r="E11" s="14"/>
      <c r="F11" s="14"/>
      <c r="G11" s="13" t="str">
        <f>IF(AND(PostesFacture[[#This Row],[QTÉ]]&lt;&gt;"",PostesFacture[[#This Row],[PRIX UNITAIRE]]&lt;&gt;""),(PostesFacture[[#This Row],[QTÉ]]*PostesFacture[[#This Row],[PRIX UNITAIRE]])-PostesFacture[[#This Row],[    ]],"")</f>
        <v/>
      </c>
    </row>
    <row r="12" spans="2:9" ht="16.2" customHeight="1" x14ac:dyDescent="0.3">
      <c r="B12" s="17"/>
      <c r="C12" s="16"/>
      <c r="D12" s="15"/>
      <c r="E12" s="14"/>
      <c r="F12" s="14"/>
      <c r="G12" s="49" t="str">
        <f>IF(AND(PostesFacture[[#This Row],[QTÉ]]&lt;&gt;"",PostesFacture[[#This Row],[PRIX UNITAIRE]]&lt;&gt;""),(PostesFacture[[#This Row],[QTÉ]]*PostesFacture[[#This Row],[PRIX UNITAIRE]])-PostesFacture[[#This Row],[    ]],"")</f>
        <v/>
      </c>
    </row>
    <row r="13" spans="2:9" ht="16.2" customHeight="1" x14ac:dyDescent="0.3">
      <c r="B13" s="17"/>
      <c r="C13" s="16"/>
      <c r="D13" s="15"/>
      <c r="E13" s="14"/>
      <c r="F13" s="14"/>
      <c r="G13" s="49" t="str">
        <f>IF(AND(PostesFacture[[#This Row],[QTÉ]]&lt;&gt;"",PostesFacture[[#This Row],[PRIX UNITAIRE]]&lt;&gt;""),(PostesFacture[[#This Row],[QTÉ]]*PostesFacture[[#This Row],[PRIX UNITAIRE]])-PostesFacture[[#This Row],[    ]],"")</f>
        <v/>
      </c>
    </row>
    <row r="14" spans="2:9" ht="16.2" customHeight="1" x14ac:dyDescent="0.3">
      <c r="B14" s="17"/>
      <c r="C14" s="16"/>
      <c r="D14" s="15"/>
      <c r="E14" s="14"/>
      <c r="F14" s="14"/>
      <c r="G14" s="49" t="str">
        <f>IF(AND(PostesFacture[[#This Row],[QTÉ]]&lt;&gt;"",PostesFacture[[#This Row],[PRIX UNITAIRE]]&lt;&gt;""),(PostesFacture[[#This Row],[QTÉ]]*PostesFacture[[#This Row],[PRIX UNITAIRE]])-PostesFacture[[#This Row],[    ]],"")</f>
        <v/>
      </c>
    </row>
    <row r="15" spans="2:9" ht="16.2" customHeight="1" x14ac:dyDescent="0.3">
      <c r="B15" s="17"/>
      <c r="C15" s="16"/>
      <c r="D15" s="15"/>
      <c r="E15" s="14"/>
      <c r="F15" s="14"/>
      <c r="G15" s="49" t="str">
        <f>IF(AND(PostesFacture[[#This Row],[QTÉ]]&lt;&gt;"",PostesFacture[[#This Row],[PRIX UNITAIRE]]&lt;&gt;""),(PostesFacture[[#This Row],[QTÉ]]*PostesFacture[[#This Row],[PRIX UNITAIRE]])-PostesFacture[[#This Row],[    ]],"")</f>
        <v/>
      </c>
    </row>
    <row r="16" spans="2:9" ht="16.2" customHeight="1" x14ac:dyDescent="0.3">
      <c r="B16" s="17"/>
      <c r="C16" s="16"/>
      <c r="D16" s="15"/>
      <c r="E16" s="14"/>
      <c r="F16" s="14"/>
      <c r="G16" s="49" t="str">
        <f>IF(AND(PostesFacture[[#This Row],[QTÉ]]&lt;&gt;"",PostesFacture[[#This Row],[PRIX UNITAIRE]]&lt;&gt;""),(PostesFacture[[#This Row],[QTÉ]]*PostesFacture[[#This Row],[PRIX UNITAIRE]])-PostesFacture[[#This Row],[    ]],"")</f>
        <v/>
      </c>
    </row>
    <row r="17" spans="2:7" ht="16.2" customHeight="1" x14ac:dyDescent="0.3">
      <c r="B17" s="17"/>
      <c r="C17" s="16"/>
      <c r="D17" s="15"/>
      <c r="E17" s="14"/>
      <c r="F17" s="14"/>
      <c r="G17" s="49" t="str">
        <f>IF(AND(PostesFacture[[#This Row],[QTÉ]]&lt;&gt;"",PostesFacture[[#This Row],[PRIX UNITAIRE]]&lt;&gt;""),(PostesFacture[[#This Row],[QTÉ]]*PostesFacture[[#This Row],[PRIX UNITAIRE]])-PostesFacture[[#This Row],[    ]],"")</f>
        <v/>
      </c>
    </row>
    <row r="18" spans="2:7" ht="16.2" customHeight="1" x14ac:dyDescent="0.3">
      <c r="B18" s="17"/>
      <c r="C18" s="16"/>
      <c r="D18" s="15"/>
      <c r="E18" s="14"/>
      <c r="F18" s="14"/>
      <c r="G18" s="13" t="str">
        <f>IF(AND(PostesFacture[[#This Row],[QTÉ]]&lt;&gt;"",PostesFacture[[#This Row],[PRIX UNITAIRE]]&lt;&gt;""),(PostesFacture[[#This Row],[QTÉ]]*PostesFacture[[#This Row],[PRIX UNITAIRE]])-PostesFacture[[#This Row],[    ]],"")</f>
        <v/>
      </c>
    </row>
    <row r="19" spans="2:7" ht="16.2" customHeight="1" x14ac:dyDescent="0.3">
      <c r="B19" s="17"/>
      <c r="C19" s="16"/>
      <c r="D19" s="15"/>
      <c r="E19" s="14"/>
      <c r="F19" s="14"/>
      <c r="G19" s="49" t="str">
        <f>IF(AND(PostesFacture[[#This Row],[QTÉ]]&lt;&gt;"",PostesFacture[[#This Row],[PRIX UNITAIRE]]&lt;&gt;""),(PostesFacture[[#This Row],[QTÉ]]*PostesFacture[[#This Row],[PRIX UNITAIRE]])-PostesFacture[[#This Row],[    ]],"")</f>
        <v/>
      </c>
    </row>
    <row r="20" spans="2:7" ht="16.2" customHeight="1" x14ac:dyDescent="0.3">
      <c r="B20" s="17"/>
      <c r="C20" s="16"/>
      <c r="D20" s="15"/>
      <c r="E20" s="14"/>
      <c r="F20" s="14"/>
      <c r="G20" s="49" t="str">
        <f>IF(AND(PostesFacture[[#This Row],[QTÉ]]&lt;&gt;"",PostesFacture[[#This Row],[PRIX UNITAIRE]]&lt;&gt;""),(PostesFacture[[#This Row],[QTÉ]]*PostesFacture[[#This Row],[PRIX UNITAIRE]])-PostesFacture[[#This Row],[    ]],"")</f>
        <v/>
      </c>
    </row>
    <row r="21" spans="2:7" ht="16.2" customHeight="1" x14ac:dyDescent="0.3">
      <c r="B21" s="17"/>
      <c r="C21" s="16"/>
      <c r="D21" s="15"/>
      <c r="E21" s="14"/>
      <c r="F21" s="14"/>
      <c r="G21" s="49" t="str">
        <f>IF(AND(PostesFacture[[#This Row],[QTÉ]]&lt;&gt;"",PostesFacture[[#This Row],[PRIX UNITAIRE]]&lt;&gt;""),(PostesFacture[[#This Row],[QTÉ]]*PostesFacture[[#This Row],[PRIX UNITAIRE]])-PostesFacture[[#This Row],[    ]],"")</f>
        <v/>
      </c>
    </row>
    <row r="22" spans="2:7" ht="16.2" customHeight="1" x14ac:dyDescent="0.3">
      <c r="B22" s="17"/>
      <c r="C22" s="16"/>
      <c r="D22" s="15"/>
      <c r="E22" s="14"/>
      <c r="F22" s="14"/>
      <c r="G22" s="49" t="str">
        <f>IF(AND(PostesFacture[[#This Row],[QTÉ]]&lt;&gt;"",PostesFacture[[#This Row],[PRIX UNITAIRE]]&lt;&gt;""),(PostesFacture[[#This Row],[QTÉ]]*PostesFacture[[#This Row],[PRIX UNITAIRE]])-PostesFacture[[#This Row],[    ]],"")</f>
        <v/>
      </c>
    </row>
    <row r="23" spans="2:7" ht="16.2" customHeight="1" x14ac:dyDescent="0.3">
      <c r="B23" s="17"/>
      <c r="C23" s="16"/>
      <c r="D23" s="15"/>
      <c r="E23" s="14"/>
      <c r="F23" s="14"/>
      <c r="G23" s="49" t="str">
        <f>IF(AND(PostesFacture[[#This Row],[QTÉ]]&lt;&gt;"",PostesFacture[[#This Row],[PRIX UNITAIRE]]&lt;&gt;""),(PostesFacture[[#This Row],[QTÉ]]*PostesFacture[[#This Row],[PRIX UNITAIRE]])-PostesFacture[[#This Row],[    ]],"")</f>
        <v/>
      </c>
    </row>
    <row r="24" spans="2:7" ht="16.2" customHeight="1" x14ac:dyDescent="0.3">
      <c r="B24" s="17"/>
      <c r="C24" s="16"/>
      <c r="D24" s="15"/>
      <c r="E24" s="14"/>
      <c r="F24" s="14"/>
      <c r="G24" s="49" t="str">
        <f>IF(AND(PostesFacture[[#This Row],[QTÉ]]&lt;&gt;"",PostesFacture[[#This Row],[PRIX UNITAIRE]]&lt;&gt;""),(PostesFacture[[#This Row],[QTÉ]]*PostesFacture[[#This Row],[PRIX UNITAIRE]])-PostesFacture[[#This Row],[    ]],"")</f>
        <v/>
      </c>
    </row>
    <row r="25" spans="2:7" ht="16.2" customHeight="1" x14ac:dyDescent="0.3">
      <c r="B25" s="17"/>
      <c r="C25" s="16"/>
      <c r="D25" s="15"/>
      <c r="E25" s="14"/>
      <c r="F25" s="14"/>
      <c r="G25" s="49" t="str">
        <f>IF(AND(PostesFacture[[#This Row],[QTÉ]]&lt;&gt;"",PostesFacture[[#This Row],[PRIX UNITAIRE]]&lt;&gt;""),(PostesFacture[[#This Row],[QTÉ]]*PostesFacture[[#This Row],[PRIX UNITAIRE]])-PostesFacture[[#This Row],[    ]],"")</f>
        <v/>
      </c>
    </row>
    <row r="26" spans="2:7" ht="16.2" customHeight="1" x14ac:dyDescent="0.3">
      <c r="B26" s="17"/>
      <c r="C26" s="16"/>
      <c r="D26" s="15"/>
      <c r="E26" s="14"/>
      <c r="F26" s="14"/>
      <c r="G26" s="49" t="str">
        <f>IF(AND(PostesFacture[[#This Row],[QTÉ]]&lt;&gt;"",PostesFacture[[#This Row],[PRIX UNITAIRE]]&lt;&gt;""),(PostesFacture[[#This Row],[QTÉ]]*PostesFacture[[#This Row],[PRIX UNITAIRE]])-PostesFacture[[#This Row],[    ]],"")</f>
        <v/>
      </c>
    </row>
    <row r="27" spans="2:7" ht="16.2" customHeight="1" x14ac:dyDescent="0.3">
      <c r="B27" s="17"/>
      <c r="C27" s="16"/>
      <c r="D27" s="15"/>
      <c r="E27" s="14"/>
      <c r="F27" s="14"/>
      <c r="G27" s="13" t="str">
        <f>IF(AND(PostesFacture[[#This Row],[QTÉ]]&lt;&gt;"",PostesFacture[[#This Row],[PRIX UNITAIRE]]&lt;&gt;""),(PostesFacture[[#This Row],[QTÉ]]*PostesFacture[[#This Row],[PRIX UNITAIRE]])-PostesFacture[[#This Row],[    ]],"")</f>
        <v/>
      </c>
    </row>
    <row r="28" spans="2:7" ht="16.2" customHeight="1" x14ac:dyDescent="0.3">
      <c r="B28" s="17"/>
      <c r="C28" s="16"/>
      <c r="D28" s="15"/>
      <c r="E28" s="14"/>
      <c r="F28" s="14"/>
      <c r="G28" s="13" t="str">
        <f>IF(AND(PostesFacture[[#This Row],[QTÉ]]&lt;&gt;"",PostesFacture[[#This Row],[PRIX UNITAIRE]]&lt;&gt;""),(PostesFacture[[#This Row],[QTÉ]]*PostesFacture[[#This Row],[PRIX UNITAIRE]])-PostesFacture[[#This Row],[    ]],"")</f>
        <v/>
      </c>
    </row>
    <row r="29" spans="2:7" ht="30" customHeight="1" x14ac:dyDescent="0.3">
      <c r="B29" s="8"/>
      <c r="C29" s="8"/>
      <c r="D29" s="8"/>
      <c r="E29" s="8"/>
      <c r="F29" s="12" t="s">
        <v>12</v>
      </c>
      <c r="G29" s="11">
        <f>SUM(PostesFacture[TOTAL])</f>
        <v>40</v>
      </c>
    </row>
    <row r="30" spans="2:7" ht="30" customHeight="1" x14ac:dyDescent="0.3">
      <c r="B30" s="8"/>
      <c r="C30" s="8"/>
      <c r="D30" s="8"/>
      <c r="E30" s="8"/>
      <c r="F30" s="10" t="s">
        <v>54</v>
      </c>
      <c r="G30" s="9">
        <f>ROUND(SousTotalDeLaFacture*5%,2)</f>
        <v>2</v>
      </c>
    </row>
    <row r="31" spans="2:7" ht="30" customHeight="1" x14ac:dyDescent="0.3">
      <c r="B31" s="8"/>
      <c r="C31" s="8"/>
      <c r="D31" s="8"/>
      <c r="E31" s="8"/>
      <c r="F31" s="10" t="s">
        <v>55</v>
      </c>
      <c r="G31" s="9">
        <f>ROUND(SousTotalDeLaFacture*9.975%,2)</f>
        <v>3.99</v>
      </c>
    </row>
    <row r="32" spans="2:7" ht="30" customHeight="1" x14ac:dyDescent="0.3">
      <c r="B32" s="8"/>
      <c r="C32" s="8"/>
      <c r="D32" s="8"/>
      <c r="E32" s="8"/>
      <c r="F32" s="7" t="s">
        <v>11</v>
      </c>
      <c r="G32" s="6">
        <f>VLOOKUP(NomFacture,'Liste client'!$B$4:$H$10,7,FALSE)</f>
        <v>5</v>
      </c>
    </row>
    <row r="33" spans="2:7" ht="30" customHeight="1" x14ac:dyDescent="0.3">
      <c r="B33" s="5" t="s">
        <v>10</v>
      </c>
      <c r="C33" s="5"/>
      <c r="D33" s="5"/>
      <c r="E33" s="5"/>
      <c r="F33" s="4" t="s">
        <v>9</v>
      </c>
      <c r="G33" s="3">
        <f>SUM(G29:G32)</f>
        <v>50.99</v>
      </c>
    </row>
  </sheetData>
  <sheetProtection formatCells="0" formatColumns="0" formatRows="0" selectLockedCells="1" sort="0"/>
  <mergeCells count="3">
    <mergeCell ref="F1:G1"/>
    <mergeCell ref="F2:G2"/>
    <mergeCell ref="B1:C2"/>
  </mergeCells>
  <conditionalFormatting sqref="D7">
    <cfRule type="expression" dxfId="0" priority="1">
      <formula>$D$7&lt;&gt;""</formula>
    </cfRule>
  </conditionalFormatting>
  <dataValidations count="42">
    <dataValidation allowBlank="1" showInputMessage="1" showErrorMessage="1" prompt="Lien de navigation vers la feuille de calcul Clients. Cette cellule ne s’imprimera pas" sqref="I1" xr:uid="{00000000-0002-0000-0000-000031000000}"/>
    <dataValidation allowBlank="1" showInputMessage="1" showErrorMessage="1" prompt="Entrez les détails de l’entreprise émettant la facture dans les cellules D1 à G2 et les détails de facturation dans les cellules B3 à H5. Entrez les détails de la facture dans le tableau à partir de la cellule B7." sqref="B1" xr:uid="{00000000-0002-0000-0000-000030000000}"/>
    <dataValidation allowBlank="1" showInputMessage="1" showErrorMessage="1" prompt="L’adresse du client est automatiquement mise à jour dans les cellules C3:C6" sqref="B6:B8" xr:uid="{00000000-0002-0000-0000-00002F000000}"/>
    <dataValidation allowBlank="1" showInputMessage="1" showErrorMessage="1" prompt="Créez une facture commerciale dans ce classeur. Entrez les coordonnées de la société dans cette feuille de calcul et les coordonnées du client dans la feuille de calcul Clients. Sélectionnez la cellule J1 pour accéder à la feuille de calcul Clients." sqref="A1" xr:uid="{00000000-0002-0000-0000-00002C000000}"/>
    <dataValidation allowBlank="1" showInputMessage="1" showErrorMessage="1" prompt="L’adresse de courriel du client est automatiquement mise à jour dans cette cellule" sqref="D7" xr:uid="{00000000-0002-0000-0000-00002B000000}"/>
    <dataValidation allowBlank="1" showInputMessage="1" showErrorMessage="1" prompt="La ville, la région et le code postal du client sont automatiquement mis à jour dans cette cellule" sqref="C8" xr:uid="{00000000-0002-0000-0000-00002A000000}"/>
    <dataValidation allowBlank="1" showInputMessage="1" showErrorMessage="1" prompt="L’adresse 2 du client est automatiquement mise à jour dans cette cellule." sqref="C7" xr:uid="{00000000-0002-0000-0000-000029000000}"/>
    <dataValidation allowBlank="1" showInputMessage="1" showErrorMessage="1" prompt="L’adresse du client est automatiquement mise à jour dans cette cellule" sqref="C6" xr:uid="{00000000-0002-0000-0000-000028000000}"/>
    <dataValidation allowBlank="1" showInputMessage="1" showErrorMessage="1" prompt="Le total est calculé automatiquement dans cette cellule." sqref="G33" xr:uid="{00000000-0002-0000-0000-000025000000}"/>
    <dataValidation allowBlank="1" showInputMessage="1" showErrorMessage="1" prompt="Le total est calculé automatiquement dans la cellule à droite." sqref="F33" xr:uid="{00000000-0002-0000-0000-000024000000}"/>
    <dataValidation allowBlank="1" showInputMessage="1" showErrorMessage="1" prompt="Entrez le montant des frais d’expédition dans cette cellule" sqref="G32" xr:uid="{00000000-0002-0000-0000-000021000000}"/>
    <dataValidation allowBlank="1" showInputMessage="1" showErrorMessage="1" prompt="Entrez le montant des frais d’expédition dans la cellule de droite" sqref="F32" xr:uid="{00000000-0002-0000-0000-000020000000}"/>
    <dataValidation allowBlank="1" showInputMessage="1" showErrorMessage="1" prompt="La taxe de vente est automatiquement calculée dans cette cellule" sqref="G31" xr:uid="{00000000-0002-0000-0000-00001F000000}"/>
    <dataValidation allowBlank="1" showInputMessage="1" showErrorMessage="1" prompt="La taxe de vente est automatiquement calculée dans la cellule de droite" sqref="F31" xr:uid="{00000000-0002-0000-0000-00001E000000}"/>
    <dataValidation allowBlank="1" showInputMessage="1" showErrorMessage="1" prompt="Entrez le taux de TVA dans cette cellule" sqref="G30" xr:uid="{00000000-0002-0000-0000-00001D000000}"/>
    <dataValidation allowBlank="1" showInputMessage="1" showErrorMessage="1" prompt="Entrez le taux de TVA dans la cellule à droite." sqref="F30" xr:uid="{00000000-0002-0000-0000-00001C000000}"/>
    <dataValidation allowBlank="1" showInputMessage="1" showErrorMessage="1" prompt="Le sous-total de la facture est automatiquement calculé dans cette cellule" sqref="G29" xr:uid="{00000000-0002-0000-0000-00001B000000}"/>
    <dataValidation allowBlank="1" showInputMessage="1" showErrorMessage="1" prompt="Le sous-total est automatiquement calculé dans la cellule à droite" sqref="F29" xr:uid="{00000000-0002-0000-0000-00001A000000}"/>
    <dataValidation allowBlank="1" showInputMessage="1" showErrorMessage="1" prompt="Le total est calculé automatiquement dans cette colonne sous ce titre." sqref="G9" xr:uid="{00000000-0002-0000-0000-000019000000}"/>
    <dataValidation allowBlank="1" showInputMessage="1" showErrorMessage="1" prompt="Entrez la remise dans cette colonne sous ce titre" sqref="F9" xr:uid="{00000000-0002-0000-0000-000018000000}"/>
    <dataValidation allowBlank="1" showInputMessage="1" showErrorMessage="1" prompt="Entrez le prix unitaire dans cette colonne sous ce titre." sqref="E9" xr:uid="{00000000-0002-0000-0000-000017000000}"/>
    <dataValidation allowBlank="1" showInputMessage="1" showErrorMessage="1" prompt="Entrez la quantité dans cette colonne sous ce titre." sqref="D9" xr:uid="{00000000-0002-0000-0000-000016000000}"/>
    <dataValidation allowBlank="1" showInputMessage="1" showErrorMessage="1" prompt="Entrez une description de l’article dans cette colonne, sous ce titre" sqref="C9" xr:uid="{00000000-0002-0000-0000-000015000000}"/>
    <dataValidation allowBlank="1" showInputMessage="1" showErrorMessage="1" prompt="Entrez une Date dans cette colonne sous ce titre." sqref="B9" xr:uid="{00000000-0002-0000-0000-000013000000}"/>
    <dataValidation allowBlank="1" showInputMessage="1" showErrorMessage="1" prompt="Le nom de la personne à contacter du client est automatiquement mis à jour dans cette cellule" sqref="G7" xr:uid="{00000000-0002-0000-0000-000012000000}"/>
    <dataValidation allowBlank="1" showInputMessage="1" showErrorMessage="1" prompt="Le nom de la personne à contacter est automatiquement mis à jour dans la cellule de droite " sqref="F7" xr:uid="{00000000-0002-0000-0000-000011000000}"/>
    <dataValidation allowBlank="1" showInputMessage="1" showErrorMessage="1" prompt="Entrez la date de la facture dans cette cellule." sqref="G6" xr:uid="{00000000-0002-0000-0000-000010000000}"/>
    <dataValidation allowBlank="1" showInputMessage="1" showErrorMessage="1" prompt="Entrez la date de la facture dans la cellule à droite" sqref="F6" xr:uid="{00000000-0002-0000-0000-00000F000000}"/>
    <dataValidation allowBlank="1" showInputMessage="1" showErrorMessage="1" prompt="Le numéro de télécopie du client est automatiquement mis à jour dans cette cellule" sqref="E6" xr:uid="{00000000-0002-0000-0000-00000B000000}"/>
    <dataValidation allowBlank="1" showInputMessage="1" showErrorMessage="1" prompt="Entrez le site web de l’entreprise émettant la facture dans cette cellule" sqref="F2:G4" xr:uid="{00000000-0002-0000-0000-000006000000}"/>
    <dataValidation allowBlank="1" showInputMessage="1" showErrorMessage="1" prompt="Entrez l’adresse de courriel de l’entreprise émettant la facture dans cette cellule." sqref="F1" xr:uid="{00000000-0002-0000-0000-000005000000}"/>
    <dataValidation allowBlank="1" showInputMessage="1" showErrorMessage="1" prompt="Entrez le numéro de télécopie de l’entreprise émettant la facture dans cette cellule." sqref="E2:E4" xr:uid="{00000000-0002-0000-0000-000004000000}"/>
    <dataValidation allowBlank="1" showInputMessage="1" showErrorMessage="1" prompt="Entrez le numéro de téléphone de l’entreprise émettant la facture dans cette cellule." sqref="E1 D3:D4" xr:uid="{00000000-0002-0000-0000-000003000000}"/>
    <dataValidation allowBlank="1" showInputMessage="1" showErrorMessage="1" prompt="Entrez le code postal et la ville dans cette cellule." sqref="D2" xr:uid="{00000000-0002-0000-0000-000002000000}"/>
    <dataValidation allowBlank="1" showInputMessage="1" showErrorMessage="1" prompt="Entrez l’adresse de l’entreprise émettant la facture dans cette cellule" sqref="D1" xr:uid="{00000000-0002-0000-0000-000001000000}"/>
    <dataValidation allowBlank="1" showInputMessage="1" showErrorMessage="1" prompt="Entrez le numéro de facture dans cette cellule" sqref="G5" xr:uid="{00000000-0002-0000-0000-00000E000000}"/>
    <dataValidation allowBlank="1" showInputMessage="1" showErrorMessage="1" prompt="Entrez le numéro de la facture dans la cellule de droite" sqref="F5" xr:uid="{00000000-0002-0000-0000-00000D000000}"/>
    <dataValidation allowBlank="1" showInputMessage="1" showErrorMessage="1" prompt="Le numéro de téléphone du client est automatiquement mis à jour dans cette cellule " sqref="E5" xr:uid="{00000000-0002-0000-0000-000009000000}"/>
    <dataValidation allowBlank="1" showInputMessage="1" showErrorMessage="1" prompt="Le numéro de téléphone du client est automatiquement mis à jour dans la cellule de droite." sqref="D5" xr:uid="{00000000-0002-0000-0000-000008000000}"/>
    <dataValidation allowBlank="1" showInputMessage="1" showErrorMessage="1" prompt="Les informations relatives au destinataire de la facture sont automatiquement mises à jour dans les lignes 3 à 6, en fonction de la sélection effectuée dans la cellule de droite. Entrez le numéro et la date de la facture dans les cellules H3 et H4." sqref="B5" xr:uid="{00000000-0002-0000-0000-000007000000}"/>
    <dataValidation allowBlank="1" showInputMessage="1" showErrorMessage="1" prompt="L’adresse de courriel du client est automatiquement mise à jour dans la cellule de droite" sqref="D6" xr:uid="{00000000-0002-0000-0000-00000C000000}"/>
    <dataValidation allowBlank="1" showInputMessage="1" showErrorMessage="1" prompt="Entrez le nombre de jours dans lesquels le total est dû et le pourcentage de frais d’intérêt dans le texte de cette cellule. Un exemple de données est fourni dans le modèle par défaut" sqref="B33:E33" xr:uid="{00000000-0002-0000-0000-000027000000}"/>
  </dataValidations>
  <hyperlinks>
    <hyperlink ref="F1" r:id="rId1" display="CustomerService@tailspintoys.com" xr:uid="{D470DDF7-73E4-4E0E-8BB2-88387AF1696B}"/>
    <hyperlink ref="I1" location="Les clients!A1" tooltip="Sélectionnez pour naviguer vers la feuille de calcul Clients" display="Customers" xr:uid="{626DD816-1FF2-4203-9408-156C78BD64B1}"/>
    <hyperlink ref="F1:G1" r:id="rId2" display="tailspin@interestingsite.com" xr:uid="{770AE0E9-6A62-4392-BA0D-4693DF36FFDE}"/>
    <hyperlink ref="F2:G2" r:id="rId3" tooltip="Sélectionnez pour afficher ce site web" display="www.tailspintoys.com" xr:uid="{A8EFFC0C-D361-4504-8D13-66F0CB5EF605}"/>
    <hyperlink ref="F2" r:id="rId4" xr:uid="{D65EF80F-3797-4800-BF60-FB45EBB70D7B}"/>
  </hyperlinks>
  <printOptions horizontalCentered="1"/>
  <pageMargins left="0.25" right="0.25" top="0.75" bottom="0.75" header="0.3" footer="0.3"/>
  <pageSetup paperSize="9" scale="62" orientation="portrait" horizontalDpi="300" verticalDpi="300" r:id="rId5"/>
  <headerFooter differentFirst="1">
    <oddFooter>Page &amp;P of &amp;N</oddFooter>
  </headerFooter>
  <tableParts count="1">
    <tablePart r:id="rId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13</vt:i4>
      </vt:variant>
    </vt:vector>
  </HeadingPairs>
  <TitlesOfParts>
    <vt:vector size="16" baseType="lpstr">
      <vt:lpstr>Feuil1</vt:lpstr>
      <vt:lpstr>Liste client</vt:lpstr>
      <vt:lpstr>Facture commerciale</vt:lpstr>
      <vt:lpstr>Expédition</vt:lpstr>
      <vt:lpstr>'Facture commerciale'!Impression_des_titres</vt:lpstr>
      <vt:lpstr>LigneTitreRégion2..E5</vt:lpstr>
      <vt:lpstr>LigneTitreRégion4..H20</vt:lpstr>
      <vt:lpstr>NomDeLaSociété</vt:lpstr>
      <vt:lpstr>NomFacture</vt:lpstr>
      <vt:lpstr>SousTotalDeLaFacture</vt:lpstr>
      <vt:lpstr>TauxTaxeVente</vt:lpstr>
      <vt:lpstr>TitreColonne1</vt:lpstr>
      <vt:lpstr>TVA</vt:lpstr>
      <vt:lpstr>'Facture commerciale'!Zone_d_impression</vt:lpstr>
      <vt:lpstr>ZoneTitreLigne1..C6</vt:lpstr>
      <vt:lpstr>ZoneTitreLigne3..H5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 Moore</dc:creator>
  <cp:lastModifiedBy>Francis Moore</cp:lastModifiedBy>
  <dcterms:created xsi:type="dcterms:W3CDTF">2023-03-24T15:04:28Z</dcterms:created>
  <dcterms:modified xsi:type="dcterms:W3CDTF">2023-03-24T20:15:03Z</dcterms:modified>
</cp:coreProperties>
</file>