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526497\Desktop\PSA\Bon COMPAS\"/>
    </mc:Choice>
  </mc:AlternateContent>
  <bookViews>
    <workbookView xWindow="0" yWindow="0" windowWidth="24000" windowHeight="10185" activeTab="1"/>
  </bookViews>
  <sheets>
    <sheet name="Suivi Bons COMPAS" sheetId="1" r:id="rId1"/>
    <sheet name="Indicateurs" sheetId="2" r:id="rId2"/>
  </sheets>
  <definedNames>
    <definedName name="_xlnm._FilterDatabase" localSheetId="0" hidden="1">'Suivi Bons COMPAS'!$A$3:$P$16</definedName>
    <definedName name="Date_du_jour">'Suivi Bons COMPAS'!$I$2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/>
  <c r="E2" i="2"/>
  <c r="B2" i="2"/>
  <c r="B4" i="2" s="1"/>
  <c r="C4" i="2" l="1"/>
  <c r="D4" i="2" s="1"/>
  <c r="E4" i="2" s="1"/>
  <c r="O13" i="1"/>
  <c r="O12" i="1"/>
  <c r="O5" i="1"/>
  <c r="O4" i="1"/>
  <c r="I2" i="1"/>
  <c r="O7" i="1" s="1"/>
  <c r="O16" i="1" l="1"/>
  <c r="O15" i="1"/>
  <c r="O14" i="1"/>
  <c r="O11" i="1"/>
  <c r="O10" i="1"/>
  <c r="O9" i="1"/>
  <c r="O8" i="1"/>
  <c r="O6" i="1"/>
  <c r="C3" i="2" s="1"/>
  <c r="B3" i="2" l="1"/>
  <c r="D3" i="2"/>
  <c r="E3" i="2"/>
</calcChain>
</file>

<file path=xl/sharedStrings.xml><?xml version="1.0" encoding="utf-8"?>
<sst xmlns="http://schemas.openxmlformats.org/spreadsheetml/2006/main" count="50" uniqueCount="38">
  <si>
    <t>MEO</t>
  </si>
  <si>
    <t>meuleuse HS à débarrasser</t>
  </si>
  <si>
    <t>MAI/MEO</t>
  </si>
  <si>
    <t>armoire éléctrique cassée ouverte côté MULLER au-dessus poinçonneuse manuelle</t>
  </si>
  <si>
    <t>MAI</t>
  </si>
  <si>
    <t>MAG bobine LDD</t>
  </si>
  <si>
    <t>butée au sol face à dérouleuse LD15 à supprimée</t>
  </si>
  <si>
    <t xml:space="preserve">piste, armoires électrique en hauteur HS </t>
  </si>
  <si>
    <t>piste, feux de signalisation avance/stop  camion HS, temorisation à voir</t>
  </si>
  <si>
    <t>piste, lumière HS côté zone déchargement camion</t>
  </si>
  <si>
    <t>LDD</t>
  </si>
  <si>
    <t xml:space="preserve"> LD 29 poteau support détection laser tordu ouverture fermeture rideau hall béton</t>
  </si>
  <si>
    <t>LD29 côté wagon petit train trou au sol</t>
  </si>
  <si>
    <t>MICT</t>
  </si>
  <si>
    <t>LD14 cailliboti côté entré outil manque un morceau</t>
  </si>
  <si>
    <t>LDR</t>
  </si>
  <si>
    <t>protection haute entré LR01 à retirer ,voir question 252</t>
  </si>
  <si>
    <t>sertisseuse</t>
  </si>
  <si>
    <t>supprimer les 2 portillons donnant accés au stckage des sertisseuses</t>
  </si>
  <si>
    <t>MAI/ zone traction</t>
  </si>
  <si>
    <t>poteau cassé, reste une partie saillante au sol, mettre un anticar à la place.</t>
  </si>
  <si>
    <t>ZORC</t>
  </si>
  <si>
    <t>poste 5, plot HS à rempacer, voir question 388</t>
  </si>
  <si>
    <t>N° Avis COMPAS</t>
  </si>
  <si>
    <t>Pilote</t>
  </si>
  <si>
    <t>Anomalie constatée</t>
  </si>
  <si>
    <t>Lieux</t>
  </si>
  <si>
    <t>Date du solde</t>
  </si>
  <si>
    <t>Date d'emission</t>
  </si>
  <si>
    <t>Temps depuis emission</t>
  </si>
  <si>
    <t>Date du jour :</t>
  </si>
  <si>
    <t>Commentaire</t>
  </si>
  <si>
    <t>Nb d'avis soldés</t>
  </si>
  <si>
    <t>Nb d'avis soldés &lt;2mois</t>
  </si>
  <si>
    <t>Nb d'avis restant</t>
  </si>
  <si>
    <t>Nb d'avis soldés cumulés</t>
  </si>
  <si>
    <t>Etat</t>
  </si>
  <si>
    <t>Mois du 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</si>
</sst>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[$-40C]mmm\-yy;@"/>
  </numFmts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/>
    <xf numFmtId="0" fontId="0" fillId="0" borderId="4" xfId="0" applyBorder="1"/>
    <xf numFmtId="164" fontId="0" fillId="0" borderId="2" xfId="0" applyNumberFormat="1" applyBorder="1" applyAlignment="1">
      <alignment horizontal="center" vertical="center"/>
    </xf>
    <xf numFmtId="0" fontId="0" fillId="2" borderId="17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/>
    </xf>
    <xf numFmtId="0" fontId="0" fillId="0" borderId="1" xfId="0" applyBorder="1"/>
    <xf numFmtId="0" fontId="0" fillId="0" borderId="8" xfId="0" applyBorder="1"/>
    <xf numFmtId="0" fontId="0" fillId="0" borderId="9" xfId="0" applyBorder="1"/>
    <xf numFmtId="0" fontId="0" fillId="0" borderId="3" xfId="0" applyBorder="1"/>
    <xf numFmtId="0" fontId="0" fillId="0" borderId="19" xfId="0" applyBorder="1" applyAlignment="1">
      <alignment horizontal="center" vertical="center"/>
    </xf>
    <xf numFmtId="0" fontId="0" fillId="3" borderId="10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/>
    </xf>
    <xf numFmtId="165" fontId="0" fillId="0" borderId="0" xfId="0" applyNumberFormat="1"/>
    <xf numFmtId="17" fontId="0" fillId="2" borderId="23" xfId="0" applyNumberFormat="1" applyFill="1" applyBorder="1" applyAlignment="1">
      <alignment horizontal="center" vertical="center"/>
    </xf>
    <xf numFmtId="17" fontId="0" fillId="2" borderId="24" xfId="0" applyNumberFormat="1" applyFill="1" applyBorder="1" applyAlignment="1">
      <alignment horizontal="center" vertical="center"/>
    </xf>
    <xf numFmtId="17" fontId="0" fillId="2" borderId="25" xfId="0" applyNumberFormat="1" applyFill="1" applyBorder="1" applyAlignment="1">
      <alignment horizontal="center" vertic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165" fontId="0" fillId="0" borderId="1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center" vertical="center"/>
    </xf>
    <xf numFmtId="0" fontId="0" fillId="0" borderId="30" xfId="0" applyBorder="1"/>
    <xf numFmtId="0" fontId="0" fillId="0" borderId="31" xfId="0" applyBorder="1"/>
    <xf numFmtId="0" fontId="0" fillId="2" borderId="16" xfId="0" applyFill="1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0" xfId="0" applyBorder="1"/>
    <xf numFmtId="165" fontId="0" fillId="0" borderId="1" xfId="0" applyNumberFormat="1" applyBorder="1"/>
    <xf numFmtId="0" fontId="0" fillId="0" borderId="28" xfId="0" applyBorder="1"/>
    <xf numFmtId="0" fontId="0" fillId="0" borderId="21" xfId="0" applyBorder="1"/>
    <xf numFmtId="164" fontId="0" fillId="0" borderId="13" xfId="0" applyNumberForma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2" borderId="20" xfId="0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0" borderId="14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0" fontId="0" fillId="4" borderId="1" xfId="0" applyFill="1" applyBorder="1"/>
  </cellXfs>
  <cellStyles count="1">
    <cellStyle name="Normal" xfId="0" builtinId="0"/>
  </cellStyles>
  <dxfs count="16"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>
                <a:solidFill>
                  <a:sysClr val="windowText" lastClr="000000"/>
                </a:solidFill>
              </a:rPr>
              <a:t>Suivi avancé bon</a:t>
            </a:r>
            <a:r>
              <a:rPr lang="fr-FR" baseline="0">
                <a:solidFill>
                  <a:sysClr val="windowText" lastClr="000000"/>
                </a:solidFill>
              </a:rPr>
              <a:t> COMPAS 2018</a:t>
            </a:r>
            <a:endParaRPr lang="fr-FR">
              <a:solidFill>
                <a:sysClr val="windowText" lastClr="000000"/>
              </a:solidFill>
            </a:endParaRP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Indicateurs!$A$2</c:f>
              <c:strCache>
                <c:ptCount val="1"/>
                <c:pt idx="0">
                  <c:v>Nb d'avis soldés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Indicateurs!$B$1:$M$1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Indicateurs!$B$2:$M$2</c:f>
              <c:numCache>
                <c:formatCode>General</c:formatCode>
                <c:ptCount val="12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F30-45C9-BBA4-046708B586A2}"/>
            </c:ext>
          </c:extLst>
        </c:ser>
        <c:ser>
          <c:idx val="1"/>
          <c:order val="1"/>
          <c:tx>
            <c:strRef>
              <c:f>Indicateurs!$A$4</c:f>
              <c:strCache>
                <c:ptCount val="1"/>
                <c:pt idx="0">
                  <c:v>Nb d'avis soldés cumulés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numRef>
              <c:f>Indicateurs!$B$1:$M$1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Indicateurs!$B$4:$M$4</c:f>
              <c:numCache>
                <c:formatCode>General</c:formatCode>
                <c:ptCount val="12"/>
                <c:pt idx="0">
                  <c:v>1</c:v>
                </c:pt>
                <c:pt idx="1">
                  <c:v>4</c:v>
                </c:pt>
                <c:pt idx="2">
                  <c:v>6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9F30-45C9-BBA4-046708B586A2}"/>
            </c:ext>
          </c:extLst>
        </c:ser>
        <c:ser>
          <c:idx val="2"/>
          <c:order val="2"/>
          <c:tx>
            <c:strRef>
              <c:f>Indicateurs!$A$5</c:f>
              <c:strCache>
                <c:ptCount val="1"/>
                <c:pt idx="0">
                  <c:v>Nb d'avis restant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numRef>
              <c:f>Indicateurs!$B$1:$M$1</c:f>
              <c:numCache>
                <c:formatCode>mmm\-yy</c:formatCode>
                <c:ptCount val="12"/>
                <c:pt idx="0">
                  <c:v>43101</c:v>
                </c:pt>
                <c:pt idx="1">
                  <c:v>43132</c:v>
                </c:pt>
                <c:pt idx="2">
                  <c:v>43160</c:v>
                </c:pt>
                <c:pt idx="3">
                  <c:v>43191</c:v>
                </c:pt>
                <c:pt idx="4">
                  <c:v>43221</c:v>
                </c:pt>
                <c:pt idx="5">
                  <c:v>43252</c:v>
                </c:pt>
                <c:pt idx="6">
                  <c:v>43282</c:v>
                </c:pt>
                <c:pt idx="7">
                  <c:v>43313</c:v>
                </c:pt>
                <c:pt idx="8">
                  <c:v>43344</c:v>
                </c:pt>
                <c:pt idx="9">
                  <c:v>43374</c:v>
                </c:pt>
                <c:pt idx="10">
                  <c:v>43405</c:v>
                </c:pt>
                <c:pt idx="11">
                  <c:v>43435</c:v>
                </c:pt>
              </c:numCache>
            </c:numRef>
          </c:cat>
          <c:val>
            <c:numRef>
              <c:f>Indicateurs!$B$5:$M$5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9F30-45C9-BBA4-046708B586A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7063168"/>
        <c:axId val="227059888"/>
      </c:barChart>
      <c:dateAx>
        <c:axId val="227063168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059888"/>
        <c:crosses val="autoZero"/>
        <c:auto val="1"/>
        <c:lblOffset val="100"/>
        <c:baseTimeUnit val="months"/>
      </c:dateAx>
      <c:valAx>
        <c:axId val="2270598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0631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761999</xdr:colOff>
      <xdr:row>5</xdr:row>
      <xdr:rowOff>190499</xdr:rowOff>
    </xdr:from>
    <xdr:to>
      <xdr:col>14</xdr:col>
      <xdr:colOff>0</xdr:colOff>
      <xdr:row>25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6"/>
  <sheetViews>
    <sheetView topLeftCell="A7" zoomScale="85" zoomScaleNormal="85" workbookViewId="0">
      <selection activeCell="C18" sqref="C18:G18"/>
    </sheetView>
  </sheetViews>
  <sheetFormatPr baseColWidth="10" defaultRowHeight="15" x14ac:dyDescent="0.25"/>
  <cols>
    <col min="7" max="7" width="10.85546875" customWidth="1"/>
    <col min="9" max="9" width="14.7109375" bestFit="1" customWidth="1"/>
    <col min="13" max="13" width="11.42578125" style="30"/>
    <col min="14" max="14" width="11.42578125" style="31"/>
    <col min="17" max="19" width="17.5703125" customWidth="1"/>
  </cols>
  <sheetData>
    <row r="1" spans="1:19" x14ac:dyDescent="0.25">
      <c r="A1" s="1"/>
      <c r="B1" s="1"/>
      <c r="C1" s="1"/>
      <c r="D1" s="1"/>
      <c r="E1" s="1"/>
      <c r="F1" s="1"/>
      <c r="G1" s="1"/>
      <c r="H1" s="1"/>
      <c r="M1" s="35"/>
      <c r="N1" s="35"/>
      <c r="O1" s="35"/>
      <c r="P1" s="35"/>
    </row>
    <row r="2" spans="1:19" ht="19.5" thickBot="1" x14ac:dyDescent="0.35">
      <c r="A2" s="1"/>
      <c r="B2" s="1"/>
      <c r="C2" s="1"/>
      <c r="D2" s="1"/>
      <c r="E2" s="1"/>
      <c r="F2" s="1"/>
      <c r="G2" s="55" t="s">
        <v>30</v>
      </c>
      <c r="H2" s="55"/>
      <c r="I2" s="7">
        <f ca="1">TODAY()</f>
        <v>43208</v>
      </c>
      <c r="M2" s="35"/>
      <c r="N2" s="35"/>
      <c r="O2" s="35"/>
      <c r="P2" s="35"/>
    </row>
    <row r="3" spans="1:19" ht="45" customHeight="1" thickBot="1" x14ac:dyDescent="0.3">
      <c r="A3" s="57" t="s">
        <v>26</v>
      </c>
      <c r="B3" s="56"/>
      <c r="C3" s="56" t="s">
        <v>25</v>
      </c>
      <c r="D3" s="56"/>
      <c r="E3" s="56"/>
      <c r="F3" s="56"/>
      <c r="G3" s="56"/>
      <c r="H3" s="56" t="s">
        <v>24</v>
      </c>
      <c r="I3" s="56"/>
      <c r="J3" s="56" t="s">
        <v>23</v>
      </c>
      <c r="K3" s="56"/>
      <c r="L3" s="25" t="s">
        <v>36</v>
      </c>
      <c r="M3" s="32" t="s">
        <v>28</v>
      </c>
      <c r="N3" s="6" t="s">
        <v>27</v>
      </c>
      <c r="O3" s="32" t="s">
        <v>29</v>
      </c>
      <c r="P3" s="5" t="s">
        <v>37</v>
      </c>
      <c r="Q3" s="51" t="s">
        <v>31</v>
      </c>
      <c r="R3" s="52"/>
      <c r="S3" s="53"/>
    </row>
    <row r="4" spans="1:19" ht="45" customHeight="1" x14ac:dyDescent="0.25">
      <c r="A4" s="58" t="s">
        <v>0</v>
      </c>
      <c r="B4" s="58"/>
      <c r="C4" s="59" t="s">
        <v>1</v>
      </c>
      <c r="D4" s="59"/>
      <c r="E4" s="59"/>
      <c r="F4" s="59"/>
      <c r="G4" s="59"/>
      <c r="H4" s="58" t="s">
        <v>2</v>
      </c>
      <c r="I4" s="58"/>
      <c r="J4" s="58"/>
      <c r="K4" s="58"/>
      <c r="L4" s="26"/>
      <c r="M4" s="39">
        <v>43134</v>
      </c>
      <c r="N4" s="33">
        <v>43135</v>
      </c>
      <c r="O4" s="28">
        <f>IF(M4="","",IF(N4="",Date_du_jour-M4,N4-M4))</f>
        <v>1</v>
      </c>
      <c r="P4" s="24">
        <v>43132</v>
      </c>
      <c r="Q4" s="54"/>
      <c r="R4" s="54"/>
      <c r="S4" s="54"/>
    </row>
    <row r="5" spans="1:19" ht="45" customHeight="1" x14ac:dyDescent="0.25">
      <c r="A5" s="46" t="s">
        <v>0</v>
      </c>
      <c r="B5" s="46"/>
      <c r="C5" s="47" t="s">
        <v>3</v>
      </c>
      <c r="D5" s="47"/>
      <c r="E5" s="47"/>
      <c r="F5" s="47"/>
      <c r="G5" s="47"/>
      <c r="H5" s="46" t="s">
        <v>4</v>
      </c>
      <c r="I5" s="46"/>
      <c r="J5" s="46"/>
      <c r="K5" s="46"/>
      <c r="L5" s="27"/>
      <c r="M5" s="34">
        <v>42856</v>
      </c>
      <c r="N5" s="4">
        <v>43123</v>
      </c>
      <c r="O5" s="29">
        <f t="shared" ref="O5:O16" si="0">IF(N5="",Date_du_jour-M5,N5-M5)</f>
        <v>267</v>
      </c>
      <c r="P5" s="23">
        <v>43101</v>
      </c>
      <c r="Q5" s="50"/>
      <c r="R5" s="50"/>
      <c r="S5" s="50"/>
    </row>
    <row r="6" spans="1:19" ht="45" customHeight="1" x14ac:dyDescent="0.25">
      <c r="A6" s="46" t="s">
        <v>5</v>
      </c>
      <c r="B6" s="46"/>
      <c r="C6" s="47" t="s">
        <v>6</v>
      </c>
      <c r="D6" s="47"/>
      <c r="E6" s="47"/>
      <c r="F6" s="47"/>
      <c r="G6" s="47"/>
      <c r="H6" s="46" t="s">
        <v>4</v>
      </c>
      <c r="I6" s="46"/>
      <c r="J6" s="46"/>
      <c r="K6" s="46"/>
      <c r="L6" s="27"/>
      <c r="M6" s="34">
        <v>43102</v>
      </c>
      <c r="N6" s="4"/>
      <c r="O6" s="29">
        <f t="shared" ca="1" si="0"/>
        <v>106</v>
      </c>
      <c r="P6" s="23"/>
      <c r="Q6" s="50"/>
      <c r="R6" s="50"/>
      <c r="S6" s="50"/>
    </row>
    <row r="7" spans="1:19" ht="45" customHeight="1" x14ac:dyDescent="0.25">
      <c r="A7" s="46" t="s">
        <v>5</v>
      </c>
      <c r="B7" s="46"/>
      <c r="C7" s="48" t="s">
        <v>7</v>
      </c>
      <c r="D7" s="49"/>
      <c r="E7" s="49"/>
      <c r="F7" s="49"/>
      <c r="G7" s="49"/>
      <c r="H7" s="46" t="s">
        <v>4</v>
      </c>
      <c r="I7" s="46"/>
      <c r="J7" s="46"/>
      <c r="K7" s="46"/>
      <c r="L7" s="27"/>
      <c r="M7" s="34">
        <v>43162</v>
      </c>
      <c r="N7" s="4"/>
      <c r="O7" s="29">
        <f t="shared" ca="1" si="0"/>
        <v>46</v>
      </c>
      <c r="P7" s="23"/>
      <c r="Q7" s="50"/>
      <c r="R7" s="50"/>
      <c r="S7" s="50"/>
    </row>
    <row r="8" spans="1:19" ht="45" customHeight="1" x14ac:dyDescent="0.25">
      <c r="A8" s="46" t="s">
        <v>5</v>
      </c>
      <c r="B8" s="46"/>
      <c r="C8" s="47" t="s">
        <v>8</v>
      </c>
      <c r="D8" s="47"/>
      <c r="E8" s="47"/>
      <c r="F8" s="47"/>
      <c r="G8" s="47"/>
      <c r="H8" s="46" t="s">
        <v>4</v>
      </c>
      <c r="I8" s="46"/>
      <c r="J8" s="46"/>
      <c r="K8" s="46"/>
      <c r="L8" s="27"/>
      <c r="M8" s="34">
        <v>43052</v>
      </c>
      <c r="N8" s="4"/>
      <c r="O8" s="29">
        <f t="shared" ca="1" si="0"/>
        <v>156</v>
      </c>
      <c r="P8" s="23"/>
      <c r="Q8" s="50"/>
      <c r="R8" s="50"/>
      <c r="S8" s="50"/>
    </row>
    <row r="9" spans="1:19" ht="45" customHeight="1" x14ac:dyDescent="0.25">
      <c r="A9" s="46" t="s">
        <v>5</v>
      </c>
      <c r="B9" s="46"/>
      <c r="C9" s="47" t="s">
        <v>9</v>
      </c>
      <c r="D9" s="47"/>
      <c r="E9" s="47"/>
      <c r="F9" s="47"/>
      <c r="G9" s="47"/>
      <c r="H9" s="46" t="s">
        <v>4</v>
      </c>
      <c r="I9" s="46"/>
      <c r="J9" s="46"/>
      <c r="K9" s="46"/>
      <c r="L9" s="27"/>
      <c r="M9" s="34">
        <v>43153</v>
      </c>
      <c r="N9" s="4"/>
      <c r="O9" s="29">
        <f t="shared" ca="1" si="0"/>
        <v>55</v>
      </c>
      <c r="P9" s="23"/>
      <c r="Q9" s="50"/>
      <c r="R9" s="50"/>
      <c r="S9" s="50"/>
    </row>
    <row r="10" spans="1:19" ht="45" customHeight="1" x14ac:dyDescent="0.25">
      <c r="A10" s="46" t="s">
        <v>10</v>
      </c>
      <c r="B10" s="46"/>
      <c r="C10" s="47" t="s">
        <v>11</v>
      </c>
      <c r="D10" s="47"/>
      <c r="E10" s="47"/>
      <c r="F10" s="47"/>
      <c r="G10" s="47"/>
      <c r="H10" s="46" t="s">
        <v>4</v>
      </c>
      <c r="I10" s="46"/>
      <c r="J10" s="46"/>
      <c r="K10" s="46"/>
      <c r="L10" s="27"/>
      <c r="M10" s="34">
        <v>43113</v>
      </c>
      <c r="N10" s="4">
        <v>43146</v>
      </c>
      <c r="O10" s="29">
        <f t="shared" si="0"/>
        <v>33</v>
      </c>
      <c r="P10" s="23">
        <v>43132</v>
      </c>
      <c r="Q10" s="50"/>
      <c r="R10" s="50"/>
      <c r="S10" s="50"/>
    </row>
    <row r="11" spans="1:19" ht="45" customHeight="1" x14ac:dyDescent="0.25">
      <c r="A11" s="46" t="s">
        <v>10</v>
      </c>
      <c r="B11" s="46"/>
      <c r="C11" s="47" t="s">
        <v>12</v>
      </c>
      <c r="D11" s="47"/>
      <c r="E11" s="47"/>
      <c r="F11" s="47"/>
      <c r="G11" s="47"/>
      <c r="H11" s="46" t="s">
        <v>13</v>
      </c>
      <c r="I11" s="46"/>
      <c r="J11" s="46"/>
      <c r="K11" s="46"/>
      <c r="L11" s="27"/>
      <c r="M11" s="34">
        <v>43161</v>
      </c>
      <c r="N11" s="4"/>
      <c r="O11" s="29">
        <f t="shared" ca="1" si="0"/>
        <v>47</v>
      </c>
      <c r="P11" s="23"/>
      <c r="Q11" s="50"/>
      <c r="R11" s="50"/>
      <c r="S11" s="50"/>
    </row>
    <row r="12" spans="1:19" ht="45" customHeight="1" x14ac:dyDescent="0.25">
      <c r="A12" s="46" t="s">
        <v>10</v>
      </c>
      <c r="B12" s="46"/>
      <c r="C12" s="47" t="s">
        <v>14</v>
      </c>
      <c r="D12" s="47"/>
      <c r="E12" s="47"/>
      <c r="F12" s="47"/>
      <c r="G12" s="47"/>
      <c r="H12" s="46" t="s">
        <v>13</v>
      </c>
      <c r="I12" s="46"/>
      <c r="J12" s="46"/>
      <c r="K12" s="46"/>
      <c r="L12" s="27"/>
      <c r="M12" s="34">
        <v>43103</v>
      </c>
      <c r="N12" s="4">
        <v>43194</v>
      </c>
      <c r="O12" s="29">
        <f t="shared" si="0"/>
        <v>91</v>
      </c>
      <c r="P12" s="23">
        <v>43191</v>
      </c>
      <c r="Q12" s="50"/>
      <c r="R12" s="50"/>
      <c r="S12" s="50"/>
    </row>
    <row r="13" spans="1:19" ht="45" customHeight="1" x14ac:dyDescent="0.25">
      <c r="A13" s="46" t="s">
        <v>15</v>
      </c>
      <c r="B13" s="46"/>
      <c r="C13" s="47" t="s">
        <v>16</v>
      </c>
      <c r="D13" s="47"/>
      <c r="E13" s="47"/>
      <c r="F13" s="47"/>
      <c r="G13" s="47"/>
      <c r="H13" s="46"/>
      <c r="I13" s="46"/>
      <c r="J13" s="46"/>
      <c r="K13" s="46"/>
      <c r="L13" s="27"/>
      <c r="M13" s="34">
        <v>43103</v>
      </c>
      <c r="N13" s="4">
        <v>43105</v>
      </c>
      <c r="O13" s="29">
        <f t="shared" si="0"/>
        <v>2</v>
      </c>
      <c r="P13" s="23"/>
      <c r="Q13" s="50"/>
      <c r="R13" s="50"/>
      <c r="S13" s="50"/>
    </row>
    <row r="14" spans="1:19" ht="45" customHeight="1" x14ac:dyDescent="0.25">
      <c r="A14" s="47" t="s">
        <v>17</v>
      </c>
      <c r="B14" s="47"/>
      <c r="C14" s="47" t="s">
        <v>18</v>
      </c>
      <c r="D14" s="47"/>
      <c r="E14" s="47"/>
      <c r="F14" s="47"/>
      <c r="G14" s="47"/>
      <c r="H14" s="46"/>
      <c r="I14" s="46"/>
      <c r="J14" s="46"/>
      <c r="K14" s="46"/>
      <c r="L14" s="27"/>
      <c r="M14" s="34">
        <v>43104</v>
      </c>
      <c r="N14" s="4">
        <v>43184</v>
      </c>
      <c r="O14" s="29">
        <f t="shared" si="0"/>
        <v>80</v>
      </c>
      <c r="P14" s="23">
        <v>43160</v>
      </c>
      <c r="Q14" s="50"/>
      <c r="R14" s="50"/>
      <c r="S14" s="50"/>
    </row>
    <row r="15" spans="1:19" ht="45" customHeight="1" x14ac:dyDescent="0.25">
      <c r="A15" s="46" t="s">
        <v>19</v>
      </c>
      <c r="B15" s="46"/>
      <c r="C15" s="47" t="s">
        <v>20</v>
      </c>
      <c r="D15" s="47"/>
      <c r="E15" s="47"/>
      <c r="F15" s="47"/>
      <c r="G15" s="47"/>
      <c r="H15" s="46"/>
      <c r="I15" s="46"/>
      <c r="J15" s="46"/>
      <c r="K15" s="46"/>
      <c r="L15" s="27"/>
      <c r="M15" s="34">
        <v>43105</v>
      </c>
      <c r="N15" s="4">
        <v>43192</v>
      </c>
      <c r="O15" s="29">
        <f t="shared" si="0"/>
        <v>87</v>
      </c>
      <c r="P15" s="23">
        <v>43132</v>
      </c>
      <c r="Q15" s="50"/>
      <c r="R15" s="50"/>
      <c r="S15" s="50"/>
    </row>
    <row r="16" spans="1:19" ht="45" customHeight="1" x14ac:dyDescent="0.25">
      <c r="A16" s="46" t="s">
        <v>21</v>
      </c>
      <c r="B16" s="46"/>
      <c r="C16" s="48" t="s">
        <v>22</v>
      </c>
      <c r="D16" s="49"/>
      <c r="E16" s="49"/>
      <c r="F16" s="49"/>
      <c r="G16" s="49"/>
      <c r="H16" s="46"/>
      <c r="I16" s="46"/>
      <c r="J16" s="46"/>
      <c r="K16" s="46"/>
      <c r="L16" s="27"/>
      <c r="M16" s="34">
        <v>43106</v>
      </c>
      <c r="N16" s="4">
        <v>43164</v>
      </c>
      <c r="O16" s="29">
        <f t="shared" si="0"/>
        <v>58</v>
      </c>
      <c r="P16" s="23">
        <v>43160</v>
      </c>
      <c r="Q16" s="50"/>
      <c r="R16" s="50"/>
      <c r="S16" s="50"/>
    </row>
    <row r="17" spans="1:19" ht="45" customHeight="1" x14ac:dyDescent="0.25">
      <c r="A17" s="40"/>
      <c r="B17" s="41"/>
      <c r="C17" s="40"/>
      <c r="D17" s="45"/>
      <c r="E17" s="45"/>
      <c r="F17" s="45"/>
      <c r="G17" s="41"/>
      <c r="H17" s="40"/>
      <c r="I17" s="41"/>
      <c r="J17" s="40"/>
      <c r="K17" s="41"/>
      <c r="L17" s="37"/>
      <c r="M17" s="9"/>
      <c r="N17" s="2"/>
      <c r="O17" s="38"/>
      <c r="P17" s="36"/>
      <c r="Q17" s="42"/>
      <c r="R17" s="43"/>
      <c r="S17" s="44"/>
    </row>
    <row r="18" spans="1:19" ht="45" customHeight="1" x14ac:dyDescent="0.25">
      <c r="A18" s="40"/>
      <c r="B18" s="41"/>
      <c r="C18" s="40"/>
      <c r="D18" s="45"/>
      <c r="E18" s="45"/>
      <c r="F18" s="45"/>
      <c r="G18" s="41"/>
      <c r="H18" s="40"/>
      <c r="I18" s="41"/>
      <c r="J18" s="40"/>
      <c r="K18" s="41"/>
      <c r="L18" s="37"/>
      <c r="M18" s="9"/>
      <c r="N18" s="2"/>
      <c r="O18" s="38"/>
      <c r="P18" s="36"/>
      <c r="Q18" s="42"/>
      <c r="R18" s="43"/>
      <c r="S18" s="44"/>
    </row>
    <row r="19" spans="1:19" ht="45" customHeight="1" x14ac:dyDescent="0.25">
      <c r="A19" s="40"/>
      <c r="B19" s="41"/>
      <c r="C19" s="40"/>
      <c r="D19" s="45"/>
      <c r="E19" s="45"/>
      <c r="F19" s="45"/>
      <c r="G19" s="41"/>
      <c r="H19" s="40"/>
      <c r="I19" s="41"/>
      <c r="J19" s="40"/>
      <c r="K19" s="41"/>
      <c r="L19" s="37"/>
      <c r="M19" s="9"/>
      <c r="N19" s="2"/>
      <c r="O19" s="38"/>
      <c r="P19" s="36"/>
      <c r="Q19" s="42"/>
      <c r="R19" s="43"/>
      <c r="S19" s="44"/>
    </row>
    <row r="20" spans="1:19" ht="45" customHeight="1" x14ac:dyDescent="0.25">
      <c r="A20" s="40"/>
      <c r="B20" s="41"/>
      <c r="C20" s="40"/>
      <c r="D20" s="45"/>
      <c r="E20" s="45"/>
      <c r="F20" s="45"/>
      <c r="G20" s="41"/>
      <c r="H20" s="40"/>
      <c r="I20" s="41"/>
      <c r="J20" s="40"/>
      <c r="K20" s="41"/>
      <c r="L20" s="37"/>
      <c r="M20" s="9"/>
      <c r="N20" s="2"/>
      <c r="O20" s="38"/>
      <c r="P20" s="36"/>
      <c r="Q20" s="42"/>
      <c r="R20" s="43"/>
      <c r="S20" s="44"/>
    </row>
    <row r="21" spans="1:19" ht="45" customHeight="1" x14ac:dyDescent="0.25">
      <c r="A21" s="40"/>
      <c r="B21" s="41"/>
      <c r="C21" s="40"/>
      <c r="D21" s="45"/>
      <c r="E21" s="45"/>
      <c r="F21" s="45"/>
      <c r="G21" s="41"/>
      <c r="H21" s="40"/>
      <c r="I21" s="41"/>
      <c r="J21" s="40"/>
      <c r="K21" s="41"/>
      <c r="L21" s="37"/>
      <c r="M21" s="9"/>
      <c r="N21" s="2"/>
      <c r="O21" s="38"/>
      <c r="P21" s="36"/>
      <c r="Q21" s="42"/>
      <c r="R21" s="43"/>
      <c r="S21" s="44"/>
    </row>
    <row r="22" spans="1:19" ht="45" customHeight="1" x14ac:dyDescent="0.25">
      <c r="A22" s="40"/>
      <c r="B22" s="41"/>
      <c r="C22" s="40"/>
      <c r="D22" s="45"/>
      <c r="E22" s="45"/>
      <c r="F22" s="45"/>
      <c r="G22" s="41"/>
      <c r="H22" s="40"/>
      <c r="I22" s="41"/>
      <c r="J22" s="40"/>
      <c r="K22" s="41"/>
      <c r="L22" s="37"/>
      <c r="M22" s="9"/>
      <c r="N22" s="2"/>
      <c r="O22" s="38"/>
      <c r="P22" s="36"/>
      <c r="Q22" s="42"/>
      <c r="R22" s="43"/>
      <c r="S22" s="44"/>
    </row>
    <row r="23" spans="1:19" ht="45" customHeight="1" x14ac:dyDescent="0.25">
      <c r="A23" s="40"/>
      <c r="B23" s="41"/>
      <c r="C23" s="40"/>
      <c r="D23" s="45"/>
      <c r="E23" s="45"/>
      <c r="F23" s="45"/>
      <c r="G23" s="41"/>
      <c r="H23" s="40"/>
      <c r="I23" s="41"/>
      <c r="J23" s="40"/>
      <c r="K23" s="41"/>
      <c r="L23" s="37"/>
      <c r="M23" s="9"/>
      <c r="N23" s="2"/>
      <c r="O23" s="38"/>
      <c r="P23" s="36"/>
      <c r="Q23" s="42"/>
      <c r="R23" s="43"/>
      <c r="S23" s="44"/>
    </row>
    <row r="24" spans="1:19" ht="45" customHeight="1" x14ac:dyDescent="0.25">
      <c r="A24" s="40"/>
      <c r="B24" s="41"/>
      <c r="C24" s="40"/>
      <c r="D24" s="45"/>
      <c r="E24" s="45"/>
      <c r="F24" s="45"/>
      <c r="G24" s="41"/>
      <c r="H24" s="40"/>
      <c r="I24" s="41"/>
      <c r="J24" s="40"/>
      <c r="K24" s="41"/>
      <c r="L24" s="37"/>
      <c r="M24" s="9"/>
      <c r="N24" s="2"/>
      <c r="O24" s="38"/>
      <c r="P24" s="36"/>
      <c r="Q24" s="42"/>
      <c r="R24" s="43"/>
      <c r="S24" s="44"/>
    </row>
    <row r="25" spans="1:19" ht="45" customHeight="1" x14ac:dyDescent="0.25">
      <c r="A25" s="40"/>
      <c r="B25" s="41"/>
      <c r="C25" s="40"/>
      <c r="D25" s="45"/>
      <c r="E25" s="45"/>
      <c r="F25" s="45"/>
      <c r="G25" s="41"/>
      <c r="H25" s="40"/>
      <c r="I25" s="41"/>
      <c r="J25" s="40"/>
      <c r="K25" s="41"/>
      <c r="L25" s="37"/>
      <c r="M25" s="9"/>
      <c r="N25" s="2"/>
      <c r="O25" s="38"/>
      <c r="P25" s="36"/>
      <c r="Q25" s="42"/>
      <c r="R25" s="43"/>
      <c r="S25" s="44"/>
    </row>
    <row r="26" spans="1:19" ht="45" customHeight="1" x14ac:dyDescent="0.25">
      <c r="A26" s="40"/>
      <c r="B26" s="41"/>
      <c r="C26" s="40"/>
      <c r="D26" s="45"/>
      <c r="E26" s="45"/>
      <c r="F26" s="45"/>
      <c r="G26" s="41"/>
      <c r="H26" s="40"/>
      <c r="I26" s="41"/>
      <c r="J26" s="40"/>
      <c r="K26" s="41"/>
      <c r="L26" s="37"/>
      <c r="M26" s="9"/>
      <c r="N26" s="2"/>
      <c r="O26" s="38"/>
      <c r="P26" s="36"/>
      <c r="Q26" s="42"/>
      <c r="R26" s="43"/>
      <c r="S26" s="44"/>
    </row>
    <row r="27" spans="1:19" ht="45" customHeight="1" x14ac:dyDescent="0.25">
      <c r="A27" s="40"/>
      <c r="B27" s="41"/>
      <c r="C27" s="40"/>
      <c r="D27" s="45"/>
      <c r="E27" s="45"/>
      <c r="F27" s="45"/>
      <c r="G27" s="41"/>
      <c r="H27" s="40"/>
      <c r="I27" s="41"/>
      <c r="J27" s="40"/>
      <c r="K27" s="41"/>
      <c r="L27" s="37"/>
      <c r="M27" s="9"/>
      <c r="N27" s="2"/>
      <c r="O27" s="38"/>
      <c r="P27" s="36"/>
      <c r="Q27" s="42"/>
      <c r="R27" s="43"/>
      <c r="S27" s="44"/>
    </row>
    <row r="28" spans="1:19" ht="45" customHeight="1" x14ac:dyDescent="0.25">
      <c r="A28" s="40"/>
      <c r="B28" s="41"/>
      <c r="C28" s="40"/>
      <c r="D28" s="45"/>
      <c r="E28" s="45"/>
      <c r="F28" s="45"/>
      <c r="G28" s="41"/>
      <c r="H28" s="40"/>
      <c r="I28" s="41"/>
      <c r="J28" s="40"/>
      <c r="K28" s="41"/>
      <c r="L28" s="37"/>
      <c r="M28" s="9"/>
      <c r="N28" s="2"/>
      <c r="O28" s="38"/>
      <c r="P28" s="36"/>
      <c r="Q28" s="42"/>
      <c r="R28" s="43"/>
      <c r="S28" s="44"/>
    </row>
    <row r="29" spans="1:19" ht="45" customHeight="1" x14ac:dyDescent="0.25">
      <c r="A29" s="40"/>
      <c r="B29" s="41"/>
      <c r="C29" s="40"/>
      <c r="D29" s="45"/>
      <c r="E29" s="45"/>
      <c r="F29" s="45"/>
      <c r="G29" s="41"/>
      <c r="H29" s="40"/>
      <c r="I29" s="41"/>
      <c r="J29" s="40"/>
      <c r="K29" s="41"/>
      <c r="L29" s="37"/>
      <c r="M29" s="9"/>
      <c r="N29" s="2"/>
      <c r="O29" s="38"/>
      <c r="P29" s="36"/>
      <c r="Q29" s="42"/>
      <c r="R29" s="43"/>
      <c r="S29" s="44"/>
    </row>
    <row r="30" spans="1:19" ht="45" customHeight="1" x14ac:dyDescent="0.25">
      <c r="A30" s="40"/>
      <c r="B30" s="41"/>
      <c r="C30" s="40"/>
      <c r="D30" s="45"/>
      <c r="E30" s="45"/>
      <c r="F30" s="45"/>
      <c r="G30" s="41"/>
      <c r="H30" s="40"/>
      <c r="I30" s="41"/>
      <c r="J30" s="40"/>
      <c r="K30" s="41"/>
      <c r="L30" s="37"/>
      <c r="M30" s="9"/>
      <c r="N30" s="2"/>
      <c r="O30" s="38"/>
      <c r="P30" s="36"/>
      <c r="Q30" s="42"/>
      <c r="R30" s="43"/>
      <c r="S30" s="44"/>
    </row>
    <row r="31" spans="1:19" ht="45" customHeight="1" x14ac:dyDescent="0.25">
      <c r="A31" s="40"/>
      <c r="B31" s="41"/>
      <c r="C31" s="40"/>
      <c r="D31" s="45"/>
      <c r="E31" s="45"/>
      <c r="F31" s="45"/>
      <c r="G31" s="41"/>
      <c r="H31" s="40"/>
      <c r="I31" s="41"/>
      <c r="J31" s="40"/>
      <c r="K31" s="41"/>
      <c r="L31" s="37"/>
      <c r="M31" s="9"/>
      <c r="N31" s="2"/>
      <c r="O31" s="38"/>
      <c r="P31" s="36"/>
      <c r="Q31" s="42"/>
      <c r="R31" s="43"/>
      <c r="S31" s="44"/>
    </row>
    <row r="32" spans="1:19" ht="45" customHeight="1" x14ac:dyDescent="0.25">
      <c r="A32" s="40"/>
      <c r="B32" s="41"/>
      <c r="C32" s="40"/>
      <c r="D32" s="45"/>
      <c r="E32" s="45"/>
      <c r="F32" s="45"/>
      <c r="G32" s="41"/>
      <c r="H32" s="40"/>
      <c r="I32" s="41"/>
      <c r="J32" s="40"/>
      <c r="K32" s="41"/>
      <c r="L32" s="37"/>
      <c r="M32" s="9"/>
      <c r="N32" s="2"/>
      <c r="O32" s="38"/>
      <c r="P32" s="36"/>
      <c r="Q32" s="42"/>
      <c r="R32" s="43"/>
      <c r="S32" s="44"/>
    </row>
    <row r="33" spans="16:16" x14ac:dyDescent="0.25">
      <c r="P33" s="16"/>
    </row>
    <row r="34" spans="16:16" x14ac:dyDescent="0.25">
      <c r="P34" s="16"/>
    </row>
    <row r="35" spans="16:16" x14ac:dyDescent="0.25">
      <c r="P35" s="16"/>
    </row>
    <row r="36" spans="16:16" x14ac:dyDescent="0.25">
      <c r="P36" s="16"/>
    </row>
    <row r="37" spans="16:16" x14ac:dyDescent="0.25">
      <c r="P37" s="16"/>
    </row>
    <row r="38" spans="16:16" x14ac:dyDescent="0.25">
      <c r="P38" s="16"/>
    </row>
    <row r="39" spans="16:16" x14ac:dyDescent="0.25">
      <c r="P39" s="16"/>
    </row>
    <row r="40" spans="16:16" x14ac:dyDescent="0.25">
      <c r="P40" s="16"/>
    </row>
    <row r="41" spans="16:16" x14ac:dyDescent="0.25">
      <c r="P41" s="16"/>
    </row>
    <row r="42" spans="16:16" x14ac:dyDescent="0.25">
      <c r="P42" s="16"/>
    </row>
    <row r="43" spans="16:16" x14ac:dyDescent="0.25">
      <c r="P43" s="16"/>
    </row>
    <row r="44" spans="16:16" x14ac:dyDescent="0.25">
      <c r="P44" s="16"/>
    </row>
    <row r="45" spans="16:16" x14ac:dyDescent="0.25">
      <c r="P45" s="16"/>
    </row>
    <row r="46" spans="16:16" x14ac:dyDescent="0.25">
      <c r="P46" s="16"/>
    </row>
    <row r="47" spans="16:16" x14ac:dyDescent="0.25">
      <c r="P47" s="16"/>
    </row>
    <row r="48" spans="16:16" x14ac:dyDescent="0.25">
      <c r="P48" s="16"/>
    </row>
    <row r="49" spans="16:16" x14ac:dyDescent="0.25">
      <c r="P49" s="16"/>
    </row>
    <row r="50" spans="16:16" x14ac:dyDescent="0.25">
      <c r="P50" s="16"/>
    </row>
    <row r="51" spans="16:16" x14ac:dyDescent="0.25">
      <c r="P51" s="16"/>
    </row>
    <row r="52" spans="16:16" x14ac:dyDescent="0.25">
      <c r="P52" s="16"/>
    </row>
    <row r="53" spans="16:16" x14ac:dyDescent="0.25">
      <c r="P53" s="16"/>
    </row>
    <row r="54" spans="16:16" x14ac:dyDescent="0.25">
      <c r="P54" s="16"/>
    </row>
    <row r="55" spans="16:16" x14ac:dyDescent="0.25">
      <c r="P55" s="16"/>
    </row>
    <row r="56" spans="16:16" x14ac:dyDescent="0.25">
      <c r="P56" s="16"/>
    </row>
    <row r="57" spans="16:16" x14ac:dyDescent="0.25">
      <c r="P57" s="16"/>
    </row>
    <row r="58" spans="16:16" x14ac:dyDescent="0.25">
      <c r="P58" s="16"/>
    </row>
    <row r="59" spans="16:16" x14ac:dyDescent="0.25">
      <c r="P59" s="16"/>
    </row>
    <row r="60" spans="16:16" x14ac:dyDescent="0.25">
      <c r="P60" s="16"/>
    </row>
    <row r="61" spans="16:16" x14ac:dyDescent="0.25">
      <c r="P61" s="16"/>
    </row>
    <row r="62" spans="16:16" x14ac:dyDescent="0.25">
      <c r="P62" s="16"/>
    </row>
    <row r="63" spans="16:16" x14ac:dyDescent="0.25">
      <c r="P63" s="16"/>
    </row>
    <row r="64" spans="16:16" x14ac:dyDescent="0.25">
      <c r="P64" s="16"/>
    </row>
    <row r="65" spans="16:16" x14ac:dyDescent="0.25">
      <c r="P65" s="16"/>
    </row>
    <row r="66" spans="16:16" x14ac:dyDescent="0.25">
      <c r="P66" s="16"/>
    </row>
    <row r="67" spans="16:16" x14ac:dyDescent="0.25">
      <c r="P67" s="16"/>
    </row>
    <row r="68" spans="16:16" x14ac:dyDescent="0.25">
      <c r="P68" s="16"/>
    </row>
    <row r="69" spans="16:16" x14ac:dyDescent="0.25">
      <c r="P69" s="16"/>
    </row>
    <row r="70" spans="16:16" x14ac:dyDescent="0.25">
      <c r="P70" s="16"/>
    </row>
    <row r="71" spans="16:16" x14ac:dyDescent="0.25">
      <c r="P71" s="16"/>
    </row>
    <row r="72" spans="16:16" x14ac:dyDescent="0.25">
      <c r="P72" s="16"/>
    </row>
    <row r="73" spans="16:16" x14ac:dyDescent="0.25">
      <c r="P73" s="16"/>
    </row>
    <row r="74" spans="16:16" x14ac:dyDescent="0.25">
      <c r="P74" s="16"/>
    </row>
    <row r="75" spans="16:16" x14ac:dyDescent="0.25">
      <c r="P75" s="16"/>
    </row>
    <row r="76" spans="16:16" x14ac:dyDescent="0.25">
      <c r="P76" s="16"/>
    </row>
    <row r="77" spans="16:16" x14ac:dyDescent="0.25">
      <c r="P77" s="16"/>
    </row>
    <row r="78" spans="16:16" x14ac:dyDescent="0.25">
      <c r="P78" s="16"/>
    </row>
    <row r="79" spans="16:16" x14ac:dyDescent="0.25">
      <c r="P79" s="16"/>
    </row>
    <row r="80" spans="16:16" x14ac:dyDescent="0.25">
      <c r="P80" s="16"/>
    </row>
    <row r="81" spans="16:16" x14ac:dyDescent="0.25">
      <c r="P81" s="16"/>
    </row>
    <row r="82" spans="16:16" x14ac:dyDescent="0.25">
      <c r="P82" s="16"/>
    </row>
    <row r="83" spans="16:16" x14ac:dyDescent="0.25">
      <c r="P83" s="16"/>
    </row>
    <row r="84" spans="16:16" x14ac:dyDescent="0.25">
      <c r="P84" s="16"/>
    </row>
    <row r="85" spans="16:16" x14ac:dyDescent="0.25">
      <c r="P85" s="16"/>
    </row>
    <row r="86" spans="16:16" x14ac:dyDescent="0.25">
      <c r="P86" s="16"/>
    </row>
    <row r="87" spans="16:16" x14ac:dyDescent="0.25">
      <c r="P87" s="16"/>
    </row>
    <row r="88" spans="16:16" x14ac:dyDescent="0.25">
      <c r="P88" s="16"/>
    </row>
    <row r="89" spans="16:16" x14ac:dyDescent="0.25">
      <c r="P89" s="16"/>
    </row>
    <row r="90" spans="16:16" x14ac:dyDescent="0.25">
      <c r="P90" s="16"/>
    </row>
    <row r="91" spans="16:16" x14ac:dyDescent="0.25">
      <c r="P91" s="16"/>
    </row>
    <row r="92" spans="16:16" x14ac:dyDescent="0.25">
      <c r="P92" s="16"/>
    </row>
    <row r="93" spans="16:16" x14ac:dyDescent="0.25">
      <c r="P93" s="16"/>
    </row>
    <row r="94" spans="16:16" x14ac:dyDescent="0.25">
      <c r="P94" s="16"/>
    </row>
    <row r="95" spans="16:16" x14ac:dyDescent="0.25">
      <c r="P95" s="16"/>
    </row>
    <row r="96" spans="16:16" x14ac:dyDescent="0.25">
      <c r="P96" s="16"/>
    </row>
    <row r="97" spans="16:16" x14ac:dyDescent="0.25">
      <c r="P97" s="16"/>
    </row>
    <row r="98" spans="16:16" x14ac:dyDescent="0.25">
      <c r="P98" s="16"/>
    </row>
    <row r="99" spans="16:16" x14ac:dyDescent="0.25">
      <c r="P99" s="16"/>
    </row>
    <row r="100" spans="16:16" x14ac:dyDescent="0.25">
      <c r="P100" s="16"/>
    </row>
    <row r="101" spans="16:16" x14ac:dyDescent="0.25">
      <c r="P101" s="16"/>
    </row>
    <row r="102" spans="16:16" x14ac:dyDescent="0.25">
      <c r="P102" s="16"/>
    </row>
    <row r="103" spans="16:16" x14ac:dyDescent="0.25">
      <c r="P103" s="16"/>
    </row>
    <row r="104" spans="16:16" x14ac:dyDescent="0.25">
      <c r="P104" s="16"/>
    </row>
    <row r="105" spans="16:16" x14ac:dyDescent="0.25">
      <c r="P105" s="16"/>
    </row>
    <row r="106" spans="16:16" x14ac:dyDescent="0.25">
      <c r="P106" s="16"/>
    </row>
    <row r="107" spans="16:16" x14ac:dyDescent="0.25">
      <c r="P107" s="16"/>
    </row>
    <row r="108" spans="16:16" x14ac:dyDescent="0.25">
      <c r="P108" s="16"/>
    </row>
    <row r="109" spans="16:16" x14ac:dyDescent="0.25">
      <c r="P109" s="16"/>
    </row>
    <row r="110" spans="16:16" x14ac:dyDescent="0.25">
      <c r="P110" s="16"/>
    </row>
    <row r="111" spans="16:16" x14ac:dyDescent="0.25">
      <c r="P111" s="16"/>
    </row>
    <row r="112" spans="16:16" x14ac:dyDescent="0.25">
      <c r="P112" s="16"/>
    </row>
    <row r="113" spans="16:16" x14ac:dyDescent="0.25">
      <c r="P113" s="16"/>
    </row>
    <row r="114" spans="16:16" x14ac:dyDescent="0.25">
      <c r="P114" s="16"/>
    </row>
    <row r="115" spans="16:16" x14ac:dyDescent="0.25">
      <c r="P115" s="16"/>
    </row>
    <row r="116" spans="16:16" x14ac:dyDescent="0.25">
      <c r="P116" s="16"/>
    </row>
    <row r="117" spans="16:16" x14ac:dyDescent="0.25">
      <c r="P117" s="16"/>
    </row>
    <row r="118" spans="16:16" x14ac:dyDescent="0.25">
      <c r="P118" s="16"/>
    </row>
    <row r="119" spans="16:16" x14ac:dyDescent="0.25">
      <c r="P119" s="16"/>
    </row>
    <row r="120" spans="16:16" x14ac:dyDescent="0.25">
      <c r="P120" s="16"/>
    </row>
    <row r="121" spans="16:16" x14ac:dyDescent="0.25">
      <c r="P121" s="16"/>
    </row>
    <row r="122" spans="16:16" x14ac:dyDescent="0.25">
      <c r="P122" s="16"/>
    </row>
    <row r="123" spans="16:16" x14ac:dyDescent="0.25">
      <c r="P123" s="16"/>
    </row>
    <row r="124" spans="16:16" x14ac:dyDescent="0.25">
      <c r="P124" s="16"/>
    </row>
    <row r="125" spans="16:16" x14ac:dyDescent="0.25">
      <c r="P125" s="16"/>
    </row>
    <row r="126" spans="16:16" x14ac:dyDescent="0.25">
      <c r="P126" s="16"/>
    </row>
    <row r="127" spans="16:16" x14ac:dyDescent="0.25">
      <c r="P127" s="16"/>
    </row>
    <row r="128" spans="16:16" x14ac:dyDescent="0.25">
      <c r="P128" s="16"/>
    </row>
    <row r="129" spans="16:16" x14ac:dyDescent="0.25">
      <c r="P129" s="16"/>
    </row>
    <row r="130" spans="16:16" x14ac:dyDescent="0.25">
      <c r="P130" s="16"/>
    </row>
    <row r="131" spans="16:16" x14ac:dyDescent="0.25">
      <c r="P131" s="16"/>
    </row>
    <row r="132" spans="16:16" x14ac:dyDescent="0.25">
      <c r="P132" s="16"/>
    </row>
    <row r="133" spans="16:16" x14ac:dyDescent="0.25">
      <c r="P133" s="16"/>
    </row>
    <row r="134" spans="16:16" x14ac:dyDescent="0.25">
      <c r="P134" s="16"/>
    </row>
    <row r="135" spans="16:16" x14ac:dyDescent="0.25">
      <c r="P135" s="16"/>
    </row>
    <row r="136" spans="16:16" x14ac:dyDescent="0.25">
      <c r="P136" s="16"/>
    </row>
    <row r="137" spans="16:16" x14ac:dyDescent="0.25">
      <c r="P137" s="16"/>
    </row>
    <row r="138" spans="16:16" x14ac:dyDescent="0.25">
      <c r="P138" s="16"/>
    </row>
    <row r="139" spans="16:16" x14ac:dyDescent="0.25">
      <c r="P139" s="16"/>
    </row>
    <row r="140" spans="16:16" x14ac:dyDescent="0.25">
      <c r="P140" s="16"/>
    </row>
    <row r="141" spans="16:16" x14ac:dyDescent="0.25">
      <c r="P141" s="16"/>
    </row>
    <row r="142" spans="16:16" x14ac:dyDescent="0.25">
      <c r="P142" s="16"/>
    </row>
    <row r="143" spans="16:16" x14ac:dyDescent="0.25">
      <c r="P143" s="16"/>
    </row>
    <row r="144" spans="16:16" x14ac:dyDescent="0.25">
      <c r="P144" s="16"/>
    </row>
    <row r="145" spans="16:16" x14ac:dyDescent="0.25">
      <c r="P145" s="16"/>
    </row>
    <row r="146" spans="16:16" x14ac:dyDescent="0.25">
      <c r="P146" s="16"/>
    </row>
    <row r="147" spans="16:16" x14ac:dyDescent="0.25">
      <c r="P147" s="16"/>
    </row>
    <row r="148" spans="16:16" x14ac:dyDescent="0.25">
      <c r="P148" s="16"/>
    </row>
    <row r="149" spans="16:16" x14ac:dyDescent="0.25">
      <c r="P149" s="16"/>
    </row>
    <row r="150" spans="16:16" x14ac:dyDescent="0.25">
      <c r="P150" s="16"/>
    </row>
    <row r="151" spans="16:16" x14ac:dyDescent="0.25">
      <c r="P151" s="16"/>
    </row>
    <row r="152" spans="16:16" x14ac:dyDescent="0.25">
      <c r="P152" s="16"/>
    </row>
    <row r="153" spans="16:16" x14ac:dyDescent="0.25">
      <c r="P153" s="16"/>
    </row>
    <row r="154" spans="16:16" x14ac:dyDescent="0.25">
      <c r="P154" s="16"/>
    </row>
    <row r="155" spans="16:16" x14ac:dyDescent="0.25">
      <c r="P155" s="16"/>
    </row>
    <row r="156" spans="16:16" x14ac:dyDescent="0.25">
      <c r="P156" s="16"/>
    </row>
    <row r="157" spans="16:16" x14ac:dyDescent="0.25">
      <c r="P157" s="16"/>
    </row>
    <row r="158" spans="16:16" x14ac:dyDescent="0.25">
      <c r="P158" s="16"/>
    </row>
    <row r="159" spans="16:16" x14ac:dyDescent="0.25">
      <c r="P159" s="16"/>
    </row>
    <row r="160" spans="16:16" x14ac:dyDescent="0.25">
      <c r="P160" s="16"/>
    </row>
    <row r="161" spans="16:16" x14ac:dyDescent="0.25">
      <c r="P161" s="16"/>
    </row>
    <row r="162" spans="16:16" x14ac:dyDescent="0.25">
      <c r="P162" s="16"/>
    </row>
    <row r="163" spans="16:16" x14ac:dyDescent="0.25">
      <c r="P163" s="16"/>
    </row>
    <row r="164" spans="16:16" x14ac:dyDescent="0.25">
      <c r="P164" s="16"/>
    </row>
    <row r="165" spans="16:16" x14ac:dyDescent="0.25">
      <c r="P165" s="16"/>
    </row>
    <row r="166" spans="16:16" x14ac:dyDescent="0.25">
      <c r="P166" s="16"/>
    </row>
    <row r="167" spans="16:16" x14ac:dyDescent="0.25">
      <c r="P167" s="16"/>
    </row>
    <row r="168" spans="16:16" x14ac:dyDescent="0.25">
      <c r="P168" s="16"/>
    </row>
    <row r="169" spans="16:16" x14ac:dyDescent="0.25">
      <c r="P169" s="16"/>
    </row>
    <row r="170" spans="16:16" x14ac:dyDescent="0.25">
      <c r="P170" s="16"/>
    </row>
    <row r="171" spans="16:16" x14ac:dyDescent="0.25">
      <c r="P171" s="16"/>
    </row>
    <row r="172" spans="16:16" x14ac:dyDescent="0.25">
      <c r="P172" s="16"/>
    </row>
    <row r="173" spans="16:16" x14ac:dyDescent="0.25">
      <c r="P173" s="16"/>
    </row>
    <row r="174" spans="16:16" x14ac:dyDescent="0.25">
      <c r="P174" s="16"/>
    </row>
    <row r="175" spans="16:16" x14ac:dyDescent="0.25">
      <c r="P175" s="16"/>
    </row>
    <row r="176" spans="16:16" x14ac:dyDescent="0.25">
      <c r="P176" s="16"/>
    </row>
    <row r="177" spans="16:16" x14ac:dyDescent="0.25">
      <c r="P177" s="16"/>
    </row>
    <row r="178" spans="16:16" x14ac:dyDescent="0.25">
      <c r="P178" s="16"/>
    </row>
    <row r="179" spans="16:16" x14ac:dyDescent="0.25">
      <c r="P179" s="16"/>
    </row>
    <row r="180" spans="16:16" x14ac:dyDescent="0.25">
      <c r="P180" s="16"/>
    </row>
    <row r="181" spans="16:16" x14ac:dyDescent="0.25">
      <c r="P181" s="16"/>
    </row>
    <row r="182" spans="16:16" x14ac:dyDescent="0.25">
      <c r="P182" s="16"/>
    </row>
    <row r="183" spans="16:16" x14ac:dyDescent="0.25">
      <c r="P183" s="16"/>
    </row>
    <row r="184" spans="16:16" x14ac:dyDescent="0.25">
      <c r="P184" s="16"/>
    </row>
    <row r="185" spans="16:16" x14ac:dyDescent="0.25">
      <c r="P185" s="16"/>
    </row>
    <row r="186" spans="16:16" x14ac:dyDescent="0.25">
      <c r="P186" s="16"/>
    </row>
    <row r="187" spans="16:16" x14ac:dyDescent="0.25">
      <c r="P187" s="16"/>
    </row>
    <row r="188" spans="16:16" x14ac:dyDescent="0.25">
      <c r="P188" s="16"/>
    </row>
    <row r="189" spans="16:16" x14ac:dyDescent="0.25">
      <c r="P189" s="16"/>
    </row>
    <row r="190" spans="16:16" x14ac:dyDescent="0.25">
      <c r="P190" s="16"/>
    </row>
    <row r="191" spans="16:16" x14ac:dyDescent="0.25">
      <c r="P191" s="16"/>
    </row>
    <row r="192" spans="16:16" x14ac:dyDescent="0.25">
      <c r="P192" s="16"/>
    </row>
    <row r="193" spans="16:16" x14ac:dyDescent="0.25">
      <c r="P193" s="16"/>
    </row>
    <row r="194" spans="16:16" x14ac:dyDescent="0.25">
      <c r="P194" s="16"/>
    </row>
    <row r="195" spans="16:16" x14ac:dyDescent="0.25">
      <c r="P195" s="16"/>
    </row>
    <row r="196" spans="16:16" x14ac:dyDescent="0.25">
      <c r="P196" s="16"/>
    </row>
    <row r="197" spans="16:16" x14ac:dyDescent="0.25">
      <c r="P197" s="16"/>
    </row>
    <row r="198" spans="16:16" x14ac:dyDescent="0.25">
      <c r="P198" s="16"/>
    </row>
    <row r="199" spans="16:16" x14ac:dyDescent="0.25">
      <c r="P199" s="16"/>
    </row>
    <row r="200" spans="16:16" x14ac:dyDescent="0.25">
      <c r="P200" s="16"/>
    </row>
    <row r="201" spans="16:16" x14ac:dyDescent="0.25">
      <c r="P201" s="16"/>
    </row>
    <row r="202" spans="16:16" x14ac:dyDescent="0.25">
      <c r="P202" s="16"/>
    </row>
    <row r="203" spans="16:16" x14ac:dyDescent="0.25">
      <c r="P203" s="16"/>
    </row>
    <row r="204" spans="16:16" x14ac:dyDescent="0.25">
      <c r="P204" s="16"/>
    </row>
    <row r="205" spans="16:16" x14ac:dyDescent="0.25">
      <c r="P205" s="16"/>
    </row>
    <row r="206" spans="16:16" x14ac:dyDescent="0.25">
      <c r="P206" s="16"/>
    </row>
    <row r="207" spans="16:16" x14ac:dyDescent="0.25">
      <c r="P207" s="16"/>
    </row>
    <row r="208" spans="16:16" x14ac:dyDescent="0.25">
      <c r="P208" s="16"/>
    </row>
    <row r="209" spans="16:16" x14ac:dyDescent="0.25">
      <c r="P209" s="16"/>
    </row>
    <row r="210" spans="16:16" x14ac:dyDescent="0.25">
      <c r="P210" s="16"/>
    </row>
    <row r="211" spans="16:16" x14ac:dyDescent="0.25">
      <c r="P211" s="16"/>
    </row>
    <row r="212" spans="16:16" x14ac:dyDescent="0.25">
      <c r="P212" s="16"/>
    </row>
    <row r="213" spans="16:16" x14ac:dyDescent="0.25">
      <c r="P213" s="16"/>
    </row>
    <row r="214" spans="16:16" x14ac:dyDescent="0.25">
      <c r="P214" s="16"/>
    </row>
    <row r="215" spans="16:16" x14ac:dyDescent="0.25">
      <c r="P215" s="16"/>
    </row>
    <row r="216" spans="16:16" x14ac:dyDescent="0.25">
      <c r="P216" s="16"/>
    </row>
  </sheetData>
  <autoFilter ref="A3:P16">
    <filterColumn colId="0" showButton="0"/>
    <filterColumn colId="2" showButton="0"/>
    <filterColumn colId="3" showButton="0"/>
    <filterColumn colId="4" showButton="0"/>
    <filterColumn colId="5" showButton="0"/>
    <filterColumn colId="7" showButton="0"/>
    <filterColumn colId="9" showButton="0"/>
  </autoFilter>
  <mergeCells count="151">
    <mergeCell ref="A12:B12"/>
    <mergeCell ref="H12:I12"/>
    <mergeCell ref="C7:G7"/>
    <mergeCell ref="A7:B7"/>
    <mergeCell ref="H7:I7"/>
    <mergeCell ref="A8:B8"/>
    <mergeCell ref="C8:G8"/>
    <mergeCell ref="H8:I8"/>
    <mergeCell ref="A9:B9"/>
    <mergeCell ref="C9:G9"/>
    <mergeCell ref="H9:I9"/>
    <mergeCell ref="A10:B10"/>
    <mergeCell ref="C10:G10"/>
    <mergeCell ref="H10:I10"/>
    <mergeCell ref="A11:B11"/>
    <mergeCell ref="G2:H2"/>
    <mergeCell ref="C11:G11"/>
    <mergeCell ref="H11:I11"/>
    <mergeCell ref="J3:K3"/>
    <mergeCell ref="H3:I3"/>
    <mergeCell ref="C3:G3"/>
    <mergeCell ref="A3:B3"/>
    <mergeCell ref="J6:K6"/>
    <mergeCell ref="J5:K5"/>
    <mergeCell ref="J4:K4"/>
    <mergeCell ref="A4:B4"/>
    <mergeCell ref="H4:I4"/>
    <mergeCell ref="C4:G4"/>
    <mergeCell ref="A5:B5"/>
    <mergeCell ref="H5:I5"/>
    <mergeCell ref="C5:G5"/>
    <mergeCell ref="A6:B6"/>
    <mergeCell ref="H6:I6"/>
    <mergeCell ref="C6:G6"/>
    <mergeCell ref="J9:K9"/>
    <mergeCell ref="Q16:S16"/>
    <mergeCell ref="Q15:S15"/>
    <mergeCell ref="C12:G12"/>
    <mergeCell ref="J7:K7"/>
    <mergeCell ref="J10:K10"/>
    <mergeCell ref="Q14:S14"/>
    <mergeCell ref="Q13:S13"/>
    <mergeCell ref="Q3:S3"/>
    <mergeCell ref="Q12:S12"/>
    <mergeCell ref="Q11:S11"/>
    <mergeCell ref="Q10:S10"/>
    <mergeCell ref="Q9:S9"/>
    <mergeCell ref="Q8:S8"/>
    <mergeCell ref="Q7:S7"/>
    <mergeCell ref="Q6:S6"/>
    <mergeCell ref="Q5:S5"/>
    <mergeCell ref="Q4:S4"/>
    <mergeCell ref="J16:K16"/>
    <mergeCell ref="J15:K15"/>
    <mergeCell ref="J8:K8"/>
    <mergeCell ref="J14:K14"/>
    <mergeCell ref="J13:K13"/>
    <mergeCell ref="J12:K12"/>
    <mergeCell ref="J11:K11"/>
    <mergeCell ref="A13:B13"/>
    <mergeCell ref="C13:G13"/>
    <mergeCell ref="H13:I13"/>
    <mergeCell ref="A17:B17"/>
    <mergeCell ref="H17:I17"/>
    <mergeCell ref="A14:B14"/>
    <mergeCell ref="H14:I14"/>
    <mergeCell ref="C14:G14"/>
    <mergeCell ref="A15:B15"/>
    <mergeCell ref="H15:I15"/>
    <mergeCell ref="C15:G15"/>
    <mergeCell ref="C16:G16"/>
    <mergeCell ref="A16:B16"/>
    <mergeCell ref="H16:I16"/>
    <mergeCell ref="A29:B29"/>
    <mergeCell ref="A30:B30"/>
    <mergeCell ref="A31:B31"/>
    <mergeCell ref="A32:B32"/>
    <mergeCell ref="A24:B24"/>
    <mergeCell ref="A25:B25"/>
    <mergeCell ref="A26:B26"/>
    <mergeCell ref="A27:B27"/>
    <mergeCell ref="A28:B28"/>
    <mergeCell ref="A18:B18"/>
    <mergeCell ref="C18:G18"/>
    <mergeCell ref="H18:I18"/>
    <mergeCell ref="J18:K18"/>
    <mergeCell ref="Q18:S18"/>
    <mergeCell ref="C17:G17"/>
    <mergeCell ref="C19:G19"/>
    <mergeCell ref="C21:G21"/>
    <mergeCell ref="C23:G23"/>
    <mergeCell ref="A19:B19"/>
    <mergeCell ref="A20:B20"/>
    <mergeCell ref="A21:B21"/>
    <mergeCell ref="A22:B22"/>
    <mergeCell ref="A23:B23"/>
    <mergeCell ref="H19:I19"/>
    <mergeCell ref="J19:K19"/>
    <mergeCell ref="Q19:S19"/>
    <mergeCell ref="C20:G20"/>
    <mergeCell ref="H20:I20"/>
    <mergeCell ref="J20:K20"/>
    <mergeCell ref="Q20:S20"/>
    <mergeCell ref="J17:K17"/>
    <mergeCell ref="Q17:S17"/>
    <mergeCell ref="H23:I23"/>
    <mergeCell ref="J23:K23"/>
    <mergeCell ref="Q23:S23"/>
    <mergeCell ref="C24:G24"/>
    <mergeCell ref="H24:I24"/>
    <mergeCell ref="J24:K24"/>
    <mergeCell ref="Q24:S24"/>
    <mergeCell ref="H21:I21"/>
    <mergeCell ref="J21:K21"/>
    <mergeCell ref="Q21:S21"/>
    <mergeCell ref="C22:G22"/>
    <mergeCell ref="H22:I22"/>
    <mergeCell ref="J22:K22"/>
    <mergeCell ref="Q22:S22"/>
    <mergeCell ref="H27:I27"/>
    <mergeCell ref="J27:K27"/>
    <mergeCell ref="Q27:S27"/>
    <mergeCell ref="C28:G28"/>
    <mergeCell ref="H28:I28"/>
    <mergeCell ref="J28:K28"/>
    <mergeCell ref="Q28:S28"/>
    <mergeCell ref="H25:I25"/>
    <mergeCell ref="J25:K25"/>
    <mergeCell ref="Q25:S25"/>
    <mergeCell ref="C26:G26"/>
    <mergeCell ref="H26:I26"/>
    <mergeCell ref="J26:K26"/>
    <mergeCell ref="Q26:S26"/>
    <mergeCell ref="C25:G25"/>
    <mergeCell ref="C27:G27"/>
    <mergeCell ref="H31:I31"/>
    <mergeCell ref="J31:K31"/>
    <mergeCell ref="Q31:S31"/>
    <mergeCell ref="C32:G32"/>
    <mergeCell ref="H32:I32"/>
    <mergeCell ref="J32:K32"/>
    <mergeCell ref="Q32:S32"/>
    <mergeCell ref="H29:I29"/>
    <mergeCell ref="J29:K29"/>
    <mergeCell ref="Q29:S29"/>
    <mergeCell ref="C30:G30"/>
    <mergeCell ref="H30:I30"/>
    <mergeCell ref="J30:K30"/>
    <mergeCell ref="Q30:S30"/>
    <mergeCell ref="C29:G29"/>
    <mergeCell ref="C31:G31"/>
  </mergeCells>
  <conditionalFormatting sqref="A17 C17 H17 J17 L17:P17 A4:P16">
    <cfRule type="expression" dxfId="15" priority="20">
      <formula>$O4&gt;61</formula>
    </cfRule>
  </conditionalFormatting>
  <conditionalFormatting sqref="A18 C18 H18 J18 L18:P18">
    <cfRule type="expression" dxfId="14" priority="18">
      <formula>$O18&gt;61</formula>
    </cfRule>
  </conditionalFormatting>
  <conditionalFormatting sqref="A19 C19 H19 J19 L19:P19">
    <cfRule type="expression" dxfId="13" priority="15">
      <formula>$O19&gt;61</formula>
    </cfRule>
  </conditionalFormatting>
  <conditionalFormatting sqref="A20 C20 H20 J20 L20:P20">
    <cfRule type="expression" dxfId="12" priority="14">
      <formula>$O20&gt;61</formula>
    </cfRule>
  </conditionalFormatting>
  <conditionalFormatting sqref="A21 C21 H21 J21 L21:P21">
    <cfRule type="expression" dxfId="11" priority="13">
      <formula>$O21&gt;61</formula>
    </cfRule>
  </conditionalFormatting>
  <conditionalFormatting sqref="A22 C22 H22 J22 L22:P22">
    <cfRule type="expression" dxfId="10" priority="12">
      <formula>$O22&gt;61</formula>
    </cfRule>
  </conditionalFormatting>
  <conditionalFormatting sqref="A23 C23 H23 J23 L23:P23">
    <cfRule type="expression" dxfId="9" priority="11">
      <formula>$O23&gt;61</formula>
    </cfRule>
  </conditionalFormatting>
  <conditionalFormatting sqref="A24 C24 H24 J24 L24:P24">
    <cfRule type="expression" dxfId="8" priority="9">
      <formula>$O24&gt;61</formula>
    </cfRule>
  </conditionalFormatting>
  <conditionalFormatting sqref="A25 C25 H25 J25 L25:P25">
    <cfRule type="expression" dxfId="7" priority="8">
      <formula>$O25&gt;61</formula>
    </cfRule>
  </conditionalFormatting>
  <conditionalFormatting sqref="A26 C26 H26 J26 L26:P26">
    <cfRule type="expression" dxfId="6" priority="7">
      <formula>$O26&gt;61</formula>
    </cfRule>
  </conditionalFormatting>
  <conditionalFormatting sqref="A27 C27 H27 J27 L27:P27">
    <cfRule type="expression" dxfId="5" priority="6">
      <formula>$O27&gt;61</formula>
    </cfRule>
  </conditionalFormatting>
  <conditionalFormatting sqref="A28 C28 H28 J28 L28:P28">
    <cfRule type="expression" dxfId="4" priority="5">
      <formula>$O28&gt;61</formula>
    </cfRule>
  </conditionalFormatting>
  <conditionalFormatting sqref="A29 C29 H29 J29 L29:P29">
    <cfRule type="expression" dxfId="3" priority="4">
      <formula>$O29&gt;61</formula>
    </cfRule>
  </conditionalFormatting>
  <conditionalFormatting sqref="A30 C30 H30 J30 L30:P30">
    <cfRule type="expression" dxfId="2" priority="3">
      <formula>$O30&gt;61</formula>
    </cfRule>
  </conditionalFormatting>
  <conditionalFormatting sqref="A31 C31 H31 J31 L31:P31">
    <cfRule type="expression" dxfId="1" priority="2">
      <formula>$O31&gt;61</formula>
    </cfRule>
  </conditionalFormatting>
  <conditionalFormatting sqref="A32 C32 H32 J32 L32:P32">
    <cfRule type="expression" dxfId="0" priority="1">
      <formula>$O32&gt;61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abSelected="1" workbookViewId="0">
      <selection activeCell="C3" sqref="C3"/>
    </sheetView>
  </sheetViews>
  <sheetFormatPr baseColWidth="10" defaultRowHeight="15" x14ac:dyDescent="0.25"/>
  <cols>
    <col min="1" max="1" width="16" style="1" customWidth="1"/>
  </cols>
  <sheetData>
    <row r="1" spans="1:13" s="1" customFormat="1" ht="15.75" thickBot="1" x14ac:dyDescent="0.3">
      <c r="A1" s="12"/>
      <c r="B1" s="17">
        <v>43101</v>
      </c>
      <c r="C1" s="18">
        <v>43132</v>
      </c>
      <c r="D1" s="18">
        <v>43160</v>
      </c>
      <c r="E1" s="18">
        <v>43191</v>
      </c>
      <c r="F1" s="18">
        <v>43221</v>
      </c>
      <c r="G1" s="18">
        <v>43252</v>
      </c>
      <c r="H1" s="18">
        <v>43282</v>
      </c>
      <c r="I1" s="18">
        <v>43313</v>
      </c>
      <c r="J1" s="18">
        <v>43344</v>
      </c>
      <c r="K1" s="18">
        <v>43374</v>
      </c>
      <c r="L1" s="18">
        <v>43405</v>
      </c>
      <c r="M1" s="19">
        <v>43435</v>
      </c>
    </row>
    <row r="2" spans="1:13" ht="30" customHeight="1" x14ac:dyDescent="0.25">
      <c r="A2" s="13" t="s">
        <v>32</v>
      </c>
      <c r="B2" s="20">
        <f>COUNTIF('Suivi Bons COMPAS'!$P:$P,Indicateurs!B1)</f>
        <v>1</v>
      </c>
      <c r="C2" s="21">
        <f>COUNTIF('Suivi Bons COMPAS'!$P:$P,Indicateurs!C1)</f>
        <v>3</v>
      </c>
      <c r="D2" s="21">
        <f>COUNTIF('Suivi Bons COMPAS'!$P:$P,Indicateurs!D1)</f>
        <v>2</v>
      </c>
      <c r="E2" s="21">
        <f>COUNTIF('Suivi Bons COMPAS'!$P:$P,Indicateurs!E1)</f>
        <v>1</v>
      </c>
      <c r="F2" s="21"/>
      <c r="G2" s="21"/>
      <c r="H2" s="21"/>
      <c r="I2" s="21"/>
      <c r="J2" s="21"/>
      <c r="K2" s="21"/>
      <c r="L2" s="21"/>
      <c r="M2" s="22"/>
    </row>
    <row r="3" spans="1:13" ht="30" customHeight="1" x14ac:dyDescent="0.25">
      <c r="A3" s="14" t="s">
        <v>33</v>
      </c>
      <c r="B3" s="9">
        <f ca="1">COUNTIF('Suivi Bons COMPAS'!$O:$P,AND(Indicateurs!B1,'Suivi Bons COMPAS'!$O:$O&lt;61))</f>
        <v>0</v>
      </c>
      <c r="C3" s="60">
        <f ca="1">COUNTIF('Suivi Bons COMPAS'!$O:$P,AND(Indicateurs!C1,'Suivi Bons COMPAS'!$O:$O&lt;61))</f>
        <v>0</v>
      </c>
      <c r="D3" s="8">
        <f ca="1">COUNTIF('Suivi Bons COMPAS'!$O:$P,AND(Indicateurs!D1,'Suivi Bons COMPAS'!$O:$O&lt;61))</f>
        <v>0</v>
      </c>
      <c r="E3" s="8">
        <f ca="1">COUNTIF('Suivi Bons COMPAS'!$O:$P,AND(Indicateurs!E1,'Suivi Bons COMPAS'!$O:$O&lt;61))</f>
        <v>0</v>
      </c>
      <c r="F3" s="8"/>
      <c r="G3" s="8"/>
      <c r="H3" s="8"/>
      <c r="I3" s="8"/>
      <c r="J3" s="8"/>
      <c r="K3" s="8"/>
      <c r="L3" s="8"/>
      <c r="M3" s="2"/>
    </row>
    <row r="4" spans="1:13" ht="30" customHeight="1" x14ac:dyDescent="0.25">
      <c r="A4" s="14" t="s">
        <v>35</v>
      </c>
      <c r="B4" s="9">
        <f>B2</f>
        <v>1</v>
      </c>
      <c r="C4" s="8">
        <f>B4+C2</f>
        <v>4</v>
      </c>
      <c r="D4" s="8">
        <f>C4+D2</f>
        <v>6</v>
      </c>
      <c r="E4" s="8">
        <f t="shared" ref="E4" si="0">D4+E2</f>
        <v>7</v>
      </c>
      <c r="F4" s="8"/>
      <c r="G4" s="8"/>
      <c r="H4" s="8"/>
      <c r="I4" s="8"/>
      <c r="J4" s="8"/>
      <c r="K4" s="8"/>
      <c r="L4" s="8"/>
      <c r="M4" s="2"/>
    </row>
    <row r="5" spans="1:13" ht="30" customHeight="1" thickBot="1" x14ac:dyDescent="0.3">
      <c r="A5" s="15" t="s">
        <v>34</v>
      </c>
      <c r="B5" s="10"/>
      <c r="C5" s="11"/>
      <c r="D5" s="11"/>
      <c r="E5" s="11"/>
      <c r="F5" s="11"/>
      <c r="G5" s="11"/>
      <c r="H5" s="11"/>
      <c r="I5" s="11"/>
      <c r="J5" s="11"/>
      <c r="K5" s="11"/>
      <c r="L5" s="11"/>
      <c r="M5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 Bons COMPAS</vt:lpstr>
      <vt:lpstr>Indicateurs</vt:lpstr>
      <vt:lpstr>Date_du_jour</vt:lpstr>
    </vt:vector>
  </TitlesOfParts>
  <Company>PEUGEOT CITROEN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QUENTIN DESPRES - U526497</dc:creator>
  <cp:lastModifiedBy>QUENTIN DESPRES - U526497</cp:lastModifiedBy>
  <dcterms:created xsi:type="dcterms:W3CDTF">2018-04-09T05:47:34Z</dcterms:created>
  <dcterms:modified xsi:type="dcterms:W3CDTF">2018-04-18T09:26:30Z</dcterms:modified>
</cp:coreProperties>
</file>