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4000" windowHeight="9060"/>
  </bookViews>
  <sheets>
    <sheet name="An" sheetId="1" r:id="rId1"/>
    <sheet name="1" sheetId="2" r:id="rId2"/>
    <sheet name="2" sheetId="14" r:id="rId3"/>
    <sheet name="3" sheetId="15" r:id="rId4"/>
    <sheet name="4" sheetId="17" r:id="rId5"/>
    <sheet name="5" sheetId="18" r:id="rId6"/>
    <sheet name="6" sheetId="19" r:id="rId7"/>
    <sheet name="7" sheetId="20" r:id="rId8"/>
    <sheet name="8" sheetId="21" r:id="rId9"/>
    <sheet name="9" sheetId="22" r:id="rId10"/>
    <sheet name="10" sheetId="23" r:id="rId11"/>
    <sheet name="11" sheetId="24" r:id="rId12"/>
    <sheet name="12" sheetId="25" r:id="rId13"/>
    <sheet name="©" sheetId="26" state="hidden" r:id="rId14"/>
  </sheets>
  <functionGroups/>
  <definedNames>
    <definedName name="event_dates">An!$AD$8:$AD$42</definedName>
    <definedName name="events">An!$AE$8:$AE$42</definedName>
    <definedName name="valuevx">42.314159</definedName>
    <definedName name="_xlnm.Print_Area" localSheetId="0">An!$A$1:$AE$42</definedName>
  </definedNames>
  <calcPr calcId="125725"/>
</workbook>
</file>

<file path=xl/calcChain.xml><?xml version="1.0" encoding="utf-8"?>
<calcChain xmlns="http://schemas.openxmlformats.org/spreadsheetml/2006/main">
  <c r="K20" i="1"/>
  <c r="Y17" l="1"/>
  <c r="Y24"/>
  <c r="Y23"/>
  <c r="Y22"/>
  <c r="Y21"/>
  <c r="Y20"/>
  <c r="Y19"/>
  <c r="Y18"/>
  <c r="Y15"/>
  <c r="Y14"/>
  <c r="Y13"/>
  <c r="Y12"/>
  <c r="Y11"/>
  <c r="Y10"/>
  <c r="Y9"/>
  <c r="M2" i="2"/>
  <c r="M2" i="24" s="1"/>
  <c r="K2" i="2"/>
  <c r="K2" i="25" s="1"/>
  <c r="I2" i="2"/>
  <c r="I2" i="24" s="1"/>
  <c r="G2" i="2"/>
  <c r="G2" i="24" s="1"/>
  <c r="E2" i="2"/>
  <c r="E2" i="24" s="1"/>
  <c r="C2" i="2"/>
  <c r="C2" i="25" s="1"/>
  <c r="A2" i="2"/>
  <c r="A2" i="24" s="1"/>
  <c r="G8" i="1"/>
  <c r="F8"/>
  <c r="N8" s="1"/>
  <c r="E8"/>
  <c r="D8"/>
  <c r="C8"/>
  <c r="B8"/>
  <c r="J8" s="1"/>
  <c r="A8"/>
  <c r="A7"/>
  <c r="I7" s="1"/>
  <c r="L14" s="1"/>
  <c r="I2" i="25"/>
  <c r="A2"/>
  <c r="K2" i="24"/>
  <c r="M2" i="23"/>
  <c r="K2"/>
  <c r="I2"/>
  <c r="A2"/>
  <c r="K2" i="22"/>
  <c r="K2" i="21"/>
  <c r="I2"/>
  <c r="A2"/>
  <c r="K2" i="20"/>
  <c r="M2" i="19"/>
  <c r="K2"/>
  <c r="I2"/>
  <c r="A2"/>
  <c r="K2" i="18"/>
  <c r="K2" i="17"/>
  <c r="I2"/>
  <c r="G2"/>
  <c r="C2"/>
  <c r="A2"/>
  <c r="K2" i="15"/>
  <c r="C2"/>
  <c r="K2" i="14"/>
  <c r="I2"/>
  <c r="G2"/>
  <c r="C2"/>
  <c r="A2"/>
  <c r="A1" i="25"/>
  <c r="A1" i="24"/>
  <c r="A1" i="23"/>
  <c r="A1" i="22"/>
  <c r="A1" i="21"/>
  <c r="A1" i="20"/>
  <c r="A1" i="19"/>
  <c r="A1" i="18"/>
  <c r="A1" i="17"/>
  <c r="A1" i="15"/>
  <c r="A1" i="14"/>
  <c r="A4" i="1"/>
  <c r="A1" i="2"/>
  <c r="A5" i="1"/>
  <c r="I8"/>
  <c r="K8"/>
  <c r="L8"/>
  <c r="M8"/>
  <c r="O8"/>
  <c r="Q8"/>
  <c r="R8"/>
  <c r="S8"/>
  <c r="T8"/>
  <c r="U8"/>
  <c r="V8"/>
  <c r="W8"/>
  <c r="A17"/>
  <c r="C17"/>
  <c r="D17"/>
  <c r="E17"/>
  <c r="G17"/>
  <c r="I17"/>
  <c r="K17"/>
  <c r="L17"/>
  <c r="M17"/>
  <c r="O17"/>
  <c r="Q17"/>
  <c r="S17"/>
  <c r="T17"/>
  <c r="U17"/>
  <c r="W17"/>
  <c r="A26"/>
  <c r="B26"/>
  <c r="C26"/>
  <c r="D26"/>
  <c r="E26"/>
  <c r="F26"/>
  <c r="G26"/>
  <c r="I26"/>
  <c r="K26"/>
  <c r="L26"/>
  <c r="M26"/>
  <c r="O26"/>
  <c r="Q26"/>
  <c r="S26"/>
  <c r="T26"/>
  <c r="U26"/>
  <c r="W26"/>
  <c r="A35"/>
  <c r="C35"/>
  <c r="D35"/>
  <c r="E35"/>
  <c r="G35"/>
  <c r="I35"/>
  <c r="J35"/>
  <c r="K35"/>
  <c r="L35"/>
  <c r="M35"/>
  <c r="N35"/>
  <c r="O35"/>
  <c r="Q35"/>
  <c r="S35"/>
  <c r="T35"/>
  <c r="U35"/>
  <c r="W35"/>
  <c r="AB39"/>
  <c r="AB31"/>
  <c r="AB41"/>
  <c r="AB27"/>
  <c r="AB29"/>
  <c r="AB35"/>
  <c r="AB40"/>
  <c r="AB34"/>
  <c r="AB30"/>
  <c r="AB38"/>
  <c r="AB36"/>
  <c r="AB37"/>
  <c r="AB33"/>
  <c r="AB28"/>
  <c r="AB26"/>
  <c r="AB32"/>
  <c r="AE32" l="1"/>
  <c r="AE36"/>
  <c r="AE38"/>
  <c r="AE41"/>
  <c r="AE30"/>
  <c r="AE28"/>
  <c r="AE34"/>
  <c r="AE33"/>
  <c r="AE40"/>
  <c r="AE31"/>
  <c r="AE35"/>
  <c r="AE37"/>
  <c r="AE29"/>
  <c r="AE39"/>
  <c r="AE27"/>
  <c r="AE26"/>
  <c r="M14"/>
  <c r="V35"/>
  <c r="N26"/>
  <c r="J26"/>
  <c r="F17"/>
  <c r="B17"/>
  <c r="E2" i="14"/>
  <c r="M2"/>
  <c r="E2" i="19"/>
  <c r="E2" i="23"/>
  <c r="M2" i="25"/>
  <c r="R35" i="1"/>
  <c r="V26"/>
  <c r="R26"/>
  <c r="N17"/>
  <c r="J17"/>
  <c r="E2" i="17"/>
  <c r="M2"/>
  <c r="M2" i="21"/>
  <c r="F35" i="1"/>
  <c r="B35"/>
  <c r="V17"/>
  <c r="R17"/>
  <c r="E2" i="21"/>
  <c r="E2" i="25"/>
  <c r="G2" i="15"/>
  <c r="F14" i="1"/>
  <c r="Q7"/>
  <c r="U14" s="1"/>
  <c r="J11"/>
  <c r="C15" i="14" s="1"/>
  <c r="C2" i="18"/>
  <c r="G2"/>
  <c r="G2" i="19"/>
  <c r="G2" i="20"/>
  <c r="C2" i="19"/>
  <c r="G2" i="21"/>
  <c r="G2" i="22"/>
  <c r="C2" i="20"/>
  <c r="C2" i="21"/>
  <c r="C2" i="22"/>
  <c r="C2" i="23"/>
  <c r="G2"/>
  <c r="C2" i="24"/>
  <c r="G2" i="25"/>
  <c r="E9" i="1"/>
  <c r="I3" i="2" s="1"/>
  <c r="J3" s="1"/>
  <c r="V14" i="1"/>
  <c r="O14"/>
  <c r="K14"/>
  <c r="D14"/>
  <c r="G11"/>
  <c r="M15" i="2" s="1"/>
  <c r="M16" s="1"/>
  <c r="F10" i="1"/>
  <c r="K9" i="2" s="1"/>
  <c r="L9" s="1"/>
  <c r="A13" i="1"/>
  <c r="A27" i="2" s="1"/>
  <c r="A28" s="1"/>
  <c r="B14" i="1"/>
  <c r="C33" i="2" s="1"/>
  <c r="C34" s="1"/>
  <c r="H1" i="15"/>
  <c r="A9" i="1"/>
  <c r="B10"/>
  <c r="C9" i="2" s="1"/>
  <c r="C10" s="1"/>
  <c r="C11" i="1"/>
  <c r="E15" i="2" s="1"/>
  <c r="F15" s="1"/>
  <c r="D12" i="1"/>
  <c r="G21" i="2" s="1"/>
  <c r="G22" s="1"/>
  <c r="E13" i="1"/>
  <c r="I27" i="2" s="1"/>
  <c r="I28" s="1"/>
  <c r="O9" i="1"/>
  <c r="M3" i="14" s="1"/>
  <c r="N3" s="1"/>
  <c r="B9" i="1"/>
  <c r="F9"/>
  <c r="K3" i="2" s="1"/>
  <c r="K4" s="1"/>
  <c r="C10" i="1"/>
  <c r="E9" i="2" s="1"/>
  <c r="E10" s="1"/>
  <c r="G10" i="1"/>
  <c r="M9" i="2" s="1"/>
  <c r="M10" s="1"/>
  <c r="D11" i="1"/>
  <c r="G15" i="2" s="1"/>
  <c r="H15" s="1"/>
  <c r="A12" i="1"/>
  <c r="A21" i="2" s="1"/>
  <c r="A22" s="1"/>
  <c r="E12" i="1"/>
  <c r="I21" i="2" s="1"/>
  <c r="I22" s="1"/>
  <c r="B13" i="1"/>
  <c r="C27" i="2" s="1"/>
  <c r="C28" s="1"/>
  <c r="F13" i="1"/>
  <c r="K27" i="2" s="1"/>
  <c r="L27" s="1"/>
  <c r="K9" i="1"/>
  <c r="E3" i="14" s="1"/>
  <c r="F3" s="1"/>
  <c r="M13" i="1"/>
  <c r="I27" i="14" s="1"/>
  <c r="I28" s="1"/>
  <c r="K28" i="2"/>
  <c r="L9" i="1"/>
  <c r="G3" i="14" s="1"/>
  <c r="G4" s="1"/>
  <c r="I10" i="1"/>
  <c r="A9" i="14" s="1"/>
  <c r="B9" s="1"/>
  <c r="O13" i="1"/>
  <c r="M27" i="14" s="1"/>
  <c r="M28" s="1"/>
  <c r="A2" i="15"/>
  <c r="E2"/>
  <c r="I2"/>
  <c r="M2"/>
  <c r="A2" i="18"/>
  <c r="E2"/>
  <c r="I2"/>
  <c r="M2"/>
  <c r="A2" i="20"/>
  <c r="E2"/>
  <c r="I2"/>
  <c r="M2"/>
  <c r="A2" i="22"/>
  <c r="E2"/>
  <c r="I2"/>
  <c r="M2"/>
  <c r="W14" i="1"/>
  <c r="N14"/>
  <c r="G14"/>
  <c r="E14"/>
  <c r="C14"/>
  <c r="H1" i="2"/>
  <c r="H1" i="14"/>
  <c r="C9" i="1"/>
  <c r="E3" i="2" s="1"/>
  <c r="E4" s="1"/>
  <c r="D9" i="1"/>
  <c r="G3" i="2" s="1"/>
  <c r="G4" s="1"/>
  <c r="G9" i="1"/>
  <c r="M3" i="2" s="1"/>
  <c r="M4" s="1"/>
  <c r="A10" i="1"/>
  <c r="A9" i="2" s="1"/>
  <c r="A10" s="1"/>
  <c r="D10" i="1"/>
  <c r="G9" i="2" s="1"/>
  <c r="G10" s="1"/>
  <c r="E10" i="1"/>
  <c r="I9" i="2" s="1"/>
  <c r="I10" s="1"/>
  <c r="A11" i="1"/>
  <c r="A15" i="2" s="1"/>
  <c r="A16" s="1"/>
  <c r="B11" i="1"/>
  <c r="C15" i="2" s="1"/>
  <c r="C16" s="1"/>
  <c r="E11" i="1"/>
  <c r="I15" i="2" s="1"/>
  <c r="I16" s="1"/>
  <c r="F11" i="1"/>
  <c r="K15" i="2" s="1"/>
  <c r="K16" s="1"/>
  <c r="B12" i="1"/>
  <c r="C21" i="2" s="1"/>
  <c r="C22" s="1"/>
  <c r="C12" i="1"/>
  <c r="E21" i="2" s="1"/>
  <c r="E22" s="1"/>
  <c r="F12" i="1"/>
  <c r="K21" i="2" s="1"/>
  <c r="K22" s="1"/>
  <c r="G12" i="1"/>
  <c r="M21" i="2" s="1"/>
  <c r="M22" s="1"/>
  <c r="C13" i="1"/>
  <c r="E27" i="2" s="1"/>
  <c r="E28" s="1"/>
  <c r="D13" i="1"/>
  <c r="G27" i="2" s="1"/>
  <c r="G28" s="1"/>
  <c r="G13" i="1"/>
  <c r="M27" i="2" s="1"/>
  <c r="M28" s="1"/>
  <c r="A14" i="1"/>
  <c r="A33" i="2" s="1"/>
  <c r="A34" s="1"/>
  <c r="I9" i="1"/>
  <c r="A3" i="14" s="1"/>
  <c r="A4" s="1"/>
  <c r="J9" i="1"/>
  <c r="C3" i="14" s="1"/>
  <c r="M9" i="1"/>
  <c r="I3" i="14" s="1"/>
  <c r="I4" s="1"/>
  <c r="N9" i="1"/>
  <c r="K3" i="14" s="1"/>
  <c r="J10" i="1"/>
  <c r="C9" i="14" s="1"/>
  <c r="C10" s="1"/>
  <c r="K10" i="1"/>
  <c r="E9" i="14" s="1"/>
  <c r="L10" i="1"/>
  <c r="G9" i="14" s="1"/>
  <c r="M10" i="1"/>
  <c r="I9" i="14" s="1"/>
  <c r="N10" i="1"/>
  <c r="K9" i="14" s="1"/>
  <c r="O10" i="1"/>
  <c r="M9" i="14" s="1"/>
  <c r="I11" i="1"/>
  <c r="A15" i="14" s="1"/>
  <c r="K11" i="1"/>
  <c r="E15" i="14" s="1"/>
  <c r="L11" i="1"/>
  <c r="G15" i="14" s="1"/>
  <c r="M11" i="1"/>
  <c r="I15" i="14" s="1"/>
  <c r="N11" i="1"/>
  <c r="K15" i="14" s="1"/>
  <c r="O11" i="1"/>
  <c r="M15" i="14" s="1"/>
  <c r="I12" i="1"/>
  <c r="A21" i="14" s="1"/>
  <c r="J12" i="1"/>
  <c r="C21" i="14" s="1"/>
  <c r="K12" i="1"/>
  <c r="E21" i="14" s="1"/>
  <c r="L12" i="1"/>
  <c r="G21" i="14" s="1"/>
  <c r="M12" i="1"/>
  <c r="I21" i="14" s="1"/>
  <c r="N12" i="1"/>
  <c r="K21" i="14" s="1"/>
  <c r="O12" i="1"/>
  <c r="M21" i="14" s="1"/>
  <c r="I13" i="1"/>
  <c r="A27" i="14" s="1"/>
  <c r="J13" i="1"/>
  <c r="C27" i="14" s="1"/>
  <c r="K13" i="1"/>
  <c r="E27" i="14" s="1"/>
  <c r="J14" i="1"/>
  <c r="C33" i="14" s="1"/>
  <c r="K10" i="2"/>
  <c r="E16"/>
  <c r="B27"/>
  <c r="J27"/>
  <c r="D33"/>
  <c r="N3"/>
  <c r="B15"/>
  <c r="D21"/>
  <c r="F9"/>
  <c r="J21"/>
  <c r="J27" i="14"/>
  <c r="R14" i="1"/>
  <c r="C33" i="15" s="1"/>
  <c r="W13" i="1"/>
  <c r="M27" i="15" s="1"/>
  <c r="Q13" i="1"/>
  <c r="A27" i="15" s="1"/>
  <c r="R12" i="1"/>
  <c r="C21" i="15" s="1"/>
  <c r="W11" i="1"/>
  <c r="M15" i="15" s="1"/>
  <c r="U11" i="1"/>
  <c r="I15" i="15" s="1"/>
  <c r="R10" i="1"/>
  <c r="C9" i="15" s="1"/>
  <c r="T10" i="1"/>
  <c r="G9" i="15" s="1"/>
  <c r="U9" i="1"/>
  <c r="I3" i="15" s="1"/>
  <c r="S9" i="1"/>
  <c r="E3" i="15" s="1"/>
  <c r="V13" i="1"/>
  <c r="K27" i="15" s="1"/>
  <c r="T13" i="1"/>
  <c r="G27" i="15" s="1"/>
  <c r="S12" i="1"/>
  <c r="E21" i="15" s="1"/>
  <c r="U12" i="1"/>
  <c r="I21" i="15" s="1"/>
  <c r="T11" i="1"/>
  <c r="G15" i="15" s="1"/>
  <c r="R11" i="1"/>
  <c r="C15" i="15" s="1"/>
  <c r="U10" i="1"/>
  <c r="I9" i="15" s="1"/>
  <c r="W10" i="1"/>
  <c r="M9" i="15" s="1"/>
  <c r="R9" i="1"/>
  <c r="C3" i="15" s="1"/>
  <c r="Q9" i="1"/>
  <c r="A3" i="15" s="1"/>
  <c r="L13" i="1"/>
  <c r="G27" i="14" s="1"/>
  <c r="N13" i="1"/>
  <c r="K27" i="14" s="1"/>
  <c r="I14" i="1"/>
  <c r="A33" i="14" s="1"/>
  <c r="F27" i="2" l="1"/>
  <c r="A10" i="14"/>
  <c r="T9" i="1"/>
  <c r="G3" i="15" s="1"/>
  <c r="S10" i="1"/>
  <c r="E9" i="15" s="1"/>
  <c r="V11" i="1"/>
  <c r="K15" i="15" s="1"/>
  <c r="Q12" i="1"/>
  <c r="A21" i="15" s="1"/>
  <c r="B21" s="1"/>
  <c r="Q14" i="1"/>
  <c r="A33" i="15" s="1"/>
  <c r="W9" i="1"/>
  <c r="M3" i="15" s="1"/>
  <c r="Q11" i="1"/>
  <c r="A15" i="15" s="1"/>
  <c r="V12" i="1"/>
  <c r="K21" i="15" s="1"/>
  <c r="L21" s="1"/>
  <c r="S13" i="1"/>
  <c r="E27" i="15" s="1"/>
  <c r="I4" i="2"/>
  <c r="G16"/>
  <c r="V9" i="1"/>
  <c r="K3" i="15" s="1"/>
  <c r="L3" s="1"/>
  <c r="Q10" i="1"/>
  <c r="A9" i="15" s="1"/>
  <c r="W12" i="1"/>
  <c r="M21" i="15" s="1"/>
  <c r="R13" i="1"/>
  <c r="C27" i="15" s="1"/>
  <c r="A16" i="1"/>
  <c r="A23" s="1"/>
  <c r="A33" i="17" s="1"/>
  <c r="V10" i="1"/>
  <c r="K9" i="15" s="1"/>
  <c r="S11" i="1"/>
  <c r="E15" i="15" s="1"/>
  <c r="T12" i="1"/>
  <c r="G21" i="15" s="1"/>
  <c r="U13" i="1"/>
  <c r="I27" i="15" s="1"/>
  <c r="J27" s="1"/>
  <c r="N27" i="2"/>
  <c r="L21"/>
  <c r="J15"/>
  <c r="H9"/>
  <c r="F3"/>
  <c r="D27"/>
  <c r="L3"/>
  <c r="M4" i="14"/>
  <c r="N15" i="2"/>
  <c r="S14" i="1"/>
  <c r="T14"/>
  <c r="B3" i="14"/>
  <c r="E4"/>
  <c r="H21" i="2"/>
  <c r="D9"/>
  <c r="B21"/>
  <c r="N9"/>
  <c r="A3"/>
  <c r="N27" i="14"/>
  <c r="H3"/>
  <c r="C3" i="2"/>
  <c r="F21"/>
  <c r="N21"/>
  <c r="B9"/>
  <c r="J9"/>
  <c r="D9" i="14"/>
  <c r="J3"/>
  <c r="E28"/>
  <c r="F27"/>
  <c r="A28"/>
  <c r="B27"/>
  <c r="K22"/>
  <c r="L21"/>
  <c r="G22"/>
  <c r="H21"/>
  <c r="C22"/>
  <c r="D21"/>
  <c r="M16"/>
  <c r="N15"/>
  <c r="I16"/>
  <c r="J15"/>
  <c r="E16"/>
  <c r="F15"/>
  <c r="A16"/>
  <c r="B15"/>
  <c r="L9"/>
  <c r="K10"/>
  <c r="H9"/>
  <c r="G10"/>
  <c r="C34"/>
  <c r="D33"/>
  <c r="C28"/>
  <c r="D27"/>
  <c r="M22"/>
  <c r="N21"/>
  <c r="I22"/>
  <c r="J21"/>
  <c r="E22"/>
  <c r="F21"/>
  <c r="A22"/>
  <c r="B21"/>
  <c r="K16"/>
  <c r="L15"/>
  <c r="G16"/>
  <c r="H15"/>
  <c r="C16"/>
  <c r="D15"/>
  <c r="M10"/>
  <c r="N9"/>
  <c r="I10"/>
  <c r="J9"/>
  <c r="E10"/>
  <c r="F9"/>
  <c r="K4"/>
  <c r="L3"/>
  <c r="C4"/>
  <c r="D3"/>
  <c r="B33" i="2"/>
  <c r="H27"/>
  <c r="L15"/>
  <c r="D15"/>
  <c r="H3"/>
  <c r="K28" i="14"/>
  <c r="L27"/>
  <c r="B3" i="15"/>
  <c r="A4"/>
  <c r="H3"/>
  <c r="G4"/>
  <c r="N9"/>
  <c r="M10"/>
  <c r="F9"/>
  <c r="E10"/>
  <c r="D15"/>
  <c r="C16"/>
  <c r="L15"/>
  <c r="K16"/>
  <c r="J21"/>
  <c r="I22"/>
  <c r="A22"/>
  <c r="H27"/>
  <c r="G28"/>
  <c r="B33"/>
  <c r="A34"/>
  <c r="F3"/>
  <c r="E4"/>
  <c r="N3"/>
  <c r="M4"/>
  <c r="H9"/>
  <c r="G10"/>
  <c r="B15"/>
  <c r="A16"/>
  <c r="J15"/>
  <c r="I16"/>
  <c r="K22"/>
  <c r="D21"/>
  <c r="C22"/>
  <c r="F27"/>
  <c r="E28"/>
  <c r="N27"/>
  <c r="M28"/>
  <c r="A34" i="14"/>
  <c r="B33"/>
  <c r="G28"/>
  <c r="H27"/>
  <c r="D3" i="15"/>
  <c r="C4"/>
  <c r="K4"/>
  <c r="J9"/>
  <c r="I10"/>
  <c r="B9"/>
  <c r="A10"/>
  <c r="H15"/>
  <c r="G16"/>
  <c r="N21"/>
  <c r="M22"/>
  <c r="F21"/>
  <c r="E22"/>
  <c r="D27"/>
  <c r="C28"/>
  <c r="L27"/>
  <c r="K28"/>
  <c r="F22" i="1"/>
  <c r="K27" i="17" s="1"/>
  <c r="B22" i="1"/>
  <c r="C27" i="17" s="1"/>
  <c r="C21" i="1"/>
  <c r="E21" i="17" s="1"/>
  <c r="G21" i="1"/>
  <c r="M21" i="17" s="1"/>
  <c r="D20" i="1"/>
  <c r="G15" i="17" s="1"/>
  <c r="A19" i="1"/>
  <c r="A9" i="17" s="1"/>
  <c r="E19" i="1"/>
  <c r="I9" i="17" s="1"/>
  <c r="F18" i="1"/>
  <c r="K3" i="17" s="1"/>
  <c r="B18" i="1"/>
  <c r="C3" i="17" s="1"/>
  <c r="G22" i="1"/>
  <c r="M27" i="17" s="1"/>
  <c r="C22" i="1"/>
  <c r="E27" i="17" s="1"/>
  <c r="B21" i="1"/>
  <c r="C21" i="17" s="1"/>
  <c r="F21" i="1"/>
  <c r="K21" i="17" s="1"/>
  <c r="E20" i="1"/>
  <c r="I15" i="17" s="1"/>
  <c r="A20" i="1"/>
  <c r="A15" i="17" s="1"/>
  <c r="D19" i="1"/>
  <c r="G9" i="17" s="1"/>
  <c r="G18" i="1"/>
  <c r="M3" i="17" s="1"/>
  <c r="C18" i="1"/>
  <c r="E3" i="17" s="1"/>
  <c r="A18" i="1"/>
  <c r="A3" i="17" s="1"/>
  <c r="C23" i="1"/>
  <c r="G23"/>
  <c r="D23"/>
  <c r="J3" i="15"/>
  <c r="I4"/>
  <c r="L9"/>
  <c r="K10"/>
  <c r="D9"/>
  <c r="C10"/>
  <c r="F15"/>
  <c r="E16"/>
  <c r="N15"/>
  <c r="M16"/>
  <c r="H21"/>
  <c r="G22"/>
  <c r="B27"/>
  <c r="A28"/>
  <c r="I28"/>
  <c r="D33"/>
  <c r="C34"/>
  <c r="F23" i="1" l="1"/>
  <c r="H1" i="17"/>
  <c r="E18" i="1"/>
  <c r="I3" i="17" s="1"/>
  <c r="B19" i="1"/>
  <c r="C9" i="17" s="1"/>
  <c r="C10" s="1"/>
  <c r="G20" i="1"/>
  <c r="M15" i="17" s="1"/>
  <c r="A22" i="1"/>
  <c r="A27" i="17" s="1"/>
  <c r="B23" i="1"/>
  <c r="C33" i="17" s="1"/>
  <c r="G19" i="1"/>
  <c r="M9" i="17" s="1"/>
  <c r="M10" s="1"/>
  <c r="B20" i="1"/>
  <c r="C15" i="17" s="1"/>
  <c r="E21" i="1"/>
  <c r="I21" i="17" s="1"/>
  <c r="D22" i="1"/>
  <c r="G27" i="17" s="1"/>
  <c r="E23" i="1"/>
  <c r="I16"/>
  <c r="F19"/>
  <c r="K9" i="17" s="1"/>
  <c r="C20" i="1"/>
  <c r="E15" i="17" s="1"/>
  <c r="D21" i="1"/>
  <c r="G21" i="17" s="1"/>
  <c r="G22" s="1"/>
  <c r="E22" i="1"/>
  <c r="I27" i="17" s="1"/>
  <c r="D18" i="1"/>
  <c r="G3" i="17" s="1"/>
  <c r="C19" i="1"/>
  <c r="E9" i="17" s="1"/>
  <c r="F20" i="1"/>
  <c r="K15" i="17" s="1"/>
  <c r="K16" s="1"/>
  <c r="A21" i="1"/>
  <c r="A21" i="17" s="1"/>
  <c r="A4" i="2"/>
  <c r="B3"/>
  <c r="D3"/>
  <c r="C4"/>
  <c r="J23" i="1"/>
  <c r="C33" i="18" s="1"/>
  <c r="O22" i="1"/>
  <c r="M27" i="18" s="1"/>
  <c r="M22" i="1"/>
  <c r="I27" i="18" s="1"/>
  <c r="K22" i="1"/>
  <c r="E27" i="18" s="1"/>
  <c r="I22" i="1"/>
  <c r="A27" i="18" s="1"/>
  <c r="J21" i="1"/>
  <c r="C21" i="18" s="1"/>
  <c r="L21" i="1"/>
  <c r="G21" i="18" s="1"/>
  <c r="N21" i="1"/>
  <c r="K21" i="18" s="1"/>
  <c r="O20" i="1"/>
  <c r="M15" i="18" s="1"/>
  <c r="M20" i="1"/>
  <c r="I15" i="18" s="1"/>
  <c r="E15"/>
  <c r="I20" i="1"/>
  <c r="A15" i="18" s="1"/>
  <c r="J19" i="1"/>
  <c r="C9" i="18" s="1"/>
  <c r="L19" i="1"/>
  <c r="G9" i="18" s="1"/>
  <c r="N19" i="1"/>
  <c r="K9" i="18" s="1"/>
  <c r="O18" i="1"/>
  <c r="M3" i="18" s="1"/>
  <c r="M18" i="1"/>
  <c r="I3" i="18" s="1"/>
  <c r="K18" i="1"/>
  <c r="E3" i="18" s="1"/>
  <c r="Q16" i="1"/>
  <c r="I23"/>
  <c r="A33" i="18" s="1"/>
  <c r="N22" i="1"/>
  <c r="K27" i="18" s="1"/>
  <c r="J22" i="1"/>
  <c r="C27" i="18" s="1"/>
  <c r="K21" i="1"/>
  <c r="E21" i="18" s="1"/>
  <c r="O21" i="1"/>
  <c r="M21" i="18" s="1"/>
  <c r="L20" i="1"/>
  <c r="G15" i="18" s="1"/>
  <c r="I19" i="1"/>
  <c r="A9" i="18" s="1"/>
  <c r="M19" i="1"/>
  <c r="I9" i="18" s="1"/>
  <c r="N18" i="1"/>
  <c r="K3" i="18" s="1"/>
  <c r="J18" i="1"/>
  <c r="C3" i="18" s="1"/>
  <c r="I18" i="1"/>
  <c r="A3" i="18" s="1"/>
  <c r="L22" i="1"/>
  <c r="G27" i="18" s="1"/>
  <c r="M21" i="1"/>
  <c r="I21" i="18" s="1"/>
  <c r="J20" i="1"/>
  <c r="C15" i="18" s="1"/>
  <c r="O19" i="1"/>
  <c r="M9" i="18" s="1"/>
  <c r="I21" i="1"/>
  <c r="A21" i="18" s="1"/>
  <c r="N20" i="1"/>
  <c r="K15" i="18" s="1"/>
  <c r="K19" i="1"/>
  <c r="E9" i="18" s="1"/>
  <c r="L18" i="1"/>
  <c r="G3" i="18" s="1"/>
  <c r="L23" i="1"/>
  <c r="N23"/>
  <c r="H1" i="18"/>
  <c r="K23" i="1"/>
  <c r="O23"/>
  <c r="M23"/>
  <c r="J3" i="17"/>
  <c r="I4"/>
  <c r="L9"/>
  <c r="K10"/>
  <c r="D9"/>
  <c r="F15"/>
  <c r="E16"/>
  <c r="N15"/>
  <c r="M16"/>
  <c r="H21"/>
  <c r="B27"/>
  <c r="A28"/>
  <c r="J27"/>
  <c r="I28"/>
  <c r="D33"/>
  <c r="C34"/>
  <c r="H3"/>
  <c r="G4"/>
  <c r="N9"/>
  <c r="F9"/>
  <c r="E10"/>
  <c r="D15"/>
  <c r="C16"/>
  <c r="L15"/>
  <c r="J21"/>
  <c r="I22"/>
  <c r="B21"/>
  <c r="A22"/>
  <c r="H27"/>
  <c r="G28"/>
  <c r="B33"/>
  <c r="A34"/>
  <c r="B3"/>
  <c r="A4"/>
  <c r="F3"/>
  <c r="E4"/>
  <c r="N3"/>
  <c r="M4"/>
  <c r="H9"/>
  <c r="G10"/>
  <c r="B15"/>
  <c r="A16"/>
  <c r="J15"/>
  <c r="I16"/>
  <c r="L21"/>
  <c r="K22"/>
  <c r="D21"/>
  <c r="C22"/>
  <c r="F27"/>
  <c r="E28"/>
  <c r="N27"/>
  <c r="M28"/>
  <c r="D3"/>
  <c r="C4"/>
  <c r="L3"/>
  <c r="K4"/>
  <c r="J9"/>
  <c r="I10"/>
  <c r="B9"/>
  <c r="A10"/>
  <c r="H15"/>
  <c r="G16"/>
  <c r="N21"/>
  <c r="M22"/>
  <c r="F21"/>
  <c r="E22"/>
  <c r="D27"/>
  <c r="C28"/>
  <c r="L27"/>
  <c r="K28"/>
  <c r="F9" i="18" l="1"/>
  <c r="B21"/>
  <c r="A22"/>
  <c r="D15"/>
  <c r="C16"/>
  <c r="H27"/>
  <c r="G28"/>
  <c r="D3"/>
  <c r="C4"/>
  <c r="I10"/>
  <c r="J9"/>
  <c r="G16"/>
  <c r="H15"/>
  <c r="E22"/>
  <c r="F21"/>
  <c r="K28"/>
  <c r="L27"/>
  <c r="Q23" i="1"/>
  <c r="A33" i="19" s="1"/>
  <c r="V22" i="1"/>
  <c r="K27" i="19" s="1"/>
  <c r="T22" i="1"/>
  <c r="G27" i="19" s="1"/>
  <c r="R22" i="1"/>
  <c r="C27" i="19" s="1"/>
  <c r="Q21" i="1"/>
  <c r="A21" i="19" s="1"/>
  <c r="S21" i="1"/>
  <c r="E21" i="19" s="1"/>
  <c r="U21" i="1"/>
  <c r="I21" i="19" s="1"/>
  <c r="W21" i="1"/>
  <c r="M21" i="19" s="1"/>
  <c r="V20" i="1"/>
  <c r="K15" i="19" s="1"/>
  <c r="T20" i="1"/>
  <c r="G15" i="19" s="1"/>
  <c r="R20" i="1"/>
  <c r="C15" i="19" s="1"/>
  <c r="Q19" i="1"/>
  <c r="A9" i="19" s="1"/>
  <c r="S19" i="1"/>
  <c r="E9" i="19" s="1"/>
  <c r="U19" i="1"/>
  <c r="I9" i="19" s="1"/>
  <c r="W19" i="1"/>
  <c r="M9" i="19" s="1"/>
  <c r="V18" i="1"/>
  <c r="K3" i="19" s="1"/>
  <c r="T18" i="1"/>
  <c r="G3" i="19" s="1"/>
  <c r="R18" i="1"/>
  <c r="C3" i="19" s="1"/>
  <c r="R23" i="1"/>
  <c r="C33" i="19" s="1"/>
  <c r="U22" i="1"/>
  <c r="I27" i="19" s="1"/>
  <c r="Q22" i="1"/>
  <c r="A27" i="19" s="1"/>
  <c r="T21" i="1"/>
  <c r="G21" i="19" s="1"/>
  <c r="W20" i="1"/>
  <c r="M15" i="19" s="1"/>
  <c r="S20" i="1"/>
  <c r="E15" i="19" s="1"/>
  <c r="R19" i="1"/>
  <c r="C9" i="19" s="1"/>
  <c r="V19" i="1"/>
  <c r="K9" i="19" s="1"/>
  <c r="U18" i="1"/>
  <c r="I3" i="19" s="1"/>
  <c r="A25" i="1"/>
  <c r="S22"/>
  <c r="E27" i="19" s="1"/>
  <c r="V21" i="1"/>
  <c r="K21" i="19" s="1"/>
  <c r="Q20" i="1"/>
  <c r="A15" i="19" s="1"/>
  <c r="W18" i="1"/>
  <c r="M3" i="19" s="1"/>
  <c r="Q18" i="1"/>
  <c r="A3" i="19" s="1"/>
  <c r="W22" i="1"/>
  <c r="M27" i="19" s="1"/>
  <c r="R21" i="1"/>
  <c r="C21" i="19" s="1"/>
  <c r="U20" i="1"/>
  <c r="I15" i="19" s="1"/>
  <c r="T19" i="1"/>
  <c r="G9" i="19" s="1"/>
  <c r="S18" i="1"/>
  <c r="E3" i="19" s="1"/>
  <c r="H1"/>
  <c r="S23" i="1"/>
  <c r="U23"/>
  <c r="W23"/>
  <c r="T23"/>
  <c r="V23"/>
  <c r="J3" i="18"/>
  <c r="I4"/>
  <c r="L9"/>
  <c r="K10"/>
  <c r="D9"/>
  <c r="C10"/>
  <c r="F15"/>
  <c r="E16"/>
  <c r="N15"/>
  <c r="M16"/>
  <c r="H21"/>
  <c r="G22"/>
  <c r="B27"/>
  <c r="A28"/>
  <c r="J27"/>
  <c r="I28"/>
  <c r="D33"/>
  <c r="C34"/>
  <c r="H3"/>
  <c r="G4"/>
  <c r="L15"/>
  <c r="K16"/>
  <c r="N9"/>
  <c r="M10"/>
  <c r="J21"/>
  <c r="I22"/>
  <c r="B3"/>
  <c r="A4"/>
  <c r="L3"/>
  <c r="K4"/>
  <c r="A10"/>
  <c r="B9"/>
  <c r="M22"/>
  <c r="N21"/>
  <c r="C28"/>
  <c r="D27"/>
  <c r="B33"/>
  <c r="A34"/>
  <c r="F3"/>
  <c r="E4"/>
  <c r="N3"/>
  <c r="M4"/>
  <c r="H9"/>
  <c r="G10"/>
  <c r="B15"/>
  <c r="A16"/>
  <c r="J15"/>
  <c r="I16"/>
  <c r="L21"/>
  <c r="K22"/>
  <c r="D21"/>
  <c r="C22"/>
  <c r="F27"/>
  <c r="E28"/>
  <c r="N27"/>
  <c r="M28"/>
  <c r="H9" i="19" l="1"/>
  <c r="G10"/>
  <c r="D21"/>
  <c r="C22"/>
  <c r="B3"/>
  <c r="A4"/>
  <c r="B15"/>
  <c r="A16"/>
  <c r="F27"/>
  <c r="E28"/>
  <c r="J3"/>
  <c r="I4"/>
  <c r="D9"/>
  <c r="C10"/>
  <c r="N15"/>
  <c r="M16"/>
  <c r="B27"/>
  <c r="A28"/>
  <c r="D33"/>
  <c r="C34"/>
  <c r="H3"/>
  <c r="G4"/>
  <c r="N9"/>
  <c r="M10"/>
  <c r="F9"/>
  <c r="E10"/>
  <c r="D15"/>
  <c r="C16"/>
  <c r="L15"/>
  <c r="K16"/>
  <c r="J21"/>
  <c r="I22"/>
  <c r="B21"/>
  <c r="A22"/>
  <c r="H27"/>
  <c r="G28"/>
  <c r="B33"/>
  <c r="A34"/>
  <c r="F3"/>
  <c r="E4"/>
  <c r="J15"/>
  <c r="I16"/>
  <c r="N27"/>
  <c r="M28"/>
  <c r="N3"/>
  <c r="M4"/>
  <c r="L21"/>
  <c r="K22"/>
  <c r="B32" i="1"/>
  <c r="C33" i="20" s="1"/>
  <c r="G31" i="1"/>
  <c r="M27" i="20" s="1"/>
  <c r="E31" i="1"/>
  <c r="I27" i="20" s="1"/>
  <c r="C31" i="1"/>
  <c r="E27" i="20" s="1"/>
  <c r="A31" i="1"/>
  <c r="A27" i="20" s="1"/>
  <c r="B30" i="1"/>
  <c r="C21" i="20" s="1"/>
  <c r="D30" i="1"/>
  <c r="G21" i="20" s="1"/>
  <c r="F30" i="1"/>
  <c r="K21" i="20" s="1"/>
  <c r="G29" i="1"/>
  <c r="M15" i="20" s="1"/>
  <c r="E29" i="1"/>
  <c r="I15" i="20" s="1"/>
  <c r="C29" i="1"/>
  <c r="E15" i="20" s="1"/>
  <c r="A29" i="1"/>
  <c r="A15" i="20" s="1"/>
  <c r="B28" i="1"/>
  <c r="C9" i="20" s="1"/>
  <c r="A32" i="1"/>
  <c r="A33" i="20" s="1"/>
  <c r="D31" i="1"/>
  <c r="G27" i="20" s="1"/>
  <c r="A30" i="1"/>
  <c r="A21" i="20" s="1"/>
  <c r="E30" i="1"/>
  <c r="I21" i="20" s="1"/>
  <c r="F29" i="1"/>
  <c r="K15" i="20" s="1"/>
  <c r="B29" i="1"/>
  <c r="C15" i="20" s="1"/>
  <c r="D28" i="1"/>
  <c r="G9" i="20" s="1"/>
  <c r="F28" i="1"/>
  <c r="K9" i="20" s="1"/>
  <c r="G27" i="1"/>
  <c r="M3" i="20" s="1"/>
  <c r="E27" i="1"/>
  <c r="I3" i="20" s="1"/>
  <c r="C27" i="1"/>
  <c r="E3" i="20" s="1"/>
  <c r="I25" i="1"/>
  <c r="A27"/>
  <c r="A3" i="20" s="1"/>
  <c r="B31" i="1"/>
  <c r="C27" i="20" s="1"/>
  <c r="G30" i="1"/>
  <c r="M21" i="20" s="1"/>
  <c r="A28" i="1"/>
  <c r="A9" i="20" s="1"/>
  <c r="C28" i="1"/>
  <c r="E9" i="20" s="1"/>
  <c r="G28" i="1"/>
  <c r="M9" i="20" s="1"/>
  <c r="D27" i="1"/>
  <c r="G3" i="20" s="1"/>
  <c r="F31" i="1"/>
  <c r="K27" i="20" s="1"/>
  <c r="C30" i="1"/>
  <c r="E21" i="20" s="1"/>
  <c r="D29" i="1"/>
  <c r="G15" i="20" s="1"/>
  <c r="E28" i="1"/>
  <c r="I9" i="20" s="1"/>
  <c r="F27" i="1"/>
  <c r="K3" i="20" s="1"/>
  <c r="B27" i="1"/>
  <c r="C3" i="20" s="1"/>
  <c r="C32" i="1"/>
  <c r="E32"/>
  <c r="G32"/>
  <c r="H1" i="20"/>
  <c r="D32" i="1"/>
  <c r="F32"/>
  <c r="L9" i="19"/>
  <c r="K10"/>
  <c r="F15"/>
  <c r="E16"/>
  <c r="H21"/>
  <c r="G22"/>
  <c r="J27"/>
  <c r="I28"/>
  <c r="D3"/>
  <c r="C4"/>
  <c r="L3"/>
  <c r="K4"/>
  <c r="J9"/>
  <c r="I10"/>
  <c r="B9"/>
  <c r="A10"/>
  <c r="H15"/>
  <c r="G16"/>
  <c r="N21"/>
  <c r="M22"/>
  <c r="F21"/>
  <c r="E22"/>
  <c r="D27"/>
  <c r="C28"/>
  <c r="L27"/>
  <c r="K28"/>
  <c r="L3" i="20" l="1"/>
  <c r="K4"/>
  <c r="H15"/>
  <c r="G16"/>
  <c r="L27"/>
  <c r="K28"/>
  <c r="M10"/>
  <c r="N9"/>
  <c r="B9"/>
  <c r="A10"/>
  <c r="D27"/>
  <c r="C28"/>
  <c r="I32" i="1"/>
  <c r="A33" i="21" s="1"/>
  <c r="N31" i="1"/>
  <c r="K27" i="21" s="1"/>
  <c r="L31" i="1"/>
  <c r="G27" i="21" s="1"/>
  <c r="J31" i="1"/>
  <c r="C27" i="21" s="1"/>
  <c r="I30" i="1"/>
  <c r="A21" i="21" s="1"/>
  <c r="K30" i="1"/>
  <c r="E21" i="21" s="1"/>
  <c r="M30" i="1"/>
  <c r="I21" i="21" s="1"/>
  <c r="O30" i="1"/>
  <c r="M21" i="21" s="1"/>
  <c r="N29" i="1"/>
  <c r="K15" i="21" s="1"/>
  <c r="L29" i="1"/>
  <c r="G15" i="21" s="1"/>
  <c r="J29" i="1"/>
  <c r="C15" i="21" s="1"/>
  <c r="I28" i="1"/>
  <c r="A9" i="21" s="1"/>
  <c r="K28" i="1"/>
  <c r="E9" i="21" s="1"/>
  <c r="M28" i="1"/>
  <c r="I9" i="21" s="1"/>
  <c r="O28" i="1"/>
  <c r="M9" i="21" s="1"/>
  <c r="N27" i="1"/>
  <c r="K3" i="21" s="1"/>
  <c r="L27" i="1"/>
  <c r="G3" i="21" s="1"/>
  <c r="J27" i="1"/>
  <c r="C3" i="21" s="1"/>
  <c r="O31" i="1"/>
  <c r="M27" i="21" s="1"/>
  <c r="K31" i="1"/>
  <c r="E27" i="21" s="1"/>
  <c r="J30" i="1"/>
  <c r="C21" i="21" s="1"/>
  <c r="N30" i="1"/>
  <c r="K21" i="21" s="1"/>
  <c r="M29" i="1"/>
  <c r="I15" i="21" s="1"/>
  <c r="I29" i="1"/>
  <c r="A15" i="21" s="1"/>
  <c r="L28" i="1"/>
  <c r="G9" i="21" s="1"/>
  <c r="O27" i="1"/>
  <c r="M3" i="21" s="1"/>
  <c r="K27" i="1"/>
  <c r="E3" i="21" s="1"/>
  <c r="J32" i="1"/>
  <c r="C33" i="21" s="1"/>
  <c r="M31" i="1"/>
  <c r="I27" i="21" s="1"/>
  <c r="I31" i="1"/>
  <c r="A27" i="21" s="1"/>
  <c r="L30" i="1"/>
  <c r="G21" i="21" s="1"/>
  <c r="O29" i="1"/>
  <c r="M15" i="21" s="1"/>
  <c r="K29" i="1"/>
  <c r="E15" i="21" s="1"/>
  <c r="J28" i="1"/>
  <c r="C9" i="21" s="1"/>
  <c r="N28" i="1"/>
  <c r="K9" i="21" s="1"/>
  <c r="M27" i="1"/>
  <c r="I3" i="21" s="1"/>
  <c r="Q25" i="1"/>
  <c r="I27"/>
  <c r="A3" i="21" s="1"/>
  <c r="H1"/>
  <c r="L32" i="1"/>
  <c r="N32"/>
  <c r="K32"/>
  <c r="M32"/>
  <c r="O32"/>
  <c r="J3" i="20"/>
  <c r="I4"/>
  <c r="L9"/>
  <c r="K10"/>
  <c r="C16"/>
  <c r="D15"/>
  <c r="I22"/>
  <c r="J21"/>
  <c r="G28"/>
  <c r="H27"/>
  <c r="D9"/>
  <c r="C10"/>
  <c r="F15"/>
  <c r="E16"/>
  <c r="N15"/>
  <c r="M16"/>
  <c r="H21"/>
  <c r="G22"/>
  <c r="B27"/>
  <c r="A28"/>
  <c r="J27"/>
  <c r="I28"/>
  <c r="D33"/>
  <c r="C34"/>
  <c r="D3"/>
  <c r="C4"/>
  <c r="I10"/>
  <c r="J9"/>
  <c r="F21"/>
  <c r="E22"/>
  <c r="H3"/>
  <c r="G4"/>
  <c r="E10"/>
  <c r="F9"/>
  <c r="N21"/>
  <c r="M22"/>
  <c r="B3"/>
  <c r="A4"/>
  <c r="F3"/>
  <c r="E4"/>
  <c r="N3"/>
  <c r="M4"/>
  <c r="H9"/>
  <c r="G10"/>
  <c r="K16"/>
  <c r="L15"/>
  <c r="A22"/>
  <c r="B21"/>
  <c r="A34"/>
  <c r="B33"/>
  <c r="B15"/>
  <c r="A16"/>
  <c r="J15"/>
  <c r="I16"/>
  <c r="L21"/>
  <c r="K22"/>
  <c r="D21"/>
  <c r="C22"/>
  <c r="F27"/>
  <c r="E28"/>
  <c r="N27"/>
  <c r="M28"/>
  <c r="R32" i="1" l="1"/>
  <c r="C33" i="22" s="1"/>
  <c r="W31" i="1"/>
  <c r="M27" i="22" s="1"/>
  <c r="U31" i="1"/>
  <c r="I27" i="22" s="1"/>
  <c r="S31" i="1"/>
  <c r="E27" i="22" s="1"/>
  <c r="Q31" i="1"/>
  <c r="A27" i="22" s="1"/>
  <c r="R30" i="1"/>
  <c r="C21" i="22" s="1"/>
  <c r="T30" i="1"/>
  <c r="G21" i="22" s="1"/>
  <c r="V30" i="1"/>
  <c r="K21" i="22" s="1"/>
  <c r="W29" i="1"/>
  <c r="M15" i="22" s="1"/>
  <c r="U29" i="1"/>
  <c r="I15" i="22" s="1"/>
  <c r="S29" i="1"/>
  <c r="E15" i="22" s="1"/>
  <c r="Q29" i="1"/>
  <c r="A15" i="22" s="1"/>
  <c r="R28" i="1"/>
  <c r="C9" i="22" s="1"/>
  <c r="T28" i="1"/>
  <c r="G9" i="22" s="1"/>
  <c r="V28" i="1"/>
  <c r="K9" i="22" s="1"/>
  <c r="W27" i="1"/>
  <c r="M3" i="22" s="1"/>
  <c r="U27" i="1"/>
  <c r="I3" i="22" s="1"/>
  <c r="S27" i="1"/>
  <c r="E3" i="22" s="1"/>
  <c r="A34" i="1"/>
  <c r="Q27"/>
  <c r="A3" i="22" s="1"/>
  <c r="V31" i="1"/>
  <c r="K27" i="22" s="1"/>
  <c r="R31" i="1"/>
  <c r="C27" i="22" s="1"/>
  <c r="S30" i="1"/>
  <c r="E21" i="22" s="1"/>
  <c r="W30" i="1"/>
  <c r="M21" i="22" s="1"/>
  <c r="T29" i="1"/>
  <c r="G15" i="22" s="1"/>
  <c r="Q28" i="1"/>
  <c r="A9" i="22" s="1"/>
  <c r="U28" i="1"/>
  <c r="I9" i="22" s="1"/>
  <c r="V27" i="1"/>
  <c r="K3" i="22" s="1"/>
  <c r="R27" i="1"/>
  <c r="C3" i="22" s="1"/>
  <c r="Q32" i="1"/>
  <c r="A33" i="22" s="1"/>
  <c r="T31" i="1"/>
  <c r="G27" i="22" s="1"/>
  <c r="Q30" i="1"/>
  <c r="A21" i="22" s="1"/>
  <c r="U30" i="1"/>
  <c r="I21" i="22" s="1"/>
  <c r="V29" i="1"/>
  <c r="K15" i="22" s="1"/>
  <c r="R29" i="1"/>
  <c r="C15" i="22" s="1"/>
  <c r="S28" i="1"/>
  <c r="E9" i="22" s="1"/>
  <c r="W28" i="1"/>
  <c r="M9" i="22" s="1"/>
  <c r="T27" i="1"/>
  <c r="G3" i="22" s="1"/>
  <c r="S32" i="1"/>
  <c r="U32"/>
  <c r="W32"/>
  <c r="T32"/>
  <c r="V32"/>
  <c r="H1" i="22"/>
  <c r="L9" i="21"/>
  <c r="K10"/>
  <c r="F15"/>
  <c r="E16"/>
  <c r="H21"/>
  <c r="G22"/>
  <c r="J27"/>
  <c r="I28"/>
  <c r="F3"/>
  <c r="E4"/>
  <c r="G10"/>
  <c r="H9"/>
  <c r="I16"/>
  <c r="J15"/>
  <c r="C22"/>
  <c r="D21"/>
  <c r="M28"/>
  <c r="N27"/>
  <c r="H3"/>
  <c r="G4"/>
  <c r="N9"/>
  <c r="M10"/>
  <c r="F9"/>
  <c r="E10"/>
  <c r="D15"/>
  <c r="C16"/>
  <c r="L15"/>
  <c r="K16"/>
  <c r="J21"/>
  <c r="I22"/>
  <c r="B21"/>
  <c r="A22"/>
  <c r="H27"/>
  <c r="G28"/>
  <c r="B33"/>
  <c r="A34"/>
  <c r="B3"/>
  <c r="A4"/>
  <c r="J3"/>
  <c r="I4"/>
  <c r="D9"/>
  <c r="C10"/>
  <c r="N15"/>
  <c r="M16"/>
  <c r="B27"/>
  <c r="A28"/>
  <c r="D33"/>
  <c r="C34"/>
  <c r="N3"/>
  <c r="M4"/>
  <c r="A16"/>
  <c r="B15"/>
  <c r="K22"/>
  <c r="L21"/>
  <c r="E28"/>
  <c r="F27"/>
  <c r="D3"/>
  <c r="C4"/>
  <c r="L3"/>
  <c r="K4"/>
  <c r="J9"/>
  <c r="I10"/>
  <c r="B9"/>
  <c r="A10"/>
  <c r="H15"/>
  <c r="G16"/>
  <c r="N21"/>
  <c r="M22"/>
  <c r="F21"/>
  <c r="E22"/>
  <c r="D27"/>
  <c r="C28"/>
  <c r="L27"/>
  <c r="K28"/>
  <c r="M10" i="22" l="1"/>
  <c r="N9"/>
  <c r="C16"/>
  <c r="D15"/>
  <c r="I22"/>
  <c r="J21"/>
  <c r="G28"/>
  <c r="H27"/>
  <c r="D3"/>
  <c r="C4"/>
  <c r="I10"/>
  <c r="J9"/>
  <c r="G16"/>
  <c r="H15"/>
  <c r="E22"/>
  <c r="F21"/>
  <c r="K28"/>
  <c r="L27"/>
  <c r="A41" i="1"/>
  <c r="A33" i="23" s="1"/>
  <c r="F40" i="1"/>
  <c r="K27" i="23" s="1"/>
  <c r="D40" i="1"/>
  <c r="G27" i="23" s="1"/>
  <c r="B40" i="1"/>
  <c r="C27" i="23" s="1"/>
  <c r="A39" i="1"/>
  <c r="A21" i="23" s="1"/>
  <c r="C39" i="1"/>
  <c r="E21" i="23" s="1"/>
  <c r="E39" i="1"/>
  <c r="I21" i="23" s="1"/>
  <c r="G39" i="1"/>
  <c r="M21" i="23" s="1"/>
  <c r="F38" i="1"/>
  <c r="K15" i="23" s="1"/>
  <c r="D38" i="1"/>
  <c r="G15" i="23" s="1"/>
  <c r="B38" i="1"/>
  <c r="C15" i="23" s="1"/>
  <c r="A37" i="1"/>
  <c r="A9" i="23" s="1"/>
  <c r="C37" i="1"/>
  <c r="E9" i="23" s="1"/>
  <c r="E37" i="1"/>
  <c r="I9" i="23" s="1"/>
  <c r="G37" i="1"/>
  <c r="M9" i="23" s="1"/>
  <c r="F36" i="1"/>
  <c r="K3" i="23" s="1"/>
  <c r="D36" i="1"/>
  <c r="G3" i="23" s="1"/>
  <c r="B36" i="1"/>
  <c r="C3" i="23" s="1"/>
  <c r="B41" i="1"/>
  <c r="C33" i="23" s="1"/>
  <c r="E40" i="1"/>
  <c r="I27" i="23" s="1"/>
  <c r="A40" i="1"/>
  <c r="A27" i="23" s="1"/>
  <c r="D39" i="1"/>
  <c r="G21" i="23" s="1"/>
  <c r="G38" i="1"/>
  <c r="M15" i="23" s="1"/>
  <c r="C38" i="1"/>
  <c r="E15" i="23" s="1"/>
  <c r="B37" i="1"/>
  <c r="C9" i="23" s="1"/>
  <c r="F37" i="1"/>
  <c r="K9" i="23" s="1"/>
  <c r="E36" i="1"/>
  <c r="I3" i="23" s="1"/>
  <c r="I34" i="1"/>
  <c r="A36"/>
  <c r="A3" i="23" s="1"/>
  <c r="G40" i="1"/>
  <c r="M27" i="23" s="1"/>
  <c r="C40" i="1"/>
  <c r="E27" i="23" s="1"/>
  <c r="B39" i="1"/>
  <c r="C21" i="23" s="1"/>
  <c r="F39" i="1"/>
  <c r="K21" i="23" s="1"/>
  <c r="E38" i="1"/>
  <c r="I15" i="23" s="1"/>
  <c r="A38" i="1"/>
  <c r="A15" i="23" s="1"/>
  <c r="D37" i="1"/>
  <c r="G9" i="23" s="1"/>
  <c r="G36" i="1"/>
  <c r="M3" i="23" s="1"/>
  <c r="C36" i="1"/>
  <c r="E3" i="23" s="1"/>
  <c r="H1"/>
  <c r="C41" i="1"/>
  <c r="E41"/>
  <c r="G41"/>
  <c r="D41"/>
  <c r="F41"/>
  <c r="J3" i="22"/>
  <c r="I4"/>
  <c r="L9"/>
  <c r="K10"/>
  <c r="D9"/>
  <c r="C10"/>
  <c r="F15"/>
  <c r="E16"/>
  <c r="N15"/>
  <c r="M16"/>
  <c r="H21"/>
  <c r="G22"/>
  <c r="B27"/>
  <c r="A28"/>
  <c r="J27"/>
  <c r="I28"/>
  <c r="D33"/>
  <c r="C34"/>
  <c r="H3"/>
  <c r="G4"/>
  <c r="E10"/>
  <c r="F9"/>
  <c r="K16"/>
  <c r="L15"/>
  <c r="A22"/>
  <c r="B21"/>
  <c r="A34"/>
  <c r="B33"/>
  <c r="L3"/>
  <c r="K4"/>
  <c r="A10"/>
  <c r="B9"/>
  <c r="M22"/>
  <c r="N21"/>
  <c r="C28"/>
  <c r="D27"/>
  <c r="B3"/>
  <c r="A4"/>
  <c r="F3"/>
  <c r="E4"/>
  <c r="N3"/>
  <c r="M4"/>
  <c r="H9"/>
  <c r="G10"/>
  <c r="B15"/>
  <c r="A16"/>
  <c r="J15"/>
  <c r="I16"/>
  <c r="L21"/>
  <c r="K22"/>
  <c r="D21"/>
  <c r="C22"/>
  <c r="F27"/>
  <c r="E28"/>
  <c r="N27"/>
  <c r="M28"/>
  <c r="N3" i="23" l="1"/>
  <c r="M4"/>
  <c r="B15"/>
  <c r="A16"/>
  <c r="L21"/>
  <c r="K22"/>
  <c r="F27"/>
  <c r="E28"/>
  <c r="B3"/>
  <c r="A4"/>
  <c r="J3"/>
  <c r="I4"/>
  <c r="D9"/>
  <c r="C10"/>
  <c r="N15"/>
  <c r="M16"/>
  <c r="B27"/>
  <c r="A28"/>
  <c r="D33"/>
  <c r="C34"/>
  <c r="H3"/>
  <c r="G4"/>
  <c r="N9"/>
  <c r="M10"/>
  <c r="F9"/>
  <c r="E10"/>
  <c r="D15"/>
  <c r="C16"/>
  <c r="L15"/>
  <c r="K16"/>
  <c r="J21"/>
  <c r="I22"/>
  <c r="B21"/>
  <c r="A22"/>
  <c r="H27"/>
  <c r="G28"/>
  <c r="B33"/>
  <c r="A34"/>
  <c r="F3"/>
  <c r="E4"/>
  <c r="H9"/>
  <c r="G10"/>
  <c r="J15"/>
  <c r="I16"/>
  <c r="D21"/>
  <c r="C22"/>
  <c r="N27"/>
  <c r="M28"/>
  <c r="J41" i="1"/>
  <c r="C33" i="24" s="1"/>
  <c r="I40" i="1"/>
  <c r="A27" i="24" s="1"/>
  <c r="K40" i="1"/>
  <c r="E27" i="24" s="1"/>
  <c r="M40" i="1"/>
  <c r="I27" i="24" s="1"/>
  <c r="O40" i="1"/>
  <c r="M27" i="24" s="1"/>
  <c r="N39" i="1"/>
  <c r="K21" i="24" s="1"/>
  <c r="L39" i="1"/>
  <c r="G21" i="24" s="1"/>
  <c r="J39" i="1"/>
  <c r="C21" i="24" s="1"/>
  <c r="I38" i="1"/>
  <c r="A15" i="24" s="1"/>
  <c r="K38" i="1"/>
  <c r="E15" i="24" s="1"/>
  <c r="M38" i="1"/>
  <c r="I15" i="24" s="1"/>
  <c r="O38" i="1"/>
  <c r="M15" i="24" s="1"/>
  <c r="N37" i="1"/>
  <c r="K9" i="24" s="1"/>
  <c r="L37" i="1"/>
  <c r="G9" i="24" s="1"/>
  <c r="J37" i="1"/>
  <c r="C9" i="24" s="1"/>
  <c r="O36" i="1"/>
  <c r="M3" i="24" s="1"/>
  <c r="M36" i="1"/>
  <c r="I3" i="24" s="1"/>
  <c r="K36" i="1"/>
  <c r="E3" i="24" s="1"/>
  <c r="Q34" i="1"/>
  <c r="I36"/>
  <c r="A3" i="24" s="1"/>
  <c r="I41" i="1"/>
  <c r="A33" i="24" s="1"/>
  <c r="L40" i="1"/>
  <c r="G27" i="24" s="1"/>
  <c r="O39" i="1"/>
  <c r="M21" i="24" s="1"/>
  <c r="K39" i="1"/>
  <c r="E21" i="24" s="1"/>
  <c r="J38" i="1"/>
  <c r="C15" i="24" s="1"/>
  <c r="N38" i="1"/>
  <c r="K15" i="24" s="1"/>
  <c r="M37" i="1"/>
  <c r="I9" i="24" s="1"/>
  <c r="I37" i="1"/>
  <c r="A9" i="24" s="1"/>
  <c r="L36" i="1"/>
  <c r="G3" i="24" s="1"/>
  <c r="J40" i="1"/>
  <c r="C27" i="24" s="1"/>
  <c r="N40" i="1"/>
  <c r="K27" i="24" s="1"/>
  <c r="M39" i="1"/>
  <c r="I21" i="24" s="1"/>
  <c r="I39" i="1"/>
  <c r="A21" i="24" s="1"/>
  <c r="L38" i="1"/>
  <c r="G15" i="24" s="1"/>
  <c r="O37" i="1"/>
  <c r="M9" i="24" s="1"/>
  <c r="K37" i="1"/>
  <c r="E9" i="24" s="1"/>
  <c r="N36" i="1"/>
  <c r="K3" i="24" s="1"/>
  <c r="J36" i="1"/>
  <c r="C3" i="24" s="1"/>
  <c r="L41" i="1"/>
  <c r="N41"/>
  <c r="H1" i="24"/>
  <c r="M41" i="1"/>
  <c r="O41"/>
  <c r="K41"/>
  <c r="L9" i="23"/>
  <c r="K10"/>
  <c r="F15"/>
  <c r="E16"/>
  <c r="H21"/>
  <c r="G22"/>
  <c r="J27"/>
  <c r="I28"/>
  <c r="D3"/>
  <c r="C4"/>
  <c r="L3"/>
  <c r="K4"/>
  <c r="J9"/>
  <c r="I10"/>
  <c r="B9"/>
  <c r="A10"/>
  <c r="H15"/>
  <c r="G16"/>
  <c r="N21"/>
  <c r="M22"/>
  <c r="F21"/>
  <c r="E22"/>
  <c r="D27"/>
  <c r="C28"/>
  <c r="L27"/>
  <c r="K28"/>
  <c r="L3" i="24" l="1"/>
  <c r="K4"/>
  <c r="M10"/>
  <c r="N9"/>
  <c r="A22"/>
  <c r="B21"/>
  <c r="K28"/>
  <c r="L27"/>
  <c r="H3"/>
  <c r="G4"/>
  <c r="I10"/>
  <c r="J9"/>
  <c r="C16"/>
  <c r="D15"/>
  <c r="M22"/>
  <c r="N21"/>
  <c r="A34"/>
  <c r="B33"/>
  <c r="Q41" i="1"/>
  <c r="A33" i="25" s="1"/>
  <c r="V40" i="1"/>
  <c r="K27" i="25" s="1"/>
  <c r="T40" i="1"/>
  <c r="G27" i="25" s="1"/>
  <c r="R40" i="1"/>
  <c r="C27" i="25" s="1"/>
  <c r="Q39" i="1"/>
  <c r="A21" i="25" s="1"/>
  <c r="S39" i="1"/>
  <c r="E21" i="25" s="1"/>
  <c r="U39" i="1"/>
  <c r="I21" i="25" s="1"/>
  <c r="W39" i="1"/>
  <c r="M21" i="25" s="1"/>
  <c r="V38" i="1"/>
  <c r="K15" i="25" s="1"/>
  <c r="T38" i="1"/>
  <c r="G15" i="25" s="1"/>
  <c r="R38" i="1"/>
  <c r="C15" i="25" s="1"/>
  <c r="Q37" i="1"/>
  <c r="A9" i="25" s="1"/>
  <c r="S37" i="1"/>
  <c r="E9" i="25" s="1"/>
  <c r="U37" i="1"/>
  <c r="I9" i="25" s="1"/>
  <c r="W37" i="1"/>
  <c r="M9" i="25" s="1"/>
  <c r="V36" i="1"/>
  <c r="K3" i="25" s="1"/>
  <c r="T36" i="1"/>
  <c r="G3" i="25" s="1"/>
  <c r="R36" i="1"/>
  <c r="C3" i="25" s="1"/>
  <c r="W40" i="1"/>
  <c r="M27" i="25" s="1"/>
  <c r="S40" i="1"/>
  <c r="E27" i="25" s="1"/>
  <c r="R39" i="1"/>
  <c r="C21" i="25" s="1"/>
  <c r="V39" i="1"/>
  <c r="K21" i="25" s="1"/>
  <c r="U38" i="1"/>
  <c r="I15" i="25" s="1"/>
  <c r="Q38" i="1"/>
  <c r="A15" i="25" s="1"/>
  <c r="T37" i="1"/>
  <c r="G9" i="25" s="1"/>
  <c r="W36" i="1"/>
  <c r="M3" i="25" s="1"/>
  <c r="S36" i="1"/>
  <c r="E3" i="25" s="1"/>
  <c r="R41" i="1"/>
  <c r="C33" i="25" s="1"/>
  <c r="U40" i="1"/>
  <c r="I27" i="25" s="1"/>
  <c r="Q40" i="1"/>
  <c r="A27" i="25" s="1"/>
  <c r="T39" i="1"/>
  <c r="G21" i="25" s="1"/>
  <c r="W38" i="1"/>
  <c r="M15" i="25" s="1"/>
  <c r="S38" i="1"/>
  <c r="E15" i="25" s="1"/>
  <c r="R37" i="1"/>
  <c r="C9" i="25" s="1"/>
  <c r="V37" i="1"/>
  <c r="K9" i="25" s="1"/>
  <c r="U36" i="1"/>
  <c r="I3" i="25" s="1"/>
  <c r="Q36" i="1"/>
  <c r="A3" i="25" s="1"/>
  <c r="H1"/>
  <c r="S41" i="1"/>
  <c r="U41"/>
  <c r="W41"/>
  <c r="T41"/>
  <c r="V41"/>
  <c r="J3" i="24"/>
  <c r="I4"/>
  <c r="D9"/>
  <c r="C10"/>
  <c r="L9"/>
  <c r="K10"/>
  <c r="J15"/>
  <c r="I16"/>
  <c r="B15"/>
  <c r="A16"/>
  <c r="H21"/>
  <c r="G22"/>
  <c r="N27"/>
  <c r="M28"/>
  <c r="F27"/>
  <c r="E28"/>
  <c r="D33"/>
  <c r="C34"/>
  <c r="D3"/>
  <c r="C4"/>
  <c r="E10"/>
  <c r="F9"/>
  <c r="G16"/>
  <c r="H15"/>
  <c r="I22"/>
  <c r="J21"/>
  <c r="C28"/>
  <c r="D27"/>
  <c r="A10"/>
  <c r="B9"/>
  <c r="K16"/>
  <c r="L15"/>
  <c r="E22"/>
  <c r="F21"/>
  <c r="G28"/>
  <c r="H27"/>
  <c r="B3"/>
  <c r="A4"/>
  <c r="F3"/>
  <c r="E4"/>
  <c r="N3"/>
  <c r="M4"/>
  <c r="H9"/>
  <c r="G10"/>
  <c r="N15"/>
  <c r="M16"/>
  <c r="F15"/>
  <c r="E16"/>
  <c r="D21"/>
  <c r="C22"/>
  <c r="L21"/>
  <c r="K22"/>
  <c r="J27"/>
  <c r="I28"/>
  <c r="B27"/>
  <c r="A28"/>
  <c r="B3" i="25" l="1"/>
  <c r="A4"/>
  <c r="L9"/>
  <c r="K10"/>
  <c r="F15"/>
  <c r="E16"/>
  <c r="H21"/>
  <c r="G22"/>
  <c r="J27"/>
  <c r="I28"/>
  <c r="F3"/>
  <c r="E4"/>
  <c r="H9"/>
  <c r="G10"/>
  <c r="J15"/>
  <c r="I16"/>
  <c r="D21"/>
  <c r="C22"/>
  <c r="N27"/>
  <c r="M28"/>
  <c r="H3"/>
  <c r="G4"/>
  <c r="N9"/>
  <c r="M10"/>
  <c r="F9"/>
  <c r="E10"/>
  <c r="D15"/>
  <c r="C16"/>
  <c r="L15"/>
  <c r="K16"/>
  <c r="J21"/>
  <c r="I22"/>
  <c r="B21"/>
  <c r="A22"/>
  <c r="H27"/>
  <c r="G28"/>
  <c r="B33"/>
  <c r="A34"/>
  <c r="J3"/>
  <c r="I4"/>
  <c r="D9"/>
  <c r="C10"/>
  <c r="N15"/>
  <c r="M16"/>
  <c r="B27"/>
  <c r="A28"/>
  <c r="D33"/>
  <c r="C34"/>
  <c r="N3"/>
  <c r="M4"/>
  <c r="B15"/>
  <c r="A16"/>
  <c r="L21"/>
  <c r="K22"/>
  <c r="F27"/>
  <c r="E28"/>
  <c r="D3"/>
  <c r="C4"/>
  <c r="L3"/>
  <c r="K4"/>
  <c r="J9"/>
  <c r="I10"/>
  <c r="B9"/>
  <c r="A10"/>
  <c r="H15"/>
  <c r="G16"/>
  <c r="N21"/>
  <c r="M22"/>
  <c r="F21"/>
  <c r="E22"/>
  <c r="D27"/>
  <c r="C28"/>
  <c r="L27"/>
  <c r="K28"/>
</calcChain>
</file>

<file path=xl/sharedStrings.xml><?xml version="1.0" encoding="utf-8"?>
<sst xmlns="http://schemas.openxmlformats.org/spreadsheetml/2006/main" count="994" uniqueCount="52">
  <si>
    <t>[42]</t>
  </si>
  <si>
    <t>Date</t>
  </si>
  <si>
    <t>© 2009 Vertex42 LLC</t>
  </si>
  <si>
    <t/>
  </si>
  <si>
    <t>Notes</t>
  </si>
  <si>
    <t>Vertex42 Calendar Template</t>
  </si>
  <si>
    <t>http://www.vertex42.com/calendars/</t>
  </si>
  <si>
    <t>An</t>
  </si>
  <si>
    <t>Mois</t>
  </si>
  <si>
    <t>premier jour</t>
  </si>
  <si>
    <t>1:di, 2:lu</t>
  </si>
  <si>
    <t>Calendrier Titre</t>
  </si>
  <si>
    <t>Fête de la Victoire 1945</t>
  </si>
  <si>
    <t>Fête nationale</t>
  </si>
  <si>
    <t>Assomption</t>
  </si>
  <si>
    <t>La Toussaint</t>
  </si>
  <si>
    <t>Jour d'armistice</t>
  </si>
  <si>
    <t>équinoxe de printemps</t>
  </si>
  <si>
    <t>équinoxe automnal</t>
  </si>
  <si>
    <t>décembre solstice</t>
  </si>
  <si>
    <t>Noël</t>
  </si>
  <si>
    <t>Pâques (Easter)</t>
  </si>
  <si>
    <t>l'Ascension catholique</t>
  </si>
  <si>
    <t>heure d'été commencent</t>
  </si>
  <si>
    <t>heure d'été terminent</t>
  </si>
  <si>
    <t>© 2010 Vertex42 LLC</t>
  </si>
  <si>
    <t xml:space="preserve">FETE DE LA MUSIQUE </t>
  </si>
  <si>
    <t xml:space="preserve"> </t>
  </si>
  <si>
    <t>CP</t>
  </si>
  <si>
    <t>solde</t>
  </si>
  <si>
    <t>droit</t>
  </si>
  <si>
    <t>CODE</t>
  </si>
  <si>
    <t>NBRE</t>
  </si>
  <si>
    <t>R1</t>
  </si>
  <si>
    <t>CAPA</t>
  </si>
  <si>
    <t>DP</t>
  </si>
  <si>
    <t>R2</t>
  </si>
  <si>
    <t>VH</t>
  </si>
  <si>
    <t>RE</t>
  </si>
  <si>
    <t>REC</t>
  </si>
  <si>
    <t>A24</t>
  </si>
  <si>
    <t>AS EX</t>
  </si>
  <si>
    <t>PONT</t>
  </si>
  <si>
    <t>J SOL</t>
  </si>
  <si>
    <t>CP FRA</t>
  </si>
  <si>
    <t>RT</t>
  </si>
  <si>
    <t xml:space="preserve"> Vacances ou Evénement</t>
  </si>
  <si>
    <t xml:space="preserve"> Jour de l'an</t>
  </si>
  <si>
    <t xml:space="preserve"> Fête du premier mai</t>
  </si>
  <si>
    <t xml:space="preserve">a verifier </t>
  </si>
  <si>
    <t xml:space="preserve"> Calendrier Perpetuel : tour de service </t>
  </si>
  <si>
    <t xml:space="preserve">decompte  annuel des cp/capa/rt/dp/r1/r2 etc…….  </t>
  </si>
</sst>
</file>

<file path=xl/styles.xml><?xml version="1.0" encoding="utf-8"?>
<styleSheet xmlns="http://schemas.openxmlformats.org/spreadsheetml/2006/main">
  <numFmts count="3">
    <numFmt numFmtId="164" formatCode="d"/>
    <numFmt numFmtId="165" formatCode="[$-40C]d\-mmm;@"/>
    <numFmt numFmtId="166" formatCode="[$-40C]mmmm\ yyyy;@"/>
  </numFmts>
  <fonts count="23">
    <font>
      <sz val="10"/>
      <name val="Arial"/>
    </font>
    <font>
      <u/>
      <sz val="10"/>
      <color indexed="12"/>
      <name val="Tahoma"/>
      <family val="2"/>
    </font>
    <font>
      <sz val="8"/>
      <name val="Arial"/>
      <family val="2"/>
    </font>
    <font>
      <sz val="8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i/>
      <sz val="8"/>
      <name val="Arial"/>
      <family val="2"/>
    </font>
    <font>
      <sz val="9"/>
      <name val="Arial"/>
      <family val="2"/>
    </font>
    <font>
      <u/>
      <sz val="8"/>
      <color indexed="12"/>
      <name val="Arial"/>
      <family val="2"/>
    </font>
    <font>
      <sz val="10"/>
      <name val="Arial"/>
      <family val="2"/>
    </font>
    <font>
      <b/>
      <sz val="12"/>
      <color indexed="9"/>
      <name val="Arial"/>
      <family val="2"/>
    </font>
    <font>
      <sz val="6"/>
      <color indexed="9"/>
      <name val="Arial"/>
      <family val="2"/>
    </font>
    <font>
      <sz val="10"/>
      <name val="Arial Narrow"/>
      <family val="2"/>
    </font>
    <font>
      <b/>
      <sz val="14"/>
      <name val="Arial"/>
      <family val="2"/>
    </font>
    <font>
      <sz val="36"/>
      <color indexed="6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6"/>
      <color indexed="9"/>
      <name val="Arial"/>
      <family val="2"/>
    </font>
    <font>
      <b/>
      <sz val="11"/>
      <name val="Arial"/>
      <family val="2"/>
    </font>
    <font>
      <sz val="10"/>
      <color indexed="9"/>
      <name val="Arial Narrow"/>
      <family val="2"/>
    </font>
    <font>
      <b/>
      <sz val="20"/>
      <color indexed="60"/>
      <name val="Arial"/>
      <family val="2"/>
    </font>
    <font>
      <b/>
      <sz val="11"/>
      <color theme="3"/>
      <name val="Arial"/>
      <family val="2"/>
    </font>
    <font>
      <sz val="10"/>
      <color theme="3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</fills>
  <borders count="4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55"/>
      </bottom>
      <diagonal/>
    </border>
    <border>
      <left/>
      <right/>
      <top style="thin">
        <color auto="1"/>
      </top>
      <bottom style="thin">
        <color indexed="55"/>
      </bottom>
      <diagonal/>
    </border>
    <border>
      <left/>
      <right style="thin">
        <color auto="1"/>
      </right>
      <top style="thin">
        <color auto="1"/>
      </top>
      <bottom style="thin">
        <color indexed="55"/>
      </bottom>
      <diagonal/>
    </border>
    <border>
      <left style="thin">
        <color auto="1"/>
      </left>
      <right/>
      <top style="thin">
        <color indexed="55"/>
      </top>
      <bottom style="thin">
        <color indexed="55"/>
      </bottom>
      <diagonal/>
    </border>
    <border>
      <left/>
      <right style="thin">
        <color auto="1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auto="1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thin">
        <color indexed="55"/>
      </right>
      <top style="thin">
        <color indexed="55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auto="1"/>
      </bottom>
      <diagonal/>
    </border>
    <border>
      <left style="thin">
        <color indexed="55"/>
      </left>
      <right style="thin">
        <color auto="1"/>
      </right>
      <top style="thin">
        <color indexed="55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/>
      <top style="medium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auto="1"/>
      </bottom>
      <diagonal/>
    </border>
    <border>
      <left/>
      <right style="dashed">
        <color auto="1"/>
      </right>
      <top style="dashed">
        <color auto="1"/>
      </top>
      <bottom style="medium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indexed="55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8">
    <xf numFmtId="0" fontId="0" fillId="0" borderId="0" xfId="0"/>
    <xf numFmtId="0" fontId="7" fillId="2" borderId="0" xfId="0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9" fillId="0" borderId="0" xfId="0" applyFont="1"/>
    <xf numFmtId="0" fontId="9" fillId="0" borderId="2" xfId="0" applyFont="1" applyFill="1" applyBorder="1"/>
    <xf numFmtId="0" fontId="9" fillId="0" borderId="3" xfId="0" applyFont="1" applyBorder="1"/>
    <xf numFmtId="0" fontId="11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2" fillId="0" borderId="2" xfId="0" applyFont="1" applyFill="1" applyBorder="1"/>
    <xf numFmtId="0" fontId="2" fillId="0" borderId="7" xfId="0" applyFont="1" applyFill="1" applyBorder="1"/>
    <xf numFmtId="0" fontId="0" fillId="2" borderId="0" xfId="0" applyFill="1"/>
    <xf numFmtId="0" fontId="18" fillId="0" borderId="8" xfId="0" applyFont="1" applyFill="1" applyBorder="1" applyAlignment="1">
      <alignment vertical="top"/>
    </xf>
    <xf numFmtId="0" fontId="2" fillId="0" borderId="9" xfId="0" applyFont="1" applyFill="1" applyBorder="1"/>
    <xf numFmtId="0" fontId="7" fillId="2" borderId="10" xfId="0" applyFont="1" applyFill="1" applyBorder="1" applyAlignment="1">
      <alignment horizont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0" fillId="0" borderId="0" xfId="0" applyAlignment="1">
      <alignment horizontal="right"/>
    </xf>
    <xf numFmtId="165" fontId="9" fillId="0" borderId="3" xfId="0" applyNumberFormat="1" applyFont="1" applyFill="1" applyBorder="1" applyAlignment="1">
      <alignment horizontal="left"/>
    </xf>
    <xf numFmtId="0" fontId="12" fillId="0" borderId="9" xfId="0" applyNumberFormat="1" applyFont="1" applyFill="1" applyBorder="1" applyAlignment="1">
      <alignment horizontal="left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164" fontId="13" fillId="0" borderId="8" xfId="0" applyNumberFormat="1" applyFont="1" applyFill="1" applyBorder="1" applyAlignment="1">
      <alignment horizontal="center" vertical="center" wrapText="1"/>
    </xf>
    <xf numFmtId="164" fontId="13" fillId="5" borderId="8" xfId="0" applyNumberFormat="1" applyFont="1" applyFill="1" applyBorder="1" applyAlignment="1">
      <alignment horizontal="center" vertical="center" wrapText="1"/>
    </xf>
    <xf numFmtId="0" fontId="12" fillId="5" borderId="9" xfId="0" applyNumberFormat="1" applyFont="1" applyFill="1" applyBorder="1" applyAlignment="1">
      <alignment horizontal="left" vertical="center" wrapText="1"/>
    </xf>
    <xf numFmtId="164" fontId="7" fillId="5" borderId="1" xfId="0" applyNumberFormat="1" applyFont="1" applyFill="1" applyBorder="1" applyAlignment="1">
      <alignment horizontal="center"/>
    </xf>
    <xf numFmtId="164" fontId="7" fillId="6" borderId="1" xfId="0" applyNumberFormat="1" applyFont="1" applyFill="1" applyBorder="1" applyAlignment="1">
      <alignment horizontal="center"/>
    </xf>
    <xf numFmtId="165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/>
    </xf>
    <xf numFmtId="164" fontId="7" fillId="0" borderId="21" xfId="0" applyNumberFormat="1" applyFont="1" applyBorder="1" applyAlignment="1">
      <alignment horizontal="center"/>
    </xf>
    <xf numFmtId="164" fontId="7" fillId="0" borderId="22" xfId="0" applyNumberFormat="1" applyFont="1" applyBorder="1" applyAlignment="1">
      <alignment horizontal="center"/>
    </xf>
    <xf numFmtId="164" fontId="7" fillId="0" borderId="23" xfId="0" applyNumberFormat="1" applyFont="1" applyBorder="1" applyAlignment="1">
      <alignment horizontal="center"/>
    </xf>
    <xf numFmtId="164" fontId="7" fillId="0" borderId="24" xfId="0" applyNumberFormat="1" applyFont="1" applyBorder="1" applyAlignment="1">
      <alignment horizontal="center"/>
    </xf>
    <xf numFmtId="164" fontId="7" fillId="0" borderId="25" xfId="0" applyNumberFormat="1" applyFont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164" fontId="7" fillId="0" borderId="22" xfId="0" applyNumberFormat="1" applyFont="1" applyFill="1" applyBorder="1" applyAlignment="1">
      <alignment horizontal="center"/>
    </xf>
    <xf numFmtId="164" fontId="7" fillId="0" borderId="21" xfId="0" applyNumberFormat="1" applyFont="1" applyFill="1" applyBorder="1" applyAlignment="1">
      <alignment horizontal="center"/>
    </xf>
    <xf numFmtId="164" fontId="7" fillId="0" borderId="28" xfId="0" applyNumberFormat="1" applyFont="1" applyBorder="1" applyAlignment="1">
      <alignment horizontal="center"/>
    </xf>
    <xf numFmtId="164" fontId="7" fillId="0" borderId="29" xfId="0" applyNumberFormat="1" applyFont="1" applyBorder="1" applyAlignment="1">
      <alignment horizontal="center"/>
    </xf>
    <xf numFmtId="0" fontId="9" fillId="0" borderId="30" xfId="0" applyNumberFormat="1" applyFont="1" applyFill="1" applyBorder="1" applyAlignment="1">
      <alignment horizontal="center" vertical="center"/>
    </xf>
    <xf numFmtId="0" fontId="9" fillId="0" borderId="31" xfId="0" applyNumberFormat="1" applyFont="1" applyFill="1" applyBorder="1" applyAlignment="1">
      <alignment horizontal="center" vertical="center"/>
    </xf>
    <xf numFmtId="0" fontId="9" fillId="6" borderId="32" xfId="0" applyFont="1" applyFill="1" applyBorder="1" applyAlignment="1">
      <alignment horizontal="center" vertical="center"/>
    </xf>
    <xf numFmtId="0" fontId="9" fillId="0" borderId="32" xfId="0" applyNumberFormat="1" applyFont="1" applyFill="1" applyBorder="1" applyAlignment="1">
      <alignment horizontal="center" vertical="center"/>
    </xf>
    <xf numFmtId="0" fontId="9" fillId="0" borderId="33" xfId="0" applyNumberFormat="1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9" fillId="9" borderId="32" xfId="0" applyFont="1" applyFill="1" applyBorder="1" applyAlignment="1">
      <alignment horizontal="center" vertical="center"/>
    </xf>
    <xf numFmtId="0" fontId="9" fillId="11" borderId="32" xfId="0" applyFont="1" applyFill="1" applyBorder="1" applyAlignment="1">
      <alignment horizontal="center" vertical="center"/>
    </xf>
    <xf numFmtId="0" fontId="9" fillId="12" borderId="32" xfId="0" applyFont="1" applyFill="1" applyBorder="1" applyAlignment="1">
      <alignment horizontal="center" vertical="center"/>
    </xf>
    <xf numFmtId="0" fontId="9" fillId="14" borderId="32" xfId="0" applyFont="1" applyFill="1" applyBorder="1" applyAlignment="1">
      <alignment horizontal="center" vertical="center"/>
    </xf>
    <xf numFmtId="0" fontId="9" fillId="15" borderId="32" xfId="0" applyFont="1" applyFill="1" applyBorder="1" applyAlignment="1">
      <alignment horizontal="center" vertical="center"/>
    </xf>
    <xf numFmtId="0" fontId="9" fillId="16" borderId="32" xfId="0" applyFont="1" applyFill="1" applyBorder="1" applyAlignment="1">
      <alignment horizontal="center" vertical="center"/>
    </xf>
    <xf numFmtId="0" fontId="9" fillId="17" borderId="32" xfId="0" applyFont="1" applyFill="1" applyBorder="1" applyAlignment="1">
      <alignment horizontal="center" vertical="center"/>
    </xf>
    <xf numFmtId="0" fontId="9" fillId="19" borderId="32" xfId="0" applyFont="1" applyFill="1" applyBorder="1" applyAlignment="1">
      <alignment horizontal="center" vertical="center"/>
    </xf>
    <xf numFmtId="0" fontId="9" fillId="18" borderId="32" xfId="0" applyFont="1" applyFill="1" applyBorder="1" applyAlignment="1">
      <alignment horizontal="center" vertical="center"/>
    </xf>
    <xf numFmtId="0" fontId="9" fillId="8" borderId="32" xfId="0" applyFont="1" applyFill="1" applyBorder="1" applyAlignment="1">
      <alignment horizontal="center" vertical="center"/>
    </xf>
    <xf numFmtId="0" fontId="9" fillId="20" borderId="32" xfId="0" applyFont="1" applyFill="1" applyBorder="1" applyAlignment="1">
      <alignment horizontal="center" vertical="center"/>
    </xf>
    <xf numFmtId="0" fontId="9" fillId="21" borderId="32" xfId="0" applyFont="1" applyFill="1" applyBorder="1" applyAlignment="1">
      <alignment horizontal="center" vertical="center"/>
    </xf>
    <xf numFmtId="0" fontId="9" fillId="10" borderId="34" xfId="0" applyFont="1" applyFill="1" applyBorder="1" applyAlignment="1">
      <alignment horizontal="center" vertical="center"/>
    </xf>
    <xf numFmtId="0" fontId="9" fillId="0" borderId="34" xfId="0" applyNumberFormat="1" applyFont="1" applyFill="1" applyBorder="1" applyAlignment="1">
      <alignment horizontal="center" vertical="center"/>
    </xf>
    <xf numFmtId="0" fontId="0" fillId="0" borderId="0" xfId="0" applyAlignment="1"/>
    <xf numFmtId="0" fontId="9" fillId="0" borderId="45" xfId="0" applyFont="1" applyBorder="1" applyAlignment="1">
      <alignment horizontal="center" vertical="center"/>
    </xf>
    <xf numFmtId="0" fontId="9" fillId="0" borderId="0" xfId="0" applyFont="1" applyFill="1"/>
    <xf numFmtId="0" fontId="9" fillId="0" borderId="32" xfId="0" applyFont="1" applyFill="1" applyBorder="1" applyAlignment="1">
      <alignment horizontal="center" vertical="center"/>
    </xf>
    <xf numFmtId="164" fontId="7" fillId="0" borderId="23" xfId="0" applyNumberFormat="1" applyFont="1" applyFill="1" applyBorder="1" applyAlignment="1">
      <alignment horizontal="center"/>
    </xf>
    <xf numFmtId="164" fontId="7" fillId="0" borderId="24" xfId="0" applyNumberFormat="1" applyFont="1" applyFill="1" applyBorder="1" applyAlignment="1">
      <alignment horizontal="center"/>
    </xf>
    <xf numFmtId="164" fontId="7" fillId="0" borderId="25" xfId="0" applyNumberFormat="1" applyFont="1" applyFill="1" applyBorder="1" applyAlignment="1">
      <alignment horizontal="center"/>
    </xf>
    <xf numFmtId="0" fontId="9" fillId="0" borderId="47" xfId="0" applyFont="1" applyFill="1" applyBorder="1" applyAlignment="1">
      <alignment horizontal="center" vertical="center"/>
    </xf>
    <xf numFmtId="0" fontId="0" fillId="0" borderId="0" xfId="0" applyBorder="1" applyAlignment="1"/>
    <xf numFmtId="164" fontId="7" fillId="5" borderId="24" xfId="0" applyNumberFormat="1" applyFont="1" applyFill="1" applyBorder="1" applyAlignment="1">
      <alignment horizontal="center"/>
    </xf>
    <xf numFmtId="164" fontId="7" fillId="15" borderId="1" xfId="0" applyNumberFormat="1" applyFont="1" applyFill="1" applyBorder="1" applyAlignment="1">
      <alignment horizontal="center"/>
    </xf>
    <xf numFmtId="164" fontId="7" fillId="20" borderId="1" xfId="0" applyNumberFormat="1" applyFont="1" applyFill="1" applyBorder="1" applyAlignment="1">
      <alignment horizontal="center"/>
    </xf>
    <xf numFmtId="164" fontId="7" fillId="7" borderId="1" xfId="0" applyNumberFormat="1" applyFont="1" applyFill="1" applyBorder="1" applyAlignment="1">
      <alignment horizontal="center"/>
    </xf>
    <xf numFmtId="0" fontId="9" fillId="0" borderId="35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9" fillId="0" borderId="39" xfId="0" applyFont="1" applyFill="1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8" fillId="0" borderId="0" xfId="1" applyFont="1" applyFill="1" applyBorder="1" applyAlignment="1" applyProtection="1">
      <alignment horizontal="left"/>
    </xf>
    <xf numFmtId="0" fontId="2" fillId="0" borderId="0" xfId="0" applyFont="1" applyFill="1" applyBorder="1" applyAlignment="1">
      <alignment horizontal="right"/>
    </xf>
    <xf numFmtId="166" fontId="10" fillId="4" borderId="16" xfId="0" applyNumberFormat="1" applyFont="1" applyFill="1" applyBorder="1" applyAlignment="1">
      <alignment horizontal="center" vertical="center"/>
    </xf>
    <xf numFmtId="166" fontId="10" fillId="4" borderId="17" xfId="0" applyNumberFormat="1" applyFont="1" applyFill="1" applyBorder="1" applyAlignment="1">
      <alignment horizontal="center" vertical="center"/>
    </xf>
    <xf numFmtId="166" fontId="10" fillId="4" borderId="18" xfId="0" applyNumberFormat="1" applyFont="1" applyFill="1" applyBorder="1" applyAlignment="1">
      <alignment horizontal="center" vertical="center"/>
    </xf>
    <xf numFmtId="166" fontId="10" fillId="4" borderId="27" xfId="0" applyNumberFormat="1" applyFont="1" applyFill="1" applyBorder="1" applyAlignment="1">
      <alignment horizontal="center" vertical="center"/>
    </xf>
    <xf numFmtId="0" fontId="9" fillId="0" borderId="43" xfId="0" applyFont="1" applyBorder="1" applyAlignment="1">
      <alignment horizontal="center" vertical="center" shrinkToFit="1"/>
    </xf>
    <xf numFmtId="0" fontId="20" fillId="0" borderId="6" xfId="0" applyFont="1" applyFill="1" applyBorder="1" applyAlignment="1">
      <alignment horizontal="center" vertical="center"/>
    </xf>
    <xf numFmtId="0" fontId="17" fillId="4" borderId="6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left"/>
    </xf>
    <xf numFmtId="0" fontId="6" fillId="2" borderId="0" xfId="0" applyFont="1" applyFill="1" applyAlignment="1">
      <alignment horizontal="left"/>
    </xf>
    <xf numFmtId="0" fontId="15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9" fillId="0" borderId="11" xfId="0" applyFont="1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165" fontId="9" fillId="0" borderId="0" xfId="0" applyNumberFormat="1" applyFont="1" applyAlignment="1">
      <alignment horizontal="center" vertical="center" shrinkToFit="1"/>
    </xf>
    <xf numFmtId="0" fontId="4" fillId="2" borderId="6" xfId="0" applyFont="1" applyFill="1" applyBorder="1" applyAlignment="1">
      <alignment horizontal="left"/>
    </xf>
    <xf numFmtId="0" fontId="9" fillId="0" borderId="38" xfId="0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0" fontId="9" fillId="0" borderId="39" xfId="0" applyNumberFormat="1" applyFont="1" applyFill="1" applyBorder="1" applyAlignment="1">
      <alignment horizontal="center" vertical="center" shrinkToFit="1"/>
    </xf>
    <xf numFmtId="0" fontId="0" fillId="0" borderId="40" xfId="0" applyNumberFormat="1" applyBorder="1" applyAlignment="1">
      <alignment horizontal="center" vertical="center" shrinkToFit="1"/>
    </xf>
    <xf numFmtId="0" fontId="9" fillId="0" borderId="41" xfId="0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 shrinkToFit="1"/>
    </xf>
    <xf numFmtId="0" fontId="9" fillId="0" borderId="36" xfId="0" applyFont="1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  <xf numFmtId="0" fontId="9" fillId="0" borderId="44" xfId="0" applyFont="1" applyBorder="1" applyAlignment="1">
      <alignment horizontal="center" vertical="center" shrinkToFit="1"/>
    </xf>
    <xf numFmtId="0" fontId="21" fillId="13" borderId="0" xfId="0" applyFont="1" applyFill="1" applyAlignment="1">
      <alignment horizontal="center" vertical="center" shrinkToFit="1"/>
    </xf>
    <xf numFmtId="0" fontId="21" fillId="3" borderId="0" xfId="0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65" fontId="9" fillId="0" borderId="0" xfId="0" applyNumberFormat="1" applyFont="1" applyFill="1" applyAlignment="1">
      <alignment horizontal="center" vertical="center" shrinkToFit="1"/>
    </xf>
    <xf numFmtId="165" fontId="9" fillId="0" borderId="10" xfId="0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9" fillId="0" borderId="46" xfId="0" applyFont="1" applyFill="1" applyBorder="1" applyAlignment="1">
      <alignment horizontal="center" vertical="center" shrinkToFit="1"/>
    </xf>
    <xf numFmtId="0" fontId="0" fillId="0" borderId="46" xfId="0" applyBorder="1" applyAlignment="1">
      <alignment horizontal="center" vertical="center" shrinkToFit="1"/>
    </xf>
    <xf numFmtId="0" fontId="10" fillId="4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164" fontId="12" fillId="0" borderId="4" xfId="0" applyNumberFormat="1" applyFont="1" applyFill="1" applyBorder="1" applyAlignment="1">
      <alignment horizontal="center" vertical="center" wrapText="1"/>
    </xf>
    <xf numFmtId="0" fontId="12" fillId="0" borderId="5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Fill="1" applyBorder="1" applyAlignment="1">
      <alignment horizontal="center" vertical="center" wrapText="1"/>
    </xf>
    <xf numFmtId="0" fontId="12" fillId="0" borderId="15" xfId="0" applyNumberFormat="1" applyFont="1" applyFill="1" applyBorder="1" applyAlignment="1">
      <alignment horizontal="center" vertical="center" wrapText="1"/>
    </xf>
    <xf numFmtId="0" fontId="8" fillId="0" borderId="6" xfId="1" applyFont="1" applyFill="1" applyBorder="1" applyAlignment="1" applyProtection="1">
      <alignment horizontal="right"/>
    </xf>
    <xf numFmtId="0" fontId="8" fillId="0" borderId="15" xfId="1" applyFont="1" applyFill="1" applyBorder="1" applyAlignment="1" applyProtection="1">
      <alignment horizontal="right"/>
    </xf>
    <xf numFmtId="0" fontId="2" fillId="0" borderId="5" xfId="0" applyFont="1" applyFill="1" applyBorder="1" applyAlignment="1">
      <alignment horizontal="right"/>
    </xf>
    <xf numFmtId="166" fontId="14" fillId="0" borderId="0" xfId="0" applyNumberFormat="1" applyFont="1" applyFill="1" applyBorder="1" applyAlignment="1">
      <alignment horizontal="right" vertical="top"/>
    </xf>
    <xf numFmtId="0" fontId="16" fillId="0" borderId="0" xfId="0" applyFont="1" applyBorder="1" applyAlignment="1">
      <alignment horizontal="left" vertical="top" wrapText="1"/>
    </xf>
    <xf numFmtId="0" fontId="19" fillId="0" borderId="7" xfId="0" applyNumberFormat="1" applyFont="1" applyFill="1" applyBorder="1" applyAlignment="1">
      <alignment horizontal="center" vertical="center" wrapText="1"/>
    </xf>
    <xf numFmtId="0" fontId="19" fillId="0" borderId="15" xfId="0" applyNumberFormat="1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top" wrapText="1"/>
    </xf>
    <xf numFmtId="164" fontId="12" fillId="5" borderId="4" xfId="0" applyNumberFormat="1" applyFont="1" applyFill="1" applyBorder="1" applyAlignment="1">
      <alignment horizontal="center" vertical="center" wrapText="1"/>
    </xf>
    <xf numFmtId="0" fontId="12" fillId="5" borderId="5" xfId="0" applyNumberFormat="1" applyFont="1" applyFill="1" applyBorder="1" applyAlignment="1">
      <alignment horizontal="center" vertical="center" wrapText="1"/>
    </xf>
    <xf numFmtId="0" fontId="12" fillId="5" borderId="4" xfId="0" applyNumberFormat="1" applyFont="1" applyFill="1" applyBorder="1" applyAlignment="1">
      <alignment horizontal="center" vertical="center" wrapText="1"/>
    </xf>
    <xf numFmtId="0" fontId="12" fillId="5" borderId="7" xfId="0" applyNumberFormat="1" applyFont="1" applyFill="1" applyBorder="1" applyAlignment="1">
      <alignment horizontal="center" vertical="center" wrapText="1"/>
    </xf>
    <xf numFmtId="0" fontId="12" fillId="5" borderId="15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">
    <dxf>
      <font>
        <color auto="1"/>
      </font>
      <fill>
        <patternFill>
          <bgColor theme="4" tint="0.39994506668294322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28575</xdr:colOff>
      <xdr:row>23</xdr:row>
      <xdr:rowOff>114300</xdr:rowOff>
    </xdr:from>
    <xdr:to>
      <xdr:col>30</xdr:col>
      <xdr:colOff>123825</xdr:colOff>
      <xdr:row>27</xdr:row>
      <xdr:rowOff>57150</xdr:rowOff>
    </xdr:to>
    <xdr:sp macro="" textlink="">
      <xdr:nvSpPr>
        <xdr:cNvPr id="2" name="Ellipse 1"/>
        <xdr:cNvSpPr/>
      </xdr:nvSpPr>
      <xdr:spPr>
        <a:xfrm>
          <a:off x="5248275" y="3990975"/>
          <a:ext cx="1828800" cy="6381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vertex42.com/calendars/" TargetMode="External"/><Relationship Id="rId1" Type="http://schemas.openxmlformats.org/officeDocument/2006/relationships/hyperlink" Target="http://www.vertex42.com/calendars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vertex42.com/calendars/" TargetMode="External"/><Relationship Id="rId1" Type="http://schemas.openxmlformats.org/officeDocument/2006/relationships/hyperlink" Target="http://www.vertex42.com/calendars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www.vertex42.com/calendars/" TargetMode="External"/><Relationship Id="rId1" Type="http://schemas.openxmlformats.org/officeDocument/2006/relationships/hyperlink" Target="http://www.vertex42.com/calendars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vertex42.com/calendars/" TargetMode="External"/><Relationship Id="rId1" Type="http://schemas.openxmlformats.org/officeDocument/2006/relationships/hyperlink" Target="http://www.vertex42.com/calendars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www.vertex42.com/calendars/" TargetMode="External"/><Relationship Id="rId1" Type="http://schemas.openxmlformats.org/officeDocument/2006/relationships/hyperlink" Target="http://www.vertex42.com/calendars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vertex42.com/calendars/" TargetMode="External"/><Relationship Id="rId1" Type="http://schemas.openxmlformats.org/officeDocument/2006/relationships/hyperlink" Target="http://www.vertex42.com/calendars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vertex42.com/calendars/" TargetMode="External"/><Relationship Id="rId1" Type="http://schemas.openxmlformats.org/officeDocument/2006/relationships/hyperlink" Target="http://www.vertex42.com/calendars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www.vertex42.com/calendars/" TargetMode="External"/><Relationship Id="rId1" Type="http://schemas.openxmlformats.org/officeDocument/2006/relationships/hyperlink" Target="http://www.vertex42.com/calendars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www.vertex42.com/calendars/" TargetMode="External"/><Relationship Id="rId1" Type="http://schemas.openxmlformats.org/officeDocument/2006/relationships/hyperlink" Target="http://www.vertex42.com/calendars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www.vertex42.com/calendars/" TargetMode="External"/><Relationship Id="rId1" Type="http://schemas.openxmlformats.org/officeDocument/2006/relationships/hyperlink" Target="http://www.vertex42.com/calendars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www.vertex42.com/calendars/" TargetMode="External"/><Relationship Id="rId1" Type="http://schemas.openxmlformats.org/officeDocument/2006/relationships/hyperlink" Target="http://www.vertex42.com/calenda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K46"/>
  <sheetViews>
    <sheetView tabSelected="1" topLeftCell="A7" zoomScaleNormal="100" workbookViewId="0">
      <selection activeCell="AG22" sqref="AG22"/>
    </sheetView>
  </sheetViews>
  <sheetFormatPr baseColWidth="10" defaultColWidth="9.140625" defaultRowHeight="12.75"/>
  <cols>
    <col min="1" max="23" width="3.140625" customWidth="1"/>
    <col min="24" max="27" width="3" customWidth="1"/>
    <col min="28" max="28" width="7.7109375" customWidth="1"/>
    <col min="29" max="29" width="4.140625" customWidth="1"/>
    <col min="30" max="30" width="8.140625" customWidth="1"/>
    <col min="31" max="31" width="23.42578125" customWidth="1"/>
  </cols>
  <sheetData>
    <row r="1" spans="1:37" ht="23.25" customHeight="1">
      <c r="A1" s="92" t="s">
        <v>50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</row>
    <row r="2" spans="1:37">
      <c r="A2" s="101" t="s">
        <v>7</v>
      </c>
      <c r="B2" s="101"/>
      <c r="C2" s="101"/>
      <c r="D2" s="15"/>
      <c r="E2" s="81" t="s">
        <v>8</v>
      </c>
      <c r="F2" s="81"/>
      <c r="G2" s="81"/>
      <c r="H2" s="15"/>
      <c r="I2" s="96" t="s">
        <v>9</v>
      </c>
      <c r="J2" s="96"/>
      <c r="K2" s="96"/>
      <c r="L2" s="15"/>
      <c r="M2" s="15"/>
      <c r="N2" s="15"/>
      <c r="O2" s="15"/>
      <c r="P2" s="15"/>
      <c r="Q2" s="106" t="s">
        <v>11</v>
      </c>
      <c r="R2" s="106"/>
      <c r="S2" s="106"/>
      <c r="T2" s="106"/>
      <c r="U2" s="106"/>
      <c r="V2" s="106"/>
      <c r="W2" s="106"/>
      <c r="X2" s="15"/>
      <c r="Y2" s="15"/>
      <c r="Z2" s="15"/>
      <c r="AA2" s="15"/>
      <c r="AB2" s="15"/>
      <c r="AC2" s="15"/>
      <c r="AD2" s="15"/>
      <c r="AE2" s="15"/>
    </row>
    <row r="3" spans="1:37">
      <c r="A3" s="93">
        <v>2018</v>
      </c>
      <c r="B3" s="94"/>
      <c r="C3" s="95"/>
      <c r="D3" s="15"/>
      <c r="E3" s="93">
        <v>5</v>
      </c>
      <c r="F3" s="94"/>
      <c r="G3" s="95"/>
      <c r="H3" s="15"/>
      <c r="I3" s="97">
        <v>2</v>
      </c>
      <c r="J3" s="97"/>
      <c r="K3" s="97"/>
      <c r="L3" s="98" t="s">
        <v>10</v>
      </c>
      <c r="M3" s="99"/>
      <c r="N3" s="99"/>
      <c r="O3" s="99"/>
      <c r="P3" s="15"/>
      <c r="Q3" s="102" t="s">
        <v>51</v>
      </c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4"/>
    </row>
    <row r="4" spans="1:37" ht="3.75" customHeight="1">
      <c r="A4" s="100" t="str">
        <f>IF(Q3="","",Q3)</f>
        <v xml:space="preserve">decompte  annuel des cp/capa/rt/dp/r1/r2 etc…….  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</row>
    <row r="5" spans="1:37" ht="17.25" customHeight="1">
      <c r="A5" s="91" t="str">
        <f>IF($E$3=1,A3,A3&amp;"-"&amp;A3+1)</f>
        <v>2018-2019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3"/>
      <c r="Y5" s="3"/>
      <c r="Z5" s="3"/>
      <c r="AA5" s="3"/>
      <c r="AB5" s="3"/>
      <c r="AC5" s="3"/>
      <c r="AD5" s="3"/>
      <c r="AE5" s="3"/>
    </row>
    <row r="6" spans="1:37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19"/>
      <c r="AE6" s="19"/>
      <c r="AH6" s="75"/>
      <c r="AI6" s="75"/>
      <c r="AJ6" s="75"/>
      <c r="AK6" s="75"/>
    </row>
    <row r="7" spans="1:37" ht="15.75">
      <c r="A7" s="86">
        <f>DATE($A$3,$E$3,1)</f>
        <v>43221</v>
      </c>
      <c r="B7" s="87"/>
      <c r="C7" s="87"/>
      <c r="D7" s="87"/>
      <c r="E7" s="87"/>
      <c r="F7" s="87"/>
      <c r="G7" s="88"/>
      <c r="H7" s="3"/>
      <c r="I7" s="86">
        <f>DATE(YEAR(A7),MONTH(A7)+1,1)</f>
        <v>43252</v>
      </c>
      <c r="J7" s="87"/>
      <c r="K7" s="87"/>
      <c r="L7" s="87"/>
      <c r="M7" s="87"/>
      <c r="N7" s="87"/>
      <c r="O7" s="88"/>
      <c r="P7" s="3"/>
      <c r="Q7" s="86">
        <f>DATE(YEAR(I7),MONTH(I7)+1,1)</f>
        <v>43282</v>
      </c>
      <c r="R7" s="87"/>
      <c r="S7" s="87"/>
      <c r="T7" s="87"/>
      <c r="U7" s="87"/>
      <c r="V7" s="87"/>
      <c r="W7" s="88"/>
      <c r="X7" s="3"/>
      <c r="Y7" s="116" t="s">
        <v>1</v>
      </c>
      <c r="Z7" s="116"/>
      <c r="AA7" s="116"/>
      <c r="AB7" s="116"/>
      <c r="AC7" s="116"/>
      <c r="AD7" s="117" t="s">
        <v>46</v>
      </c>
      <c r="AE7" s="118"/>
      <c r="AH7" s="75"/>
      <c r="AI7" s="75"/>
      <c r="AJ7" s="75"/>
      <c r="AK7" s="75"/>
    </row>
    <row r="8" spans="1:37">
      <c r="A8" s="33" t="str">
        <f>INDEX({"di";"lu";"ma";"me";"je";"ve";"sa"},1+MOD($I$3+1-2,7))</f>
        <v>lu</v>
      </c>
      <c r="B8" s="18" t="str">
        <f>INDEX({"di";"lu";"ma";"me";"je";"ve";"sa"},1+MOD($I$3+2-2,7))</f>
        <v>ma</v>
      </c>
      <c r="C8" s="18" t="str">
        <f>INDEX({"di";"lu";"ma";"me";"je";"ve";"sa"},1+MOD($I$3+3-2,7))</f>
        <v>me</v>
      </c>
      <c r="D8" s="18" t="str">
        <f>INDEX({"di";"lu";"ma";"me";"je";"ve";"sa"},1+MOD($I$3+4-2,7))</f>
        <v>je</v>
      </c>
      <c r="E8" s="18" t="str">
        <f>INDEX({"di";"lu";"ma";"me";"je";"ve";"sa"},1+MOD($I$3+5-2,7))</f>
        <v>ve</v>
      </c>
      <c r="F8" s="18" t="str">
        <f>INDEX({"di";"lu";"ma";"me";"je";"ve";"sa"},1+MOD($I$3+6-2,7))</f>
        <v>sa</v>
      </c>
      <c r="G8" s="34" t="str">
        <f>INDEX({"di";"lu";"ma";"me";"je";"ve";"sa"},1+MOD($I$3+7-2,7))</f>
        <v>di</v>
      </c>
      <c r="H8" s="3"/>
      <c r="I8" s="40" t="str">
        <f>$A$8</f>
        <v>lu</v>
      </c>
      <c r="J8" s="1" t="str">
        <f>$B$8</f>
        <v>ma</v>
      </c>
      <c r="K8" s="1" t="str">
        <f>$C$8</f>
        <v>me</v>
      </c>
      <c r="L8" s="1" t="str">
        <f>$D$8</f>
        <v>je</v>
      </c>
      <c r="M8" s="1" t="str">
        <f>$E$8</f>
        <v>ve</v>
      </c>
      <c r="N8" s="1" t="str">
        <f>$F$8</f>
        <v>sa</v>
      </c>
      <c r="O8" s="41" t="str">
        <f>$G$8</f>
        <v>di</v>
      </c>
      <c r="P8" s="3"/>
      <c r="Q8" s="40" t="str">
        <f>$A$8</f>
        <v>lu</v>
      </c>
      <c r="R8" s="1" t="str">
        <f>$B$8</f>
        <v>ma</v>
      </c>
      <c r="S8" s="1" t="str">
        <f>$C$8</f>
        <v>me</v>
      </c>
      <c r="T8" s="1" t="str">
        <f>$D$8</f>
        <v>je</v>
      </c>
      <c r="U8" s="1" t="str">
        <f>$E$8</f>
        <v>ve</v>
      </c>
      <c r="V8" s="1" t="str">
        <f>$F$8</f>
        <v>sa</v>
      </c>
      <c r="W8" s="41" t="str">
        <f>$G$8</f>
        <v>di</v>
      </c>
      <c r="X8" s="3"/>
      <c r="Y8" s="119"/>
      <c r="Z8" s="119"/>
      <c r="AA8" s="119"/>
      <c r="AB8" s="119"/>
      <c r="AC8" s="119"/>
      <c r="AD8" s="22"/>
      <c r="AE8" s="5"/>
      <c r="AH8" s="75"/>
      <c r="AI8" s="75"/>
      <c r="AJ8" s="75"/>
      <c r="AK8" s="75"/>
    </row>
    <row r="9" spans="1:37">
      <c r="A9" s="43" t="str">
        <f t="shared" ref="A9:G14" si="0">IF(MONTH($A$7)&lt;&gt;MONTH($A$7-(WEEKDAY($A$7,1)-($I$3-1))-IF((WEEKDAY($A$7,1)-($I$3-1))&lt;=0,7,0)+(ROW(A9)-ROW($A$9))*7+(COLUMN(A9)-COLUMN($A$9)+1)),"",$A$7-(WEEKDAY($A$7,1)-($I$3-1))-IF((WEEKDAY($A$7,1)-($I$3-1))&lt;=0,7,0)+(ROW(A9)-ROW($A$9))*7+(COLUMN(A9)-COLUMN($A$9)+1))</f>
        <v/>
      </c>
      <c r="B9" s="32">
        <f t="shared" si="0"/>
        <v>43221</v>
      </c>
      <c r="C9" s="32">
        <f t="shared" si="0"/>
        <v>43222</v>
      </c>
      <c r="D9" s="32">
        <f t="shared" si="0"/>
        <v>43223</v>
      </c>
      <c r="E9" s="32">
        <f t="shared" si="0"/>
        <v>43224</v>
      </c>
      <c r="F9" s="32">
        <f t="shared" si="0"/>
        <v>43225</v>
      </c>
      <c r="G9" s="36">
        <f t="shared" si="0"/>
        <v>43226</v>
      </c>
      <c r="H9" s="3"/>
      <c r="I9" s="35" t="str">
        <f t="shared" ref="I9:O14" si="1">IF(MONTH($I$7)&lt;&gt;MONTH($I$7-(WEEKDAY($I$7,1)-($I$3-1))-IF((WEEKDAY($I$7,1)-($I$3-1))&lt;=0,7,0)+(ROW(I9)-ROW($I$9))*7+(COLUMN(I9)-COLUMN($I$9)+1)),"",$I$7-(WEEKDAY($I$7,1)-($I$3-1))-IF((WEEKDAY($I$7,1)-($I$3-1))&lt;=0,7,0)+(ROW(I9)-ROW($I$9))*7+(COLUMN(I9)-COLUMN($I$9)+1))</f>
        <v/>
      </c>
      <c r="J9" s="28" t="str">
        <f t="shared" si="1"/>
        <v/>
      </c>
      <c r="K9" s="2" t="str">
        <f t="shared" si="1"/>
        <v/>
      </c>
      <c r="L9" s="2" t="str">
        <f t="shared" si="1"/>
        <v/>
      </c>
      <c r="M9" s="2">
        <f t="shared" si="1"/>
        <v>43252</v>
      </c>
      <c r="N9" s="2">
        <f t="shared" si="1"/>
        <v>43253</v>
      </c>
      <c r="O9" s="36">
        <f t="shared" si="1"/>
        <v>43254</v>
      </c>
      <c r="P9" s="3"/>
      <c r="Q9" s="43" t="str">
        <f t="shared" ref="Q9:W14" si="2">IF(MONTH($Q$7)&lt;&gt;MONTH($Q$7-(WEEKDAY($Q$7,1)-($I$3-1))-IF((WEEKDAY($Q$7,1)-($I$3-1))&lt;=0,7,0)+(ROW(Q9)-ROW($Q$9))*7+(COLUMN(Q9)-COLUMN($Q$9)+1)),"",$Q$7-(WEEKDAY($Q$7,1)-($I$3-1))-IF((WEEKDAY($Q$7,1)-($I$3-1))&lt;=0,7,0)+(ROW(Q9)-ROW($Q$9))*7+(COLUMN(Q9)-COLUMN($Q$9)+1))</f>
        <v/>
      </c>
      <c r="R9" s="32" t="str">
        <f t="shared" si="2"/>
        <v/>
      </c>
      <c r="S9" s="32" t="str">
        <f t="shared" si="2"/>
        <v/>
      </c>
      <c r="T9" s="32" t="str">
        <f t="shared" si="2"/>
        <v/>
      </c>
      <c r="U9" s="32" t="str">
        <f t="shared" si="2"/>
        <v/>
      </c>
      <c r="V9" s="2" t="str">
        <f t="shared" si="2"/>
        <v/>
      </c>
      <c r="W9" s="36">
        <f t="shared" si="2"/>
        <v>43282</v>
      </c>
      <c r="X9" s="3"/>
      <c r="Y9" s="105">
        <f>DATE($A$3+IF($E$3&gt;1,1,0),1,1)</f>
        <v>43466</v>
      </c>
      <c r="Z9" s="105"/>
      <c r="AA9" s="105"/>
      <c r="AB9" s="105"/>
      <c r="AC9" s="105"/>
      <c r="AD9" s="121" t="s">
        <v>47</v>
      </c>
      <c r="AE9" s="122"/>
      <c r="AH9" s="75"/>
      <c r="AI9" s="75"/>
      <c r="AJ9" s="75"/>
      <c r="AK9" s="75"/>
    </row>
    <row r="10" spans="1:37">
      <c r="A10" s="35">
        <f t="shared" si="0"/>
        <v>43227</v>
      </c>
      <c r="B10" s="29">
        <f t="shared" si="0"/>
        <v>43228</v>
      </c>
      <c r="C10" s="29">
        <f t="shared" si="0"/>
        <v>43229</v>
      </c>
      <c r="D10" s="29">
        <f t="shared" si="0"/>
        <v>43230</v>
      </c>
      <c r="E10" s="29">
        <f t="shared" si="0"/>
        <v>43231</v>
      </c>
      <c r="F10" s="2">
        <f t="shared" si="0"/>
        <v>43232</v>
      </c>
      <c r="G10" s="36">
        <f t="shared" si="0"/>
        <v>43233</v>
      </c>
      <c r="H10" s="3"/>
      <c r="I10" s="35">
        <f t="shared" si="1"/>
        <v>43255</v>
      </c>
      <c r="J10" s="32">
        <f t="shared" si="1"/>
        <v>43256</v>
      </c>
      <c r="K10" s="32">
        <f t="shared" si="1"/>
        <v>43257</v>
      </c>
      <c r="L10" s="32">
        <f t="shared" si="1"/>
        <v>43258</v>
      </c>
      <c r="M10" s="32">
        <f t="shared" si="1"/>
        <v>43259</v>
      </c>
      <c r="N10" s="32">
        <f t="shared" si="1"/>
        <v>43260</v>
      </c>
      <c r="O10" s="42">
        <f t="shared" si="1"/>
        <v>43261</v>
      </c>
      <c r="P10" s="3"/>
      <c r="Q10" s="35">
        <f t="shared" si="2"/>
        <v>43283</v>
      </c>
      <c r="R10" s="2">
        <f t="shared" si="2"/>
        <v>43284</v>
      </c>
      <c r="S10" s="2">
        <f t="shared" si="2"/>
        <v>43285</v>
      </c>
      <c r="T10" s="2">
        <f t="shared" si="2"/>
        <v>43286</v>
      </c>
      <c r="U10" s="2">
        <f t="shared" si="2"/>
        <v>43287</v>
      </c>
      <c r="V10" s="2">
        <f t="shared" si="2"/>
        <v>43288</v>
      </c>
      <c r="W10" s="36">
        <f t="shared" si="2"/>
        <v>43289</v>
      </c>
      <c r="X10" s="3"/>
      <c r="Y10" s="105">
        <f>DATE($A$3+IF($E$3&gt;5,1,0),5,1)</f>
        <v>43221</v>
      </c>
      <c r="Z10" s="105"/>
      <c r="AA10" s="105"/>
      <c r="AB10" s="105"/>
      <c r="AC10" s="105"/>
      <c r="AD10" s="121" t="s">
        <v>48</v>
      </c>
      <c r="AE10" s="122"/>
      <c r="AH10" s="75"/>
      <c r="AI10" s="75"/>
      <c r="AJ10" s="75"/>
      <c r="AK10" s="75"/>
    </row>
    <row r="11" spans="1:37">
      <c r="A11" s="35">
        <f t="shared" si="0"/>
        <v>43234</v>
      </c>
      <c r="B11" s="32">
        <f t="shared" si="0"/>
        <v>43235</v>
      </c>
      <c r="C11" s="32">
        <f t="shared" si="0"/>
        <v>43236</v>
      </c>
      <c r="D11" s="32">
        <f t="shared" si="0"/>
        <v>43237</v>
      </c>
      <c r="E11" s="32">
        <f t="shared" si="0"/>
        <v>43238</v>
      </c>
      <c r="F11" s="32">
        <f t="shared" si="0"/>
        <v>43239</v>
      </c>
      <c r="G11" s="36">
        <f t="shared" si="0"/>
        <v>43240</v>
      </c>
      <c r="H11" s="3"/>
      <c r="I11" s="35">
        <f t="shared" si="1"/>
        <v>43262</v>
      </c>
      <c r="J11" s="29">
        <f t="shared" si="1"/>
        <v>43263</v>
      </c>
      <c r="K11" s="29">
        <f t="shared" si="1"/>
        <v>43264</v>
      </c>
      <c r="L11" s="29">
        <f t="shared" si="1"/>
        <v>43265</v>
      </c>
      <c r="M11" s="29">
        <f t="shared" si="1"/>
        <v>43266</v>
      </c>
      <c r="N11" s="32">
        <f t="shared" si="1"/>
        <v>43267</v>
      </c>
      <c r="O11" s="42">
        <f t="shared" si="1"/>
        <v>43268</v>
      </c>
      <c r="P11" s="3"/>
      <c r="Q11" s="35">
        <f t="shared" si="2"/>
        <v>43290</v>
      </c>
      <c r="R11" s="29">
        <f t="shared" si="2"/>
        <v>43291</v>
      </c>
      <c r="S11" s="29">
        <f t="shared" si="2"/>
        <v>43292</v>
      </c>
      <c r="T11" s="2">
        <f t="shared" si="2"/>
        <v>43293</v>
      </c>
      <c r="U11" s="2">
        <f t="shared" si="2"/>
        <v>43294</v>
      </c>
      <c r="V11" s="2">
        <f t="shared" si="2"/>
        <v>43295</v>
      </c>
      <c r="W11" s="36">
        <f t="shared" si="2"/>
        <v>43296</v>
      </c>
      <c r="X11" s="3"/>
      <c r="Y11" s="105">
        <f>DATE($A$3+IF($E$3&gt;5,1,0),5,8)</f>
        <v>43228</v>
      </c>
      <c r="Z11" s="105"/>
      <c r="AA11" s="105"/>
      <c r="AB11" s="105"/>
      <c r="AC11" s="105"/>
      <c r="AD11" s="123" t="s">
        <v>12</v>
      </c>
      <c r="AE11" s="122"/>
    </row>
    <row r="12" spans="1:37">
      <c r="A12" s="35">
        <f t="shared" si="0"/>
        <v>43241</v>
      </c>
      <c r="B12" s="29">
        <f t="shared" si="0"/>
        <v>43242</v>
      </c>
      <c r="C12" s="29">
        <f t="shared" si="0"/>
        <v>43243</v>
      </c>
      <c r="D12" s="29">
        <f t="shared" si="0"/>
        <v>43244</v>
      </c>
      <c r="E12" s="29">
        <f t="shared" si="0"/>
        <v>43245</v>
      </c>
      <c r="F12" s="29">
        <f t="shared" si="0"/>
        <v>43246</v>
      </c>
      <c r="G12" s="36">
        <f t="shared" si="0"/>
        <v>43247</v>
      </c>
      <c r="H12" s="3"/>
      <c r="I12" s="35">
        <f t="shared" si="1"/>
        <v>43269</v>
      </c>
      <c r="J12" s="32">
        <f t="shared" si="1"/>
        <v>43270</v>
      </c>
      <c r="K12" s="32">
        <f t="shared" si="1"/>
        <v>43271</v>
      </c>
      <c r="L12" s="32">
        <f t="shared" si="1"/>
        <v>43272</v>
      </c>
      <c r="M12" s="32">
        <f t="shared" si="1"/>
        <v>43273</v>
      </c>
      <c r="N12" s="32">
        <f t="shared" si="1"/>
        <v>43274</v>
      </c>
      <c r="O12" s="42">
        <f t="shared" si="1"/>
        <v>43275</v>
      </c>
      <c r="P12" s="3"/>
      <c r="Q12" s="43">
        <f t="shared" si="2"/>
        <v>43297</v>
      </c>
      <c r="R12" s="32">
        <f t="shared" si="2"/>
        <v>43298</v>
      </c>
      <c r="S12" s="32">
        <f t="shared" si="2"/>
        <v>43299</v>
      </c>
      <c r="T12" s="32">
        <f t="shared" si="2"/>
        <v>43300</v>
      </c>
      <c r="U12" s="32">
        <f t="shared" si="2"/>
        <v>43301</v>
      </c>
      <c r="V12" s="32">
        <f t="shared" si="2"/>
        <v>43302</v>
      </c>
      <c r="W12" s="36">
        <f t="shared" si="2"/>
        <v>43303</v>
      </c>
      <c r="X12" s="3"/>
      <c r="Y12" s="105">
        <f>DATE($A$3+IF($E$3&gt;7,1,0),7,14)</f>
        <v>43295</v>
      </c>
      <c r="Z12" s="105"/>
      <c r="AA12" s="105"/>
      <c r="AB12" s="105"/>
      <c r="AC12" s="105"/>
      <c r="AD12" s="123" t="s">
        <v>13</v>
      </c>
      <c r="AE12" s="122"/>
    </row>
    <row r="13" spans="1:37">
      <c r="A13" s="35">
        <f t="shared" si="0"/>
        <v>43248</v>
      </c>
      <c r="B13" s="2">
        <f t="shared" si="0"/>
        <v>43249</v>
      </c>
      <c r="C13" s="2">
        <f t="shared" si="0"/>
        <v>43250</v>
      </c>
      <c r="D13" s="2">
        <f t="shared" si="0"/>
        <v>43251</v>
      </c>
      <c r="E13" s="2" t="str">
        <f t="shared" si="0"/>
        <v/>
      </c>
      <c r="F13" s="2" t="str">
        <f t="shared" si="0"/>
        <v/>
      </c>
      <c r="G13" s="36" t="str">
        <f t="shared" si="0"/>
        <v/>
      </c>
      <c r="H13" s="3"/>
      <c r="I13" s="43">
        <f t="shared" si="1"/>
        <v>43276</v>
      </c>
      <c r="J13" s="32">
        <f t="shared" si="1"/>
        <v>43277</v>
      </c>
      <c r="K13" s="32">
        <f t="shared" si="1"/>
        <v>43278</v>
      </c>
      <c r="L13" s="32">
        <f t="shared" si="1"/>
        <v>43279</v>
      </c>
      <c r="M13" s="32">
        <f t="shared" si="1"/>
        <v>43280</v>
      </c>
      <c r="N13" s="32">
        <f t="shared" si="1"/>
        <v>43281</v>
      </c>
      <c r="O13" s="42" t="str">
        <f t="shared" si="1"/>
        <v/>
      </c>
      <c r="P13" s="3"/>
      <c r="Q13" s="35">
        <f t="shared" si="2"/>
        <v>43304</v>
      </c>
      <c r="R13" s="2">
        <f t="shared" si="2"/>
        <v>43305</v>
      </c>
      <c r="S13" s="2">
        <f t="shared" si="2"/>
        <v>43306</v>
      </c>
      <c r="T13" s="2">
        <f t="shared" si="2"/>
        <v>43307</v>
      </c>
      <c r="U13" s="2">
        <f t="shared" si="2"/>
        <v>43308</v>
      </c>
      <c r="V13" s="2">
        <f t="shared" si="2"/>
        <v>43309</v>
      </c>
      <c r="W13" s="36">
        <f t="shared" si="2"/>
        <v>43310</v>
      </c>
      <c r="X13" s="3"/>
      <c r="Y13" s="105">
        <f>DATE($A$3+IF($E$3&gt;8,1,0),8,15)</f>
        <v>43327</v>
      </c>
      <c r="Z13" s="105"/>
      <c r="AA13" s="105"/>
      <c r="AB13" s="105"/>
      <c r="AC13" s="105"/>
      <c r="AD13" s="123" t="s">
        <v>14</v>
      </c>
      <c r="AE13" s="122"/>
    </row>
    <row r="14" spans="1:37">
      <c r="A14" s="37" t="str">
        <f t="shared" si="0"/>
        <v/>
      </c>
      <c r="B14" s="38" t="str">
        <f t="shared" si="0"/>
        <v/>
      </c>
      <c r="C14" s="72" t="str">
        <f t="shared" si="0"/>
        <v/>
      </c>
      <c r="D14" s="72" t="str">
        <f t="shared" si="0"/>
        <v/>
      </c>
      <c r="E14" s="72" t="str">
        <f t="shared" si="0"/>
        <v/>
      </c>
      <c r="F14" s="72" t="str">
        <f t="shared" si="0"/>
        <v/>
      </c>
      <c r="G14" s="73" t="str">
        <f t="shared" si="0"/>
        <v/>
      </c>
      <c r="H14" s="6"/>
      <c r="I14" s="71" t="str">
        <f t="shared" si="1"/>
        <v/>
      </c>
      <c r="J14" s="76" t="str">
        <f t="shared" si="1"/>
        <v/>
      </c>
      <c r="K14" s="76" t="str">
        <f t="shared" si="1"/>
        <v/>
      </c>
      <c r="L14" s="76" t="str">
        <f t="shared" si="1"/>
        <v/>
      </c>
      <c r="M14" s="72" t="str">
        <f t="shared" si="1"/>
        <v/>
      </c>
      <c r="N14" s="72" t="str">
        <f t="shared" si="1"/>
        <v/>
      </c>
      <c r="O14" s="73" t="str">
        <f t="shared" si="1"/>
        <v/>
      </c>
      <c r="P14" s="6"/>
      <c r="Q14" s="71">
        <f t="shared" si="2"/>
        <v>43311</v>
      </c>
      <c r="R14" s="72">
        <f t="shared" si="2"/>
        <v>43312</v>
      </c>
      <c r="S14" s="72" t="str">
        <f t="shared" si="2"/>
        <v/>
      </c>
      <c r="T14" s="72" t="str">
        <f t="shared" si="2"/>
        <v/>
      </c>
      <c r="U14" s="72" t="str">
        <f t="shared" si="2"/>
        <v/>
      </c>
      <c r="V14" s="72" t="str">
        <f t="shared" si="2"/>
        <v/>
      </c>
      <c r="W14" s="73" t="str">
        <f t="shared" si="2"/>
        <v/>
      </c>
      <c r="X14" s="3"/>
      <c r="Y14" s="105">
        <f>DATE($A$3+IF($E$3&gt;11,1,0),11,1)</f>
        <v>43405</v>
      </c>
      <c r="Z14" s="105"/>
      <c r="AA14" s="105"/>
      <c r="AB14" s="105"/>
      <c r="AC14" s="105"/>
      <c r="AD14" s="123" t="s">
        <v>15</v>
      </c>
      <c r="AE14" s="122"/>
    </row>
    <row r="15" spans="1:37">
      <c r="A15" s="3"/>
      <c r="B15" s="3"/>
      <c r="C15" s="3"/>
      <c r="D15" s="3"/>
      <c r="E15" s="3"/>
      <c r="F15" s="3"/>
      <c r="G15" s="3"/>
      <c r="H15" s="3"/>
      <c r="I15" s="3"/>
      <c r="J15" s="69"/>
      <c r="K15" s="69"/>
      <c r="L15" s="69"/>
      <c r="M15" s="69"/>
      <c r="N15" s="69"/>
      <c r="O15" s="69"/>
      <c r="P15" s="69"/>
      <c r="Q15" s="69"/>
      <c r="R15" s="70"/>
      <c r="S15" s="70"/>
      <c r="T15" s="69"/>
      <c r="U15" s="69"/>
      <c r="V15" s="3"/>
      <c r="W15" s="3"/>
      <c r="X15" s="3"/>
      <c r="Y15" s="105">
        <f>DATE($A$3+IF($E$3&gt;11,1,0),11,11)</f>
        <v>43415</v>
      </c>
      <c r="Z15" s="105"/>
      <c r="AA15" s="105"/>
      <c r="AB15" s="105"/>
      <c r="AC15" s="105"/>
      <c r="AD15" s="123" t="s">
        <v>16</v>
      </c>
      <c r="AE15" s="122"/>
    </row>
    <row r="16" spans="1:37" ht="15.75">
      <c r="A16" s="86">
        <f>DATE(YEAR(Q7),MONTH(Q7)+1,1)</f>
        <v>43313</v>
      </c>
      <c r="B16" s="87"/>
      <c r="C16" s="87"/>
      <c r="D16" s="87"/>
      <c r="E16" s="87"/>
      <c r="F16" s="87"/>
      <c r="G16" s="88"/>
      <c r="H16" s="3"/>
      <c r="I16" s="86">
        <f>DATE(YEAR(A16),MONTH(A16)+1,1)</f>
        <v>43344</v>
      </c>
      <c r="J16" s="87"/>
      <c r="K16" s="87"/>
      <c r="L16" s="87"/>
      <c r="M16" s="87"/>
      <c r="N16" s="87"/>
      <c r="O16" s="88"/>
      <c r="P16" s="3"/>
      <c r="Q16" s="86">
        <f>DATE(YEAR(I16),MONTH(I16)+1,1)</f>
        <v>43374</v>
      </c>
      <c r="R16" s="87"/>
      <c r="S16" s="87"/>
      <c r="T16" s="87"/>
      <c r="U16" s="87"/>
      <c r="V16" s="87"/>
      <c r="W16" s="88"/>
      <c r="X16" s="3"/>
      <c r="Y16" s="120" t="s">
        <v>49</v>
      </c>
      <c r="Z16" s="120"/>
      <c r="AA16" s="120"/>
      <c r="AB16" s="120"/>
      <c r="AC16" s="120"/>
      <c r="AD16" s="123" t="s">
        <v>17</v>
      </c>
      <c r="AE16" s="124"/>
    </row>
    <row r="17" spans="1:31">
      <c r="A17" s="40" t="str">
        <f>$A$8</f>
        <v>lu</v>
      </c>
      <c r="B17" s="1" t="str">
        <f>$B$8</f>
        <v>ma</v>
      </c>
      <c r="C17" s="1" t="str">
        <f>$C$8</f>
        <v>me</v>
      </c>
      <c r="D17" s="1" t="str">
        <f>$D$8</f>
        <v>je</v>
      </c>
      <c r="E17" s="1" t="str">
        <f>$E$8</f>
        <v>ve</v>
      </c>
      <c r="F17" s="1" t="str">
        <f>$F$8</f>
        <v>sa</v>
      </c>
      <c r="G17" s="41" t="str">
        <f>$G$8</f>
        <v>di</v>
      </c>
      <c r="H17" s="3"/>
      <c r="I17" s="40" t="str">
        <f>$A$8</f>
        <v>lu</v>
      </c>
      <c r="J17" s="1" t="str">
        <f>$B$8</f>
        <v>ma</v>
      </c>
      <c r="K17" s="1" t="str">
        <f>$C$8</f>
        <v>me</v>
      </c>
      <c r="L17" s="1" t="str">
        <f>$D$8</f>
        <v>je</v>
      </c>
      <c r="M17" s="1" t="str">
        <f>$E$8</f>
        <v>ve</v>
      </c>
      <c r="N17" s="1" t="str">
        <f>$F$8</f>
        <v>sa</v>
      </c>
      <c r="O17" s="41" t="str">
        <f>$G$8</f>
        <v>di</v>
      </c>
      <c r="P17" s="3"/>
      <c r="Q17" s="40" t="str">
        <f>$A$8</f>
        <v>lu</v>
      </c>
      <c r="R17" s="1" t="str">
        <f>$B$8</f>
        <v>ma</v>
      </c>
      <c r="S17" s="1" t="str">
        <f>$C$8</f>
        <v>me</v>
      </c>
      <c r="T17" s="1" t="str">
        <f>$D$8</f>
        <v>je</v>
      </c>
      <c r="U17" s="1" t="str">
        <f>$E$8</f>
        <v>ve</v>
      </c>
      <c r="V17" s="1" t="str">
        <f>$F$8</f>
        <v>sa</v>
      </c>
      <c r="W17" s="41" t="str">
        <f>$G$8</f>
        <v>di</v>
      </c>
      <c r="X17" s="3"/>
      <c r="Y17" s="105">
        <f>IF(AND($A$3&gt;1900,$A$3&lt;2099),IF(MONTH(ROUNDDOWN((DATE(2000,6,21)+TIME(1,36,0))+($A$3-2000)*365.24163,0))&lt;$E$3,ROUNDDOWN((DATE(2000,6,21)+TIME(1,36,0))+($A$3+1-2000)*365.24163,0),ROUNDDOWN((DATE(2000,6,21)+TIME(1,36,0))+($A$3-2000)*365.24163,0)),"n/f")</f>
        <v>43272</v>
      </c>
      <c r="Z17" s="105"/>
      <c r="AA17" s="105"/>
      <c r="AB17" s="105"/>
      <c r="AC17" s="105"/>
      <c r="AD17" s="123" t="s">
        <v>26</v>
      </c>
      <c r="AE17" s="122"/>
    </row>
    <row r="18" spans="1:31">
      <c r="A18" s="35" t="str">
        <f t="shared" ref="A18:G23" si="3">IF(MONTH($A$16)&lt;&gt;MONTH($A$16-(WEEKDAY($A$16,1)-($I$3-1))-IF((WEEKDAY($A$16,1)-($I$3-1))&lt;=0,7,0)+(ROW(A18)-ROW($A$18))*7+(COLUMN(A18)-COLUMN($A$18)+1)),"",$A$16-(WEEKDAY($A$16,1)-($I$3-1))-IF((WEEKDAY($A$16,1)-($I$3-1))&lt;=0,7,0)+(ROW(A18)-ROW($A$18))*7+(COLUMN(A18)-COLUMN($A$18)+1))</f>
        <v/>
      </c>
      <c r="B18" s="2" t="str">
        <f t="shared" si="3"/>
        <v/>
      </c>
      <c r="C18" s="2">
        <f t="shared" si="3"/>
        <v>43313</v>
      </c>
      <c r="D18" s="2">
        <f t="shared" si="3"/>
        <v>43314</v>
      </c>
      <c r="E18" s="2">
        <f t="shared" si="3"/>
        <v>43315</v>
      </c>
      <c r="F18" s="2">
        <f t="shared" si="3"/>
        <v>43316</v>
      </c>
      <c r="G18" s="36">
        <f t="shared" si="3"/>
        <v>43317</v>
      </c>
      <c r="H18" s="3"/>
      <c r="I18" s="35" t="str">
        <f t="shared" ref="I18:O23" si="4">IF(MONTH($I$16)&lt;&gt;MONTH($I$16-(WEEKDAY($I$16,1)-($I$3-1))-IF((WEEKDAY($I$16,1)-($I$3-1))&lt;=0,7,0)+(ROW(I18)-ROW($I$18))*7+(COLUMN(I18)-COLUMN($I$18)+1)),"",$I$16-(WEEKDAY($I$16,1)-($I$3-1))-IF((WEEKDAY($I$16,1)-($I$3-1))&lt;=0,7,0)+(ROW(I18)-ROW($I$18))*7+(COLUMN(I18)-COLUMN($I$18)+1))</f>
        <v/>
      </c>
      <c r="J18" s="2" t="str">
        <f t="shared" si="4"/>
        <v/>
      </c>
      <c r="K18" s="29" t="str">
        <f t="shared" si="4"/>
        <v/>
      </c>
      <c r="L18" s="29" t="str">
        <f t="shared" si="4"/>
        <v/>
      </c>
      <c r="M18" s="2" t="str">
        <f t="shared" si="4"/>
        <v/>
      </c>
      <c r="N18" s="2">
        <f t="shared" si="4"/>
        <v>43344</v>
      </c>
      <c r="O18" s="36">
        <f t="shared" si="4"/>
        <v>43345</v>
      </c>
      <c r="P18" s="3"/>
      <c r="Q18" s="35">
        <f t="shared" ref="Q18:W23" si="5">IF(MONTH($Q$16)&lt;&gt;MONTH($Q$16-(WEEKDAY($Q$16,1)-($I$3-1))-IF((WEEKDAY($Q$16,1)-($I$3-1))&lt;=0,7,0)+(ROW(Q18)-ROW($Q$18))*7+(COLUMN(Q18)-COLUMN($Q$18)+1)),"",$Q$16-(WEEKDAY($Q$16,1)-($I$3-1))-IF((WEEKDAY($Q$16,1)-($I$3-1))&lt;=0,7,0)+(ROW(Q18)-ROW($Q$18))*7+(COLUMN(Q18)-COLUMN($Q$18)+1))</f>
        <v>43374</v>
      </c>
      <c r="R18" s="2">
        <f t="shared" si="5"/>
        <v>43375</v>
      </c>
      <c r="S18" s="2">
        <f t="shared" si="5"/>
        <v>43376</v>
      </c>
      <c r="T18" s="2">
        <f t="shared" si="5"/>
        <v>43377</v>
      </c>
      <c r="U18" s="2">
        <f t="shared" si="5"/>
        <v>43378</v>
      </c>
      <c r="V18" s="2">
        <f t="shared" si="5"/>
        <v>43379</v>
      </c>
      <c r="W18" s="36">
        <f t="shared" si="5"/>
        <v>43380</v>
      </c>
      <c r="X18" s="3"/>
      <c r="Y18" s="105">
        <f>IF(AND($A$3&gt;1900,$A$3&lt;2099),IF(MONTH(ROUNDDOWN((DATE(2000,9,22)+TIME(17,17,0))+($A$3-2000)*365.24205,0))&lt;$E$3,ROUNDDOWN((DATE(2000,9,22)+TIME(17,17,0))+($A$3+1-2000)*365.24205,0),ROUNDDOWN((DATE(2000,9,22)+TIME(17,17,0))+($A$3-2000)*365.24205,0)),"n/f")</f>
        <v>43366</v>
      </c>
      <c r="Z18" s="105"/>
      <c r="AA18" s="105"/>
      <c r="AB18" s="105"/>
      <c r="AC18" s="105"/>
      <c r="AD18" s="123" t="s">
        <v>18</v>
      </c>
      <c r="AE18" s="122"/>
    </row>
    <row r="19" spans="1:31">
      <c r="A19" s="35">
        <f t="shared" si="3"/>
        <v>43318</v>
      </c>
      <c r="B19" s="2">
        <f t="shared" si="3"/>
        <v>43319</v>
      </c>
      <c r="C19" s="2">
        <f t="shared" si="3"/>
        <v>43320</v>
      </c>
      <c r="D19" s="2">
        <f t="shared" si="3"/>
        <v>43321</v>
      </c>
      <c r="E19" s="2">
        <f t="shared" si="3"/>
        <v>43322</v>
      </c>
      <c r="F19" s="2">
        <f t="shared" si="3"/>
        <v>43323</v>
      </c>
      <c r="G19" s="36">
        <f t="shared" si="3"/>
        <v>43324</v>
      </c>
      <c r="H19" s="3"/>
      <c r="I19" s="35">
        <f t="shared" si="4"/>
        <v>43346</v>
      </c>
      <c r="J19" s="2">
        <f t="shared" si="4"/>
        <v>43347</v>
      </c>
      <c r="K19" s="2">
        <f t="shared" si="4"/>
        <v>43348</v>
      </c>
      <c r="L19" s="2">
        <f t="shared" si="4"/>
        <v>43349</v>
      </c>
      <c r="M19" s="2">
        <f t="shared" si="4"/>
        <v>43350</v>
      </c>
      <c r="N19" s="2">
        <f t="shared" si="4"/>
        <v>43351</v>
      </c>
      <c r="O19" s="36">
        <f t="shared" si="4"/>
        <v>43352</v>
      </c>
      <c r="P19" s="3"/>
      <c r="Q19" s="35">
        <f t="shared" si="5"/>
        <v>43381</v>
      </c>
      <c r="R19" s="2">
        <f t="shared" si="5"/>
        <v>43382</v>
      </c>
      <c r="S19" s="2">
        <f t="shared" si="5"/>
        <v>43383</v>
      </c>
      <c r="T19" s="2">
        <f t="shared" si="5"/>
        <v>43384</v>
      </c>
      <c r="U19" s="2">
        <f t="shared" si="5"/>
        <v>43385</v>
      </c>
      <c r="V19" s="2">
        <f t="shared" si="5"/>
        <v>43386</v>
      </c>
      <c r="W19" s="36">
        <f t="shared" si="5"/>
        <v>43387</v>
      </c>
      <c r="X19" s="3"/>
      <c r="Y19" s="105">
        <f>IF(AND($A$3&gt;1900,$A$3&lt;2099),IF(MONTH(ROUNDDOWN((DATE(2000,12,21)+TIME(13,30,0))+($A$3-2000)*365.242743,0))&lt;$E$3,ROUNDDOWN((DATE(2000,12,21)+TIME(13,30,0))+($A$3+1-2000)*365.242743,0),ROUNDDOWN((DATE(2000,12,21)+TIME(13,30,0))+($A$3-2000)*365.242743,0)),"n/f")</f>
        <v>43455</v>
      </c>
      <c r="Z19" s="105"/>
      <c r="AA19" s="105"/>
      <c r="AB19" s="105"/>
      <c r="AC19" s="105"/>
      <c r="AD19" s="123" t="s">
        <v>19</v>
      </c>
      <c r="AE19" s="122"/>
    </row>
    <row r="20" spans="1:31">
      <c r="A20" s="35">
        <f t="shared" si="3"/>
        <v>43325</v>
      </c>
      <c r="B20" s="79">
        <f t="shared" si="3"/>
        <v>43326</v>
      </c>
      <c r="C20" s="79">
        <f t="shared" si="3"/>
        <v>43327</v>
      </c>
      <c r="D20" s="79">
        <f t="shared" si="3"/>
        <v>43328</v>
      </c>
      <c r="E20" s="79">
        <f t="shared" si="3"/>
        <v>43329</v>
      </c>
      <c r="F20" s="2">
        <f t="shared" si="3"/>
        <v>43330</v>
      </c>
      <c r="G20" s="36">
        <f t="shared" si="3"/>
        <v>43331</v>
      </c>
      <c r="H20" s="3"/>
      <c r="I20" s="35">
        <f t="shared" si="4"/>
        <v>43353</v>
      </c>
      <c r="J20" s="28">
        <f t="shared" si="4"/>
        <v>43354</v>
      </c>
      <c r="K20" s="28">
        <f t="shared" si="4"/>
        <v>43355</v>
      </c>
      <c r="L20" s="28">
        <f t="shared" si="4"/>
        <v>43356</v>
      </c>
      <c r="M20" s="28">
        <f t="shared" si="4"/>
        <v>43357</v>
      </c>
      <c r="N20" s="28">
        <f t="shared" si="4"/>
        <v>43358</v>
      </c>
      <c r="O20" s="36">
        <f t="shared" si="4"/>
        <v>43359</v>
      </c>
      <c r="P20" s="3"/>
      <c r="Q20" s="35">
        <f t="shared" si="5"/>
        <v>43388</v>
      </c>
      <c r="R20" s="2">
        <f t="shared" si="5"/>
        <v>43389</v>
      </c>
      <c r="S20" s="2">
        <f t="shared" si="5"/>
        <v>43390</v>
      </c>
      <c r="T20" s="2">
        <f t="shared" si="5"/>
        <v>43391</v>
      </c>
      <c r="U20" s="2">
        <f t="shared" si="5"/>
        <v>43392</v>
      </c>
      <c r="V20" s="2">
        <f t="shared" si="5"/>
        <v>43393</v>
      </c>
      <c r="W20" s="36">
        <f t="shared" si="5"/>
        <v>43394</v>
      </c>
      <c r="X20" s="3"/>
      <c r="Y20" s="105">
        <f>(DATE($A$3+IF($E$3&gt;4,1,0),4,1)+(0-1)*7)+1-WEEKDAY(DATE($A$3+IF($E$3&gt;4,1,0),4,1),1)+IF(1&lt;WEEKDAY(DATE($A$3+IF($E$3&gt;4,1,0),4,1),1),7,0)</f>
        <v>43555</v>
      </c>
      <c r="Z20" s="105"/>
      <c r="AA20" s="105"/>
      <c r="AB20" s="105"/>
      <c r="AC20" s="105"/>
      <c r="AD20" s="123" t="s">
        <v>23</v>
      </c>
      <c r="AE20" s="122"/>
    </row>
    <row r="21" spans="1:31">
      <c r="A21" s="35">
        <f t="shared" si="3"/>
        <v>43332</v>
      </c>
      <c r="B21" s="2">
        <f t="shared" si="3"/>
        <v>43333</v>
      </c>
      <c r="C21" s="2">
        <f t="shared" si="3"/>
        <v>43334</v>
      </c>
      <c r="D21" s="2">
        <f t="shared" si="3"/>
        <v>43335</v>
      </c>
      <c r="E21" s="2">
        <f t="shared" si="3"/>
        <v>43336</v>
      </c>
      <c r="F21" s="2">
        <f t="shared" si="3"/>
        <v>43337</v>
      </c>
      <c r="G21" s="36">
        <f t="shared" si="3"/>
        <v>43338</v>
      </c>
      <c r="H21" s="3"/>
      <c r="I21" s="35">
        <f t="shared" si="4"/>
        <v>43360</v>
      </c>
      <c r="J21" s="2">
        <f t="shared" si="4"/>
        <v>43361</v>
      </c>
      <c r="K21" s="2">
        <f t="shared" si="4"/>
        <v>43362</v>
      </c>
      <c r="L21" s="2">
        <f t="shared" si="4"/>
        <v>43363</v>
      </c>
      <c r="M21" s="2">
        <f t="shared" si="4"/>
        <v>43364</v>
      </c>
      <c r="N21" s="2">
        <f t="shared" si="4"/>
        <v>43365</v>
      </c>
      <c r="O21" s="36">
        <f t="shared" si="4"/>
        <v>43366</v>
      </c>
      <c r="P21" s="3"/>
      <c r="Q21" s="35">
        <f t="shared" si="5"/>
        <v>43395</v>
      </c>
      <c r="R21" s="2">
        <f t="shared" si="5"/>
        <v>43396</v>
      </c>
      <c r="S21" s="2">
        <f t="shared" si="5"/>
        <v>43397</v>
      </c>
      <c r="T21" s="2">
        <f t="shared" si="5"/>
        <v>43398</v>
      </c>
      <c r="U21" s="2">
        <f t="shared" si="5"/>
        <v>43399</v>
      </c>
      <c r="V21" s="2">
        <f t="shared" si="5"/>
        <v>43400</v>
      </c>
      <c r="W21" s="36">
        <f t="shared" si="5"/>
        <v>43401</v>
      </c>
      <c r="X21" s="3"/>
      <c r="Y21" s="105">
        <f>(DATE($A$3+IF($E$3&gt;11,1,0),11,1)+(0-1)*7)+1-WEEKDAY(DATE($A$3+IF($E$3&gt;11,1,0),11,1),1)+IF(1&lt;WEEKDAY(DATE($A$3+IF($E$3&gt;11,1,0),11,1),1),7,0)</f>
        <v>43401</v>
      </c>
      <c r="Z21" s="105"/>
      <c r="AA21" s="105"/>
      <c r="AB21" s="105"/>
      <c r="AC21" s="105"/>
      <c r="AD21" s="123" t="s">
        <v>24</v>
      </c>
      <c r="AE21" s="122"/>
    </row>
    <row r="22" spans="1:31">
      <c r="A22" s="35">
        <f t="shared" si="3"/>
        <v>43339</v>
      </c>
      <c r="B22" s="2">
        <f t="shared" si="3"/>
        <v>43340</v>
      </c>
      <c r="C22" s="2">
        <f t="shared" si="3"/>
        <v>43341</v>
      </c>
      <c r="D22" s="32">
        <f t="shared" si="3"/>
        <v>43342</v>
      </c>
      <c r="E22" s="32">
        <f t="shared" si="3"/>
        <v>43343</v>
      </c>
      <c r="F22" s="32" t="str">
        <f t="shared" si="3"/>
        <v/>
      </c>
      <c r="G22" s="42" t="str">
        <f t="shared" si="3"/>
        <v/>
      </c>
      <c r="H22" s="3"/>
      <c r="I22" s="35">
        <f t="shared" si="4"/>
        <v>43367</v>
      </c>
      <c r="J22" s="2">
        <f t="shared" si="4"/>
        <v>43368</v>
      </c>
      <c r="K22" s="2">
        <f t="shared" si="4"/>
        <v>43369</v>
      </c>
      <c r="L22" s="2">
        <f t="shared" si="4"/>
        <v>43370</v>
      </c>
      <c r="M22" s="2">
        <f t="shared" si="4"/>
        <v>43371</v>
      </c>
      <c r="N22" s="32">
        <f t="shared" si="4"/>
        <v>43372</v>
      </c>
      <c r="O22" s="42">
        <f t="shared" si="4"/>
        <v>43373</v>
      </c>
      <c r="P22" s="3"/>
      <c r="Q22" s="35">
        <f t="shared" si="5"/>
        <v>43402</v>
      </c>
      <c r="R22" s="2">
        <f t="shared" si="5"/>
        <v>43403</v>
      </c>
      <c r="S22" s="2">
        <f t="shared" si="5"/>
        <v>43404</v>
      </c>
      <c r="T22" s="2" t="str">
        <f t="shared" si="5"/>
        <v/>
      </c>
      <c r="U22" s="2" t="str">
        <f t="shared" si="5"/>
        <v/>
      </c>
      <c r="V22" s="2" t="str">
        <f t="shared" si="5"/>
        <v/>
      </c>
      <c r="W22" s="36" t="str">
        <f t="shared" si="5"/>
        <v/>
      </c>
      <c r="X22" s="3"/>
      <c r="Y22" s="105">
        <f>DATE($A$3+IF($E$3&gt;12,1,0),12,25)</f>
        <v>43459</v>
      </c>
      <c r="Z22" s="105"/>
      <c r="AA22" s="105"/>
      <c r="AB22" s="105"/>
      <c r="AC22" s="105"/>
      <c r="AD22" s="123" t="s">
        <v>20</v>
      </c>
      <c r="AE22" s="122"/>
    </row>
    <row r="23" spans="1:31">
      <c r="A23" s="71" t="str">
        <f t="shared" si="3"/>
        <v/>
      </c>
      <c r="B23" s="72" t="str">
        <f t="shared" si="3"/>
        <v/>
      </c>
      <c r="C23" s="72" t="str">
        <f t="shared" si="3"/>
        <v/>
      </c>
      <c r="D23" s="72" t="str">
        <f t="shared" si="3"/>
        <v/>
      </c>
      <c r="E23" s="72" t="str">
        <f t="shared" si="3"/>
        <v/>
      </c>
      <c r="F23" s="72" t="str">
        <f t="shared" si="3"/>
        <v/>
      </c>
      <c r="G23" s="73" t="str">
        <f t="shared" si="3"/>
        <v/>
      </c>
      <c r="H23" s="6"/>
      <c r="I23" s="71" t="str">
        <f t="shared" si="4"/>
        <v/>
      </c>
      <c r="J23" s="72" t="str">
        <f t="shared" si="4"/>
        <v/>
      </c>
      <c r="K23" s="72" t="str">
        <f t="shared" si="4"/>
        <v/>
      </c>
      <c r="L23" s="72" t="str">
        <f t="shared" si="4"/>
        <v/>
      </c>
      <c r="M23" s="76" t="str">
        <f t="shared" si="4"/>
        <v/>
      </c>
      <c r="N23" s="72" t="str">
        <f t="shared" si="4"/>
        <v/>
      </c>
      <c r="O23" s="73" t="str">
        <f t="shared" si="4"/>
        <v/>
      </c>
      <c r="P23" s="6"/>
      <c r="Q23" s="37" t="str">
        <f t="shared" si="5"/>
        <v/>
      </c>
      <c r="R23" s="72" t="str">
        <f t="shared" si="5"/>
        <v/>
      </c>
      <c r="S23" s="72" t="str">
        <f t="shared" si="5"/>
        <v/>
      </c>
      <c r="T23" s="72" t="str">
        <f t="shared" si="5"/>
        <v/>
      </c>
      <c r="U23" s="72" t="str">
        <f t="shared" si="5"/>
        <v/>
      </c>
      <c r="V23" s="72" t="str">
        <f t="shared" si="5"/>
        <v/>
      </c>
      <c r="W23" s="73" t="str">
        <f t="shared" si="5"/>
        <v/>
      </c>
      <c r="X23" s="3"/>
      <c r="Y23" s="105">
        <f>IF(AND($A$3&gt;1900,$A$3&lt;2199),IF(MONTH(ROUND(DATE($A$3,4,1)/7+MOD(19*MOD($A$3,19)-7,30)*0.14,0)*7-6)&lt;$E$3,ROUND(DATE($A$3+1,4,1)/7+MOD(19*MOD($A$3+1,19)-7,30)*0.14,0)*7-6,ROUND(DATE($A$3,4,1)/7+MOD(19*MOD($A$3,19)-7,30)*0.14,0)*7-6),"n/f")</f>
        <v>43576</v>
      </c>
      <c r="Z23" s="105"/>
      <c r="AA23" s="105"/>
      <c r="AB23" s="105"/>
      <c r="AC23" s="105"/>
      <c r="AD23" s="123" t="s">
        <v>21</v>
      </c>
      <c r="AE23" s="122"/>
    </row>
    <row r="24" spans="1:31" ht="13.5" thickBo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74"/>
      <c r="V24" s="3"/>
      <c r="W24" s="3"/>
      <c r="X24" s="3"/>
      <c r="Y24" s="105">
        <f>IF(AND($A$3&gt;1900,$A$3&lt;2199),IF(MONTH(39+ROUND(DATE($A$3,4,1)/7+MOD(19*MOD($A$3,19)-7,30)*0.14,0)*7-6)&lt;$E$3,39+ROUND(DATE($A$3+1,4,1)/7+MOD(19*MOD($A$3+1,19)-7,30)*0.14,0)*7-6,39+ROUND(DATE($A$3,4,1)/7+MOD(19*MOD($A$3,19)-7,30)*0.14,0)*7-6),"n/f")</f>
        <v>43230</v>
      </c>
      <c r="Z24" s="105"/>
      <c r="AA24" s="105"/>
      <c r="AB24" s="105"/>
      <c r="AC24" s="105"/>
      <c r="AD24" s="125" t="s">
        <v>22</v>
      </c>
      <c r="AE24" s="126"/>
    </row>
    <row r="25" spans="1:31" ht="15.75">
      <c r="A25" s="86">
        <f>DATE(YEAR(Q16),MONTH(Q16)+1,1)</f>
        <v>43405</v>
      </c>
      <c r="B25" s="87"/>
      <c r="C25" s="87"/>
      <c r="D25" s="87"/>
      <c r="E25" s="87"/>
      <c r="F25" s="87"/>
      <c r="G25" s="88"/>
      <c r="H25" s="3"/>
      <c r="I25" s="86">
        <f>DATE(YEAR(A25),MONTH(A25)+1,1)</f>
        <v>43435</v>
      </c>
      <c r="J25" s="87"/>
      <c r="K25" s="87"/>
      <c r="L25" s="87"/>
      <c r="M25" s="87"/>
      <c r="N25" s="87"/>
      <c r="O25" s="88"/>
      <c r="P25" s="3"/>
      <c r="Q25" s="86">
        <f>DATE(YEAR(I25),MONTH(I25)+1,1)</f>
        <v>43466</v>
      </c>
      <c r="R25" s="87"/>
      <c r="S25" s="87"/>
      <c r="T25" s="87"/>
      <c r="U25" s="87"/>
      <c r="V25" s="87"/>
      <c r="W25" s="89"/>
      <c r="X25" s="68" t="s">
        <v>27</v>
      </c>
      <c r="Y25" s="113" t="s">
        <v>31</v>
      </c>
      <c r="Z25" s="114"/>
      <c r="AA25" s="108"/>
      <c r="AB25" s="107" t="s">
        <v>32</v>
      </c>
      <c r="AC25" s="108"/>
      <c r="AD25" s="46" t="s">
        <v>30</v>
      </c>
      <c r="AE25" s="47" t="s">
        <v>29</v>
      </c>
    </row>
    <row r="26" spans="1:31">
      <c r="A26" s="40" t="str">
        <f>$A$8</f>
        <v>lu</v>
      </c>
      <c r="B26" s="1" t="str">
        <f>$B$8</f>
        <v>ma</v>
      </c>
      <c r="C26" s="1" t="str">
        <f>$C$8</f>
        <v>me</v>
      </c>
      <c r="D26" s="1" t="str">
        <f>$D$8</f>
        <v>je</v>
      </c>
      <c r="E26" s="1" t="str">
        <f>$E$8</f>
        <v>ve</v>
      </c>
      <c r="F26" s="1" t="str">
        <f>$F$8</f>
        <v>sa</v>
      </c>
      <c r="G26" s="41" t="str">
        <f>$G$8</f>
        <v>di</v>
      </c>
      <c r="H26" s="3"/>
      <c r="I26" s="40" t="str">
        <f>$A$8</f>
        <v>lu</v>
      </c>
      <c r="J26" s="1" t="str">
        <f>$B$8</f>
        <v>ma</v>
      </c>
      <c r="K26" s="1" t="str">
        <f>$C$8</f>
        <v>me</v>
      </c>
      <c r="L26" s="1" t="str">
        <f>$D$8</f>
        <v>je</v>
      </c>
      <c r="M26" s="1" t="str">
        <f>$E$8</f>
        <v>ve</v>
      </c>
      <c r="N26" s="1" t="str">
        <f>$F$8</f>
        <v>sa</v>
      </c>
      <c r="O26" s="41" t="str">
        <f>$G$8</f>
        <v>di</v>
      </c>
      <c r="P26" s="3"/>
      <c r="Q26" s="40" t="str">
        <f>$A$8</f>
        <v>lu</v>
      </c>
      <c r="R26" s="1" t="str">
        <f>$B$8</f>
        <v>ma</v>
      </c>
      <c r="S26" s="1" t="str">
        <f>$C$8</f>
        <v>me</v>
      </c>
      <c r="T26" s="1" t="str">
        <f>$D$8</f>
        <v>je</v>
      </c>
      <c r="U26" s="1" t="str">
        <f>$E$8</f>
        <v>ve</v>
      </c>
      <c r="V26" s="1" t="str">
        <f>$F$8</f>
        <v>sa</v>
      </c>
      <c r="W26" s="1" t="str">
        <f>$G$8</f>
        <v>di</v>
      </c>
      <c r="X26" s="68" t="s">
        <v>27</v>
      </c>
      <c r="Y26" s="90" t="s">
        <v>28</v>
      </c>
      <c r="Z26" s="83"/>
      <c r="AA26" s="48"/>
      <c r="AB26" s="109">
        <f ca="1">SOMCOULEUR($A$9:$W$41,AA26)</f>
        <v>17</v>
      </c>
      <c r="AC26" s="110"/>
      <c r="AD26" s="49">
        <v>25</v>
      </c>
      <c r="AE26" s="50">
        <f ca="1">SUM(AD26)-AB26</f>
        <v>8</v>
      </c>
    </row>
    <row r="27" spans="1:31">
      <c r="A27" s="35" t="str">
        <f t="shared" ref="A27:G32" si="6">IF(MONTH($A$25)&lt;&gt;MONTH($A$25-(WEEKDAY($A$25,1)-($I$3-1))-IF((WEEKDAY($A$25,1)-($I$3-1))&lt;=0,7,0)+(ROW(A27)-ROW($A$27))*7+(COLUMN(A27)-COLUMN($A$27)+1)),"",$A$25-(WEEKDAY($A$25,1)-($I$3-1))-IF((WEEKDAY($A$25,1)-($I$3-1))&lt;=0,7,0)+(ROW(A27)-ROW($A$27))*7+(COLUMN(A27)-COLUMN($A$27)+1))</f>
        <v/>
      </c>
      <c r="B27" s="2" t="str">
        <f t="shared" si="6"/>
        <v/>
      </c>
      <c r="C27" s="28" t="str">
        <f t="shared" si="6"/>
        <v/>
      </c>
      <c r="D27" s="2">
        <f t="shared" si="6"/>
        <v>43405</v>
      </c>
      <c r="E27" s="2">
        <f t="shared" si="6"/>
        <v>43406</v>
      </c>
      <c r="F27" s="2">
        <f t="shared" si="6"/>
        <v>43407</v>
      </c>
      <c r="G27" s="36">
        <f t="shared" si="6"/>
        <v>43408</v>
      </c>
      <c r="H27" s="3"/>
      <c r="I27" s="35" t="str">
        <f t="shared" ref="I27:O32" si="7">IF(MONTH($I$25)&lt;&gt;MONTH($I$25-(WEEKDAY($I$25,1)-($I$3-1))-IF((WEEKDAY($I$25,1)-($I$3-1))&lt;=0,7,0)+(ROW(I27)-ROW($I$27))*7+(COLUMN(I27)-COLUMN($I$27)+1)),"",$I$25-(WEEKDAY($I$25,1)-($I$3-1))-IF((WEEKDAY($I$25,1)-($I$3-1))&lt;=0,7,0)+(ROW(I27)-ROW($I$27))*7+(COLUMN(I27)-COLUMN($I$27)+1))</f>
        <v/>
      </c>
      <c r="J27" s="2" t="str">
        <f t="shared" si="7"/>
        <v/>
      </c>
      <c r="K27" s="2" t="str">
        <f t="shared" si="7"/>
        <v/>
      </c>
      <c r="L27" s="2" t="str">
        <f t="shared" si="7"/>
        <v/>
      </c>
      <c r="M27" s="2" t="str">
        <f t="shared" si="7"/>
        <v/>
      </c>
      <c r="N27" s="2">
        <f t="shared" si="7"/>
        <v>43435</v>
      </c>
      <c r="O27" s="36">
        <f t="shared" si="7"/>
        <v>43436</v>
      </c>
      <c r="P27" s="3"/>
      <c r="Q27" s="35" t="str">
        <f t="shared" ref="Q27:W32" si="8">IF(MONTH($Q$25)&lt;&gt;MONTH($Q$25-(WEEKDAY($Q$25,1)-($I$3-1))-IF((WEEKDAY($Q$25,1)-($I$3-1))&lt;=0,7,0)+(ROW(Q27)-ROW($Q$27))*7+(COLUMN(Q27)-COLUMN($Q$27)+1)),"",$Q$25-(WEEKDAY($Q$25,1)-($I$3-1))-IF((WEEKDAY($Q$25,1)-($I$3-1))&lt;=0,7,0)+(ROW(Q27)-ROW($Q$27))*7+(COLUMN(Q27)-COLUMN($Q$27)+1))</f>
        <v/>
      </c>
      <c r="R27" s="2">
        <f t="shared" si="8"/>
        <v>43466</v>
      </c>
      <c r="S27" s="2">
        <f t="shared" si="8"/>
        <v>43467</v>
      </c>
      <c r="T27" s="2">
        <f t="shared" si="8"/>
        <v>43468</v>
      </c>
      <c r="U27" s="2">
        <f t="shared" si="8"/>
        <v>43469</v>
      </c>
      <c r="V27" s="2">
        <f t="shared" si="8"/>
        <v>43470</v>
      </c>
      <c r="W27" s="44">
        <f t="shared" si="8"/>
        <v>43471</v>
      </c>
      <c r="X27" s="68" t="s">
        <v>27</v>
      </c>
      <c r="Y27" s="90" t="s">
        <v>34</v>
      </c>
      <c r="Z27" s="83"/>
      <c r="AA27" s="51" t="s">
        <v>27</v>
      </c>
      <c r="AB27" s="109">
        <f ca="1">SOMCOULEUR($A$9:$W$41,AA27)</f>
        <v>11</v>
      </c>
      <c r="AC27" s="110"/>
      <c r="AD27" s="49">
        <v>5</v>
      </c>
      <c r="AE27" s="50">
        <f t="shared" ref="AE27:AE41" ca="1" si="9">SUM(AD27)-AB27</f>
        <v>-6</v>
      </c>
    </row>
    <row r="28" spans="1:31">
      <c r="A28" s="35">
        <f t="shared" si="6"/>
        <v>43409</v>
      </c>
      <c r="B28" s="2">
        <f t="shared" si="6"/>
        <v>43410</v>
      </c>
      <c r="C28" s="2">
        <f t="shared" si="6"/>
        <v>43411</v>
      </c>
      <c r="D28" s="2">
        <f t="shared" si="6"/>
        <v>43412</v>
      </c>
      <c r="E28" s="2">
        <f t="shared" si="6"/>
        <v>43413</v>
      </c>
      <c r="F28" s="2">
        <f t="shared" si="6"/>
        <v>43414</v>
      </c>
      <c r="G28" s="36">
        <f t="shared" si="6"/>
        <v>43415</v>
      </c>
      <c r="H28" s="3"/>
      <c r="I28" s="35">
        <f t="shared" si="7"/>
        <v>43437</v>
      </c>
      <c r="J28" s="2">
        <f t="shared" si="7"/>
        <v>43438</v>
      </c>
      <c r="K28" s="2">
        <f t="shared" si="7"/>
        <v>43439</v>
      </c>
      <c r="L28" s="2">
        <f t="shared" si="7"/>
        <v>43440</v>
      </c>
      <c r="M28" s="2">
        <f t="shared" si="7"/>
        <v>43441</v>
      </c>
      <c r="N28" s="2">
        <f t="shared" si="7"/>
        <v>43442</v>
      </c>
      <c r="O28" s="36">
        <f t="shared" si="7"/>
        <v>43443</v>
      </c>
      <c r="P28" s="3"/>
      <c r="Q28" s="35">
        <f t="shared" si="8"/>
        <v>43472</v>
      </c>
      <c r="R28" s="2">
        <f t="shared" si="8"/>
        <v>43473</v>
      </c>
      <c r="S28" s="2">
        <f t="shared" si="8"/>
        <v>43474</v>
      </c>
      <c r="T28" s="2">
        <f t="shared" si="8"/>
        <v>43475</v>
      </c>
      <c r="U28" s="2">
        <f t="shared" si="8"/>
        <v>43476</v>
      </c>
      <c r="V28" s="2">
        <f t="shared" si="8"/>
        <v>43477</v>
      </c>
      <c r="W28" s="44">
        <f t="shared" si="8"/>
        <v>43478</v>
      </c>
      <c r="X28" s="68" t="s">
        <v>27</v>
      </c>
      <c r="Y28" s="90" t="s">
        <v>33</v>
      </c>
      <c r="Z28" s="83"/>
      <c r="AA28" s="52" t="s">
        <v>27</v>
      </c>
      <c r="AB28" s="82">
        <f t="shared" ref="AB28:AB41" ca="1" si="10">SOMCOULEUR($A$9:$W$41,AA28)</f>
        <v>4</v>
      </c>
      <c r="AC28" s="83"/>
      <c r="AD28" s="49"/>
      <c r="AE28" s="50">
        <f t="shared" ca="1" si="9"/>
        <v>-4</v>
      </c>
    </row>
    <row r="29" spans="1:31">
      <c r="A29" s="35">
        <f t="shared" si="6"/>
        <v>43416</v>
      </c>
      <c r="B29" s="2">
        <f t="shared" si="6"/>
        <v>43417</v>
      </c>
      <c r="C29" s="78">
        <f t="shared" si="6"/>
        <v>43418</v>
      </c>
      <c r="D29" s="78">
        <f t="shared" si="6"/>
        <v>43419</v>
      </c>
      <c r="E29" s="78">
        <f t="shared" si="6"/>
        <v>43420</v>
      </c>
      <c r="F29" s="78">
        <f t="shared" si="6"/>
        <v>43421</v>
      </c>
      <c r="G29" s="36">
        <f t="shared" si="6"/>
        <v>43422</v>
      </c>
      <c r="H29" s="3"/>
      <c r="I29" s="35">
        <f t="shared" si="7"/>
        <v>43444</v>
      </c>
      <c r="J29" s="77">
        <f t="shared" si="7"/>
        <v>43445</v>
      </c>
      <c r="K29" s="77">
        <f t="shared" si="7"/>
        <v>43446</v>
      </c>
      <c r="L29" s="77">
        <f t="shared" si="7"/>
        <v>43447</v>
      </c>
      <c r="M29" s="77">
        <f t="shared" si="7"/>
        <v>43448</v>
      </c>
      <c r="N29" s="2">
        <f t="shared" si="7"/>
        <v>43449</v>
      </c>
      <c r="O29" s="36">
        <f t="shared" si="7"/>
        <v>43450</v>
      </c>
      <c r="P29" s="3"/>
      <c r="Q29" s="35">
        <f t="shared" si="8"/>
        <v>43479</v>
      </c>
      <c r="R29" s="2">
        <f t="shared" si="8"/>
        <v>43480</v>
      </c>
      <c r="S29" s="2">
        <f t="shared" si="8"/>
        <v>43481</v>
      </c>
      <c r="T29" s="2">
        <f t="shared" si="8"/>
        <v>43482</v>
      </c>
      <c r="U29" s="2">
        <f t="shared" si="8"/>
        <v>43483</v>
      </c>
      <c r="V29" s="2">
        <f t="shared" si="8"/>
        <v>43484</v>
      </c>
      <c r="W29" s="44">
        <f t="shared" si="8"/>
        <v>43485</v>
      </c>
      <c r="X29" s="68"/>
      <c r="Y29" s="90" t="s">
        <v>35</v>
      </c>
      <c r="Z29" s="83"/>
      <c r="AA29" s="53" t="s">
        <v>27</v>
      </c>
      <c r="AB29" s="82">
        <f t="shared" ca="1" si="10"/>
        <v>0</v>
      </c>
      <c r="AC29" s="83"/>
      <c r="AD29" s="49">
        <v>12</v>
      </c>
      <c r="AE29" s="50">
        <f t="shared" ca="1" si="9"/>
        <v>12</v>
      </c>
    </row>
    <row r="30" spans="1:31">
      <c r="A30" s="35">
        <f t="shared" si="6"/>
        <v>43423</v>
      </c>
      <c r="B30" s="2">
        <f t="shared" si="6"/>
        <v>43424</v>
      </c>
      <c r="C30" s="2">
        <f t="shared" si="6"/>
        <v>43425</v>
      </c>
      <c r="D30" s="2">
        <f t="shared" si="6"/>
        <v>43426</v>
      </c>
      <c r="E30" s="2">
        <f t="shared" si="6"/>
        <v>43427</v>
      </c>
      <c r="F30" s="2">
        <f t="shared" si="6"/>
        <v>43428</v>
      </c>
      <c r="G30" s="36">
        <f t="shared" si="6"/>
        <v>43429</v>
      </c>
      <c r="H30" s="3"/>
      <c r="I30" s="35">
        <f t="shared" si="7"/>
        <v>43451</v>
      </c>
      <c r="J30" s="2">
        <f t="shared" si="7"/>
        <v>43452</v>
      </c>
      <c r="K30" s="2">
        <f t="shared" si="7"/>
        <v>43453</v>
      </c>
      <c r="L30" s="2">
        <f t="shared" si="7"/>
        <v>43454</v>
      </c>
      <c r="M30" s="2">
        <f t="shared" si="7"/>
        <v>43455</v>
      </c>
      <c r="N30" s="2">
        <f t="shared" si="7"/>
        <v>43456</v>
      </c>
      <c r="O30" s="36">
        <f t="shared" si="7"/>
        <v>43457</v>
      </c>
      <c r="P30" s="3"/>
      <c r="Q30" s="35">
        <f t="shared" si="8"/>
        <v>43486</v>
      </c>
      <c r="R30" s="2">
        <f t="shared" si="8"/>
        <v>43487</v>
      </c>
      <c r="S30" s="2">
        <f t="shared" si="8"/>
        <v>43488</v>
      </c>
      <c r="T30" s="2">
        <f t="shared" si="8"/>
        <v>43489</v>
      </c>
      <c r="U30" s="2">
        <f t="shared" si="8"/>
        <v>43490</v>
      </c>
      <c r="V30" s="2">
        <f t="shared" si="8"/>
        <v>43491</v>
      </c>
      <c r="W30" s="44">
        <f t="shared" si="8"/>
        <v>43492</v>
      </c>
      <c r="X30" s="68" t="s">
        <v>27</v>
      </c>
      <c r="Y30" s="90" t="s">
        <v>36</v>
      </c>
      <c r="Z30" s="83"/>
      <c r="AA30" s="54" t="s">
        <v>27</v>
      </c>
      <c r="AB30" s="82">
        <f t="shared" ca="1" si="10"/>
        <v>0</v>
      </c>
      <c r="AC30" s="83"/>
      <c r="AD30" s="49"/>
      <c r="AE30" s="50">
        <f t="shared" ca="1" si="9"/>
        <v>0</v>
      </c>
    </row>
    <row r="31" spans="1:31">
      <c r="A31" s="35">
        <f t="shared" si="6"/>
        <v>43430</v>
      </c>
      <c r="B31" s="2">
        <f t="shared" si="6"/>
        <v>43431</v>
      </c>
      <c r="C31" s="2">
        <f t="shared" si="6"/>
        <v>43432</v>
      </c>
      <c r="D31" s="2">
        <f t="shared" si="6"/>
        <v>43433</v>
      </c>
      <c r="E31" s="2">
        <f t="shared" si="6"/>
        <v>43434</v>
      </c>
      <c r="F31" s="2" t="str">
        <f t="shared" si="6"/>
        <v/>
      </c>
      <c r="G31" s="36" t="str">
        <f t="shared" si="6"/>
        <v/>
      </c>
      <c r="H31" s="3"/>
      <c r="I31" s="35">
        <f t="shared" si="7"/>
        <v>43458</v>
      </c>
      <c r="J31" s="2">
        <f t="shared" si="7"/>
        <v>43459</v>
      </c>
      <c r="K31" s="2">
        <f t="shared" si="7"/>
        <v>43460</v>
      </c>
      <c r="L31" s="2">
        <f t="shared" si="7"/>
        <v>43461</v>
      </c>
      <c r="M31" s="2">
        <f t="shared" si="7"/>
        <v>43462</v>
      </c>
      <c r="N31" s="2">
        <f t="shared" si="7"/>
        <v>43463</v>
      </c>
      <c r="O31" s="36">
        <f t="shared" si="7"/>
        <v>43464</v>
      </c>
      <c r="P31" s="3"/>
      <c r="Q31" s="35">
        <f t="shared" si="8"/>
        <v>43493</v>
      </c>
      <c r="R31" s="2">
        <f t="shared" si="8"/>
        <v>43494</v>
      </c>
      <c r="S31" s="2">
        <f t="shared" si="8"/>
        <v>43495</v>
      </c>
      <c r="T31" s="2">
        <f t="shared" si="8"/>
        <v>43496</v>
      </c>
      <c r="U31" s="2" t="str">
        <f t="shared" si="8"/>
        <v/>
      </c>
      <c r="V31" s="2" t="str">
        <f t="shared" si="8"/>
        <v/>
      </c>
      <c r="W31" s="44" t="str">
        <f t="shared" si="8"/>
        <v/>
      </c>
      <c r="X31" s="68"/>
      <c r="Y31" s="90" t="s">
        <v>37</v>
      </c>
      <c r="Z31" s="83"/>
      <c r="AA31" s="55" t="s">
        <v>27</v>
      </c>
      <c r="AB31" s="82">
        <f t="shared" ca="1" si="10"/>
        <v>0</v>
      </c>
      <c r="AC31" s="83"/>
      <c r="AD31" s="49"/>
      <c r="AE31" s="50">
        <f t="shared" ca="1" si="9"/>
        <v>0</v>
      </c>
    </row>
    <row r="32" spans="1:31">
      <c r="A32" s="37" t="str">
        <f t="shared" si="6"/>
        <v/>
      </c>
      <c r="B32" s="38" t="str">
        <f t="shared" si="6"/>
        <v/>
      </c>
      <c r="C32" s="38" t="str">
        <f t="shared" si="6"/>
        <v/>
      </c>
      <c r="D32" s="38" t="str">
        <f t="shared" si="6"/>
        <v/>
      </c>
      <c r="E32" s="38" t="str">
        <f t="shared" si="6"/>
        <v/>
      </c>
      <c r="F32" s="38" t="str">
        <f t="shared" si="6"/>
        <v/>
      </c>
      <c r="G32" s="39" t="str">
        <f t="shared" si="6"/>
        <v/>
      </c>
      <c r="H32" s="6"/>
      <c r="I32" s="37">
        <f t="shared" si="7"/>
        <v>43465</v>
      </c>
      <c r="J32" s="38" t="str">
        <f t="shared" si="7"/>
        <v/>
      </c>
      <c r="K32" s="38" t="str">
        <f t="shared" si="7"/>
        <v/>
      </c>
      <c r="L32" s="38" t="str">
        <f t="shared" si="7"/>
        <v/>
      </c>
      <c r="M32" s="38" t="str">
        <f t="shared" si="7"/>
        <v/>
      </c>
      <c r="N32" s="38" t="str">
        <f t="shared" si="7"/>
        <v/>
      </c>
      <c r="O32" s="39" t="str">
        <f t="shared" si="7"/>
        <v/>
      </c>
      <c r="P32" s="6"/>
      <c r="Q32" s="37" t="str">
        <f t="shared" si="8"/>
        <v/>
      </c>
      <c r="R32" s="38" t="str">
        <f t="shared" si="8"/>
        <v/>
      </c>
      <c r="S32" s="38" t="str">
        <f t="shared" si="8"/>
        <v/>
      </c>
      <c r="T32" s="38" t="str">
        <f t="shared" si="8"/>
        <v/>
      </c>
      <c r="U32" s="38" t="str">
        <f t="shared" si="8"/>
        <v/>
      </c>
      <c r="V32" s="38" t="str">
        <f t="shared" si="8"/>
        <v/>
      </c>
      <c r="W32" s="45" t="str">
        <f t="shared" si="8"/>
        <v/>
      </c>
      <c r="X32" s="68" t="s">
        <v>27</v>
      </c>
      <c r="Y32" s="90" t="s">
        <v>38</v>
      </c>
      <c r="Z32" s="83"/>
      <c r="AA32" s="56" t="s">
        <v>27</v>
      </c>
      <c r="AB32" s="82">
        <f t="shared" ca="1" si="10"/>
        <v>0</v>
      </c>
      <c r="AC32" s="83"/>
      <c r="AD32" s="49"/>
      <c r="AE32" s="50">
        <f t="shared" ca="1" si="9"/>
        <v>0</v>
      </c>
    </row>
    <row r="33" spans="1:3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68"/>
      <c r="Y33" s="90" t="s">
        <v>39</v>
      </c>
      <c r="Z33" s="83"/>
      <c r="AA33" s="57" t="s">
        <v>27</v>
      </c>
      <c r="AB33" s="82">
        <f t="shared" ca="1" si="10"/>
        <v>4</v>
      </c>
      <c r="AC33" s="83"/>
      <c r="AD33" s="49"/>
      <c r="AE33" s="50">
        <f t="shared" ca="1" si="9"/>
        <v>-4</v>
      </c>
    </row>
    <row r="34" spans="1:31" ht="15.75">
      <c r="A34" s="86">
        <f>DATE(YEAR(Q25),MONTH(Q25)+1,1)</f>
        <v>43497</v>
      </c>
      <c r="B34" s="87"/>
      <c r="C34" s="87"/>
      <c r="D34" s="87"/>
      <c r="E34" s="87"/>
      <c r="F34" s="87"/>
      <c r="G34" s="88"/>
      <c r="H34" s="3"/>
      <c r="I34" s="86">
        <f>DATE(YEAR(A34),MONTH(A34)+1,1)</f>
        <v>43525</v>
      </c>
      <c r="J34" s="87"/>
      <c r="K34" s="87"/>
      <c r="L34" s="87"/>
      <c r="M34" s="87"/>
      <c r="N34" s="87"/>
      <c r="O34" s="88"/>
      <c r="P34" s="3"/>
      <c r="Q34" s="86">
        <f>DATE(YEAR(I34),MONTH(I34)+1,1)</f>
        <v>43556</v>
      </c>
      <c r="R34" s="87"/>
      <c r="S34" s="87"/>
      <c r="T34" s="87"/>
      <c r="U34" s="87"/>
      <c r="V34" s="87"/>
      <c r="W34" s="89"/>
      <c r="X34" s="68" t="s">
        <v>27</v>
      </c>
      <c r="Y34" s="90" t="s">
        <v>40</v>
      </c>
      <c r="Z34" s="83"/>
      <c r="AA34" s="58" t="s">
        <v>27</v>
      </c>
      <c r="AB34" s="82">
        <f t="shared" ca="1" si="10"/>
        <v>0</v>
      </c>
      <c r="AC34" s="83"/>
      <c r="AD34" s="49"/>
      <c r="AE34" s="50">
        <f t="shared" ca="1" si="9"/>
        <v>0</v>
      </c>
    </row>
    <row r="35" spans="1:31">
      <c r="A35" s="40" t="str">
        <f>$A$8</f>
        <v>lu</v>
      </c>
      <c r="B35" s="1" t="str">
        <f>$B$8</f>
        <v>ma</v>
      </c>
      <c r="C35" s="1" t="str">
        <f>$C$8</f>
        <v>me</v>
      </c>
      <c r="D35" s="1" t="str">
        <f>$D$8</f>
        <v>je</v>
      </c>
      <c r="E35" s="1" t="str">
        <f>$E$8</f>
        <v>ve</v>
      </c>
      <c r="F35" s="1" t="str">
        <f>$F$8</f>
        <v>sa</v>
      </c>
      <c r="G35" s="41" t="str">
        <f>$G$8</f>
        <v>di</v>
      </c>
      <c r="H35" s="3"/>
      <c r="I35" s="40" t="str">
        <f>$A$8</f>
        <v>lu</v>
      </c>
      <c r="J35" s="1" t="str">
        <f>$B$8</f>
        <v>ma</v>
      </c>
      <c r="K35" s="1" t="str">
        <f>$C$8</f>
        <v>me</v>
      </c>
      <c r="L35" s="1" t="str">
        <f>$D$8</f>
        <v>je</v>
      </c>
      <c r="M35" s="1" t="str">
        <f>$E$8</f>
        <v>ve</v>
      </c>
      <c r="N35" s="1" t="str">
        <f>$F$8</f>
        <v>sa</v>
      </c>
      <c r="O35" s="41" t="str">
        <f>$G$8</f>
        <v>di</v>
      </c>
      <c r="P35" s="3"/>
      <c r="Q35" s="40" t="str">
        <f>$A$8</f>
        <v>lu</v>
      </c>
      <c r="R35" s="1" t="str">
        <f>$B$8</f>
        <v>ma</v>
      </c>
      <c r="S35" s="1" t="str">
        <f>$C$8</f>
        <v>me</v>
      </c>
      <c r="T35" s="1" t="str">
        <f>$D$8</f>
        <v>je</v>
      </c>
      <c r="U35" s="1" t="str">
        <f>$E$8</f>
        <v>ve</v>
      </c>
      <c r="V35" s="1" t="str">
        <f>$F$8</f>
        <v>sa</v>
      </c>
      <c r="W35" s="1" t="str">
        <f>$G$8</f>
        <v>di</v>
      </c>
      <c r="X35" s="68"/>
      <c r="Y35" s="90" t="s">
        <v>41</v>
      </c>
      <c r="Z35" s="83"/>
      <c r="AA35" s="59" t="s">
        <v>27</v>
      </c>
      <c r="AB35" s="82">
        <f t="shared" ca="1" si="10"/>
        <v>0</v>
      </c>
      <c r="AC35" s="83"/>
      <c r="AD35" s="49"/>
      <c r="AE35" s="50">
        <f t="shared" ca="1" si="9"/>
        <v>0</v>
      </c>
    </row>
    <row r="36" spans="1:31">
      <c r="A36" s="35" t="str">
        <f t="shared" ref="A36:G41" si="11">IF(MONTH($A$34)&lt;&gt;MONTH($A$34-(WEEKDAY($A$34,1)-($I$3-1))-IF((WEEKDAY($A$34,1)-($I$3-1))&lt;=0,7,0)+(ROW(A36)-ROW($A$36))*7+(COLUMN(A36)-COLUMN($A$36)+1)),"",$A$34-(WEEKDAY($A$34,1)-($I$3-1))-IF((WEEKDAY($A$34,1)-($I$3-1))&lt;=0,7,0)+(ROW(A36)-ROW($A$36))*7+(COLUMN(A36)-COLUMN($A$36)+1))</f>
        <v/>
      </c>
      <c r="B36" s="2" t="str">
        <f t="shared" si="11"/>
        <v/>
      </c>
      <c r="C36" s="2" t="str">
        <f t="shared" si="11"/>
        <v/>
      </c>
      <c r="D36" s="2" t="str">
        <f t="shared" si="11"/>
        <v/>
      </c>
      <c r="E36" s="2">
        <f t="shared" si="11"/>
        <v>43497</v>
      </c>
      <c r="F36" s="2">
        <f t="shared" si="11"/>
        <v>43498</v>
      </c>
      <c r="G36" s="36">
        <f t="shared" si="11"/>
        <v>43499</v>
      </c>
      <c r="H36" s="3"/>
      <c r="I36" s="35" t="str">
        <f t="shared" ref="I36:O41" si="12">IF(MONTH($I$34)&lt;&gt;MONTH($I$34-(WEEKDAY($I$34,1)-($I$3-1))-IF((WEEKDAY($I$34,1)-($I$3-1))&lt;=0,7,0)+(ROW(I36)-ROW($I$36))*7+(COLUMN(I36)-COLUMN($I$36)+1)),"",$I$34-(WEEKDAY($I$34,1)-($I$3-1))-IF((WEEKDAY($I$34,1)-($I$3-1))&lt;=0,7,0)+(ROW(I36)-ROW($I$36))*7+(COLUMN(I36)-COLUMN($I$36)+1))</f>
        <v/>
      </c>
      <c r="J36" s="2" t="str">
        <f t="shared" si="12"/>
        <v/>
      </c>
      <c r="K36" s="2" t="str">
        <f t="shared" si="12"/>
        <v/>
      </c>
      <c r="L36" s="2" t="str">
        <f t="shared" si="12"/>
        <v/>
      </c>
      <c r="M36" s="2">
        <f t="shared" si="12"/>
        <v>43525</v>
      </c>
      <c r="N36" s="2">
        <f t="shared" si="12"/>
        <v>43526</v>
      </c>
      <c r="O36" s="36">
        <f t="shared" si="12"/>
        <v>43527</v>
      </c>
      <c r="P36" s="3"/>
      <c r="Q36" s="35">
        <f t="shared" ref="Q36:W41" si="13">IF(MONTH($Q$34)&lt;&gt;MONTH($Q$34-(WEEKDAY($Q$34,1)-($I$3-1))-IF((WEEKDAY($Q$34,1)-($I$3-1))&lt;=0,7,0)+(ROW(Q36)-ROW($Q$36))*7+(COLUMN(Q36)-COLUMN($Q$36)+1)),"",$Q$34-(WEEKDAY($Q$34,1)-($I$3-1))-IF((WEEKDAY($Q$34,1)-($I$3-1))&lt;=0,7,0)+(ROW(Q36)-ROW($Q$36))*7+(COLUMN(Q36)-COLUMN($Q$36)+1))</f>
        <v>43556</v>
      </c>
      <c r="R36" s="2">
        <f t="shared" si="13"/>
        <v>43557</v>
      </c>
      <c r="S36" s="2">
        <f t="shared" si="13"/>
        <v>43558</v>
      </c>
      <c r="T36" s="2">
        <f t="shared" si="13"/>
        <v>43559</v>
      </c>
      <c r="U36" s="2">
        <f t="shared" si="13"/>
        <v>43560</v>
      </c>
      <c r="V36" s="2">
        <f t="shared" si="13"/>
        <v>43561</v>
      </c>
      <c r="W36" s="44">
        <f t="shared" si="13"/>
        <v>43562</v>
      </c>
      <c r="X36" s="68" t="s">
        <v>27</v>
      </c>
      <c r="Y36" s="90" t="s">
        <v>42</v>
      </c>
      <c r="Z36" s="83"/>
      <c r="AA36" s="60" t="s">
        <v>27</v>
      </c>
      <c r="AB36" s="82">
        <f t="shared" ca="1" si="10"/>
        <v>0</v>
      </c>
      <c r="AC36" s="83"/>
      <c r="AD36" s="49">
        <v>3</v>
      </c>
      <c r="AE36" s="50">
        <f t="shared" ca="1" si="9"/>
        <v>3</v>
      </c>
    </row>
    <row r="37" spans="1:31">
      <c r="A37" s="35">
        <f t="shared" si="11"/>
        <v>43500</v>
      </c>
      <c r="B37" s="2">
        <f t="shared" si="11"/>
        <v>43501</v>
      </c>
      <c r="C37" s="2">
        <f t="shared" si="11"/>
        <v>43502</v>
      </c>
      <c r="D37" s="2">
        <f t="shared" si="11"/>
        <v>43503</v>
      </c>
      <c r="E37" s="2">
        <f t="shared" si="11"/>
        <v>43504</v>
      </c>
      <c r="F37" s="2">
        <f t="shared" si="11"/>
        <v>43505</v>
      </c>
      <c r="G37" s="36">
        <f t="shared" si="11"/>
        <v>43506</v>
      </c>
      <c r="H37" s="3"/>
      <c r="I37" s="35">
        <f t="shared" si="12"/>
        <v>43528</v>
      </c>
      <c r="J37" s="2">
        <f t="shared" si="12"/>
        <v>43529</v>
      </c>
      <c r="K37" s="2">
        <f t="shared" si="12"/>
        <v>43530</v>
      </c>
      <c r="L37" s="2">
        <f t="shared" si="12"/>
        <v>43531</v>
      </c>
      <c r="M37" s="2">
        <f t="shared" si="12"/>
        <v>43532</v>
      </c>
      <c r="N37" s="2">
        <f t="shared" si="12"/>
        <v>43533</v>
      </c>
      <c r="O37" s="36">
        <f t="shared" si="12"/>
        <v>43534</v>
      </c>
      <c r="P37" s="3"/>
      <c r="Q37" s="35">
        <f t="shared" si="13"/>
        <v>43563</v>
      </c>
      <c r="R37" s="2">
        <f t="shared" si="13"/>
        <v>43564</v>
      </c>
      <c r="S37" s="2">
        <f t="shared" si="13"/>
        <v>43565</v>
      </c>
      <c r="T37" s="2">
        <f t="shared" si="13"/>
        <v>43566</v>
      </c>
      <c r="U37" s="2">
        <f t="shared" si="13"/>
        <v>43567</v>
      </c>
      <c r="V37" s="2">
        <f t="shared" si="13"/>
        <v>43568</v>
      </c>
      <c r="W37" s="44">
        <f t="shared" si="13"/>
        <v>43569</v>
      </c>
      <c r="X37" s="68"/>
      <c r="Y37" s="90" t="s">
        <v>43</v>
      </c>
      <c r="Z37" s="83"/>
      <c r="AA37" s="61" t="s">
        <v>27</v>
      </c>
      <c r="AB37" s="82">
        <f t="shared" ca="1" si="10"/>
        <v>0</v>
      </c>
      <c r="AC37" s="83"/>
      <c r="AD37" s="49">
        <v>1</v>
      </c>
      <c r="AE37" s="50">
        <f t="shared" ca="1" si="9"/>
        <v>1</v>
      </c>
    </row>
    <row r="38" spans="1:31">
      <c r="A38" s="35">
        <f t="shared" si="11"/>
        <v>43507</v>
      </c>
      <c r="B38" s="2">
        <f t="shared" si="11"/>
        <v>43508</v>
      </c>
      <c r="C38" s="2">
        <f t="shared" si="11"/>
        <v>43509</v>
      </c>
      <c r="D38" s="2">
        <f t="shared" si="11"/>
        <v>43510</v>
      </c>
      <c r="E38" s="2">
        <f t="shared" si="11"/>
        <v>43511</v>
      </c>
      <c r="F38" s="2">
        <f t="shared" si="11"/>
        <v>43512</v>
      </c>
      <c r="G38" s="36">
        <f t="shared" si="11"/>
        <v>43513</v>
      </c>
      <c r="H38" s="3"/>
      <c r="I38" s="35">
        <f t="shared" si="12"/>
        <v>43535</v>
      </c>
      <c r="J38" s="2">
        <f t="shared" si="12"/>
        <v>43536</v>
      </c>
      <c r="K38" s="2">
        <f t="shared" si="12"/>
        <v>43537</v>
      </c>
      <c r="L38" s="2">
        <f t="shared" si="12"/>
        <v>43538</v>
      </c>
      <c r="M38" s="2">
        <f t="shared" si="12"/>
        <v>43539</v>
      </c>
      <c r="N38" s="2">
        <f t="shared" si="12"/>
        <v>43540</v>
      </c>
      <c r="O38" s="36">
        <f t="shared" si="12"/>
        <v>43541</v>
      </c>
      <c r="P38" s="3"/>
      <c r="Q38" s="35">
        <f t="shared" si="13"/>
        <v>43570</v>
      </c>
      <c r="R38" s="2">
        <f t="shared" si="13"/>
        <v>43571</v>
      </c>
      <c r="S38" s="2">
        <f t="shared" si="13"/>
        <v>43572</v>
      </c>
      <c r="T38" s="2">
        <f t="shared" si="13"/>
        <v>43573</v>
      </c>
      <c r="U38" s="2">
        <f t="shared" si="13"/>
        <v>43574</v>
      </c>
      <c r="V38" s="2">
        <f t="shared" si="13"/>
        <v>43575</v>
      </c>
      <c r="W38" s="44">
        <f t="shared" si="13"/>
        <v>43576</v>
      </c>
      <c r="X38" s="68" t="s">
        <v>27</v>
      </c>
      <c r="Y38" s="90" t="s">
        <v>44</v>
      </c>
      <c r="Z38" s="83"/>
      <c r="AA38" s="62" t="s">
        <v>27</v>
      </c>
      <c r="AB38" s="82">
        <f t="shared" ca="1" si="10"/>
        <v>0</v>
      </c>
      <c r="AC38" s="83"/>
      <c r="AD38" s="49"/>
      <c r="AE38" s="50">
        <f t="shared" ca="1" si="9"/>
        <v>0</v>
      </c>
    </row>
    <row r="39" spans="1:31">
      <c r="A39" s="35">
        <f t="shared" si="11"/>
        <v>43514</v>
      </c>
      <c r="B39" s="2">
        <f t="shared" si="11"/>
        <v>43515</v>
      </c>
      <c r="C39" s="2">
        <f t="shared" si="11"/>
        <v>43516</v>
      </c>
      <c r="D39" s="2">
        <f t="shared" si="11"/>
        <v>43517</v>
      </c>
      <c r="E39" s="2">
        <f t="shared" si="11"/>
        <v>43518</v>
      </c>
      <c r="F39" s="2">
        <f t="shared" si="11"/>
        <v>43519</v>
      </c>
      <c r="G39" s="36">
        <f t="shared" si="11"/>
        <v>43520</v>
      </c>
      <c r="H39" s="3"/>
      <c r="I39" s="35">
        <f t="shared" si="12"/>
        <v>43542</v>
      </c>
      <c r="J39" s="2">
        <f t="shared" si="12"/>
        <v>43543</v>
      </c>
      <c r="K39" s="2">
        <f t="shared" si="12"/>
        <v>43544</v>
      </c>
      <c r="L39" s="2">
        <f t="shared" si="12"/>
        <v>43545</v>
      </c>
      <c r="M39" s="2">
        <f t="shared" si="12"/>
        <v>43546</v>
      </c>
      <c r="N39" s="2">
        <f t="shared" si="12"/>
        <v>43547</v>
      </c>
      <c r="O39" s="36">
        <f t="shared" si="12"/>
        <v>43548</v>
      </c>
      <c r="P39" s="3"/>
      <c r="Q39" s="35">
        <f t="shared" si="13"/>
        <v>43577</v>
      </c>
      <c r="R39" s="2">
        <f t="shared" si="13"/>
        <v>43578</v>
      </c>
      <c r="S39" s="2">
        <f t="shared" si="13"/>
        <v>43579</v>
      </c>
      <c r="T39" s="2">
        <f t="shared" si="13"/>
        <v>43580</v>
      </c>
      <c r="U39" s="2">
        <f t="shared" si="13"/>
        <v>43581</v>
      </c>
      <c r="V39" s="2">
        <f t="shared" si="13"/>
        <v>43582</v>
      </c>
      <c r="W39" s="44">
        <f t="shared" si="13"/>
        <v>43583</v>
      </c>
      <c r="X39" s="68"/>
      <c r="Y39" s="90" t="s">
        <v>45</v>
      </c>
      <c r="Z39" s="83"/>
      <c r="AA39" s="63" t="s">
        <v>27</v>
      </c>
      <c r="AB39" s="82">
        <f t="shared" ca="1" si="10"/>
        <v>4</v>
      </c>
      <c r="AC39" s="83"/>
      <c r="AD39" s="49">
        <v>20</v>
      </c>
      <c r="AE39" s="50">
        <f t="shared" ca="1" si="9"/>
        <v>16</v>
      </c>
    </row>
    <row r="40" spans="1:31">
      <c r="A40" s="35">
        <f t="shared" si="11"/>
        <v>43521</v>
      </c>
      <c r="B40" s="2">
        <f t="shared" si="11"/>
        <v>43522</v>
      </c>
      <c r="C40" s="2">
        <f t="shared" si="11"/>
        <v>43523</v>
      </c>
      <c r="D40" s="2">
        <f t="shared" si="11"/>
        <v>43524</v>
      </c>
      <c r="E40" s="2" t="str">
        <f t="shared" si="11"/>
        <v/>
      </c>
      <c r="F40" s="2" t="str">
        <f t="shared" si="11"/>
        <v/>
      </c>
      <c r="G40" s="36" t="str">
        <f t="shared" si="11"/>
        <v/>
      </c>
      <c r="H40" s="3"/>
      <c r="I40" s="35">
        <f t="shared" si="12"/>
        <v>43549</v>
      </c>
      <c r="J40" s="2">
        <f t="shared" si="12"/>
        <v>43550</v>
      </c>
      <c r="K40" s="2">
        <f t="shared" si="12"/>
        <v>43551</v>
      </c>
      <c r="L40" s="2">
        <f t="shared" si="12"/>
        <v>43552</v>
      </c>
      <c r="M40" s="2">
        <f t="shared" si="12"/>
        <v>43553</v>
      </c>
      <c r="N40" s="2">
        <f t="shared" si="12"/>
        <v>43554</v>
      </c>
      <c r="O40" s="36">
        <f t="shared" si="12"/>
        <v>43555</v>
      </c>
      <c r="P40" s="3"/>
      <c r="Q40" s="35">
        <f t="shared" si="13"/>
        <v>43584</v>
      </c>
      <c r="R40" s="2">
        <f t="shared" si="13"/>
        <v>43585</v>
      </c>
      <c r="S40" s="2" t="str">
        <f t="shared" si="13"/>
        <v/>
      </c>
      <c r="T40" s="2" t="str">
        <f t="shared" si="13"/>
        <v/>
      </c>
      <c r="U40" s="2" t="str">
        <f t="shared" si="13"/>
        <v/>
      </c>
      <c r="V40" s="2" t="str">
        <f t="shared" si="13"/>
        <v/>
      </c>
      <c r="W40" s="44" t="str">
        <f t="shared" si="13"/>
        <v/>
      </c>
      <c r="X40" s="68" t="s">
        <v>27</v>
      </c>
      <c r="Y40" s="90"/>
      <c r="Z40" s="83"/>
      <c r="AA40" s="64" t="s">
        <v>27</v>
      </c>
      <c r="AB40" s="82">
        <f t="shared" ca="1" si="10"/>
        <v>0</v>
      </c>
      <c r="AC40" s="83"/>
      <c r="AD40" s="49"/>
      <c r="AE40" s="50">
        <f t="shared" ca="1" si="9"/>
        <v>0</v>
      </c>
    </row>
    <row r="41" spans="1:31" ht="13.5" thickBot="1">
      <c r="A41" s="37" t="str">
        <f t="shared" si="11"/>
        <v/>
      </c>
      <c r="B41" s="38" t="str">
        <f t="shared" si="11"/>
        <v/>
      </c>
      <c r="C41" s="38" t="str">
        <f t="shared" si="11"/>
        <v/>
      </c>
      <c r="D41" s="38" t="str">
        <f t="shared" si="11"/>
        <v/>
      </c>
      <c r="E41" s="38" t="str">
        <f t="shared" si="11"/>
        <v/>
      </c>
      <c r="F41" s="38" t="str">
        <f t="shared" si="11"/>
        <v/>
      </c>
      <c r="G41" s="39" t="str">
        <f t="shared" si="11"/>
        <v/>
      </c>
      <c r="H41" s="6"/>
      <c r="I41" s="37" t="str">
        <f t="shared" si="12"/>
        <v/>
      </c>
      <c r="J41" s="38" t="str">
        <f t="shared" si="12"/>
        <v/>
      </c>
      <c r="K41" s="38" t="str">
        <f t="shared" si="12"/>
        <v/>
      </c>
      <c r="L41" s="38" t="str">
        <f t="shared" si="12"/>
        <v/>
      </c>
      <c r="M41" s="38" t="str">
        <f t="shared" si="12"/>
        <v/>
      </c>
      <c r="N41" s="38" t="str">
        <f t="shared" si="12"/>
        <v/>
      </c>
      <c r="O41" s="39" t="str">
        <f t="shared" si="12"/>
        <v/>
      </c>
      <c r="Q41" s="37" t="str">
        <f t="shared" si="13"/>
        <v/>
      </c>
      <c r="R41" s="38" t="str">
        <f t="shared" si="13"/>
        <v/>
      </c>
      <c r="S41" s="38" t="str">
        <f t="shared" si="13"/>
        <v/>
      </c>
      <c r="T41" s="38" t="str">
        <f t="shared" si="13"/>
        <v/>
      </c>
      <c r="U41" s="38" t="str">
        <f t="shared" si="13"/>
        <v/>
      </c>
      <c r="V41" s="38" t="str">
        <f t="shared" si="13"/>
        <v/>
      </c>
      <c r="W41" s="45" t="str">
        <f t="shared" si="13"/>
        <v/>
      </c>
      <c r="X41" s="68"/>
      <c r="Y41" s="115"/>
      <c r="Z41" s="112"/>
      <c r="AA41" s="65" t="s">
        <v>27</v>
      </c>
      <c r="AB41" s="111">
        <f t="shared" ca="1" si="10"/>
        <v>0</v>
      </c>
      <c r="AC41" s="112"/>
      <c r="AD41" s="66"/>
      <c r="AE41" s="80">
        <f t="shared" ca="1" si="9"/>
        <v>0</v>
      </c>
    </row>
    <row r="42" spans="1:31">
      <c r="A42" s="84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Q42" s="85"/>
      <c r="R42" s="85"/>
      <c r="S42" s="85"/>
      <c r="T42" s="85"/>
      <c r="U42" s="85"/>
      <c r="V42" s="85"/>
      <c r="W42" s="85"/>
      <c r="AD42" s="30"/>
      <c r="AE42" s="31"/>
    </row>
    <row r="43" spans="1:31">
      <c r="AD43" s="20"/>
    </row>
    <row r="44" spans="1:31">
      <c r="AD44" s="19"/>
    </row>
    <row r="45" spans="1:31">
      <c r="E45" s="21"/>
    </row>
    <row r="46" spans="1:31">
      <c r="E46" s="21"/>
      <c r="Z46" s="67"/>
    </row>
  </sheetData>
  <mergeCells count="95">
    <mergeCell ref="AD24:AE24"/>
    <mergeCell ref="AD19:AE19"/>
    <mergeCell ref="AD20:AE20"/>
    <mergeCell ref="AD21:AE21"/>
    <mergeCell ref="AD22:AE22"/>
    <mergeCell ref="AD23:AE23"/>
    <mergeCell ref="AD14:AE14"/>
    <mergeCell ref="AD15:AE15"/>
    <mergeCell ref="AD16:AE16"/>
    <mergeCell ref="AD17:AE17"/>
    <mergeCell ref="AD18:AE18"/>
    <mergeCell ref="AD9:AE9"/>
    <mergeCell ref="AD10:AE10"/>
    <mergeCell ref="AD11:AE11"/>
    <mergeCell ref="AD12:AE12"/>
    <mergeCell ref="AD13:AE13"/>
    <mergeCell ref="AB40:AC40"/>
    <mergeCell ref="Y21:AC21"/>
    <mergeCell ref="Y22:AC22"/>
    <mergeCell ref="Y23:AC23"/>
    <mergeCell ref="Y24:AC24"/>
    <mergeCell ref="Y39:Z39"/>
    <mergeCell ref="Y41:Z41"/>
    <mergeCell ref="Y7:AC7"/>
    <mergeCell ref="AD7:AE7"/>
    <mergeCell ref="Y8:AC8"/>
    <mergeCell ref="Y9:AC9"/>
    <mergeCell ref="Y10:AC10"/>
    <mergeCell ref="Y11:AC11"/>
    <mergeCell ref="Y12:AC12"/>
    <mergeCell ref="Y13:AC13"/>
    <mergeCell ref="Y14:AC14"/>
    <mergeCell ref="Y15:AC15"/>
    <mergeCell ref="Y16:AC16"/>
    <mergeCell ref="Y17:AC17"/>
    <mergeCell ref="Y18:AC18"/>
    <mergeCell ref="AB39:AC39"/>
    <mergeCell ref="Y37:Z37"/>
    <mergeCell ref="AB41:AC41"/>
    <mergeCell ref="Y25:AA25"/>
    <mergeCell ref="Y26:Z26"/>
    <mergeCell ref="Y27:Z27"/>
    <mergeCell ref="Y28:Z28"/>
    <mergeCell ref="Y29:Z29"/>
    <mergeCell ref="Y30:Z30"/>
    <mergeCell ref="Y31:Z31"/>
    <mergeCell ref="Y32:Z32"/>
    <mergeCell ref="Y33:Z33"/>
    <mergeCell ref="Y34:Z34"/>
    <mergeCell ref="Y35:Z35"/>
    <mergeCell ref="AB35:AC35"/>
    <mergeCell ref="AB36:AC36"/>
    <mergeCell ref="AB37:AC37"/>
    <mergeCell ref="AB30:AC30"/>
    <mergeCell ref="AB31:AC31"/>
    <mergeCell ref="AB32:AC32"/>
    <mergeCell ref="AB33:AC33"/>
    <mergeCell ref="Y36:Z36"/>
    <mergeCell ref="AB25:AC25"/>
    <mergeCell ref="AB26:AC26"/>
    <mergeCell ref="AB27:AC27"/>
    <mergeCell ref="AB28:AC28"/>
    <mergeCell ref="AB29:AC29"/>
    <mergeCell ref="A1:AE1"/>
    <mergeCell ref="Q34:W34"/>
    <mergeCell ref="A3:C3"/>
    <mergeCell ref="I2:K2"/>
    <mergeCell ref="I3:K3"/>
    <mergeCell ref="L3:O3"/>
    <mergeCell ref="A4:W4"/>
    <mergeCell ref="A25:G25"/>
    <mergeCell ref="A34:G34"/>
    <mergeCell ref="I34:O34"/>
    <mergeCell ref="A2:C2"/>
    <mergeCell ref="Q3:AE3"/>
    <mergeCell ref="Y19:AC19"/>
    <mergeCell ref="Y20:AC20"/>
    <mergeCell ref="Q2:W2"/>
    <mergeCell ref="E3:G3"/>
    <mergeCell ref="E2:G2"/>
    <mergeCell ref="AB34:AC34"/>
    <mergeCell ref="A42:O42"/>
    <mergeCell ref="Q42:W42"/>
    <mergeCell ref="I25:O25"/>
    <mergeCell ref="Q25:W25"/>
    <mergeCell ref="A7:G7"/>
    <mergeCell ref="I7:O7"/>
    <mergeCell ref="Q7:W7"/>
    <mergeCell ref="A16:G16"/>
    <mergeCell ref="I16:O16"/>
    <mergeCell ref="Q16:W16"/>
    <mergeCell ref="Y40:Z40"/>
    <mergeCell ref="A5:W5"/>
    <mergeCell ref="AB38:AC38"/>
    <mergeCell ref="Y38:Z38"/>
  </mergeCells>
  <phoneticPr fontId="3" type="noConversion"/>
  <conditionalFormatting sqref="I18:O23 Q18:W23 A36:G41 I36:O41 Q36:W41 A27:G32 I27:O32 Q27:W32 A18:G23 A9:G14 Q9:W14 I9:O14">
    <cfRule type="cellIs" dxfId="1" priority="1" stopIfTrue="1" operator="equal">
      <formula>""</formula>
    </cfRule>
    <cfRule type="expression" dxfId="0" priority="2" stopIfTrue="1">
      <formula>MATCH(A9,event_dates,0)</formula>
    </cfRule>
  </conditionalFormatting>
  <printOptions horizontalCentered="1"/>
  <pageMargins left="0.17" right="0.21" top="0.25" bottom="0.5" header="0.5" footer="0.5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N38"/>
  <sheetViews>
    <sheetView workbookViewId="0">
      <selection activeCell="P32" sqref="P32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39" t="str">
        <f>IF(An!$Q$3="","",An!$Q$3)</f>
        <v xml:space="preserve">decompte  annuel des cp/capa/rt/dp/r1/r2 etc…….  </v>
      </c>
      <c r="B1" s="139"/>
      <c r="C1" s="139"/>
      <c r="D1" s="139"/>
      <c r="E1" s="139"/>
      <c r="F1" s="139"/>
      <c r="G1" s="139"/>
      <c r="H1" s="138">
        <f>An!A7</f>
        <v>43221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INDEX({"dimanche";"lundi";"mardi";"mercredi";"jeudi";"vendredi";"samedi"},1+MOD(An!$I$3+1-2,7))</f>
        <v>lundi</v>
      </c>
      <c r="B2" s="127"/>
      <c r="C2" s="127" t="str">
        <f>INDEX({"dimanche";"lundi";"mardi";"mercredi";"jeudi";"vendredi";"samedi"},1+MOD(An!$I$3+2-2,7))</f>
        <v>mardi</v>
      </c>
      <c r="D2" s="127"/>
      <c r="E2" s="127" t="str">
        <f>INDEX({"dimanche";"lundi";"mardi";"mercredi";"jeudi";"vendredi";"samedi"},1+MOD(An!$I$3+3-2,7))</f>
        <v>mercredi</v>
      </c>
      <c r="F2" s="127"/>
      <c r="G2" s="127" t="str">
        <f>INDEX({"dimanche";"lundi";"mardi";"mercredi";"jeudi";"vendredi";"samedi"},1+MOD(An!$I$3+4-2,7))</f>
        <v>jeudi</v>
      </c>
      <c r="H2" s="127"/>
      <c r="I2" s="127" t="str">
        <f>INDEX({"dimanche";"lundi";"mardi";"mercredi";"jeudi";"vendredi";"samedi"},1+MOD(An!$I$3+5-2,7))</f>
        <v>vendredi</v>
      </c>
      <c r="J2" s="127"/>
      <c r="K2" s="127" t="str">
        <f>INDEX({"dimanche";"lundi";"mardi";"mercredi";"jeudi";"vendredi";"samedi"},1+MOD(An!$I$3+6-2,7))</f>
        <v>samedi</v>
      </c>
      <c r="L2" s="127"/>
      <c r="M2" s="127" t="str">
        <f>INDEX({"dimanche";"lundi";"mardi";"mercredi";"jeudi";"vendredi";"samedi"},1+MOD(An!$I$3+7-2,7))</f>
        <v>dimanche</v>
      </c>
      <c r="N2" s="128"/>
    </row>
    <row r="3" spans="1:14" s="7" customFormat="1" ht="18">
      <c r="A3" s="24" t="str">
        <f>An!A9</f>
        <v/>
      </c>
      <c r="B3" s="23" t="str">
        <f>IF(ISERROR(MATCH(A3,event_dates,0)),"",INDEX(events,MATCH(A3,event_dates,0)))</f>
        <v/>
      </c>
      <c r="C3" s="24">
        <f>An!B9</f>
        <v>43221</v>
      </c>
      <c r="D3" s="23" t="str">
        <f>IF(ISERROR(MATCH(C3,event_dates,0)),"",INDEX(events,MATCH(C3,event_dates,0)))</f>
        <v/>
      </c>
      <c r="E3" s="24">
        <f>An!C9</f>
        <v>43222</v>
      </c>
      <c r="F3" s="23" t="str">
        <f>IF(ISERROR(MATCH(E3,event_dates,0)),"",INDEX(events,MATCH(E3,event_dates,0)))</f>
        <v/>
      </c>
      <c r="G3" s="24">
        <f>An!D9</f>
        <v>43223</v>
      </c>
      <c r="H3" s="23" t="str">
        <f>IF(ISERROR(MATCH(G3,event_dates,0)),"",INDEX(events,MATCH(G3,event_dates,0)))</f>
        <v/>
      </c>
      <c r="I3" s="24">
        <f>An!E9</f>
        <v>43224</v>
      </c>
      <c r="J3" s="23" t="str">
        <f>IF(ISERROR(MATCH(I3,event_dates,0)),"",INDEX(events,MATCH(I3,event_dates,0)))</f>
        <v/>
      </c>
      <c r="K3" s="24">
        <f>An!F9</f>
        <v>43225</v>
      </c>
      <c r="L3" s="23" t="str">
        <f>IF(ISERROR(MATCH(K3,event_dates,0)),"",INDEX(events,MATCH(K3,event_dates,0)))</f>
        <v/>
      </c>
      <c r="M3" s="24">
        <f>An!G9</f>
        <v>43226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5">
        <f>An!A10</f>
        <v>43227</v>
      </c>
      <c r="B9" s="23" t="str">
        <f>IF(ISERROR(MATCH(A9,event_dates,0)),"",INDEX(events,MATCH(A9,event_dates,0)))</f>
        <v/>
      </c>
      <c r="C9" s="25">
        <f>An!B10</f>
        <v>43228</v>
      </c>
      <c r="D9" s="23" t="str">
        <f>IF(ISERROR(MATCH(C9,event_dates,0)),"",INDEX(events,MATCH(C9,event_dates,0)))</f>
        <v/>
      </c>
      <c r="E9" s="25">
        <f>An!C10</f>
        <v>43229</v>
      </c>
      <c r="F9" s="23" t="str">
        <f>IF(ISERROR(MATCH(E9,event_dates,0)),"",INDEX(events,MATCH(E9,event_dates,0)))</f>
        <v/>
      </c>
      <c r="G9" s="25">
        <f>An!D10</f>
        <v>43230</v>
      </c>
      <c r="H9" s="23" t="str">
        <f>IF(ISERROR(MATCH(G9,event_dates,0)),"",INDEX(events,MATCH(G9,event_dates,0)))</f>
        <v/>
      </c>
      <c r="I9" s="25">
        <f>An!E10</f>
        <v>43231</v>
      </c>
      <c r="J9" s="23" t="str">
        <f>IF(ISERROR(MATCH(I9,event_dates,0)),"",INDEX(events,MATCH(I9,event_dates,0)))</f>
        <v/>
      </c>
      <c r="K9" s="25">
        <f>An!F10</f>
        <v>43232</v>
      </c>
      <c r="L9" s="23" t="str">
        <f>IF(ISERROR(MATCH(K9,event_dates,0)),"",INDEX(events,MATCH(K9,event_dates,0)))</f>
        <v/>
      </c>
      <c r="M9" s="25">
        <f>An!G10</f>
        <v>43233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30" t="str">
        <f ca="1">IF(ISERROR(MATCH(E9,event_dates,0)+MATCH(E9,OFFSET(event_dates,MATCH(E9,event_dates,0),0,500,1),0)),"",INDEX(events,MATCH(E9,event_dates,0)+MATCH(E9,OFFSET(event_dates,MATCH(E9,event_dates,0),0,500,1),0)))</f>
        <v/>
      </c>
      <c r="F10" s="131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32"/>
      <c r="F11" s="131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32"/>
      <c r="F12" s="131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32" t="s">
        <v>3</v>
      </c>
      <c r="F13" s="131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33" t="s">
        <v>3</v>
      </c>
      <c r="F14" s="134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5">
        <f>An!A11</f>
        <v>43234</v>
      </c>
      <c r="B15" s="23" t="str">
        <f>IF(ISERROR(MATCH(A15,event_dates,0)),"",INDEX(events,MATCH(A15,event_dates,0)))</f>
        <v/>
      </c>
      <c r="C15" s="25">
        <f>An!B11</f>
        <v>43235</v>
      </c>
      <c r="D15" s="23" t="str">
        <f>IF(ISERROR(MATCH(C15,event_dates,0)),"",INDEX(events,MATCH(C15,event_dates,0)))</f>
        <v/>
      </c>
      <c r="E15" s="25">
        <f>An!C11</f>
        <v>43236</v>
      </c>
      <c r="F15" s="23" t="str">
        <f>IF(ISERROR(MATCH(E15,event_dates,0)),"",INDEX(events,MATCH(E15,event_dates,0)))</f>
        <v/>
      </c>
      <c r="G15" s="25">
        <f>An!D11</f>
        <v>43237</v>
      </c>
      <c r="H15" s="23" t="str">
        <f>IF(ISERROR(MATCH(G15,event_dates,0)),"",INDEX(events,MATCH(G15,event_dates,0)))</f>
        <v/>
      </c>
      <c r="I15" s="25">
        <f>An!E11</f>
        <v>43238</v>
      </c>
      <c r="J15" s="23" t="str">
        <f>IF(ISERROR(MATCH(I15,event_dates,0)),"",INDEX(events,MATCH(I15,event_dates,0)))</f>
        <v/>
      </c>
      <c r="K15" s="25">
        <f>An!F11</f>
        <v>43239</v>
      </c>
      <c r="L15" s="23" t="str">
        <f>IF(ISERROR(MATCH(K15,event_dates,0)),"",INDEX(events,MATCH(K15,event_dates,0)))</f>
        <v/>
      </c>
      <c r="M15" s="25">
        <f>An!G11</f>
        <v>43240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5">
        <f>An!A12</f>
        <v>43241</v>
      </c>
      <c r="B21" s="23" t="str">
        <f>IF(ISERROR(MATCH(A21,event_dates,0)),"",INDEX(events,MATCH(A21,event_dates,0)))</f>
        <v/>
      </c>
      <c r="C21" s="25">
        <f>An!B12</f>
        <v>43242</v>
      </c>
      <c r="D21" s="23" t="str">
        <f>IF(ISERROR(MATCH(C21,event_dates,0)),"",INDEX(events,MATCH(C21,event_dates,0)))</f>
        <v/>
      </c>
      <c r="E21" s="25">
        <f>An!C12</f>
        <v>43243</v>
      </c>
      <c r="F21" s="23" t="str">
        <f>IF(ISERROR(MATCH(E21,event_dates,0)),"",INDEX(events,MATCH(E21,event_dates,0)))</f>
        <v/>
      </c>
      <c r="G21" s="25">
        <f>An!D12</f>
        <v>43244</v>
      </c>
      <c r="H21" s="23" t="str">
        <f>IF(ISERROR(MATCH(G21,event_dates,0)),"",INDEX(events,MATCH(G21,event_dates,0)))</f>
        <v/>
      </c>
      <c r="I21" s="25">
        <f>An!E12</f>
        <v>43245</v>
      </c>
      <c r="J21" s="23" t="str">
        <f>IF(ISERROR(MATCH(I21,event_dates,0)),"",INDEX(events,MATCH(I21,event_dates,0)))</f>
        <v/>
      </c>
      <c r="K21" s="25">
        <f>An!F12</f>
        <v>43246</v>
      </c>
      <c r="L21" s="23" t="str">
        <f>IF(ISERROR(MATCH(K21,event_dates,0)),"",INDEX(events,MATCH(K21,event_dates,0)))</f>
        <v/>
      </c>
      <c r="M21" s="25">
        <f>An!G12</f>
        <v>43247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5">
        <f>An!A13</f>
        <v>43248</v>
      </c>
      <c r="B27" s="23" t="str">
        <f>IF(ISERROR(MATCH(A27,event_dates,0)),"",INDEX(events,MATCH(A27,event_dates,0)))</f>
        <v/>
      </c>
      <c r="C27" s="25">
        <f>An!B13</f>
        <v>43249</v>
      </c>
      <c r="D27" s="23" t="str">
        <f>IF(ISERROR(MATCH(C27,event_dates,0)),"",INDEX(events,MATCH(C27,event_dates,0)))</f>
        <v/>
      </c>
      <c r="E27" s="25">
        <f>An!C13</f>
        <v>43250</v>
      </c>
      <c r="F27" s="23" t="str">
        <f>IF(ISERROR(MATCH(E27,event_dates,0)),"",INDEX(events,MATCH(E27,event_dates,0)))</f>
        <v/>
      </c>
      <c r="G27" s="25">
        <f>An!D13</f>
        <v>43251</v>
      </c>
      <c r="H27" s="23" t="str">
        <f>IF(ISERROR(MATCH(G27,event_dates,0)),"",INDEX(events,MATCH(G27,event_dates,0)))</f>
        <v/>
      </c>
      <c r="I27" s="25" t="str">
        <f>An!E13</f>
        <v/>
      </c>
      <c r="J27" s="23" t="str">
        <f>IF(ISERROR(MATCH(I27,event_dates,0)),"",INDEX(events,MATCH(I27,event_dates,0)))</f>
        <v/>
      </c>
      <c r="K27" s="25" t="str">
        <f>An!F13</f>
        <v/>
      </c>
      <c r="L27" s="23" t="str">
        <f>IF(ISERROR(MATCH(K27,event_dates,0)),"",INDEX(events,MATCH(K27,event_dates,0)))</f>
        <v/>
      </c>
      <c r="M27" s="25" t="str">
        <f>An!G13</f>
        <v/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5" t="str">
        <f>An!A14</f>
        <v/>
      </c>
      <c r="B33" s="23" t="str">
        <f>IF(ISERROR(MATCH(A33,event_dates,0)),"",INDEX(events,MATCH(A33,event_dates,0)))</f>
        <v/>
      </c>
      <c r="C33" s="25" t="str">
        <f>An!B14</f>
        <v/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/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/>
      <c r="L38" s="135"/>
      <c r="M38" s="135"/>
      <c r="N38" s="136"/>
    </row>
  </sheetData>
  <mergeCells count="196">
    <mergeCell ref="K38:N38"/>
    <mergeCell ref="M37:N37"/>
    <mergeCell ref="H1:N1"/>
    <mergeCell ref="A1:G1"/>
    <mergeCell ref="A37:B37"/>
    <mergeCell ref="C37:D37"/>
    <mergeCell ref="I32:J32"/>
    <mergeCell ref="K32:L32"/>
    <mergeCell ref="M32:N32"/>
    <mergeCell ref="A34:B34"/>
    <mergeCell ref="C34:D34"/>
    <mergeCell ref="A32:B32"/>
    <mergeCell ref="A38:B38"/>
    <mergeCell ref="C38:D38"/>
    <mergeCell ref="A35:B35"/>
    <mergeCell ref="C35:D35"/>
    <mergeCell ref="A36:B36"/>
    <mergeCell ref="C36:D36"/>
    <mergeCell ref="C32:D32"/>
    <mergeCell ref="A31:B31"/>
    <mergeCell ref="C31:D31"/>
    <mergeCell ref="E31:F31"/>
    <mergeCell ref="G31:H31"/>
    <mergeCell ref="I31:J31"/>
    <mergeCell ref="K31:L31"/>
    <mergeCell ref="M31:N31"/>
    <mergeCell ref="A30:B30"/>
    <mergeCell ref="E32:F32"/>
    <mergeCell ref="G32:H32"/>
    <mergeCell ref="I30:J30"/>
    <mergeCell ref="C30:D30"/>
    <mergeCell ref="E30:F30"/>
    <mergeCell ref="G30:H30"/>
    <mergeCell ref="A29:B29"/>
    <mergeCell ref="C29:D29"/>
    <mergeCell ref="E29:F29"/>
    <mergeCell ref="G29:H29"/>
    <mergeCell ref="I29:J29"/>
    <mergeCell ref="K29:L29"/>
    <mergeCell ref="M29:N29"/>
    <mergeCell ref="K30:L30"/>
    <mergeCell ref="M30:N30"/>
    <mergeCell ref="I28:J28"/>
    <mergeCell ref="K28:L28"/>
    <mergeCell ref="A26:B26"/>
    <mergeCell ref="C26:D26"/>
    <mergeCell ref="E26:F26"/>
    <mergeCell ref="G26:H26"/>
    <mergeCell ref="I26:J26"/>
    <mergeCell ref="K26:L26"/>
    <mergeCell ref="M28:N28"/>
    <mergeCell ref="A28:B28"/>
    <mergeCell ref="C28:D28"/>
    <mergeCell ref="E28:F28"/>
    <mergeCell ref="G28:H28"/>
    <mergeCell ref="M26:N26"/>
    <mergeCell ref="A25:B25"/>
    <mergeCell ref="C25:D25"/>
    <mergeCell ref="M23:N23"/>
    <mergeCell ref="A24:B24"/>
    <mergeCell ref="C24:D24"/>
    <mergeCell ref="E24:F24"/>
    <mergeCell ref="G24:H24"/>
    <mergeCell ref="I24:J24"/>
    <mergeCell ref="K24:L24"/>
    <mergeCell ref="M24:N24"/>
    <mergeCell ref="M25:N25"/>
    <mergeCell ref="A23:B23"/>
    <mergeCell ref="C23:D23"/>
    <mergeCell ref="E23:F23"/>
    <mergeCell ref="G23:H23"/>
    <mergeCell ref="I25:J25"/>
    <mergeCell ref="K25:L25"/>
    <mergeCell ref="E25:F25"/>
    <mergeCell ref="G25:H25"/>
    <mergeCell ref="I20:J20"/>
    <mergeCell ref="K20:L20"/>
    <mergeCell ref="E20:F20"/>
    <mergeCell ref="G20:H20"/>
    <mergeCell ref="I23:J23"/>
    <mergeCell ref="K23:L23"/>
    <mergeCell ref="A22:B22"/>
    <mergeCell ref="C22:D22"/>
    <mergeCell ref="E22:F22"/>
    <mergeCell ref="G22:H22"/>
    <mergeCell ref="I22:J22"/>
    <mergeCell ref="K22:L22"/>
    <mergeCell ref="I18:J18"/>
    <mergeCell ref="K18:L18"/>
    <mergeCell ref="A17:B17"/>
    <mergeCell ref="C17:D17"/>
    <mergeCell ref="E17:F17"/>
    <mergeCell ref="G17:H17"/>
    <mergeCell ref="I17:J17"/>
    <mergeCell ref="K17:L17"/>
    <mergeCell ref="M22:N22"/>
    <mergeCell ref="A20:B20"/>
    <mergeCell ref="C20:D20"/>
    <mergeCell ref="M18:N18"/>
    <mergeCell ref="A19:B19"/>
    <mergeCell ref="C19:D19"/>
    <mergeCell ref="E19:F19"/>
    <mergeCell ref="G19:H19"/>
    <mergeCell ref="I19:J19"/>
    <mergeCell ref="K19:L19"/>
    <mergeCell ref="M19:N19"/>
    <mergeCell ref="M20:N20"/>
    <mergeCell ref="A18:B18"/>
    <mergeCell ref="C18:D18"/>
    <mergeCell ref="E18:F18"/>
    <mergeCell ref="G18:H18"/>
    <mergeCell ref="M17:N17"/>
    <mergeCell ref="A16:B16"/>
    <mergeCell ref="C16:D16"/>
    <mergeCell ref="M13:N13"/>
    <mergeCell ref="A14:B14"/>
    <mergeCell ref="C14:D14"/>
    <mergeCell ref="E14:F14"/>
    <mergeCell ref="G14:H14"/>
    <mergeCell ref="I14:J14"/>
    <mergeCell ref="K14:L14"/>
    <mergeCell ref="M14:N14"/>
    <mergeCell ref="M16:N16"/>
    <mergeCell ref="A13:B13"/>
    <mergeCell ref="C13:D13"/>
    <mergeCell ref="E13:F13"/>
    <mergeCell ref="G13:H13"/>
    <mergeCell ref="I16:J16"/>
    <mergeCell ref="K16:L16"/>
    <mergeCell ref="E16:F16"/>
    <mergeCell ref="G16:H16"/>
    <mergeCell ref="I11:J11"/>
    <mergeCell ref="K11:L11"/>
    <mergeCell ref="E11:F11"/>
    <mergeCell ref="G11:H11"/>
    <mergeCell ref="I13:J13"/>
    <mergeCell ref="K13:L13"/>
    <mergeCell ref="A12:B12"/>
    <mergeCell ref="C12:D12"/>
    <mergeCell ref="E12:F12"/>
    <mergeCell ref="G12:H12"/>
    <mergeCell ref="I12:J12"/>
    <mergeCell ref="K12:L12"/>
    <mergeCell ref="I8:J8"/>
    <mergeCell ref="K8:L8"/>
    <mergeCell ref="A5:B5"/>
    <mergeCell ref="C5:D5"/>
    <mergeCell ref="E5:F5"/>
    <mergeCell ref="G5:H5"/>
    <mergeCell ref="I5:J5"/>
    <mergeCell ref="K5:L5"/>
    <mergeCell ref="M12:N12"/>
    <mergeCell ref="A11:B11"/>
    <mergeCell ref="C11:D11"/>
    <mergeCell ref="M8:N8"/>
    <mergeCell ref="A10:B10"/>
    <mergeCell ref="C10:D10"/>
    <mergeCell ref="E10:F10"/>
    <mergeCell ref="G10:H10"/>
    <mergeCell ref="I10:J10"/>
    <mergeCell ref="K10:L10"/>
    <mergeCell ref="M10:N10"/>
    <mergeCell ref="M11:N11"/>
    <mergeCell ref="A8:B8"/>
    <mergeCell ref="C8:D8"/>
    <mergeCell ref="E8:F8"/>
    <mergeCell ref="G8:H8"/>
    <mergeCell ref="M5:N5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I6:J6"/>
    <mergeCell ref="K6:L6"/>
    <mergeCell ref="E6:F6"/>
    <mergeCell ref="G6:H6"/>
    <mergeCell ref="M2:N2"/>
    <mergeCell ref="A2:B2"/>
    <mergeCell ref="C2:D2"/>
    <mergeCell ref="E2:F2"/>
    <mergeCell ref="G2:H2"/>
    <mergeCell ref="A4:B4"/>
    <mergeCell ref="C4:D4"/>
    <mergeCell ref="E4:F4"/>
    <mergeCell ref="G4:H4"/>
    <mergeCell ref="I2:J2"/>
    <mergeCell ref="K2:L2"/>
    <mergeCell ref="I4:J4"/>
    <mergeCell ref="K4:L4"/>
    <mergeCell ref="M4:N4"/>
  </mergeCells>
  <phoneticPr fontId="0" type="noConversion"/>
  <printOptions horizontalCentered="1" verticalCentered="1"/>
  <pageMargins left="0.5" right="0.5" top="0.25" bottom="0.25" header="0.25" footer="0.25"/>
  <pageSetup orientation="landscape" r:id="rId1"/>
  <headerFooter alignWithMargins="0"/>
  <ignoredErrors>
    <ignoredError sqref="C6:C38 C3:C4 D6:D38 D3:D4 E3:L37 N3:N36 M3:M36 E38:J38 N3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N38"/>
  <sheetViews>
    <sheetView workbookViewId="0">
      <selection sqref="A1:G1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39" t="str">
        <f>IF(An!$Q$3="","",An!$Q$3)</f>
        <v xml:space="preserve">decompte  annuel des cp/capa/rt/dp/r1/r2 etc…….  </v>
      </c>
      <c r="B1" s="139"/>
      <c r="C1" s="139"/>
      <c r="D1" s="139"/>
      <c r="E1" s="139"/>
      <c r="F1" s="139"/>
      <c r="G1" s="139"/>
      <c r="H1" s="138">
        <f>An!I7</f>
        <v>43252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'1'!A2:B2</f>
        <v>lundi</v>
      </c>
      <c r="B2" s="127"/>
      <c r="C2" s="127" t="str">
        <f>'1'!C2:D2</f>
        <v>mardi</v>
      </c>
      <c r="D2" s="127"/>
      <c r="E2" s="127" t="str">
        <f>'1'!E2:F2</f>
        <v>mercredi</v>
      </c>
      <c r="F2" s="127"/>
      <c r="G2" s="127" t="str">
        <f>'1'!G2:H2</f>
        <v>jeudi</v>
      </c>
      <c r="H2" s="127"/>
      <c r="I2" s="127" t="str">
        <f>'1'!I2:J2</f>
        <v>vendredi</v>
      </c>
      <c r="J2" s="127"/>
      <c r="K2" s="127" t="str">
        <f>'1'!K2:L2</f>
        <v>samedi</v>
      </c>
      <c r="L2" s="127"/>
      <c r="M2" s="127" t="str">
        <f>'1'!M2:N2</f>
        <v>dimanche</v>
      </c>
      <c r="N2" s="128"/>
    </row>
    <row r="3" spans="1:14" s="7" customFormat="1" ht="18">
      <c r="A3" s="24" t="str">
        <f>An!I9</f>
        <v/>
      </c>
      <c r="B3" s="23" t="str">
        <f>IF(ISERROR(MATCH(A3,event_dates,0)),"",INDEX(events,MATCH(A3,event_dates,0)))</f>
        <v/>
      </c>
      <c r="C3" s="24" t="str">
        <f>An!J9</f>
        <v/>
      </c>
      <c r="D3" s="23" t="str">
        <f>IF(ISERROR(MATCH(C3,event_dates,0)),"",INDEX(events,MATCH(C3,event_dates,0)))</f>
        <v/>
      </c>
      <c r="E3" s="24" t="str">
        <f>An!K9</f>
        <v/>
      </c>
      <c r="F3" s="23" t="str">
        <f>IF(ISERROR(MATCH(E3,event_dates,0)),"",INDEX(events,MATCH(E3,event_dates,0)))</f>
        <v/>
      </c>
      <c r="G3" s="24" t="str">
        <f>An!L9</f>
        <v/>
      </c>
      <c r="H3" s="23" t="str">
        <f>IF(ISERROR(MATCH(G3,event_dates,0)),"",INDEX(events,MATCH(G3,event_dates,0)))</f>
        <v/>
      </c>
      <c r="I3" s="24">
        <f>An!M9</f>
        <v>43252</v>
      </c>
      <c r="J3" s="23" t="str">
        <f>IF(ISERROR(MATCH(I3,event_dates,0)),"",INDEX(events,MATCH(I3,event_dates,0)))</f>
        <v/>
      </c>
      <c r="K3" s="24">
        <f>An!N9</f>
        <v>43253</v>
      </c>
      <c r="L3" s="23" t="str">
        <f>IF(ISERROR(MATCH(K3,event_dates,0)),"",INDEX(events,MATCH(K3,event_dates,0)))</f>
        <v/>
      </c>
      <c r="M3" s="24">
        <f>An!O9</f>
        <v>43254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4">
        <f>An!I10</f>
        <v>43255</v>
      </c>
      <c r="B9" s="23" t="str">
        <f>IF(ISERROR(MATCH(A9,event_dates,0)),"",INDEX(events,MATCH(A9,event_dates,0)))</f>
        <v/>
      </c>
      <c r="C9" s="24">
        <f>An!J10</f>
        <v>43256</v>
      </c>
      <c r="D9" s="23" t="str">
        <f>IF(ISERROR(MATCH(C9,event_dates,0)),"",INDEX(events,MATCH(C9,event_dates,0)))</f>
        <v/>
      </c>
      <c r="E9" s="24">
        <f>An!K10</f>
        <v>43257</v>
      </c>
      <c r="F9" s="23" t="str">
        <f>IF(ISERROR(MATCH(E9,event_dates,0)),"",INDEX(events,MATCH(E9,event_dates,0)))</f>
        <v/>
      </c>
      <c r="G9" s="24">
        <f>An!L10</f>
        <v>43258</v>
      </c>
      <c r="H9" s="23" t="str">
        <f>IF(ISERROR(MATCH(G9,event_dates,0)),"",INDEX(events,MATCH(G9,event_dates,0)))</f>
        <v/>
      </c>
      <c r="I9" s="24">
        <f>An!M10</f>
        <v>43259</v>
      </c>
      <c r="J9" s="23" t="str">
        <f>IF(ISERROR(MATCH(I9,event_dates,0)),"",INDEX(events,MATCH(I9,event_dates,0)))</f>
        <v/>
      </c>
      <c r="K9" s="24">
        <f>An!N10</f>
        <v>43260</v>
      </c>
      <c r="L9" s="23" t="str">
        <f>IF(ISERROR(MATCH(K9,event_dates,0)),"",INDEX(events,MATCH(K9,event_dates,0)))</f>
        <v/>
      </c>
      <c r="M9" s="24">
        <f>An!O10</f>
        <v>43261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30" t="str">
        <f ca="1">IF(ISERROR(MATCH(E9,event_dates,0)+MATCH(E9,OFFSET(event_dates,MATCH(E9,event_dates,0),0,500,1),0)),"",INDEX(events,MATCH(E9,event_dates,0)+MATCH(E9,OFFSET(event_dates,MATCH(E9,event_dates,0),0,500,1),0)))</f>
        <v/>
      </c>
      <c r="F10" s="131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32"/>
      <c r="F11" s="131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32"/>
      <c r="F12" s="131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32" t="s">
        <v>3</v>
      </c>
      <c r="F13" s="131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33" t="s">
        <v>3</v>
      </c>
      <c r="F14" s="134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4">
        <f>An!I11</f>
        <v>43262</v>
      </c>
      <c r="B15" s="23" t="str">
        <f>IF(ISERROR(MATCH(A15,event_dates,0)),"",INDEX(events,MATCH(A15,event_dates,0)))</f>
        <v/>
      </c>
      <c r="C15" s="24">
        <f>An!J11</f>
        <v>43263</v>
      </c>
      <c r="D15" s="23" t="str">
        <f>IF(ISERROR(MATCH(C15,event_dates,0)),"",INDEX(events,MATCH(C15,event_dates,0)))</f>
        <v/>
      </c>
      <c r="E15" s="24">
        <f>An!K11</f>
        <v>43264</v>
      </c>
      <c r="F15" s="23" t="str">
        <f>IF(ISERROR(MATCH(E15,event_dates,0)),"",INDEX(events,MATCH(E15,event_dates,0)))</f>
        <v/>
      </c>
      <c r="G15" s="24">
        <f>An!L11</f>
        <v>43265</v>
      </c>
      <c r="H15" s="23" t="str">
        <f>IF(ISERROR(MATCH(G15,event_dates,0)),"",INDEX(events,MATCH(G15,event_dates,0)))</f>
        <v/>
      </c>
      <c r="I15" s="24">
        <f>An!M11</f>
        <v>43266</v>
      </c>
      <c r="J15" s="23" t="str">
        <f>IF(ISERROR(MATCH(I15,event_dates,0)),"",INDEX(events,MATCH(I15,event_dates,0)))</f>
        <v/>
      </c>
      <c r="K15" s="24">
        <f>An!N11</f>
        <v>43267</v>
      </c>
      <c r="L15" s="23" t="str">
        <f>IF(ISERROR(MATCH(K15,event_dates,0)),"",INDEX(events,MATCH(K15,event_dates,0)))</f>
        <v/>
      </c>
      <c r="M15" s="24">
        <f>An!O11</f>
        <v>43268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4">
        <f>An!I12</f>
        <v>43269</v>
      </c>
      <c r="B21" s="23" t="str">
        <f>IF(ISERROR(MATCH(A21,event_dates,0)),"",INDEX(events,MATCH(A21,event_dates,0)))</f>
        <v/>
      </c>
      <c r="C21" s="24">
        <f>An!J12</f>
        <v>43270</v>
      </c>
      <c r="D21" s="23" t="str">
        <f>IF(ISERROR(MATCH(C21,event_dates,0)),"",INDEX(events,MATCH(C21,event_dates,0)))</f>
        <v/>
      </c>
      <c r="E21" s="24">
        <f>An!K12</f>
        <v>43271</v>
      </c>
      <c r="F21" s="23" t="str">
        <f>IF(ISERROR(MATCH(E21,event_dates,0)),"",INDEX(events,MATCH(E21,event_dates,0)))</f>
        <v/>
      </c>
      <c r="G21" s="24">
        <f>An!L12</f>
        <v>43272</v>
      </c>
      <c r="H21" s="23" t="str">
        <f>IF(ISERROR(MATCH(G21,event_dates,0)),"",INDEX(events,MATCH(G21,event_dates,0)))</f>
        <v/>
      </c>
      <c r="I21" s="24">
        <f>An!M12</f>
        <v>43273</v>
      </c>
      <c r="J21" s="23" t="str">
        <f>IF(ISERROR(MATCH(I21,event_dates,0)),"",INDEX(events,MATCH(I21,event_dates,0)))</f>
        <v/>
      </c>
      <c r="K21" s="24">
        <f>An!N12</f>
        <v>43274</v>
      </c>
      <c r="L21" s="23" t="str">
        <f>IF(ISERROR(MATCH(K21,event_dates,0)),"",INDEX(events,MATCH(K21,event_dates,0)))</f>
        <v/>
      </c>
      <c r="M21" s="24">
        <f>An!O12</f>
        <v>43275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4">
        <f>An!I13</f>
        <v>43276</v>
      </c>
      <c r="B27" s="23" t="str">
        <f>IF(ISERROR(MATCH(A27,event_dates,0)),"",INDEX(events,MATCH(A27,event_dates,0)))</f>
        <v/>
      </c>
      <c r="C27" s="24">
        <f>An!J13</f>
        <v>43277</v>
      </c>
      <c r="D27" s="23" t="str">
        <f>IF(ISERROR(MATCH(C27,event_dates,0)),"",INDEX(events,MATCH(C27,event_dates,0)))</f>
        <v/>
      </c>
      <c r="E27" s="24">
        <f>An!K13</f>
        <v>43278</v>
      </c>
      <c r="F27" s="23" t="str">
        <f>IF(ISERROR(MATCH(E27,event_dates,0)),"",INDEX(events,MATCH(E27,event_dates,0)))</f>
        <v/>
      </c>
      <c r="G27" s="24">
        <f>An!L13</f>
        <v>43279</v>
      </c>
      <c r="H27" s="23" t="str">
        <f>IF(ISERROR(MATCH(G27,event_dates,0)),"",INDEX(events,MATCH(G27,event_dates,0)))</f>
        <v/>
      </c>
      <c r="I27" s="24">
        <f>An!M13</f>
        <v>43280</v>
      </c>
      <c r="J27" s="23" t="str">
        <f>IF(ISERROR(MATCH(I27,event_dates,0)),"",INDEX(events,MATCH(I27,event_dates,0)))</f>
        <v/>
      </c>
      <c r="K27" s="24">
        <f>An!N13</f>
        <v>43281</v>
      </c>
      <c r="L27" s="23" t="str">
        <f>IF(ISERROR(MATCH(K27,event_dates,0)),"",INDEX(events,MATCH(K27,event_dates,0)))</f>
        <v/>
      </c>
      <c r="M27" s="24" t="str">
        <f>An!O13</f>
        <v/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4" t="str">
        <f>An!I14</f>
        <v/>
      </c>
      <c r="B33" s="23" t="str">
        <f>IF(ISERROR(MATCH(A33,event_dates,0)),"",INDEX(events,MATCH(A33,event_dates,0)))</f>
        <v/>
      </c>
      <c r="C33" s="24" t="str">
        <f>An!J14</f>
        <v/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 t="s">
        <v>25</v>
      </c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 t="s">
        <v>6</v>
      </c>
      <c r="L38" s="135"/>
      <c r="M38" s="135"/>
      <c r="N38" s="136"/>
    </row>
  </sheetData>
  <mergeCells count="196">
    <mergeCell ref="M37:N37"/>
    <mergeCell ref="K38:N38"/>
    <mergeCell ref="I2:J2"/>
    <mergeCell ref="K2:L2"/>
    <mergeCell ref="M2:N2"/>
    <mergeCell ref="I4:J4"/>
    <mergeCell ref="K4:L4"/>
    <mergeCell ref="M4:N4"/>
    <mergeCell ref="I5:J5"/>
    <mergeCell ref="K5:L5"/>
    <mergeCell ref="M5:N5"/>
    <mergeCell ref="M7:N7"/>
    <mergeCell ref="M10:N10"/>
    <mergeCell ref="M12:N12"/>
    <mergeCell ref="M14:N14"/>
    <mergeCell ref="M17:N17"/>
    <mergeCell ref="M19:N19"/>
    <mergeCell ref="M22:N22"/>
    <mergeCell ref="M24:N24"/>
    <mergeCell ref="M26:N26"/>
    <mergeCell ref="M29:N29"/>
    <mergeCell ref="K30:L30"/>
    <mergeCell ref="M30:N30"/>
    <mergeCell ref="M32:N32"/>
    <mergeCell ref="A4:B4"/>
    <mergeCell ref="C4:D4"/>
    <mergeCell ref="E4:F4"/>
    <mergeCell ref="G4:H4"/>
    <mergeCell ref="A1:G1"/>
    <mergeCell ref="A2:B2"/>
    <mergeCell ref="C2:D2"/>
    <mergeCell ref="E2:F2"/>
    <mergeCell ref="G2:H2"/>
    <mergeCell ref="H1:N1"/>
    <mergeCell ref="A6:B6"/>
    <mergeCell ref="C6:D6"/>
    <mergeCell ref="E6:F6"/>
    <mergeCell ref="G6:H6"/>
    <mergeCell ref="I6:J6"/>
    <mergeCell ref="K6:L6"/>
    <mergeCell ref="M6:N6"/>
    <mergeCell ref="A5:B5"/>
    <mergeCell ref="C5:D5"/>
    <mergeCell ref="E5:F5"/>
    <mergeCell ref="G5:H5"/>
    <mergeCell ref="A8:B8"/>
    <mergeCell ref="C8:D8"/>
    <mergeCell ref="E8:F8"/>
    <mergeCell ref="G8:H8"/>
    <mergeCell ref="I8:J8"/>
    <mergeCell ref="K8:L8"/>
    <mergeCell ref="M8:N8"/>
    <mergeCell ref="A7:B7"/>
    <mergeCell ref="C7:D7"/>
    <mergeCell ref="E7:F7"/>
    <mergeCell ref="G7:H7"/>
    <mergeCell ref="I7:J7"/>
    <mergeCell ref="K7:L7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A13:B13"/>
    <mergeCell ref="C13:D13"/>
    <mergeCell ref="E13:F13"/>
    <mergeCell ref="G13:H13"/>
    <mergeCell ref="I13:J13"/>
    <mergeCell ref="K13:L13"/>
    <mergeCell ref="M13:N13"/>
    <mergeCell ref="A12:B12"/>
    <mergeCell ref="C12:D12"/>
    <mergeCell ref="E12:F12"/>
    <mergeCell ref="G12:H12"/>
    <mergeCell ref="I12:J12"/>
    <mergeCell ref="K12:L12"/>
    <mergeCell ref="A16:B16"/>
    <mergeCell ref="C16:D16"/>
    <mergeCell ref="E16:F16"/>
    <mergeCell ref="G16:H16"/>
    <mergeCell ref="I16:J16"/>
    <mergeCell ref="K16:L16"/>
    <mergeCell ref="M16:N16"/>
    <mergeCell ref="A14:B14"/>
    <mergeCell ref="C14:D14"/>
    <mergeCell ref="E14:F14"/>
    <mergeCell ref="G14:H14"/>
    <mergeCell ref="I14:J14"/>
    <mergeCell ref="K14:L14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A20:B20"/>
    <mergeCell ref="C20:D20"/>
    <mergeCell ref="E20:F20"/>
    <mergeCell ref="G20:H20"/>
    <mergeCell ref="I20:J20"/>
    <mergeCell ref="K20:L20"/>
    <mergeCell ref="M20:N20"/>
    <mergeCell ref="A19:B19"/>
    <mergeCell ref="C19:D19"/>
    <mergeCell ref="E19:F19"/>
    <mergeCell ref="G19:H19"/>
    <mergeCell ref="I19:J19"/>
    <mergeCell ref="K19:L19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A25:B25"/>
    <mergeCell ref="C25:D25"/>
    <mergeCell ref="E25:F25"/>
    <mergeCell ref="G25:H25"/>
    <mergeCell ref="I25:J25"/>
    <mergeCell ref="K25:L25"/>
    <mergeCell ref="M25:N25"/>
    <mergeCell ref="A24:B24"/>
    <mergeCell ref="C24:D24"/>
    <mergeCell ref="E24:F24"/>
    <mergeCell ref="G24:H24"/>
    <mergeCell ref="I24:J24"/>
    <mergeCell ref="K24:L24"/>
    <mergeCell ref="A28:B28"/>
    <mergeCell ref="C28:D28"/>
    <mergeCell ref="E28:F28"/>
    <mergeCell ref="G28:H28"/>
    <mergeCell ref="I28:J28"/>
    <mergeCell ref="K28:L28"/>
    <mergeCell ref="M28:N28"/>
    <mergeCell ref="A26:B26"/>
    <mergeCell ref="C26:D26"/>
    <mergeCell ref="E26:F26"/>
    <mergeCell ref="G26:H26"/>
    <mergeCell ref="I26:J26"/>
    <mergeCell ref="K26:L26"/>
    <mergeCell ref="A29:B29"/>
    <mergeCell ref="C29:D29"/>
    <mergeCell ref="E29:F29"/>
    <mergeCell ref="G29:H29"/>
    <mergeCell ref="I29:J29"/>
    <mergeCell ref="K29:L29"/>
    <mergeCell ref="I31:J31"/>
    <mergeCell ref="K31:L31"/>
    <mergeCell ref="M31:N31"/>
    <mergeCell ref="A30:B30"/>
    <mergeCell ref="I30:J30"/>
    <mergeCell ref="C30:D30"/>
    <mergeCell ref="E30:F30"/>
    <mergeCell ref="G30:H30"/>
    <mergeCell ref="A31:B31"/>
    <mergeCell ref="C31:D31"/>
    <mergeCell ref="E31:F31"/>
    <mergeCell ref="G31:H31"/>
    <mergeCell ref="A38:B38"/>
    <mergeCell ref="C38:D38"/>
    <mergeCell ref="A35:B35"/>
    <mergeCell ref="C35:D35"/>
    <mergeCell ref="A36:B36"/>
    <mergeCell ref="C36:D36"/>
    <mergeCell ref="A37:B37"/>
    <mergeCell ref="C37:D37"/>
    <mergeCell ref="K32:L32"/>
    <mergeCell ref="A34:B34"/>
    <mergeCell ref="C34:D34"/>
    <mergeCell ref="A32:B32"/>
    <mergeCell ref="C32:D32"/>
    <mergeCell ref="E32:F32"/>
    <mergeCell ref="G32:H32"/>
    <mergeCell ref="I32:J32"/>
  </mergeCells>
  <phoneticPr fontId="0" type="noConversion"/>
  <hyperlinks>
    <hyperlink ref="K38" r:id="rId1"/>
    <hyperlink ref="K38:N38" r:id="rId2" tooltip="More Calendars by Vertex42.com" display="http://www.vertex42.com/calendars/"/>
  </hyperlinks>
  <printOptions horizontalCentered="1" verticalCentered="1"/>
  <pageMargins left="0.5" right="0.5" top="0.25" bottom="0.25" header="0.25" footer="0.25"/>
  <pageSetup orientation="landscape" r:id="rId3"/>
  <headerFooter alignWithMargins="0"/>
  <ignoredErrors>
    <ignoredError sqref="C3:L38 M3:N36 M38:N3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N38"/>
  <sheetViews>
    <sheetView workbookViewId="0">
      <selection sqref="A1:G1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42" t="str">
        <f>IF(An!$Q$3="","",An!$Q$3)</f>
        <v xml:space="preserve">decompte  annuel des cp/capa/rt/dp/r1/r2 etc…….  </v>
      </c>
      <c r="B1" s="142"/>
      <c r="C1" s="142"/>
      <c r="D1" s="142"/>
      <c r="E1" s="142"/>
      <c r="F1" s="142"/>
      <c r="G1" s="142"/>
      <c r="H1" s="138">
        <f>An!Q7</f>
        <v>43282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'1'!A2:B2</f>
        <v>lundi</v>
      </c>
      <c r="B2" s="127"/>
      <c r="C2" s="127" t="str">
        <f>'1'!C2:D2</f>
        <v>mardi</v>
      </c>
      <c r="D2" s="127"/>
      <c r="E2" s="127" t="str">
        <f>'1'!E2:F2</f>
        <v>mercredi</v>
      </c>
      <c r="F2" s="127"/>
      <c r="G2" s="127" t="str">
        <f>'1'!G2:H2</f>
        <v>jeudi</v>
      </c>
      <c r="H2" s="127"/>
      <c r="I2" s="127" t="str">
        <f>'1'!I2:J2</f>
        <v>vendredi</v>
      </c>
      <c r="J2" s="127"/>
      <c r="K2" s="127" t="str">
        <f>'1'!K2:L2</f>
        <v>samedi</v>
      </c>
      <c r="L2" s="127"/>
      <c r="M2" s="127" t="str">
        <f>'1'!M2:N2</f>
        <v>dimanche</v>
      </c>
      <c r="N2" s="128"/>
    </row>
    <row r="3" spans="1:14" s="7" customFormat="1" ht="18">
      <c r="A3" s="25" t="str">
        <f>An!Q9</f>
        <v/>
      </c>
      <c r="B3" s="23" t="str">
        <f>IF(ISERROR(MATCH(A3,event_dates,0)),"",INDEX(events,MATCH(A3,event_dates,0)))</f>
        <v/>
      </c>
      <c r="C3" s="25" t="str">
        <f>An!R9</f>
        <v/>
      </c>
      <c r="D3" s="23" t="str">
        <f>IF(ISERROR(MATCH(C3,event_dates,0)),"",INDEX(events,MATCH(C3,event_dates,0)))</f>
        <v/>
      </c>
      <c r="E3" s="25" t="str">
        <f>An!S9</f>
        <v/>
      </c>
      <c r="F3" s="23" t="str">
        <f>IF(ISERROR(MATCH(E3,event_dates,0)),"",INDEX(events,MATCH(E3,event_dates,0)))</f>
        <v/>
      </c>
      <c r="G3" s="25" t="str">
        <f>An!T9</f>
        <v/>
      </c>
      <c r="H3" s="23" t="str">
        <f>IF(ISERROR(MATCH(G3,event_dates,0)),"",INDEX(events,MATCH(G3,event_dates,0)))</f>
        <v/>
      </c>
      <c r="I3" s="25" t="str">
        <f>An!U9</f>
        <v/>
      </c>
      <c r="J3" s="23" t="str">
        <f>IF(ISERROR(MATCH(I3,event_dates,0)),"",INDEX(events,MATCH(I3,event_dates,0)))</f>
        <v/>
      </c>
      <c r="K3" s="25" t="str">
        <f>An!V9</f>
        <v/>
      </c>
      <c r="L3" s="23" t="str">
        <f>IF(ISERROR(MATCH(K3,event_dates,0)),"",INDEX(events,MATCH(K3,event_dates,0)))</f>
        <v/>
      </c>
      <c r="M3" s="25">
        <f>An!W9</f>
        <v>43282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5">
        <f>An!Q10</f>
        <v>43283</v>
      </c>
      <c r="B9" s="23" t="str">
        <f>IF(ISERROR(MATCH(A9,event_dates,0)),"",INDEX(events,MATCH(A9,event_dates,0)))</f>
        <v/>
      </c>
      <c r="C9" s="25">
        <f>An!R10</f>
        <v>43284</v>
      </c>
      <c r="D9" s="23" t="str">
        <f>IF(ISERROR(MATCH(C9,event_dates,0)),"",INDEX(events,MATCH(C9,event_dates,0)))</f>
        <v/>
      </c>
      <c r="E9" s="25">
        <f>An!S10</f>
        <v>43285</v>
      </c>
      <c r="F9" s="23" t="str">
        <f>IF(ISERROR(MATCH(E9,event_dates,0)),"",INDEX(events,MATCH(E9,event_dates,0)))</f>
        <v/>
      </c>
      <c r="G9" s="25">
        <f>An!T10</f>
        <v>43286</v>
      </c>
      <c r="H9" s="23" t="str">
        <f>IF(ISERROR(MATCH(G9,event_dates,0)),"",INDEX(events,MATCH(G9,event_dates,0)))</f>
        <v/>
      </c>
      <c r="I9" s="25">
        <f>An!U10</f>
        <v>43287</v>
      </c>
      <c r="J9" s="23" t="str">
        <f>IF(ISERROR(MATCH(I9,event_dates,0)),"",INDEX(events,MATCH(I9,event_dates,0)))</f>
        <v/>
      </c>
      <c r="K9" s="25">
        <f>An!V10</f>
        <v>43288</v>
      </c>
      <c r="L9" s="23" t="str">
        <f>IF(ISERROR(MATCH(K9,event_dates,0)),"",INDEX(events,MATCH(K9,event_dates,0)))</f>
        <v/>
      </c>
      <c r="M9" s="25">
        <f>An!W10</f>
        <v>43289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30" t="str">
        <f ca="1">IF(ISERROR(MATCH(E9,event_dates,0)+MATCH(E9,OFFSET(event_dates,MATCH(E9,event_dates,0),0,500,1),0)),"",INDEX(events,MATCH(E9,event_dates,0)+MATCH(E9,OFFSET(event_dates,MATCH(E9,event_dates,0),0,500,1),0)))</f>
        <v/>
      </c>
      <c r="F10" s="131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32"/>
      <c r="F11" s="131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32"/>
      <c r="F12" s="131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32" t="s">
        <v>3</v>
      </c>
      <c r="F13" s="131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33" t="s">
        <v>3</v>
      </c>
      <c r="F14" s="134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5">
        <f>An!Q11</f>
        <v>43290</v>
      </c>
      <c r="B15" s="23" t="str">
        <f>IF(ISERROR(MATCH(A15,event_dates,0)),"",INDEX(events,MATCH(A15,event_dates,0)))</f>
        <v/>
      </c>
      <c r="C15" s="25">
        <f>An!R11</f>
        <v>43291</v>
      </c>
      <c r="D15" s="23" t="str">
        <f>IF(ISERROR(MATCH(C15,event_dates,0)),"",INDEX(events,MATCH(C15,event_dates,0)))</f>
        <v/>
      </c>
      <c r="E15" s="25">
        <f>An!S11</f>
        <v>43292</v>
      </c>
      <c r="F15" s="23" t="str">
        <f>IF(ISERROR(MATCH(E15,event_dates,0)),"",INDEX(events,MATCH(E15,event_dates,0)))</f>
        <v/>
      </c>
      <c r="G15" s="25">
        <f>An!T11</f>
        <v>43293</v>
      </c>
      <c r="H15" s="23" t="str">
        <f>IF(ISERROR(MATCH(G15,event_dates,0)),"",INDEX(events,MATCH(G15,event_dates,0)))</f>
        <v/>
      </c>
      <c r="I15" s="25">
        <f>An!U11</f>
        <v>43294</v>
      </c>
      <c r="J15" s="23" t="str">
        <f>IF(ISERROR(MATCH(I15,event_dates,0)),"",INDEX(events,MATCH(I15,event_dates,0)))</f>
        <v/>
      </c>
      <c r="K15" s="25">
        <f>An!V11</f>
        <v>43295</v>
      </c>
      <c r="L15" s="23" t="str">
        <f>IF(ISERROR(MATCH(K15,event_dates,0)),"",INDEX(events,MATCH(K15,event_dates,0)))</f>
        <v/>
      </c>
      <c r="M15" s="25">
        <f>An!W11</f>
        <v>43296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5">
        <f>An!Q12</f>
        <v>43297</v>
      </c>
      <c r="B21" s="23" t="str">
        <f>IF(ISERROR(MATCH(A21,event_dates,0)),"",INDEX(events,MATCH(A21,event_dates,0)))</f>
        <v/>
      </c>
      <c r="C21" s="25">
        <f>An!R12</f>
        <v>43298</v>
      </c>
      <c r="D21" s="23" t="str">
        <f>IF(ISERROR(MATCH(C21,event_dates,0)),"",INDEX(events,MATCH(C21,event_dates,0)))</f>
        <v/>
      </c>
      <c r="E21" s="25">
        <f>An!S12</f>
        <v>43299</v>
      </c>
      <c r="F21" s="23" t="str">
        <f>IF(ISERROR(MATCH(E21,event_dates,0)),"",INDEX(events,MATCH(E21,event_dates,0)))</f>
        <v/>
      </c>
      <c r="G21" s="25">
        <f>An!T12</f>
        <v>43300</v>
      </c>
      <c r="H21" s="23" t="str">
        <f>IF(ISERROR(MATCH(G21,event_dates,0)),"",INDEX(events,MATCH(G21,event_dates,0)))</f>
        <v/>
      </c>
      <c r="I21" s="25">
        <f>An!U12</f>
        <v>43301</v>
      </c>
      <c r="J21" s="23" t="str">
        <f>IF(ISERROR(MATCH(I21,event_dates,0)),"",INDEX(events,MATCH(I21,event_dates,0)))</f>
        <v/>
      </c>
      <c r="K21" s="25">
        <f>An!V12</f>
        <v>43302</v>
      </c>
      <c r="L21" s="23" t="str">
        <f>IF(ISERROR(MATCH(K21,event_dates,0)),"",INDEX(events,MATCH(K21,event_dates,0)))</f>
        <v/>
      </c>
      <c r="M21" s="25">
        <f>An!W12</f>
        <v>43303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5">
        <f>An!Q13</f>
        <v>43304</v>
      </c>
      <c r="B27" s="23" t="str">
        <f>IF(ISERROR(MATCH(A27,event_dates,0)),"",INDEX(events,MATCH(A27,event_dates,0)))</f>
        <v/>
      </c>
      <c r="C27" s="25">
        <f>An!R13</f>
        <v>43305</v>
      </c>
      <c r="D27" s="23" t="str">
        <f>IF(ISERROR(MATCH(C27,event_dates,0)),"",INDEX(events,MATCH(C27,event_dates,0)))</f>
        <v/>
      </c>
      <c r="E27" s="25">
        <f>An!S13</f>
        <v>43306</v>
      </c>
      <c r="F27" s="23" t="str">
        <f>IF(ISERROR(MATCH(E27,event_dates,0)),"",INDEX(events,MATCH(E27,event_dates,0)))</f>
        <v/>
      </c>
      <c r="G27" s="25">
        <f>An!T13</f>
        <v>43307</v>
      </c>
      <c r="H27" s="23" t="str">
        <f>IF(ISERROR(MATCH(G27,event_dates,0)),"",INDEX(events,MATCH(G27,event_dates,0)))</f>
        <v/>
      </c>
      <c r="I27" s="25">
        <f>An!U13</f>
        <v>43308</v>
      </c>
      <c r="J27" s="23" t="str">
        <f>IF(ISERROR(MATCH(I27,event_dates,0)),"",INDEX(events,MATCH(I27,event_dates,0)))</f>
        <v/>
      </c>
      <c r="K27" s="25">
        <f>An!V13</f>
        <v>43309</v>
      </c>
      <c r="L27" s="23" t="str">
        <f>IF(ISERROR(MATCH(K27,event_dates,0)),"",INDEX(events,MATCH(K27,event_dates,0)))</f>
        <v/>
      </c>
      <c r="M27" s="25">
        <f>An!W13</f>
        <v>43310</v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5">
        <f>An!Q14</f>
        <v>43311</v>
      </c>
      <c r="B33" s="23" t="str">
        <f>IF(ISERROR(MATCH(A33,event_dates,0)),"",INDEX(events,MATCH(A33,event_dates,0)))</f>
        <v/>
      </c>
      <c r="C33" s="25">
        <f>An!R14</f>
        <v>43312</v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 t="s">
        <v>25</v>
      </c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 t="s">
        <v>6</v>
      </c>
      <c r="L38" s="135"/>
      <c r="M38" s="135"/>
      <c r="N38" s="136"/>
    </row>
  </sheetData>
  <mergeCells count="196">
    <mergeCell ref="M37:N37"/>
    <mergeCell ref="K38:N38"/>
    <mergeCell ref="H1:N1"/>
    <mergeCell ref="A1:G1"/>
    <mergeCell ref="A37:B37"/>
    <mergeCell ref="C37:D37"/>
    <mergeCell ref="I32:J32"/>
    <mergeCell ref="K32:L32"/>
    <mergeCell ref="M32:N32"/>
    <mergeCell ref="A34:B34"/>
    <mergeCell ref="C34:D34"/>
    <mergeCell ref="A32:B32"/>
    <mergeCell ref="A38:B38"/>
    <mergeCell ref="C38:D38"/>
    <mergeCell ref="A35:B35"/>
    <mergeCell ref="C35:D35"/>
    <mergeCell ref="A36:B36"/>
    <mergeCell ref="C36:D36"/>
    <mergeCell ref="C32:D32"/>
    <mergeCell ref="A31:B31"/>
    <mergeCell ref="C31:D31"/>
    <mergeCell ref="E31:F31"/>
    <mergeCell ref="G31:H31"/>
    <mergeCell ref="I31:J31"/>
    <mergeCell ref="K31:L31"/>
    <mergeCell ref="M31:N31"/>
    <mergeCell ref="A30:B30"/>
    <mergeCell ref="E32:F32"/>
    <mergeCell ref="G32:H32"/>
    <mergeCell ref="I30:J30"/>
    <mergeCell ref="C30:D30"/>
    <mergeCell ref="E30:F30"/>
    <mergeCell ref="G30:H30"/>
    <mergeCell ref="A29:B29"/>
    <mergeCell ref="C29:D29"/>
    <mergeCell ref="E29:F29"/>
    <mergeCell ref="G29:H29"/>
    <mergeCell ref="I29:J29"/>
    <mergeCell ref="K29:L29"/>
    <mergeCell ref="M29:N29"/>
    <mergeCell ref="K30:L30"/>
    <mergeCell ref="M30:N30"/>
    <mergeCell ref="I28:J28"/>
    <mergeCell ref="K28:L28"/>
    <mergeCell ref="A26:B26"/>
    <mergeCell ref="C26:D26"/>
    <mergeCell ref="E26:F26"/>
    <mergeCell ref="G26:H26"/>
    <mergeCell ref="I26:J26"/>
    <mergeCell ref="K26:L26"/>
    <mergeCell ref="M28:N28"/>
    <mergeCell ref="A28:B28"/>
    <mergeCell ref="C28:D28"/>
    <mergeCell ref="E28:F28"/>
    <mergeCell ref="G28:H28"/>
    <mergeCell ref="M26:N26"/>
    <mergeCell ref="A25:B25"/>
    <mergeCell ref="C25:D25"/>
    <mergeCell ref="M23:N23"/>
    <mergeCell ref="A24:B24"/>
    <mergeCell ref="C24:D24"/>
    <mergeCell ref="E24:F24"/>
    <mergeCell ref="G24:H24"/>
    <mergeCell ref="I24:J24"/>
    <mergeCell ref="K24:L24"/>
    <mergeCell ref="M24:N24"/>
    <mergeCell ref="M25:N25"/>
    <mergeCell ref="A23:B23"/>
    <mergeCell ref="C23:D23"/>
    <mergeCell ref="E23:F23"/>
    <mergeCell ref="G23:H23"/>
    <mergeCell ref="I25:J25"/>
    <mergeCell ref="K25:L25"/>
    <mergeCell ref="E25:F25"/>
    <mergeCell ref="G25:H25"/>
    <mergeCell ref="I20:J20"/>
    <mergeCell ref="K20:L20"/>
    <mergeCell ref="E20:F20"/>
    <mergeCell ref="G20:H20"/>
    <mergeCell ref="I23:J23"/>
    <mergeCell ref="K23:L23"/>
    <mergeCell ref="A22:B22"/>
    <mergeCell ref="C22:D22"/>
    <mergeCell ref="E22:F22"/>
    <mergeCell ref="G22:H22"/>
    <mergeCell ref="I22:J22"/>
    <mergeCell ref="K22:L22"/>
    <mergeCell ref="I18:J18"/>
    <mergeCell ref="K18:L18"/>
    <mergeCell ref="A17:B17"/>
    <mergeCell ref="C17:D17"/>
    <mergeCell ref="E17:F17"/>
    <mergeCell ref="G17:H17"/>
    <mergeCell ref="I17:J17"/>
    <mergeCell ref="K17:L17"/>
    <mergeCell ref="M22:N22"/>
    <mergeCell ref="A20:B20"/>
    <mergeCell ref="C20:D20"/>
    <mergeCell ref="M18:N18"/>
    <mergeCell ref="A19:B19"/>
    <mergeCell ref="C19:D19"/>
    <mergeCell ref="E19:F19"/>
    <mergeCell ref="G19:H19"/>
    <mergeCell ref="I19:J19"/>
    <mergeCell ref="K19:L19"/>
    <mergeCell ref="M19:N19"/>
    <mergeCell ref="M20:N20"/>
    <mergeCell ref="A18:B18"/>
    <mergeCell ref="C18:D18"/>
    <mergeCell ref="E18:F18"/>
    <mergeCell ref="G18:H18"/>
    <mergeCell ref="M17:N17"/>
    <mergeCell ref="A16:B16"/>
    <mergeCell ref="C16:D16"/>
    <mergeCell ref="M13:N13"/>
    <mergeCell ref="A14:B14"/>
    <mergeCell ref="C14:D14"/>
    <mergeCell ref="E14:F14"/>
    <mergeCell ref="G14:H14"/>
    <mergeCell ref="I14:J14"/>
    <mergeCell ref="K14:L14"/>
    <mergeCell ref="M14:N14"/>
    <mergeCell ref="M16:N16"/>
    <mergeCell ref="A13:B13"/>
    <mergeCell ref="C13:D13"/>
    <mergeCell ref="E13:F13"/>
    <mergeCell ref="G13:H13"/>
    <mergeCell ref="I16:J16"/>
    <mergeCell ref="K16:L16"/>
    <mergeCell ref="E16:F16"/>
    <mergeCell ref="G16:H16"/>
    <mergeCell ref="I11:J11"/>
    <mergeCell ref="K11:L11"/>
    <mergeCell ref="E11:F11"/>
    <mergeCell ref="G11:H11"/>
    <mergeCell ref="I13:J13"/>
    <mergeCell ref="K13:L13"/>
    <mergeCell ref="A12:B12"/>
    <mergeCell ref="C12:D12"/>
    <mergeCell ref="E12:F12"/>
    <mergeCell ref="G12:H12"/>
    <mergeCell ref="I12:J12"/>
    <mergeCell ref="K12:L12"/>
    <mergeCell ref="I8:J8"/>
    <mergeCell ref="K8:L8"/>
    <mergeCell ref="A5:B5"/>
    <mergeCell ref="C5:D5"/>
    <mergeCell ref="E5:F5"/>
    <mergeCell ref="G5:H5"/>
    <mergeCell ref="I5:J5"/>
    <mergeCell ref="K5:L5"/>
    <mergeCell ref="M12:N12"/>
    <mergeCell ref="A11:B11"/>
    <mergeCell ref="C11:D11"/>
    <mergeCell ref="M8:N8"/>
    <mergeCell ref="A10:B10"/>
    <mergeCell ref="C10:D10"/>
    <mergeCell ref="E10:F10"/>
    <mergeCell ref="G10:H10"/>
    <mergeCell ref="I10:J10"/>
    <mergeCell ref="K10:L10"/>
    <mergeCell ref="M10:N10"/>
    <mergeCell ref="M11:N11"/>
    <mergeCell ref="A8:B8"/>
    <mergeCell ref="C8:D8"/>
    <mergeCell ref="E8:F8"/>
    <mergeCell ref="G8:H8"/>
    <mergeCell ref="M5:N5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I6:J6"/>
    <mergeCell ref="K6:L6"/>
    <mergeCell ref="E6:F6"/>
    <mergeCell ref="G6:H6"/>
    <mergeCell ref="M2:N2"/>
    <mergeCell ref="A2:B2"/>
    <mergeCell ref="C2:D2"/>
    <mergeCell ref="E2:F2"/>
    <mergeCell ref="G2:H2"/>
    <mergeCell ref="A4:B4"/>
    <mergeCell ref="C4:D4"/>
    <mergeCell ref="E4:F4"/>
    <mergeCell ref="G4:H4"/>
    <mergeCell ref="I2:J2"/>
    <mergeCell ref="K2:L2"/>
    <mergeCell ref="I4:J4"/>
    <mergeCell ref="K4:L4"/>
    <mergeCell ref="M4:N4"/>
  </mergeCells>
  <phoneticPr fontId="0" type="noConversion"/>
  <hyperlinks>
    <hyperlink ref="K38" r:id="rId1"/>
    <hyperlink ref="K38:N38" r:id="rId2" tooltip="More Calendars by Vertex42.com" display="http://www.vertex42.com/calendars/"/>
  </hyperlinks>
  <printOptions horizontalCentered="1" verticalCentered="1"/>
  <pageMargins left="0.5" right="0.5" top="0.25" bottom="0.25" header="0.25" footer="0.25"/>
  <pageSetup orientation="landscape" r:id="rId3"/>
  <headerFooter alignWithMargins="0"/>
  <ignoredErrors>
    <ignoredError sqref="C3:L38 M3:N36 M38:N3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N38"/>
  <sheetViews>
    <sheetView workbookViewId="0">
      <selection sqref="A1:G1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42" t="str">
        <f>IF(An!$Q$3="","",An!$Q$3)</f>
        <v xml:space="preserve">decompte  annuel des cp/capa/rt/dp/r1/r2 etc…….  </v>
      </c>
      <c r="B1" s="142"/>
      <c r="C1" s="142"/>
      <c r="D1" s="142"/>
      <c r="E1" s="142"/>
      <c r="F1" s="142"/>
      <c r="G1" s="142"/>
      <c r="H1" s="138">
        <f>An!A16</f>
        <v>43313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'1'!A2:B2</f>
        <v>lundi</v>
      </c>
      <c r="B2" s="127"/>
      <c r="C2" s="127" t="str">
        <f>'1'!C2:D2</f>
        <v>mardi</v>
      </c>
      <c r="D2" s="127"/>
      <c r="E2" s="127" t="str">
        <f>'1'!E2:F2</f>
        <v>mercredi</v>
      </c>
      <c r="F2" s="127"/>
      <c r="G2" s="127" t="str">
        <f>'1'!G2:H2</f>
        <v>jeudi</v>
      </c>
      <c r="H2" s="127"/>
      <c r="I2" s="127" t="str">
        <f>'1'!I2:J2</f>
        <v>vendredi</v>
      </c>
      <c r="J2" s="127"/>
      <c r="K2" s="127" t="str">
        <f>'1'!K2:L2</f>
        <v>samedi</v>
      </c>
      <c r="L2" s="127"/>
      <c r="M2" s="127" t="str">
        <f>'1'!M2:N2</f>
        <v>dimanche</v>
      </c>
      <c r="N2" s="128"/>
    </row>
    <row r="3" spans="1:14" s="7" customFormat="1" ht="18">
      <c r="A3" s="25" t="str">
        <f>An!A18</f>
        <v/>
      </c>
      <c r="B3" s="23" t="str">
        <f>IF(ISERROR(MATCH(A3,event_dates,0)),"",INDEX(events,MATCH(A3,event_dates,0)))</f>
        <v/>
      </c>
      <c r="C3" s="25" t="str">
        <f>An!B18</f>
        <v/>
      </c>
      <c r="D3" s="23" t="str">
        <f>IF(ISERROR(MATCH(C3,event_dates,0)),"",INDEX(events,MATCH(C3,event_dates,0)))</f>
        <v/>
      </c>
      <c r="E3" s="25">
        <f>An!C18</f>
        <v>43313</v>
      </c>
      <c r="F3" s="23" t="str">
        <f>IF(ISERROR(MATCH(E3,event_dates,0)),"",INDEX(events,MATCH(E3,event_dates,0)))</f>
        <v/>
      </c>
      <c r="G3" s="25">
        <f>An!D18</f>
        <v>43314</v>
      </c>
      <c r="H3" s="23" t="str">
        <f>IF(ISERROR(MATCH(G3,event_dates,0)),"",INDEX(events,MATCH(G3,event_dates,0)))</f>
        <v/>
      </c>
      <c r="I3" s="25">
        <f>An!E18</f>
        <v>43315</v>
      </c>
      <c r="J3" s="23" t="str">
        <f>IF(ISERROR(MATCH(I3,event_dates,0)),"",INDEX(events,MATCH(I3,event_dates,0)))</f>
        <v/>
      </c>
      <c r="K3" s="25">
        <f>An!F18</f>
        <v>43316</v>
      </c>
      <c r="L3" s="23" t="str">
        <f>IF(ISERROR(MATCH(K3,event_dates,0)),"",INDEX(events,MATCH(K3,event_dates,0)))</f>
        <v/>
      </c>
      <c r="M3" s="25">
        <f>An!G18</f>
        <v>43317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5">
        <f>An!A19</f>
        <v>43318</v>
      </c>
      <c r="B9" s="23" t="str">
        <f>IF(ISERROR(MATCH(A9,event_dates,0)),"",INDEX(events,MATCH(A9,event_dates,0)))</f>
        <v/>
      </c>
      <c r="C9" s="25">
        <f>An!B19</f>
        <v>43319</v>
      </c>
      <c r="D9" s="23" t="str">
        <f>IF(ISERROR(MATCH(C9,event_dates,0)),"",INDEX(events,MATCH(C9,event_dates,0)))</f>
        <v/>
      </c>
      <c r="E9" s="25">
        <f>An!C19</f>
        <v>43320</v>
      </c>
      <c r="F9" s="23" t="str">
        <f>IF(ISERROR(MATCH(E9,event_dates,0)),"",INDEX(events,MATCH(E9,event_dates,0)))</f>
        <v/>
      </c>
      <c r="G9" s="25">
        <f>An!D19</f>
        <v>43321</v>
      </c>
      <c r="H9" s="23" t="str">
        <f>IF(ISERROR(MATCH(G9,event_dates,0)),"",INDEX(events,MATCH(G9,event_dates,0)))</f>
        <v/>
      </c>
      <c r="I9" s="25">
        <f>An!E19</f>
        <v>43322</v>
      </c>
      <c r="J9" s="23" t="str">
        <f>IF(ISERROR(MATCH(I9,event_dates,0)),"",INDEX(events,MATCH(I9,event_dates,0)))</f>
        <v/>
      </c>
      <c r="K9" s="25">
        <f>An!F19</f>
        <v>43323</v>
      </c>
      <c r="L9" s="23" t="str">
        <f>IF(ISERROR(MATCH(K9,event_dates,0)),"",INDEX(events,MATCH(K9,event_dates,0)))</f>
        <v/>
      </c>
      <c r="M9" s="25">
        <f>An!G19</f>
        <v>43324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30" t="str">
        <f ca="1">IF(ISERROR(MATCH(E9,event_dates,0)+MATCH(E9,OFFSET(event_dates,MATCH(E9,event_dates,0),0,500,1),0)),"",INDEX(events,MATCH(E9,event_dates,0)+MATCH(E9,OFFSET(event_dates,MATCH(E9,event_dates,0),0,500,1),0)))</f>
        <v/>
      </c>
      <c r="F10" s="131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32"/>
      <c r="F11" s="131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32"/>
      <c r="F12" s="131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32" t="s">
        <v>3</v>
      </c>
      <c r="F13" s="131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33" t="s">
        <v>3</v>
      </c>
      <c r="F14" s="134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5">
        <f>An!A20</f>
        <v>43325</v>
      </c>
      <c r="B15" s="23" t="str">
        <f>IF(ISERROR(MATCH(A15,event_dates,0)),"",INDEX(events,MATCH(A15,event_dates,0)))</f>
        <v/>
      </c>
      <c r="C15" s="25">
        <f>An!B20</f>
        <v>43326</v>
      </c>
      <c r="D15" s="23" t="str">
        <f>IF(ISERROR(MATCH(C15,event_dates,0)),"",INDEX(events,MATCH(C15,event_dates,0)))</f>
        <v/>
      </c>
      <c r="E15" s="25">
        <f>An!C20</f>
        <v>43327</v>
      </c>
      <c r="F15" s="23" t="str">
        <f>IF(ISERROR(MATCH(E15,event_dates,0)),"",INDEX(events,MATCH(E15,event_dates,0)))</f>
        <v/>
      </c>
      <c r="G15" s="25">
        <f>An!D20</f>
        <v>43328</v>
      </c>
      <c r="H15" s="23" t="str">
        <f>IF(ISERROR(MATCH(G15,event_dates,0)),"",INDEX(events,MATCH(G15,event_dates,0)))</f>
        <v/>
      </c>
      <c r="I15" s="25">
        <f>An!E20</f>
        <v>43329</v>
      </c>
      <c r="J15" s="23" t="str">
        <f>IF(ISERROR(MATCH(I15,event_dates,0)),"",INDEX(events,MATCH(I15,event_dates,0)))</f>
        <v/>
      </c>
      <c r="K15" s="25">
        <f>An!F20</f>
        <v>43330</v>
      </c>
      <c r="L15" s="23" t="str">
        <f>IF(ISERROR(MATCH(K15,event_dates,0)),"",INDEX(events,MATCH(K15,event_dates,0)))</f>
        <v/>
      </c>
      <c r="M15" s="25">
        <f>An!G20</f>
        <v>43331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5">
        <f>An!A21</f>
        <v>43332</v>
      </c>
      <c r="B21" s="23" t="str">
        <f>IF(ISERROR(MATCH(A21,event_dates,0)),"",INDEX(events,MATCH(A21,event_dates,0)))</f>
        <v/>
      </c>
      <c r="C21" s="25">
        <f>An!B21</f>
        <v>43333</v>
      </c>
      <c r="D21" s="23" t="str">
        <f>IF(ISERROR(MATCH(C21,event_dates,0)),"",INDEX(events,MATCH(C21,event_dates,0)))</f>
        <v/>
      </c>
      <c r="E21" s="25">
        <f>An!C21</f>
        <v>43334</v>
      </c>
      <c r="F21" s="23" t="str">
        <f>IF(ISERROR(MATCH(E21,event_dates,0)),"",INDEX(events,MATCH(E21,event_dates,0)))</f>
        <v/>
      </c>
      <c r="G21" s="25">
        <f>An!D21</f>
        <v>43335</v>
      </c>
      <c r="H21" s="23" t="str">
        <f>IF(ISERROR(MATCH(G21,event_dates,0)),"",INDEX(events,MATCH(G21,event_dates,0)))</f>
        <v/>
      </c>
      <c r="I21" s="25">
        <f>An!E21</f>
        <v>43336</v>
      </c>
      <c r="J21" s="23" t="str">
        <f>IF(ISERROR(MATCH(I21,event_dates,0)),"",INDEX(events,MATCH(I21,event_dates,0)))</f>
        <v/>
      </c>
      <c r="K21" s="25">
        <f>An!F21</f>
        <v>43337</v>
      </c>
      <c r="L21" s="23" t="str">
        <f>IF(ISERROR(MATCH(K21,event_dates,0)),"",INDEX(events,MATCH(K21,event_dates,0)))</f>
        <v/>
      </c>
      <c r="M21" s="25">
        <f>An!G21</f>
        <v>43338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5">
        <f>An!A22</f>
        <v>43339</v>
      </c>
      <c r="B27" s="23" t="str">
        <f>IF(ISERROR(MATCH(A27,event_dates,0)),"",INDEX(events,MATCH(A27,event_dates,0)))</f>
        <v/>
      </c>
      <c r="C27" s="25">
        <f>An!B22</f>
        <v>43340</v>
      </c>
      <c r="D27" s="23" t="str">
        <f>IF(ISERROR(MATCH(C27,event_dates,0)),"",INDEX(events,MATCH(C27,event_dates,0)))</f>
        <v/>
      </c>
      <c r="E27" s="25">
        <f>An!C22</f>
        <v>43341</v>
      </c>
      <c r="F27" s="23" t="str">
        <f>IF(ISERROR(MATCH(E27,event_dates,0)),"",INDEX(events,MATCH(E27,event_dates,0)))</f>
        <v/>
      </c>
      <c r="G27" s="25">
        <f>An!D22</f>
        <v>43342</v>
      </c>
      <c r="H27" s="23" t="str">
        <f>IF(ISERROR(MATCH(G27,event_dates,0)),"",INDEX(events,MATCH(G27,event_dates,0)))</f>
        <v/>
      </c>
      <c r="I27" s="25">
        <f>An!E22</f>
        <v>43343</v>
      </c>
      <c r="J27" s="23" t="str">
        <f>IF(ISERROR(MATCH(I27,event_dates,0)),"",INDEX(events,MATCH(I27,event_dates,0)))</f>
        <v/>
      </c>
      <c r="K27" s="25" t="str">
        <f>An!F22</f>
        <v/>
      </c>
      <c r="L27" s="23" t="str">
        <f>IF(ISERROR(MATCH(K27,event_dates,0)),"",INDEX(events,MATCH(K27,event_dates,0)))</f>
        <v/>
      </c>
      <c r="M27" s="25" t="str">
        <f>An!G22</f>
        <v/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5" t="str">
        <f>An!A23</f>
        <v/>
      </c>
      <c r="B33" s="23" t="str">
        <f>IF(ISERROR(MATCH(A33,event_dates,0)),"",INDEX(events,MATCH(A33,event_dates,0)))</f>
        <v/>
      </c>
      <c r="C33" s="25" t="str">
        <f>An!B23</f>
        <v/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 t="s">
        <v>25</v>
      </c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 t="s">
        <v>6</v>
      </c>
      <c r="L38" s="135"/>
      <c r="M38" s="135"/>
      <c r="N38" s="136"/>
    </row>
  </sheetData>
  <mergeCells count="196">
    <mergeCell ref="A4:B4"/>
    <mergeCell ref="C4:D4"/>
    <mergeCell ref="E4:F4"/>
    <mergeCell ref="G4:H4"/>
    <mergeCell ref="I4:J4"/>
    <mergeCell ref="K4:L4"/>
    <mergeCell ref="M4:N4"/>
    <mergeCell ref="M37:N37"/>
    <mergeCell ref="M5:N5"/>
    <mergeCell ref="A6:B6"/>
    <mergeCell ref="C6:D6"/>
    <mergeCell ref="E6:F6"/>
    <mergeCell ref="G6:H6"/>
    <mergeCell ref="I6:J6"/>
    <mergeCell ref="K6:L6"/>
    <mergeCell ref="M6:N6"/>
    <mergeCell ref="A5:B5"/>
    <mergeCell ref="C5:D5"/>
    <mergeCell ref="E5:F5"/>
    <mergeCell ref="G5:H5"/>
    <mergeCell ref="I5:J5"/>
    <mergeCell ref="K5:L5"/>
    <mergeCell ref="M7:N7"/>
    <mergeCell ref="A8:B8"/>
    <mergeCell ref="A1:G1"/>
    <mergeCell ref="I2:J2"/>
    <mergeCell ref="K2:L2"/>
    <mergeCell ref="M2:N2"/>
    <mergeCell ref="A2:B2"/>
    <mergeCell ref="C2:D2"/>
    <mergeCell ref="E2:F2"/>
    <mergeCell ref="G2:H2"/>
    <mergeCell ref="H1:N1"/>
    <mergeCell ref="C8:D8"/>
    <mergeCell ref="E8:F8"/>
    <mergeCell ref="G8:H8"/>
    <mergeCell ref="I8:J8"/>
    <mergeCell ref="K8:L8"/>
    <mergeCell ref="M8:N8"/>
    <mergeCell ref="A7:B7"/>
    <mergeCell ref="C7:D7"/>
    <mergeCell ref="E7:F7"/>
    <mergeCell ref="G7:H7"/>
    <mergeCell ref="I7:J7"/>
    <mergeCell ref="K7:L7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3:B13"/>
    <mergeCell ref="C13:D13"/>
    <mergeCell ref="E13:F13"/>
    <mergeCell ref="G13:H13"/>
    <mergeCell ref="I13:J13"/>
    <mergeCell ref="K13:L13"/>
    <mergeCell ref="M13:N13"/>
    <mergeCell ref="A12:B12"/>
    <mergeCell ref="C12:D12"/>
    <mergeCell ref="E12:F12"/>
    <mergeCell ref="G12:H12"/>
    <mergeCell ref="I12:J12"/>
    <mergeCell ref="K12:L12"/>
    <mergeCell ref="M14:N14"/>
    <mergeCell ref="A16:B16"/>
    <mergeCell ref="C16:D16"/>
    <mergeCell ref="E16:F16"/>
    <mergeCell ref="G16:H16"/>
    <mergeCell ref="I16:J16"/>
    <mergeCell ref="K16:L16"/>
    <mergeCell ref="M16:N16"/>
    <mergeCell ref="A14:B14"/>
    <mergeCell ref="C14:D14"/>
    <mergeCell ref="E14:F14"/>
    <mergeCell ref="G14:H14"/>
    <mergeCell ref="I14:J14"/>
    <mergeCell ref="K14:L14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19:N19"/>
    <mergeCell ref="A20:B20"/>
    <mergeCell ref="C20:D20"/>
    <mergeCell ref="E20:F20"/>
    <mergeCell ref="G20:H20"/>
    <mergeCell ref="I20:J20"/>
    <mergeCell ref="K20:L20"/>
    <mergeCell ref="M20:N20"/>
    <mergeCell ref="A19:B19"/>
    <mergeCell ref="C19:D19"/>
    <mergeCell ref="E19:F19"/>
    <mergeCell ref="G19:H19"/>
    <mergeCell ref="I19:J19"/>
    <mergeCell ref="K19:L19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5:B25"/>
    <mergeCell ref="C25:D25"/>
    <mergeCell ref="E25:F25"/>
    <mergeCell ref="G25:H25"/>
    <mergeCell ref="I25:J25"/>
    <mergeCell ref="K25:L25"/>
    <mergeCell ref="M25:N25"/>
    <mergeCell ref="A24:B24"/>
    <mergeCell ref="C24:D24"/>
    <mergeCell ref="E24:F24"/>
    <mergeCell ref="G24:H24"/>
    <mergeCell ref="I24:J24"/>
    <mergeCell ref="K24:L24"/>
    <mergeCell ref="M26:N26"/>
    <mergeCell ref="A28:B28"/>
    <mergeCell ref="C28:D28"/>
    <mergeCell ref="E28:F28"/>
    <mergeCell ref="G28:H28"/>
    <mergeCell ref="I28:J28"/>
    <mergeCell ref="K28:L28"/>
    <mergeCell ref="M28:N28"/>
    <mergeCell ref="A26:B26"/>
    <mergeCell ref="C26:D26"/>
    <mergeCell ref="E26:F26"/>
    <mergeCell ref="G26:H26"/>
    <mergeCell ref="I26:J26"/>
    <mergeCell ref="K26:L26"/>
    <mergeCell ref="M29:N29"/>
    <mergeCell ref="K30:L30"/>
    <mergeCell ref="M30:N30"/>
    <mergeCell ref="A29:B29"/>
    <mergeCell ref="C29:D29"/>
    <mergeCell ref="E29:F29"/>
    <mergeCell ref="G29:H29"/>
    <mergeCell ref="I29:J29"/>
    <mergeCell ref="K29:L29"/>
    <mergeCell ref="I31:J31"/>
    <mergeCell ref="K31:L31"/>
    <mergeCell ref="M31:N31"/>
    <mergeCell ref="A30:B30"/>
    <mergeCell ref="I30:J30"/>
    <mergeCell ref="C30:D30"/>
    <mergeCell ref="E30:F30"/>
    <mergeCell ref="G30:H30"/>
    <mergeCell ref="A31:B31"/>
    <mergeCell ref="C31:D31"/>
    <mergeCell ref="E31:F31"/>
    <mergeCell ref="G31:H31"/>
    <mergeCell ref="M32:N32"/>
    <mergeCell ref="A34:B34"/>
    <mergeCell ref="C34:D34"/>
    <mergeCell ref="A32:B32"/>
    <mergeCell ref="C32:D32"/>
    <mergeCell ref="E32:F32"/>
    <mergeCell ref="G32:H32"/>
    <mergeCell ref="I32:J32"/>
    <mergeCell ref="A38:B38"/>
    <mergeCell ref="C38:D38"/>
    <mergeCell ref="A35:B35"/>
    <mergeCell ref="C35:D35"/>
    <mergeCell ref="A36:B36"/>
    <mergeCell ref="C36:D36"/>
    <mergeCell ref="A37:B37"/>
    <mergeCell ref="C37:D37"/>
    <mergeCell ref="K32:L32"/>
    <mergeCell ref="K38:N38"/>
  </mergeCells>
  <phoneticPr fontId="0" type="noConversion"/>
  <hyperlinks>
    <hyperlink ref="K38" r:id="rId1"/>
    <hyperlink ref="K38:N38" r:id="rId2" tooltip="More Calendars by Vertex42.com" display="http://www.vertex42.com/calendars/"/>
  </hyperlinks>
  <printOptions horizontalCentered="1" verticalCentered="1"/>
  <pageMargins left="0.5" right="0.5" top="0.25" bottom="0.25" header="0.25" footer="0.25"/>
  <pageSetup orientation="landscape" r:id="rId3"/>
  <headerFooter alignWithMargins="0"/>
  <ignoredErrors>
    <ignoredError sqref="C3:L38 M3:N36 M38:N38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N38"/>
  <sheetViews>
    <sheetView workbookViewId="0">
      <selection sqref="A1:G1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42" t="str">
        <f>IF(An!$Q$3="","",An!$Q$3)</f>
        <v xml:space="preserve">decompte  annuel des cp/capa/rt/dp/r1/r2 etc…….  </v>
      </c>
      <c r="B1" s="142"/>
      <c r="C1" s="142"/>
      <c r="D1" s="142"/>
      <c r="E1" s="142"/>
      <c r="F1" s="142"/>
      <c r="G1" s="142"/>
      <c r="H1" s="138">
        <f>An!I16</f>
        <v>43344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'1'!A2:B2</f>
        <v>lundi</v>
      </c>
      <c r="B2" s="127"/>
      <c r="C2" s="127" t="str">
        <f>'1'!C2:D2</f>
        <v>mardi</v>
      </c>
      <c r="D2" s="127"/>
      <c r="E2" s="127" t="str">
        <f>'1'!E2:F2</f>
        <v>mercredi</v>
      </c>
      <c r="F2" s="127"/>
      <c r="G2" s="127" t="str">
        <f>'1'!G2:H2</f>
        <v>jeudi</v>
      </c>
      <c r="H2" s="127"/>
      <c r="I2" s="127" t="str">
        <f>'1'!I2:J2</f>
        <v>vendredi</v>
      </c>
      <c r="J2" s="127"/>
      <c r="K2" s="127" t="str">
        <f>'1'!K2:L2</f>
        <v>samedi</v>
      </c>
      <c r="L2" s="127"/>
      <c r="M2" s="127" t="str">
        <f>'1'!M2:N2</f>
        <v>dimanche</v>
      </c>
      <c r="N2" s="128"/>
    </row>
    <row r="3" spans="1:14" s="7" customFormat="1" ht="18">
      <c r="A3" s="25" t="str">
        <f>An!I18</f>
        <v/>
      </c>
      <c r="B3" s="23" t="str">
        <f>IF(ISERROR(MATCH(A3,event_dates,0)),"",INDEX(events,MATCH(A3,event_dates,0)))</f>
        <v/>
      </c>
      <c r="C3" s="25" t="str">
        <f>An!J18</f>
        <v/>
      </c>
      <c r="D3" s="23" t="str">
        <f>IF(ISERROR(MATCH(C3,event_dates,0)),"",INDEX(events,MATCH(C3,event_dates,0)))</f>
        <v/>
      </c>
      <c r="E3" s="25" t="str">
        <f>An!K18</f>
        <v/>
      </c>
      <c r="F3" s="23" t="str">
        <f>IF(ISERROR(MATCH(E3,event_dates,0)),"",INDEX(events,MATCH(E3,event_dates,0)))</f>
        <v/>
      </c>
      <c r="G3" s="25" t="str">
        <f>An!L18</f>
        <v/>
      </c>
      <c r="H3" s="23" t="str">
        <f>IF(ISERROR(MATCH(G3,event_dates,0)),"",INDEX(events,MATCH(G3,event_dates,0)))</f>
        <v/>
      </c>
      <c r="I3" s="25" t="str">
        <f>An!M18</f>
        <v/>
      </c>
      <c r="J3" s="23" t="str">
        <f>IF(ISERROR(MATCH(I3,event_dates,0)),"",INDEX(events,MATCH(I3,event_dates,0)))</f>
        <v/>
      </c>
      <c r="K3" s="25">
        <f>An!N18</f>
        <v>43344</v>
      </c>
      <c r="L3" s="23" t="str">
        <f>IF(ISERROR(MATCH(K3,event_dates,0)),"",INDEX(events,MATCH(K3,event_dates,0)))</f>
        <v/>
      </c>
      <c r="M3" s="25">
        <f>An!O18</f>
        <v>43345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5">
        <f>An!I19</f>
        <v>43346</v>
      </c>
      <c r="B9" s="23" t="str">
        <f>IF(ISERROR(MATCH(A9,event_dates,0)),"",INDEX(events,MATCH(A9,event_dates,0)))</f>
        <v/>
      </c>
      <c r="C9" s="25">
        <f>An!J19</f>
        <v>43347</v>
      </c>
      <c r="D9" s="23" t="str">
        <f>IF(ISERROR(MATCH(C9,event_dates,0)),"",INDEX(events,MATCH(C9,event_dates,0)))</f>
        <v/>
      </c>
      <c r="E9" s="26">
        <f>An!K19</f>
        <v>43348</v>
      </c>
      <c r="F9" s="27" t="str">
        <f>IF(ISERROR(MATCH(E9,event_dates,0)),"",INDEX(events,MATCH(E9,event_dates,0)))</f>
        <v/>
      </c>
      <c r="G9" s="25">
        <f>An!L19</f>
        <v>43349</v>
      </c>
      <c r="H9" s="23" t="str">
        <f>IF(ISERROR(MATCH(G9,event_dates,0)),"",INDEX(events,MATCH(G9,event_dates,0)))</f>
        <v/>
      </c>
      <c r="I9" s="25">
        <f>An!M19</f>
        <v>43350</v>
      </c>
      <c r="J9" s="23" t="str">
        <f>IF(ISERROR(MATCH(I9,event_dates,0)),"",INDEX(events,MATCH(I9,event_dates,0)))</f>
        <v/>
      </c>
      <c r="K9" s="25">
        <f>An!N19</f>
        <v>43351</v>
      </c>
      <c r="L9" s="23" t="str">
        <f>IF(ISERROR(MATCH(K9,event_dates,0)),"",INDEX(events,MATCH(K9,event_dates,0)))</f>
        <v/>
      </c>
      <c r="M9" s="25">
        <f>An!O19</f>
        <v>43352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43" t="s">
        <v>27</v>
      </c>
      <c r="F10" s="144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45"/>
      <c r="F11" s="144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45"/>
      <c r="F12" s="144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45" t="s">
        <v>3</v>
      </c>
      <c r="F13" s="144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46" t="s">
        <v>3</v>
      </c>
      <c r="F14" s="147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5">
        <f>An!I20</f>
        <v>43353</v>
      </c>
      <c r="B15" s="23" t="str">
        <f>IF(ISERROR(MATCH(A15,event_dates,0)),"",INDEX(events,MATCH(A15,event_dates,0)))</f>
        <v/>
      </c>
      <c r="C15" s="25">
        <f>An!J20</f>
        <v>43354</v>
      </c>
      <c r="D15" s="23" t="str">
        <f>IF(ISERROR(MATCH(C15,event_dates,0)),"",INDEX(events,MATCH(C15,event_dates,0)))</f>
        <v/>
      </c>
      <c r="E15" s="25">
        <f>An!K20</f>
        <v>43355</v>
      </c>
      <c r="F15" s="23" t="str">
        <f>IF(ISERROR(MATCH(E15,event_dates,0)),"",INDEX(events,MATCH(E15,event_dates,0)))</f>
        <v/>
      </c>
      <c r="G15" s="25">
        <f>An!L20</f>
        <v>43356</v>
      </c>
      <c r="H15" s="23" t="str">
        <f>IF(ISERROR(MATCH(G15,event_dates,0)),"",INDEX(events,MATCH(G15,event_dates,0)))</f>
        <v/>
      </c>
      <c r="I15" s="25">
        <f>An!M20</f>
        <v>43357</v>
      </c>
      <c r="J15" s="23" t="str">
        <f>IF(ISERROR(MATCH(I15,event_dates,0)),"",INDEX(events,MATCH(I15,event_dates,0)))</f>
        <v/>
      </c>
      <c r="K15" s="25">
        <f>An!N20</f>
        <v>43358</v>
      </c>
      <c r="L15" s="23" t="str">
        <f>IF(ISERROR(MATCH(K15,event_dates,0)),"",INDEX(events,MATCH(K15,event_dates,0)))</f>
        <v/>
      </c>
      <c r="M15" s="25">
        <f>An!O20</f>
        <v>43359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5">
        <f>An!I21</f>
        <v>43360</v>
      </c>
      <c r="B21" s="23" t="str">
        <f>IF(ISERROR(MATCH(A21,event_dates,0)),"",INDEX(events,MATCH(A21,event_dates,0)))</f>
        <v/>
      </c>
      <c r="C21" s="25">
        <f>An!J21</f>
        <v>43361</v>
      </c>
      <c r="D21" s="23" t="str">
        <f>IF(ISERROR(MATCH(C21,event_dates,0)),"",INDEX(events,MATCH(C21,event_dates,0)))</f>
        <v/>
      </c>
      <c r="E21" s="25">
        <f>An!K21</f>
        <v>43362</v>
      </c>
      <c r="F21" s="23" t="str">
        <f>IF(ISERROR(MATCH(E21,event_dates,0)),"",INDEX(events,MATCH(E21,event_dates,0)))</f>
        <v/>
      </c>
      <c r="G21" s="25">
        <f>An!L21</f>
        <v>43363</v>
      </c>
      <c r="H21" s="23" t="str">
        <f>IF(ISERROR(MATCH(G21,event_dates,0)),"",INDEX(events,MATCH(G21,event_dates,0)))</f>
        <v/>
      </c>
      <c r="I21" s="25">
        <f>An!M21</f>
        <v>43364</v>
      </c>
      <c r="J21" s="23" t="str">
        <f>IF(ISERROR(MATCH(I21,event_dates,0)),"",INDEX(events,MATCH(I21,event_dates,0)))</f>
        <v/>
      </c>
      <c r="K21" s="25">
        <f>An!N21</f>
        <v>43365</v>
      </c>
      <c r="L21" s="23" t="str">
        <f>IF(ISERROR(MATCH(K21,event_dates,0)),"",INDEX(events,MATCH(K21,event_dates,0)))</f>
        <v/>
      </c>
      <c r="M21" s="25">
        <f>An!O21</f>
        <v>43366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5">
        <f>An!I22</f>
        <v>43367</v>
      </c>
      <c r="B27" s="23" t="str">
        <f>IF(ISERROR(MATCH(A27,event_dates,0)),"",INDEX(events,MATCH(A27,event_dates,0)))</f>
        <v/>
      </c>
      <c r="C27" s="25">
        <f>An!J22</f>
        <v>43368</v>
      </c>
      <c r="D27" s="23" t="str">
        <f>IF(ISERROR(MATCH(C27,event_dates,0)),"",INDEX(events,MATCH(C27,event_dates,0)))</f>
        <v/>
      </c>
      <c r="E27" s="25">
        <f>An!K22</f>
        <v>43369</v>
      </c>
      <c r="F27" s="23" t="str">
        <f>IF(ISERROR(MATCH(E27,event_dates,0)),"",INDEX(events,MATCH(E27,event_dates,0)))</f>
        <v/>
      </c>
      <c r="G27" s="25">
        <f>An!L22</f>
        <v>43370</v>
      </c>
      <c r="H27" s="23" t="str">
        <f>IF(ISERROR(MATCH(G27,event_dates,0)),"",INDEX(events,MATCH(G27,event_dates,0)))</f>
        <v/>
      </c>
      <c r="I27" s="25">
        <f>An!M22</f>
        <v>43371</v>
      </c>
      <c r="J27" s="23" t="str">
        <f>IF(ISERROR(MATCH(I27,event_dates,0)),"",INDEX(events,MATCH(I27,event_dates,0)))</f>
        <v/>
      </c>
      <c r="K27" s="25">
        <f>An!N22</f>
        <v>43372</v>
      </c>
      <c r="L27" s="23" t="str">
        <f>IF(ISERROR(MATCH(K27,event_dates,0)),"",INDEX(events,MATCH(K27,event_dates,0)))</f>
        <v/>
      </c>
      <c r="M27" s="25">
        <f>An!O22</f>
        <v>43373</v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5" t="str">
        <f>An!I23</f>
        <v/>
      </c>
      <c r="B33" s="23" t="str">
        <f>IF(ISERROR(MATCH(A33,event_dates,0)),"",INDEX(events,MATCH(A33,event_dates,0)))</f>
        <v/>
      </c>
      <c r="C33" s="25" t="str">
        <f>An!J23</f>
        <v/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 t="s">
        <v>25</v>
      </c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 t="s">
        <v>6</v>
      </c>
      <c r="L38" s="135"/>
      <c r="M38" s="135"/>
      <c r="N38" s="136"/>
    </row>
  </sheetData>
  <mergeCells count="196">
    <mergeCell ref="M37:N37"/>
    <mergeCell ref="K38:N38"/>
    <mergeCell ref="H1:N1"/>
    <mergeCell ref="A1:G1"/>
    <mergeCell ref="A37:B37"/>
    <mergeCell ref="C37:D37"/>
    <mergeCell ref="I32:J32"/>
    <mergeCell ref="K32:L32"/>
    <mergeCell ref="M32:N32"/>
    <mergeCell ref="A34:B34"/>
    <mergeCell ref="C34:D34"/>
    <mergeCell ref="A32:B32"/>
    <mergeCell ref="A38:B38"/>
    <mergeCell ref="C38:D38"/>
    <mergeCell ref="A35:B35"/>
    <mergeCell ref="C35:D35"/>
    <mergeCell ref="A36:B36"/>
    <mergeCell ref="C36:D36"/>
    <mergeCell ref="C32:D32"/>
    <mergeCell ref="A31:B31"/>
    <mergeCell ref="C31:D31"/>
    <mergeCell ref="E31:F31"/>
    <mergeCell ref="G31:H31"/>
    <mergeCell ref="I31:J31"/>
    <mergeCell ref="K31:L31"/>
    <mergeCell ref="M31:N31"/>
    <mergeCell ref="A30:B30"/>
    <mergeCell ref="E32:F32"/>
    <mergeCell ref="G32:H32"/>
    <mergeCell ref="I30:J30"/>
    <mergeCell ref="C30:D30"/>
    <mergeCell ref="E30:F30"/>
    <mergeCell ref="G30:H30"/>
    <mergeCell ref="A29:B29"/>
    <mergeCell ref="C29:D29"/>
    <mergeCell ref="E29:F29"/>
    <mergeCell ref="G29:H29"/>
    <mergeCell ref="I29:J29"/>
    <mergeCell ref="K29:L29"/>
    <mergeCell ref="M29:N29"/>
    <mergeCell ref="K30:L30"/>
    <mergeCell ref="M30:N30"/>
    <mergeCell ref="I28:J28"/>
    <mergeCell ref="K28:L28"/>
    <mergeCell ref="A26:B26"/>
    <mergeCell ref="C26:D26"/>
    <mergeCell ref="E26:F26"/>
    <mergeCell ref="G26:H26"/>
    <mergeCell ref="I26:J26"/>
    <mergeCell ref="K26:L26"/>
    <mergeCell ref="M28:N28"/>
    <mergeCell ref="A28:B28"/>
    <mergeCell ref="C28:D28"/>
    <mergeCell ref="E28:F28"/>
    <mergeCell ref="G28:H28"/>
    <mergeCell ref="M26:N26"/>
    <mergeCell ref="A25:B25"/>
    <mergeCell ref="C25:D25"/>
    <mergeCell ref="M23:N23"/>
    <mergeCell ref="A24:B24"/>
    <mergeCell ref="C24:D24"/>
    <mergeCell ref="E24:F24"/>
    <mergeCell ref="G24:H24"/>
    <mergeCell ref="I24:J24"/>
    <mergeCell ref="K24:L24"/>
    <mergeCell ref="M24:N24"/>
    <mergeCell ref="M25:N25"/>
    <mergeCell ref="A23:B23"/>
    <mergeCell ref="C23:D23"/>
    <mergeCell ref="E23:F23"/>
    <mergeCell ref="G23:H23"/>
    <mergeCell ref="I25:J25"/>
    <mergeCell ref="K25:L25"/>
    <mergeCell ref="E25:F25"/>
    <mergeCell ref="G25:H25"/>
    <mergeCell ref="I20:J20"/>
    <mergeCell ref="K20:L20"/>
    <mergeCell ref="E20:F20"/>
    <mergeCell ref="G20:H20"/>
    <mergeCell ref="I23:J23"/>
    <mergeCell ref="K23:L23"/>
    <mergeCell ref="A22:B22"/>
    <mergeCell ref="C22:D22"/>
    <mergeCell ref="E22:F22"/>
    <mergeCell ref="G22:H22"/>
    <mergeCell ref="I22:J22"/>
    <mergeCell ref="K22:L22"/>
    <mergeCell ref="I18:J18"/>
    <mergeCell ref="K18:L18"/>
    <mergeCell ref="A17:B17"/>
    <mergeCell ref="C17:D17"/>
    <mergeCell ref="E17:F17"/>
    <mergeCell ref="G17:H17"/>
    <mergeCell ref="I17:J17"/>
    <mergeCell ref="K17:L17"/>
    <mergeCell ref="M22:N22"/>
    <mergeCell ref="A20:B20"/>
    <mergeCell ref="C20:D20"/>
    <mergeCell ref="M18:N18"/>
    <mergeCell ref="A19:B19"/>
    <mergeCell ref="C19:D19"/>
    <mergeCell ref="E19:F19"/>
    <mergeCell ref="G19:H19"/>
    <mergeCell ref="I19:J19"/>
    <mergeCell ref="K19:L19"/>
    <mergeCell ref="M19:N19"/>
    <mergeCell ref="M20:N20"/>
    <mergeCell ref="A18:B18"/>
    <mergeCell ref="C18:D18"/>
    <mergeCell ref="E18:F18"/>
    <mergeCell ref="G18:H18"/>
    <mergeCell ref="M17:N17"/>
    <mergeCell ref="A16:B16"/>
    <mergeCell ref="C16:D16"/>
    <mergeCell ref="M13:N13"/>
    <mergeCell ref="A14:B14"/>
    <mergeCell ref="C14:D14"/>
    <mergeCell ref="E14:F14"/>
    <mergeCell ref="G14:H14"/>
    <mergeCell ref="I14:J14"/>
    <mergeCell ref="K14:L14"/>
    <mergeCell ref="M14:N14"/>
    <mergeCell ref="M16:N16"/>
    <mergeCell ref="A13:B13"/>
    <mergeCell ref="C13:D13"/>
    <mergeCell ref="E13:F13"/>
    <mergeCell ref="G13:H13"/>
    <mergeCell ref="I16:J16"/>
    <mergeCell ref="K16:L16"/>
    <mergeCell ref="E16:F16"/>
    <mergeCell ref="G16:H16"/>
    <mergeCell ref="I11:J11"/>
    <mergeCell ref="K11:L11"/>
    <mergeCell ref="E11:F11"/>
    <mergeCell ref="G11:H11"/>
    <mergeCell ref="I13:J13"/>
    <mergeCell ref="K13:L13"/>
    <mergeCell ref="A12:B12"/>
    <mergeCell ref="C12:D12"/>
    <mergeCell ref="E12:F12"/>
    <mergeCell ref="G12:H12"/>
    <mergeCell ref="I12:J12"/>
    <mergeCell ref="K12:L12"/>
    <mergeCell ref="I8:J8"/>
    <mergeCell ref="K8:L8"/>
    <mergeCell ref="A5:B5"/>
    <mergeCell ref="C5:D5"/>
    <mergeCell ref="E5:F5"/>
    <mergeCell ref="G5:H5"/>
    <mergeCell ref="I5:J5"/>
    <mergeCell ref="K5:L5"/>
    <mergeCell ref="M12:N12"/>
    <mergeCell ref="A11:B11"/>
    <mergeCell ref="C11:D11"/>
    <mergeCell ref="M8:N8"/>
    <mergeCell ref="A10:B10"/>
    <mergeCell ref="C10:D10"/>
    <mergeCell ref="E10:F10"/>
    <mergeCell ref="G10:H10"/>
    <mergeCell ref="I10:J10"/>
    <mergeCell ref="K10:L10"/>
    <mergeCell ref="M10:N10"/>
    <mergeCell ref="M11:N11"/>
    <mergeCell ref="A8:B8"/>
    <mergeCell ref="C8:D8"/>
    <mergeCell ref="E8:F8"/>
    <mergeCell ref="G8:H8"/>
    <mergeCell ref="M5:N5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I6:J6"/>
    <mergeCell ref="K6:L6"/>
    <mergeCell ref="E6:F6"/>
    <mergeCell ref="G6:H6"/>
    <mergeCell ref="M2:N2"/>
    <mergeCell ref="A2:B2"/>
    <mergeCell ref="C2:D2"/>
    <mergeCell ref="E2:F2"/>
    <mergeCell ref="G2:H2"/>
    <mergeCell ref="A4:B4"/>
    <mergeCell ref="C4:D4"/>
    <mergeCell ref="E4:F4"/>
    <mergeCell ref="G4:H4"/>
    <mergeCell ref="I2:J2"/>
    <mergeCell ref="K2:L2"/>
    <mergeCell ref="I4:J4"/>
    <mergeCell ref="K4:L4"/>
    <mergeCell ref="M4:N4"/>
  </mergeCells>
  <phoneticPr fontId="0" type="noConversion"/>
  <hyperlinks>
    <hyperlink ref="K38" r:id="rId1"/>
    <hyperlink ref="K38:N38" r:id="rId2" tooltip="More Calendars by Vertex42.com" display="http://www.vertex42.com/calendars/"/>
  </hyperlinks>
  <printOptions horizontalCentered="1" verticalCentered="1"/>
  <pageMargins left="0.5" right="0.5" top="0.25" bottom="0.25" header="0.25" footer="0.25"/>
  <pageSetup orientation="landscape" r:id="rId3"/>
  <headerFooter alignWithMargins="0"/>
  <ignoredErrors>
    <ignoredError sqref="C3:L9 M3:N36 M38:N38 C11:L38 C10:D10 F10:L10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pageSetUpPr fitToPage="1"/>
  </sheetPr>
  <dimension ref="A1:N38"/>
  <sheetViews>
    <sheetView workbookViewId="0">
      <selection sqref="A1:G1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42" t="str">
        <f>IF(An!$Q$3="","",An!$Q$3)</f>
        <v xml:space="preserve">decompte  annuel des cp/capa/rt/dp/r1/r2 etc…….  </v>
      </c>
      <c r="B1" s="142"/>
      <c r="C1" s="142"/>
      <c r="D1" s="142"/>
      <c r="E1" s="142"/>
      <c r="F1" s="142"/>
      <c r="G1" s="142"/>
      <c r="H1" s="138">
        <f>An!Q16</f>
        <v>43374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'1'!A2:B2</f>
        <v>lundi</v>
      </c>
      <c r="B2" s="127"/>
      <c r="C2" s="127" t="str">
        <f>'1'!C2:D2</f>
        <v>mardi</v>
      </c>
      <c r="D2" s="127"/>
      <c r="E2" s="127" t="str">
        <f>'1'!E2:F2</f>
        <v>mercredi</v>
      </c>
      <c r="F2" s="127"/>
      <c r="G2" s="127" t="str">
        <f>'1'!G2:H2</f>
        <v>jeudi</v>
      </c>
      <c r="H2" s="127"/>
      <c r="I2" s="127" t="str">
        <f>'1'!I2:J2</f>
        <v>vendredi</v>
      </c>
      <c r="J2" s="127"/>
      <c r="K2" s="127" t="str">
        <f>'1'!K2:L2</f>
        <v>samedi</v>
      </c>
      <c r="L2" s="127"/>
      <c r="M2" s="127" t="str">
        <f>'1'!M2:N2</f>
        <v>dimanche</v>
      </c>
      <c r="N2" s="128"/>
    </row>
    <row r="3" spans="1:14" s="7" customFormat="1" ht="18">
      <c r="A3" s="25">
        <f>An!Q18</f>
        <v>43374</v>
      </c>
      <c r="B3" s="23" t="str">
        <f>IF(ISERROR(MATCH(A3,event_dates,0)),"",INDEX(events,MATCH(A3,event_dates,0)))</f>
        <v/>
      </c>
      <c r="C3" s="25">
        <f>An!R18</f>
        <v>43375</v>
      </c>
      <c r="D3" s="23" t="str">
        <f>IF(ISERROR(MATCH(C3,event_dates,0)),"",INDEX(events,MATCH(C3,event_dates,0)))</f>
        <v/>
      </c>
      <c r="E3" s="25">
        <f>An!S18</f>
        <v>43376</v>
      </c>
      <c r="F3" s="23" t="str">
        <f>IF(ISERROR(MATCH(E3,event_dates,0)),"",INDEX(events,MATCH(E3,event_dates,0)))</f>
        <v/>
      </c>
      <c r="G3" s="25">
        <f>An!T18</f>
        <v>43377</v>
      </c>
      <c r="H3" s="23" t="str">
        <f>IF(ISERROR(MATCH(G3,event_dates,0)),"",INDEX(events,MATCH(G3,event_dates,0)))</f>
        <v/>
      </c>
      <c r="I3" s="25">
        <f>An!U18</f>
        <v>43378</v>
      </c>
      <c r="J3" s="23" t="str">
        <f>IF(ISERROR(MATCH(I3,event_dates,0)),"",INDEX(events,MATCH(I3,event_dates,0)))</f>
        <v/>
      </c>
      <c r="K3" s="25">
        <f>An!V18</f>
        <v>43379</v>
      </c>
      <c r="L3" s="23" t="str">
        <f>IF(ISERROR(MATCH(K3,event_dates,0)),"",INDEX(events,MATCH(K3,event_dates,0)))</f>
        <v/>
      </c>
      <c r="M3" s="25">
        <f>An!W18</f>
        <v>43380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5">
        <f>An!Q19</f>
        <v>43381</v>
      </c>
      <c r="B9" s="23" t="str">
        <f>IF(ISERROR(MATCH(A9,event_dates,0)),"",INDEX(events,MATCH(A9,event_dates,0)))</f>
        <v/>
      </c>
      <c r="C9" s="25">
        <f>An!R19</f>
        <v>43382</v>
      </c>
      <c r="D9" s="23" t="str">
        <f>IF(ISERROR(MATCH(C9,event_dates,0)),"",INDEX(events,MATCH(C9,event_dates,0)))</f>
        <v/>
      </c>
      <c r="E9" s="25">
        <f>An!S19</f>
        <v>43383</v>
      </c>
      <c r="F9" s="23" t="str">
        <f>IF(ISERROR(MATCH(E9,event_dates,0)),"",INDEX(events,MATCH(E9,event_dates,0)))</f>
        <v/>
      </c>
      <c r="G9" s="25">
        <f>An!T19</f>
        <v>43384</v>
      </c>
      <c r="H9" s="23" t="str">
        <f>IF(ISERROR(MATCH(G9,event_dates,0)),"",INDEX(events,MATCH(G9,event_dates,0)))</f>
        <v/>
      </c>
      <c r="I9" s="25">
        <f>An!U19</f>
        <v>43385</v>
      </c>
      <c r="J9" s="23" t="str">
        <f>IF(ISERROR(MATCH(I9,event_dates,0)),"",INDEX(events,MATCH(I9,event_dates,0)))</f>
        <v/>
      </c>
      <c r="K9" s="25">
        <f>An!V19</f>
        <v>43386</v>
      </c>
      <c r="L9" s="23" t="str">
        <f>IF(ISERROR(MATCH(K9,event_dates,0)),"",INDEX(events,MATCH(K9,event_dates,0)))</f>
        <v/>
      </c>
      <c r="M9" s="25">
        <f>An!W19</f>
        <v>43387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30" t="str">
        <f ca="1">IF(ISERROR(MATCH(E9,event_dates,0)+MATCH(E9,OFFSET(event_dates,MATCH(E9,event_dates,0),0,500,1),0)),"",INDEX(events,MATCH(E9,event_dates,0)+MATCH(E9,OFFSET(event_dates,MATCH(E9,event_dates,0),0,500,1),0)))</f>
        <v/>
      </c>
      <c r="F10" s="131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32"/>
      <c r="F11" s="131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32"/>
      <c r="F12" s="131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32" t="s">
        <v>3</v>
      </c>
      <c r="F13" s="131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33" t="s">
        <v>3</v>
      </c>
      <c r="F14" s="134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5">
        <f>An!Q20</f>
        <v>43388</v>
      </c>
      <c r="B15" s="23" t="str">
        <f>IF(ISERROR(MATCH(A15,event_dates,0)),"",INDEX(events,MATCH(A15,event_dates,0)))</f>
        <v/>
      </c>
      <c r="C15" s="25">
        <f>An!R20</f>
        <v>43389</v>
      </c>
      <c r="D15" s="23" t="str">
        <f>IF(ISERROR(MATCH(C15,event_dates,0)),"",INDEX(events,MATCH(C15,event_dates,0)))</f>
        <v/>
      </c>
      <c r="E15" s="25">
        <f>An!S20</f>
        <v>43390</v>
      </c>
      <c r="F15" s="23" t="str">
        <f>IF(ISERROR(MATCH(E15,event_dates,0)),"",INDEX(events,MATCH(E15,event_dates,0)))</f>
        <v/>
      </c>
      <c r="G15" s="25">
        <f>An!T20</f>
        <v>43391</v>
      </c>
      <c r="H15" s="23" t="str">
        <f>IF(ISERROR(MATCH(G15,event_dates,0)),"",INDEX(events,MATCH(G15,event_dates,0)))</f>
        <v/>
      </c>
      <c r="I15" s="25">
        <f>An!U20</f>
        <v>43392</v>
      </c>
      <c r="J15" s="23" t="str">
        <f>IF(ISERROR(MATCH(I15,event_dates,0)),"",INDEX(events,MATCH(I15,event_dates,0)))</f>
        <v/>
      </c>
      <c r="K15" s="25">
        <f>An!V20</f>
        <v>43393</v>
      </c>
      <c r="L15" s="23" t="str">
        <f>IF(ISERROR(MATCH(K15,event_dates,0)),"",INDEX(events,MATCH(K15,event_dates,0)))</f>
        <v/>
      </c>
      <c r="M15" s="25">
        <f>An!W20</f>
        <v>43394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5">
        <f>An!Q21</f>
        <v>43395</v>
      </c>
      <c r="B21" s="23" t="str">
        <f>IF(ISERROR(MATCH(A21,event_dates,0)),"",INDEX(events,MATCH(A21,event_dates,0)))</f>
        <v/>
      </c>
      <c r="C21" s="25">
        <f>An!R21</f>
        <v>43396</v>
      </c>
      <c r="D21" s="23" t="str">
        <f>IF(ISERROR(MATCH(C21,event_dates,0)),"",INDEX(events,MATCH(C21,event_dates,0)))</f>
        <v/>
      </c>
      <c r="E21" s="25">
        <f>An!S21</f>
        <v>43397</v>
      </c>
      <c r="F21" s="23" t="str">
        <f>IF(ISERROR(MATCH(E21,event_dates,0)),"",INDEX(events,MATCH(E21,event_dates,0)))</f>
        <v/>
      </c>
      <c r="G21" s="25">
        <f>An!T21</f>
        <v>43398</v>
      </c>
      <c r="H21" s="23" t="str">
        <f>IF(ISERROR(MATCH(G21,event_dates,0)),"",INDEX(events,MATCH(G21,event_dates,0)))</f>
        <v/>
      </c>
      <c r="I21" s="25">
        <f>An!U21</f>
        <v>43399</v>
      </c>
      <c r="J21" s="23" t="str">
        <f>IF(ISERROR(MATCH(I21,event_dates,0)),"",INDEX(events,MATCH(I21,event_dates,0)))</f>
        <v/>
      </c>
      <c r="K21" s="25">
        <f>An!V21</f>
        <v>43400</v>
      </c>
      <c r="L21" s="23" t="str">
        <f>IF(ISERROR(MATCH(K21,event_dates,0)),"",INDEX(events,MATCH(K21,event_dates,0)))</f>
        <v/>
      </c>
      <c r="M21" s="25">
        <f>An!W21</f>
        <v>43401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5">
        <f>An!Q22</f>
        <v>43402</v>
      </c>
      <c r="B27" s="23" t="str">
        <f>IF(ISERROR(MATCH(A27,event_dates,0)),"",INDEX(events,MATCH(A27,event_dates,0)))</f>
        <v/>
      </c>
      <c r="C27" s="25">
        <f>An!R22</f>
        <v>43403</v>
      </c>
      <c r="D27" s="23" t="str">
        <f>IF(ISERROR(MATCH(C27,event_dates,0)),"",INDEX(events,MATCH(C27,event_dates,0)))</f>
        <v/>
      </c>
      <c r="E27" s="25">
        <f>An!S22</f>
        <v>43404</v>
      </c>
      <c r="F27" s="23" t="str">
        <f>IF(ISERROR(MATCH(E27,event_dates,0)),"",INDEX(events,MATCH(E27,event_dates,0)))</f>
        <v/>
      </c>
      <c r="G27" s="25" t="str">
        <f>An!T22</f>
        <v/>
      </c>
      <c r="H27" s="23" t="str">
        <f>IF(ISERROR(MATCH(G27,event_dates,0)),"",INDEX(events,MATCH(G27,event_dates,0)))</f>
        <v/>
      </c>
      <c r="I27" s="25" t="str">
        <f>An!U22</f>
        <v/>
      </c>
      <c r="J27" s="23" t="str">
        <f>IF(ISERROR(MATCH(I27,event_dates,0)),"",INDEX(events,MATCH(I27,event_dates,0)))</f>
        <v/>
      </c>
      <c r="K27" s="25" t="str">
        <f>An!V22</f>
        <v/>
      </c>
      <c r="L27" s="23" t="str">
        <f>IF(ISERROR(MATCH(K27,event_dates,0)),"",INDEX(events,MATCH(K27,event_dates,0)))</f>
        <v/>
      </c>
      <c r="M27" s="25" t="str">
        <f>An!W22</f>
        <v/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5" t="str">
        <f>An!Q23</f>
        <v/>
      </c>
      <c r="B33" s="23" t="str">
        <f>IF(ISERROR(MATCH(A33,event_dates,0)),"",INDEX(events,MATCH(A33,event_dates,0)))</f>
        <v/>
      </c>
      <c r="C33" s="25" t="str">
        <f>An!R23</f>
        <v/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 t="s">
        <v>25</v>
      </c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 t="s">
        <v>6</v>
      </c>
      <c r="L38" s="135"/>
      <c r="M38" s="135"/>
      <c r="N38" s="136"/>
    </row>
  </sheetData>
  <mergeCells count="196">
    <mergeCell ref="A4:B4"/>
    <mergeCell ref="C4:D4"/>
    <mergeCell ref="E4:F4"/>
    <mergeCell ref="G4:H4"/>
    <mergeCell ref="I4:J4"/>
    <mergeCell ref="K4:L4"/>
    <mergeCell ref="M4:N4"/>
    <mergeCell ref="M37:N37"/>
    <mergeCell ref="M5:N5"/>
    <mergeCell ref="A6:B6"/>
    <mergeCell ref="C6:D6"/>
    <mergeCell ref="E6:F6"/>
    <mergeCell ref="G6:H6"/>
    <mergeCell ref="I6:J6"/>
    <mergeCell ref="K6:L6"/>
    <mergeCell ref="M6:N6"/>
    <mergeCell ref="A5:B5"/>
    <mergeCell ref="C5:D5"/>
    <mergeCell ref="E5:F5"/>
    <mergeCell ref="G5:H5"/>
    <mergeCell ref="I5:J5"/>
    <mergeCell ref="K5:L5"/>
    <mergeCell ref="M7:N7"/>
    <mergeCell ref="A8:B8"/>
    <mergeCell ref="A1:G1"/>
    <mergeCell ref="I2:J2"/>
    <mergeCell ref="K2:L2"/>
    <mergeCell ref="M2:N2"/>
    <mergeCell ref="A2:B2"/>
    <mergeCell ref="C2:D2"/>
    <mergeCell ref="E2:F2"/>
    <mergeCell ref="G2:H2"/>
    <mergeCell ref="H1:N1"/>
    <mergeCell ref="C8:D8"/>
    <mergeCell ref="E8:F8"/>
    <mergeCell ref="G8:H8"/>
    <mergeCell ref="I8:J8"/>
    <mergeCell ref="K8:L8"/>
    <mergeCell ref="M8:N8"/>
    <mergeCell ref="A7:B7"/>
    <mergeCell ref="C7:D7"/>
    <mergeCell ref="E7:F7"/>
    <mergeCell ref="G7:H7"/>
    <mergeCell ref="I7:J7"/>
    <mergeCell ref="K7:L7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3:B13"/>
    <mergeCell ref="C13:D13"/>
    <mergeCell ref="E13:F13"/>
    <mergeCell ref="G13:H13"/>
    <mergeCell ref="I13:J13"/>
    <mergeCell ref="K13:L13"/>
    <mergeCell ref="M13:N13"/>
    <mergeCell ref="A12:B12"/>
    <mergeCell ref="C12:D12"/>
    <mergeCell ref="E12:F12"/>
    <mergeCell ref="G12:H12"/>
    <mergeCell ref="I12:J12"/>
    <mergeCell ref="K12:L12"/>
    <mergeCell ref="M14:N14"/>
    <mergeCell ref="A16:B16"/>
    <mergeCell ref="C16:D16"/>
    <mergeCell ref="E16:F16"/>
    <mergeCell ref="G16:H16"/>
    <mergeCell ref="I16:J16"/>
    <mergeCell ref="K16:L16"/>
    <mergeCell ref="M16:N16"/>
    <mergeCell ref="A14:B14"/>
    <mergeCell ref="C14:D14"/>
    <mergeCell ref="E14:F14"/>
    <mergeCell ref="G14:H14"/>
    <mergeCell ref="I14:J14"/>
    <mergeCell ref="K14:L14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19:N19"/>
    <mergeCell ref="A20:B20"/>
    <mergeCell ref="C20:D20"/>
    <mergeCell ref="E20:F20"/>
    <mergeCell ref="G20:H20"/>
    <mergeCell ref="I20:J20"/>
    <mergeCell ref="K20:L20"/>
    <mergeCell ref="M20:N20"/>
    <mergeCell ref="A19:B19"/>
    <mergeCell ref="C19:D19"/>
    <mergeCell ref="E19:F19"/>
    <mergeCell ref="G19:H19"/>
    <mergeCell ref="I19:J19"/>
    <mergeCell ref="K19:L19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5:B25"/>
    <mergeCell ref="C25:D25"/>
    <mergeCell ref="E25:F25"/>
    <mergeCell ref="G25:H25"/>
    <mergeCell ref="I25:J25"/>
    <mergeCell ref="K25:L25"/>
    <mergeCell ref="M25:N25"/>
    <mergeCell ref="A24:B24"/>
    <mergeCell ref="C24:D24"/>
    <mergeCell ref="E24:F24"/>
    <mergeCell ref="G24:H24"/>
    <mergeCell ref="I24:J24"/>
    <mergeCell ref="K24:L24"/>
    <mergeCell ref="M26:N26"/>
    <mergeCell ref="A28:B28"/>
    <mergeCell ref="C28:D28"/>
    <mergeCell ref="E28:F28"/>
    <mergeCell ref="G28:H28"/>
    <mergeCell ref="I28:J28"/>
    <mergeCell ref="K28:L28"/>
    <mergeCell ref="M28:N28"/>
    <mergeCell ref="A26:B26"/>
    <mergeCell ref="C26:D26"/>
    <mergeCell ref="E26:F26"/>
    <mergeCell ref="G26:H26"/>
    <mergeCell ref="I26:J26"/>
    <mergeCell ref="K26:L26"/>
    <mergeCell ref="M29:N29"/>
    <mergeCell ref="K30:L30"/>
    <mergeCell ref="M30:N30"/>
    <mergeCell ref="A29:B29"/>
    <mergeCell ref="C29:D29"/>
    <mergeCell ref="E29:F29"/>
    <mergeCell ref="G29:H29"/>
    <mergeCell ref="I29:J29"/>
    <mergeCell ref="K29:L29"/>
    <mergeCell ref="I31:J31"/>
    <mergeCell ref="K31:L31"/>
    <mergeCell ref="M31:N31"/>
    <mergeCell ref="A30:B30"/>
    <mergeCell ref="I30:J30"/>
    <mergeCell ref="C30:D30"/>
    <mergeCell ref="E30:F30"/>
    <mergeCell ref="G30:H30"/>
    <mergeCell ref="A31:B31"/>
    <mergeCell ref="C31:D31"/>
    <mergeCell ref="E31:F31"/>
    <mergeCell ref="G31:H31"/>
    <mergeCell ref="M32:N32"/>
    <mergeCell ref="A34:B34"/>
    <mergeCell ref="C34:D34"/>
    <mergeCell ref="A32:B32"/>
    <mergeCell ref="C32:D32"/>
    <mergeCell ref="E32:F32"/>
    <mergeCell ref="G32:H32"/>
    <mergeCell ref="I32:J32"/>
    <mergeCell ref="A38:B38"/>
    <mergeCell ref="C38:D38"/>
    <mergeCell ref="A35:B35"/>
    <mergeCell ref="C35:D35"/>
    <mergeCell ref="A36:B36"/>
    <mergeCell ref="C36:D36"/>
    <mergeCell ref="A37:B37"/>
    <mergeCell ref="C37:D37"/>
    <mergeCell ref="K32:L32"/>
    <mergeCell ref="K38:N38"/>
  </mergeCells>
  <phoneticPr fontId="0" type="noConversion"/>
  <hyperlinks>
    <hyperlink ref="K38" r:id="rId1"/>
    <hyperlink ref="K38:N38" r:id="rId2" tooltip="More Calendars by Vertex42.com" display="http://www.vertex42.com/calendars/"/>
  </hyperlinks>
  <printOptions horizontalCentered="1" verticalCentered="1"/>
  <pageMargins left="0.5" right="0.5" top="0.25" bottom="0.25" header="0.25" footer="0.25"/>
  <pageSetup orientation="landscape" r:id="rId3"/>
  <headerFooter alignWithMargins="0"/>
  <ignoredErrors>
    <ignoredError sqref="C3:L38 M3:N36 M38:N38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pageSetUpPr fitToPage="1"/>
  </sheetPr>
  <dimension ref="A1:N38"/>
  <sheetViews>
    <sheetView workbookViewId="0">
      <selection sqref="A1:G1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42" t="str">
        <f>IF(An!$Q$3="","",An!$Q$3)</f>
        <v xml:space="preserve">decompte  annuel des cp/capa/rt/dp/r1/r2 etc…….  </v>
      </c>
      <c r="B1" s="142"/>
      <c r="C1" s="142"/>
      <c r="D1" s="142"/>
      <c r="E1" s="142"/>
      <c r="F1" s="142"/>
      <c r="G1" s="142"/>
      <c r="H1" s="138">
        <f>An!A25</f>
        <v>43405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'1'!A2:B2</f>
        <v>lundi</v>
      </c>
      <c r="B2" s="127"/>
      <c r="C2" s="127" t="str">
        <f>'1'!C2:D2</f>
        <v>mardi</v>
      </c>
      <c r="D2" s="127"/>
      <c r="E2" s="127" t="str">
        <f>'1'!E2:F2</f>
        <v>mercredi</v>
      </c>
      <c r="F2" s="127"/>
      <c r="G2" s="127" t="str">
        <f>'1'!G2:H2</f>
        <v>jeudi</v>
      </c>
      <c r="H2" s="127"/>
      <c r="I2" s="127" t="str">
        <f>'1'!I2:J2</f>
        <v>vendredi</v>
      </c>
      <c r="J2" s="127"/>
      <c r="K2" s="127" t="str">
        <f>'1'!K2:L2</f>
        <v>samedi</v>
      </c>
      <c r="L2" s="127"/>
      <c r="M2" s="127" t="str">
        <f>'1'!M2:N2</f>
        <v>dimanche</v>
      </c>
      <c r="N2" s="128"/>
    </row>
    <row r="3" spans="1:14" s="7" customFormat="1" ht="18">
      <c r="A3" s="25" t="str">
        <f>An!A27</f>
        <v/>
      </c>
      <c r="B3" s="23" t="str">
        <f>IF(ISERROR(MATCH(A3,event_dates,0)),"",INDEX(events,MATCH(A3,event_dates,0)))</f>
        <v/>
      </c>
      <c r="C3" s="25" t="str">
        <f>An!B27</f>
        <v/>
      </c>
      <c r="D3" s="23" t="str">
        <f>IF(ISERROR(MATCH(C3,event_dates,0)),"",INDEX(events,MATCH(C3,event_dates,0)))</f>
        <v/>
      </c>
      <c r="E3" s="25" t="str">
        <f>An!C27</f>
        <v/>
      </c>
      <c r="F3" s="23" t="str">
        <f>IF(ISERROR(MATCH(E3,event_dates,0)),"",INDEX(events,MATCH(E3,event_dates,0)))</f>
        <v/>
      </c>
      <c r="G3" s="25">
        <f>An!D27</f>
        <v>43405</v>
      </c>
      <c r="H3" s="23" t="str">
        <f>IF(ISERROR(MATCH(G3,event_dates,0)),"",INDEX(events,MATCH(G3,event_dates,0)))</f>
        <v/>
      </c>
      <c r="I3" s="25">
        <f>An!E27</f>
        <v>43406</v>
      </c>
      <c r="J3" s="23" t="str">
        <f>IF(ISERROR(MATCH(I3,event_dates,0)),"",INDEX(events,MATCH(I3,event_dates,0)))</f>
        <v/>
      </c>
      <c r="K3" s="25">
        <f>An!F27</f>
        <v>43407</v>
      </c>
      <c r="L3" s="23" t="str">
        <f>IF(ISERROR(MATCH(K3,event_dates,0)),"",INDEX(events,MATCH(K3,event_dates,0)))</f>
        <v/>
      </c>
      <c r="M3" s="25">
        <f>An!G27</f>
        <v>43408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5">
        <f>An!A28</f>
        <v>43409</v>
      </c>
      <c r="B9" s="23" t="str">
        <f>IF(ISERROR(MATCH(A9,event_dates,0)),"",INDEX(events,MATCH(A9,event_dates,0)))</f>
        <v/>
      </c>
      <c r="C9" s="25">
        <f>An!B28</f>
        <v>43410</v>
      </c>
      <c r="D9" s="23" t="str">
        <f>IF(ISERROR(MATCH(C9,event_dates,0)),"",INDEX(events,MATCH(C9,event_dates,0)))</f>
        <v/>
      </c>
      <c r="E9" s="25">
        <f>An!C28</f>
        <v>43411</v>
      </c>
      <c r="F9" s="23" t="str">
        <f>IF(ISERROR(MATCH(E9,event_dates,0)),"",INDEX(events,MATCH(E9,event_dates,0)))</f>
        <v/>
      </c>
      <c r="G9" s="25">
        <f>An!D28</f>
        <v>43412</v>
      </c>
      <c r="H9" s="23" t="str">
        <f>IF(ISERROR(MATCH(G9,event_dates,0)),"",INDEX(events,MATCH(G9,event_dates,0)))</f>
        <v/>
      </c>
      <c r="I9" s="25">
        <f>An!E28</f>
        <v>43413</v>
      </c>
      <c r="J9" s="23" t="str">
        <f>IF(ISERROR(MATCH(I9,event_dates,0)),"",INDEX(events,MATCH(I9,event_dates,0)))</f>
        <v/>
      </c>
      <c r="K9" s="25">
        <f>An!F28</f>
        <v>43414</v>
      </c>
      <c r="L9" s="23" t="str">
        <f>IF(ISERROR(MATCH(K9,event_dates,0)),"",INDEX(events,MATCH(K9,event_dates,0)))</f>
        <v/>
      </c>
      <c r="M9" s="25">
        <f>An!G28</f>
        <v>43415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30" t="str">
        <f ca="1">IF(ISERROR(MATCH(E9,event_dates,0)+MATCH(E9,OFFSET(event_dates,MATCH(E9,event_dates,0),0,500,1),0)),"",INDEX(events,MATCH(E9,event_dates,0)+MATCH(E9,OFFSET(event_dates,MATCH(E9,event_dates,0),0,500,1),0)))</f>
        <v/>
      </c>
      <c r="F10" s="131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32"/>
      <c r="F11" s="131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32"/>
      <c r="F12" s="131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32" t="s">
        <v>3</v>
      </c>
      <c r="F13" s="131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33" t="s">
        <v>3</v>
      </c>
      <c r="F14" s="134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5">
        <f>An!A29</f>
        <v>43416</v>
      </c>
      <c r="B15" s="23" t="str">
        <f>IF(ISERROR(MATCH(A15,event_dates,0)),"",INDEX(events,MATCH(A15,event_dates,0)))</f>
        <v/>
      </c>
      <c r="C15" s="25">
        <f>An!B29</f>
        <v>43417</v>
      </c>
      <c r="D15" s="23" t="str">
        <f>IF(ISERROR(MATCH(C15,event_dates,0)),"",INDEX(events,MATCH(C15,event_dates,0)))</f>
        <v/>
      </c>
      <c r="E15" s="25">
        <f>An!C29</f>
        <v>43418</v>
      </c>
      <c r="F15" s="23" t="str">
        <f>IF(ISERROR(MATCH(E15,event_dates,0)),"",INDEX(events,MATCH(E15,event_dates,0)))</f>
        <v/>
      </c>
      <c r="G15" s="25">
        <f>An!D29</f>
        <v>43419</v>
      </c>
      <c r="H15" s="23" t="str">
        <f>IF(ISERROR(MATCH(G15,event_dates,0)),"",INDEX(events,MATCH(G15,event_dates,0)))</f>
        <v/>
      </c>
      <c r="I15" s="25">
        <f>An!E29</f>
        <v>43420</v>
      </c>
      <c r="J15" s="23" t="str">
        <f>IF(ISERROR(MATCH(I15,event_dates,0)),"",INDEX(events,MATCH(I15,event_dates,0)))</f>
        <v/>
      </c>
      <c r="K15" s="25">
        <f>An!F29</f>
        <v>43421</v>
      </c>
      <c r="L15" s="23" t="str">
        <f>IF(ISERROR(MATCH(K15,event_dates,0)),"",INDEX(events,MATCH(K15,event_dates,0)))</f>
        <v/>
      </c>
      <c r="M15" s="25">
        <f>An!G29</f>
        <v>43422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5">
        <f>An!A30</f>
        <v>43423</v>
      </c>
      <c r="B21" s="23" t="str">
        <f>IF(ISERROR(MATCH(A21,event_dates,0)),"",INDEX(events,MATCH(A21,event_dates,0)))</f>
        <v/>
      </c>
      <c r="C21" s="25">
        <f>An!B30</f>
        <v>43424</v>
      </c>
      <c r="D21" s="23" t="str">
        <f>IF(ISERROR(MATCH(C21,event_dates,0)),"",INDEX(events,MATCH(C21,event_dates,0)))</f>
        <v/>
      </c>
      <c r="E21" s="25">
        <f>An!C30</f>
        <v>43425</v>
      </c>
      <c r="F21" s="23" t="str">
        <f>IF(ISERROR(MATCH(E21,event_dates,0)),"",INDEX(events,MATCH(E21,event_dates,0)))</f>
        <v/>
      </c>
      <c r="G21" s="25">
        <f>An!D30</f>
        <v>43426</v>
      </c>
      <c r="H21" s="23" t="str">
        <f>IF(ISERROR(MATCH(G21,event_dates,0)),"",INDEX(events,MATCH(G21,event_dates,0)))</f>
        <v/>
      </c>
      <c r="I21" s="25">
        <f>An!E30</f>
        <v>43427</v>
      </c>
      <c r="J21" s="23" t="str">
        <f>IF(ISERROR(MATCH(I21,event_dates,0)),"",INDEX(events,MATCH(I21,event_dates,0)))</f>
        <v/>
      </c>
      <c r="K21" s="25">
        <f>An!F30</f>
        <v>43428</v>
      </c>
      <c r="L21" s="23" t="str">
        <f>IF(ISERROR(MATCH(K21,event_dates,0)),"",INDEX(events,MATCH(K21,event_dates,0)))</f>
        <v/>
      </c>
      <c r="M21" s="25">
        <f>An!G30</f>
        <v>43429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5">
        <f>An!A31</f>
        <v>43430</v>
      </c>
      <c r="B27" s="23" t="str">
        <f>IF(ISERROR(MATCH(A27,event_dates,0)),"",INDEX(events,MATCH(A27,event_dates,0)))</f>
        <v/>
      </c>
      <c r="C27" s="25">
        <f>An!B31</f>
        <v>43431</v>
      </c>
      <c r="D27" s="23" t="str">
        <f>IF(ISERROR(MATCH(C27,event_dates,0)),"",INDEX(events,MATCH(C27,event_dates,0)))</f>
        <v/>
      </c>
      <c r="E27" s="25">
        <f>An!C31</f>
        <v>43432</v>
      </c>
      <c r="F27" s="23" t="str">
        <f>IF(ISERROR(MATCH(E27,event_dates,0)),"",INDEX(events,MATCH(E27,event_dates,0)))</f>
        <v/>
      </c>
      <c r="G27" s="25">
        <f>An!D31</f>
        <v>43433</v>
      </c>
      <c r="H27" s="23" t="str">
        <f>IF(ISERROR(MATCH(G27,event_dates,0)),"",INDEX(events,MATCH(G27,event_dates,0)))</f>
        <v/>
      </c>
      <c r="I27" s="25">
        <f>An!E31</f>
        <v>43434</v>
      </c>
      <c r="J27" s="23" t="str">
        <f>IF(ISERROR(MATCH(I27,event_dates,0)),"",INDEX(events,MATCH(I27,event_dates,0)))</f>
        <v/>
      </c>
      <c r="K27" s="25" t="str">
        <f>An!F31</f>
        <v/>
      </c>
      <c r="L27" s="23" t="str">
        <f>IF(ISERROR(MATCH(K27,event_dates,0)),"",INDEX(events,MATCH(K27,event_dates,0)))</f>
        <v/>
      </c>
      <c r="M27" s="25" t="str">
        <f>An!G31</f>
        <v/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5" t="str">
        <f>An!A32</f>
        <v/>
      </c>
      <c r="B33" s="23" t="str">
        <f>IF(ISERROR(MATCH(A33,event_dates,0)),"",INDEX(events,MATCH(A33,event_dates,0)))</f>
        <v/>
      </c>
      <c r="C33" s="25" t="str">
        <f>An!B32</f>
        <v/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 t="s">
        <v>25</v>
      </c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 t="s">
        <v>6</v>
      </c>
      <c r="L38" s="135"/>
      <c r="M38" s="135"/>
      <c r="N38" s="136"/>
    </row>
  </sheetData>
  <mergeCells count="196">
    <mergeCell ref="M37:N37"/>
    <mergeCell ref="K38:N38"/>
    <mergeCell ref="H1:N1"/>
    <mergeCell ref="A1:G1"/>
    <mergeCell ref="A37:B37"/>
    <mergeCell ref="C37:D37"/>
    <mergeCell ref="I32:J32"/>
    <mergeCell ref="K32:L32"/>
    <mergeCell ref="M32:N32"/>
    <mergeCell ref="A34:B34"/>
    <mergeCell ref="C34:D34"/>
    <mergeCell ref="A32:B32"/>
    <mergeCell ref="A38:B38"/>
    <mergeCell ref="C38:D38"/>
    <mergeCell ref="A35:B35"/>
    <mergeCell ref="C35:D35"/>
    <mergeCell ref="A36:B36"/>
    <mergeCell ref="C36:D36"/>
    <mergeCell ref="C32:D32"/>
    <mergeCell ref="A31:B31"/>
    <mergeCell ref="C31:D31"/>
    <mergeCell ref="E31:F31"/>
    <mergeCell ref="G31:H31"/>
    <mergeCell ref="I31:J31"/>
    <mergeCell ref="K31:L31"/>
    <mergeCell ref="M31:N31"/>
    <mergeCell ref="A30:B30"/>
    <mergeCell ref="E32:F32"/>
    <mergeCell ref="G32:H32"/>
    <mergeCell ref="I30:J30"/>
    <mergeCell ref="C30:D30"/>
    <mergeCell ref="E30:F30"/>
    <mergeCell ref="G30:H30"/>
    <mergeCell ref="A29:B29"/>
    <mergeCell ref="C29:D29"/>
    <mergeCell ref="E29:F29"/>
    <mergeCell ref="G29:H29"/>
    <mergeCell ref="I29:J29"/>
    <mergeCell ref="K29:L29"/>
    <mergeCell ref="M29:N29"/>
    <mergeCell ref="K30:L30"/>
    <mergeCell ref="M30:N30"/>
    <mergeCell ref="I28:J28"/>
    <mergeCell ref="K28:L28"/>
    <mergeCell ref="A26:B26"/>
    <mergeCell ref="C26:D26"/>
    <mergeCell ref="E26:F26"/>
    <mergeCell ref="G26:H26"/>
    <mergeCell ref="I26:J26"/>
    <mergeCell ref="K26:L26"/>
    <mergeCell ref="M28:N28"/>
    <mergeCell ref="A28:B28"/>
    <mergeCell ref="C28:D28"/>
    <mergeCell ref="E28:F28"/>
    <mergeCell ref="G28:H28"/>
    <mergeCell ref="M26:N26"/>
    <mergeCell ref="A25:B25"/>
    <mergeCell ref="C25:D25"/>
    <mergeCell ref="M23:N23"/>
    <mergeCell ref="A24:B24"/>
    <mergeCell ref="C24:D24"/>
    <mergeCell ref="E24:F24"/>
    <mergeCell ref="G24:H24"/>
    <mergeCell ref="I24:J24"/>
    <mergeCell ref="K24:L24"/>
    <mergeCell ref="M24:N24"/>
    <mergeCell ref="M25:N25"/>
    <mergeCell ref="A23:B23"/>
    <mergeCell ref="C23:D23"/>
    <mergeCell ref="E23:F23"/>
    <mergeCell ref="G23:H23"/>
    <mergeCell ref="I25:J25"/>
    <mergeCell ref="K25:L25"/>
    <mergeCell ref="E25:F25"/>
    <mergeCell ref="G25:H25"/>
    <mergeCell ref="I20:J20"/>
    <mergeCell ref="K20:L20"/>
    <mergeCell ref="E20:F20"/>
    <mergeCell ref="G20:H20"/>
    <mergeCell ref="I23:J23"/>
    <mergeCell ref="K23:L23"/>
    <mergeCell ref="A22:B22"/>
    <mergeCell ref="C22:D22"/>
    <mergeCell ref="E22:F22"/>
    <mergeCell ref="G22:H22"/>
    <mergeCell ref="I22:J22"/>
    <mergeCell ref="K22:L22"/>
    <mergeCell ref="I18:J18"/>
    <mergeCell ref="K18:L18"/>
    <mergeCell ref="A17:B17"/>
    <mergeCell ref="C17:D17"/>
    <mergeCell ref="E17:F17"/>
    <mergeCell ref="G17:H17"/>
    <mergeCell ref="I17:J17"/>
    <mergeCell ref="K17:L17"/>
    <mergeCell ref="M22:N22"/>
    <mergeCell ref="A20:B20"/>
    <mergeCell ref="C20:D20"/>
    <mergeCell ref="M18:N18"/>
    <mergeCell ref="A19:B19"/>
    <mergeCell ref="C19:D19"/>
    <mergeCell ref="E19:F19"/>
    <mergeCell ref="G19:H19"/>
    <mergeCell ref="I19:J19"/>
    <mergeCell ref="K19:L19"/>
    <mergeCell ref="M19:N19"/>
    <mergeCell ref="M20:N20"/>
    <mergeCell ref="A18:B18"/>
    <mergeCell ref="C18:D18"/>
    <mergeCell ref="E18:F18"/>
    <mergeCell ref="G18:H18"/>
    <mergeCell ref="M17:N17"/>
    <mergeCell ref="A16:B16"/>
    <mergeCell ref="C16:D16"/>
    <mergeCell ref="M13:N13"/>
    <mergeCell ref="A14:B14"/>
    <mergeCell ref="C14:D14"/>
    <mergeCell ref="E14:F14"/>
    <mergeCell ref="G14:H14"/>
    <mergeCell ref="I14:J14"/>
    <mergeCell ref="K14:L14"/>
    <mergeCell ref="M14:N14"/>
    <mergeCell ref="M16:N16"/>
    <mergeCell ref="A13:B13"/>
    <mergeCell ref="C13:D13"/>
    <mergeCell ref="E13:F13"/>
    <mergeCell ref="G13:H13"/>
    <mergeCell ref="I16:J16"/>
    <mergeCell ref="K16:L16"/>
    <mergeCell ref="E16:F16"/>
    <mergeCell ref="G16:H16"/>
    <mergeCell ref="I11:J11"/>
    <mergeCell ref="K11:L11"/>
    <mergeCell ref="E11:F11"/>
    <mergeCell ref="G11:H11"/>
    <mergeCell ref="I13:J13"/>
    <mergeCell ref="K13:L13"/>
    <mergeCell ref="A12:B12"/>
    <mergeCell ref="C12:D12"/>
    <mergeCell ref="E12:F12"/>
    <mergeCell ref="G12:H12"/>
    <mergeCell ref="I12:J12"/>
    <mergeCell ref="K12:L12"/>
    <mergeCell ref="I8:J8"/>
    <mergeCell ref="K8:L8"/>
    <mergeCell ref="A5:B5"/>
    <mergeCell ref="C5:D5"/>
    <mergeCell ref="E5:F5"/>
    <mergeCell ref="G5:H5"/>
    <mergeCell ref="I5:J5"/>
    <mergeCell ref="K5:L5"/>
    <mergeCell ref="M12:N12"/>
    <mergeCell ref="A11:B11"/>
    <mergeCell ref="C11:D11"/>
    <mergeCell ref="M8:N8"/>
    <mergeCell ref="A10:B10"/>
    <mergeCell ref="C10:D10"/>
    <mergeCell ref="E10:F10"/>
    <mergeCell ref="G10:H10"/>
    <mergeCell ref="I10:J10"/>
    <mergeCell ref="K10:L10"/>
    <mergeCell ref="M10:N10"/>
    <mergeCell ref="M11:N11"/>
    <mergeCell ref="A8:B8"/>
    <mergeCell ref="C8:D8"/>
    <mergeCell ref="E8:F8"/>
    <mergeCell ref="G8:H8"/>
    <mergeCell ref="M5:N5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I6:J6"/>
    <mergeCell ref="K6:L6"/>
    <mergeCell ref="E6:F6"/>
    <mergeCell ref="G6:H6"/>
    <mergeCell ref="M2:N2"/>
    <mergeCell ref="A2:B2"/>
    <mergeCell ref="C2:D2"/>
    <mergeCell ref="E2:F2"/>
    <mergeCell ref="G2:H2"/>
    <mergeCell ref="A4:B4"/>
    <mergeCell ref="C4:D4"/>
    <mergeCell ref="E4:F4"/>
    <mergeCell ref="G4:H4"/>
    <mergeCell ref="I2:J2"/>
    <mergeCell ref="K2:L2"/>
    <mergeCell ref="I4:J4"/>
    <mergeCell ref="K4:L4"/>
    <mergeCell ref="M4:N4"/>
  </mergeCells>
  <phoneticPr fontId="0" type="noConversion"/>
  <hyperlinks>
    <hyperlink ref="K38" r:id="rId1"/>
    <hyperlink ref="K38:N38" r:id="rId2" tooltip="More Calendars by Vertex42.com" display="http://www.vertex42.com/calendars/"/>
  </hyperlinks>
  <printOptions horizontalCentered="1" verticalCentered="1"/>
  <pageMargins left="0.5" right="0.5" top="0.25" bottom="0.25" header="0.25" footer="0.25"/>
  <pageSetup orientation="landscape" r:id="rId3"/>
  <headerFooter alignWithMargins="0"/>
  <ignoredErrors>
    <ignoredError sqref="C3:L38 M3:N36 M38:N38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N38"/>
  <sheetViews>
    <sheetView workbookViewId="0">
      <selection sqref="A1:G1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42" t="str">
        <f>IF(An!$Q$3="","",An!$Q$3)</f>
        <v xml:space="preserve">decompte  annuel des cp/capa/rt/dp/r1/r2 etc…….  </v>
      </c>
      <c r="B1" s="142"/>
      <c r="C1" s="142"/>
      <c r="D1" s="142"/>
      <c r="E1" s="142"/>
      <c r="F1" s="142"/>
      <c r="G1" s="142"/>
      <c r="H1" s="138">
        <f>An!I25</f>
        <v>43435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'1'!A2:B2</f>
        <v>lundi</v>
      </c>
      <c r="B2" s="127"/>
      <c r="C2" s="127" t="str">
        <f>'1'!C2:D2</f>
        <v>mardi</v>
      </c>
      <c r="D2" s="127"/>
      <c r="E2" s="127" t="str">
        <f>'1'!E2:F2</f>
        <v>mercredi</v>
      </c>
      <c r="F2" s="127"/>
      <c r="G2" s="127" t="str">
        <f>'1'!G2:H2</f>
        <v>jeudi</v>
      </c>
      <c r="H2" s="127"/>
      <c r="I2" s="127" t="str">
        <f>'1'!I2:J2</f>
        <v>vendredi</v>
      </c>
      <c r="J2" s="127"/>
      <c r="K2" s="127" t="str">
        <f>'1'!K2:L2</f>
        <v>samedi</v>
      </c>
      <c r="L2" s="127"/>
      <c r="M2" s="127" t="str">
        <f>'1'!M2:N2</f>
        <v>dimanche</v>
      </c>
      <c r="N2" s="128"/>
    </row>
    <row r="3" spans="1:14" s="7" customFormat="1" ht="18">
      <c r="A3" s="25" t="str">
        <f>An!I27</f>
        <v/>
      </c>
      <c r="B3" s="23" t="str">
        <f>IF(ISERROR(MATCH(A3,event_dates,0)),"",INDEX(events,MATCH(A3,event_dates,0)))</f>
        <v/>
      </c>
      <c r="C3" s="25" t="str">
        <f>An!J27</f>
        <v/>
      </c>
      <c r="D3" s="23" t="str">
        <f>IF(ISERROR(MATCH(C3,event_dates,0)),"",INDEX(events,MATCH(C3,event_dates,0)))</f>
        <v/>
      </c>
      <c r="E3" s="25" t="str">
        <f>An!K27</f>
        <v/>
      </c>
      <c r="F3" s="23" t="str">
        <f>IF(ISERROR(MATCH(E3,event_dates,0)),"",INDEX(events,MATCH(E3,event_dates,0)))</f>
        <v/>
      </c>
      <c r="G3" s="25" t="str">
        <f>An!L27</f>
        <v/>
      </c>
      <c r="H3" s="23" t="str">
        <f>IF(ISERROR(MATCH(G3,event_dates,0)),"",INDEX(events,MATCH(G3,event_dates,0)))</f>
        <v/>
      </c>
      <c r="I3" s="25" t="str">
        <f>An!M27</f>
        <v/>
      </c>
      <c r="J3" s="23" t="str">
        <f>IF(ISERROR(MATCH(I3,event_dates,0)),"",INDEX(events,MATCH(I3,event_dates,0)))</f>
        <v/>
      </c>
      <c r="K3" s="25">
        <f>An!N27</f>
        <v>43435</v>
      </c>
      <c r="L3" s="23" t="str">
        <f>IF(ISERROR(MATCH(K3,event_dates,0)),"",INDEX(events,MATCH(K3,event_dates,0)))</f>
        <v/>
      </c>
      <c r="M3" s="25">
        <f>An!O27</f>
        <v>43436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5">
        <f>An!I28</f>
        <v>43437</v>
      </c>
      <c r="B9" s="23" t="str">
        <f>IF(ISERROR(MATCH(A9,event_dates,0)),"",INDEX(events,MATCH(A9,event_dates,0)))</f>
        <v/>
      </c>
      <c r="C9" s="25">
        <f>An!J28</f>
        <v>43438</v>
      </c>
      <c r="D9" s="23" t="str">
        <f>IF(ISERROR(MATCH(C9,event_dates,0)),"",INDEX(events,MATCH(C9,event_dates,0)))</f>
        <v/>
      </c>
      <c r="E9" s="25">
        <f>An!K28</f>
        <v>43439</v>
      </c>
      <c r="F9" s="23" t="str">
        <f>IF(ISERROR(MATCH(E9,event_dates,0)),"",INDEX(events,MATCH(E9,event_dates,0)))</f>
        <v/>
      </c>
      <c r="G9" s="25">
        <f>An!L28</f>
        <v>43440</v>
      </c>
      <c r="H9" s="23" t="str">
        <f>IF(ISERROR(MATCH(G9,event_dates,0)),"",INDEX(events,MATCH(G9,event_dates,0)))</f>
        <v/>
      </c>
      <c r="I9" s="25">
        <f>An!M28</f>
        <v>43441</v>
      </c>
      <c r="J9" s="23" t="str">
        <f>IF(ISERROR(MATCH(I9,event_dates,0)),"",INDEX(events,MATCH(I9,event_dates,0)))</f>
        <v/>
      </c>
      <c r="K9" s="25">
        <f>An!N28</f>
        <v>43442</v>
      </c>
      <c r="L9" s="23" t="str">
        <f>IF(ISERROR(MATCH(K9,event_dates,0)),"",INDEX(events,MATCH(K9,event_dates,0)))</f>
        <v/>
      </c>
      <c r="M9" s="25">
        <f>An!O28</f>
        <v>43443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30" t="str">
        <f ca="1">IF(ISERROR(MATCH(E9,event_dates,0)+MATCH(E9,OFFSET(event_dates,MATCH(E9,event_dates,0),0,500,1),0)),"",INDEX(events,MATCH(E9,event_dates,0)+MATCH(E9,OFFSET(event_dates,MATCH(E9,event_dates,0),0,500,1),0)))</f>
        <v/>
      </c>
      <c r="F10" s="131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32"/>
      <c r="F11" s="131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32"/>
      <c r="F12" s="131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32" t="s">
        <v>3</v>
      </c>
      <c r="F13" s="131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33" t="s">
        <v>3</v>
      </c>
      <c r="F14" s="134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5">
        <f>An!I29</f>
        <v>43444</v>
      </c>
      <c r="B15" s="23" t="str">
        <f>IF(ISERROR(MATCH(A15,event_dates,0)),"",INDEX(events,MATCH(A15,event_dates,0)))</f>
        <v/>
      </c>
      <c r="C15" s="25">
        <f>An!J29</f>
        <v>43445</v>
      </c>
      <c r="D15" s="23" t="str">
        <f>IF(ISERROR(MATCH(C15,event_dates,0)),"",INDEX(events,MATCH(C15,event_dates,0)))</f>
        <v/>
      </c>
      <c r="E15" s="25">
        <f>An!K29</f>
        <v>43446</v>
      </c>
      <c r="F15" s="23" t="str">
        <f>IF(ISERROR(MATCH(E15,event_dates,0)),"",INDEX(events,MATCH(E15,event_dates,0)))</f>
        <v/>
      </c>
      <c r="G15" s="25">
        <f>An!L29</f>
        <v>43447</v>
      </c>
      <c r="H15" s="23" t="str">
        <f>IF(ISERROR(MATCH(G15,event_dates,0)),"",INDEX(events,MATCH(G15,event_dates,0)))</f>
        <v/>
      </c>
      <c r="I15" s="25">
        <f>An!M29</f>
        <v>43448</v>
      </c>
      <c r="J15" s="23" t="str">
        <f>IF(ISERROR(MATCH(I15,event_dates,0)),"",INDEX(events,MATCH(I15,event_dates,0)))</f>
        <v/>
      </c>
      <c r="K15" s="25">
        <f>An!N29</f>
        <v>43449</v>
      </c>
      <c r="L15" s="23" t="str">
        <f>IF(ISERROR(MATCH(K15,event_dates,0)),"",INDEX(events,MATCH(K15,event_dates,0)))</f>
        <v/>
      </c>
      <c r="M15" s="25">
        <f>An!O29</f>
        <v>43450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5">
        <f>An!I30</f>
        <v>43451</v>
      </c>
      <c r="B21" s="23" t="str">
        <f>IF(ISERROR(MATCH(A21,event_dates,0)),"",INDEX(events,MATCH(A21,event_dates,0)))</f>
        <v/>
      </c>
      <c r="C21" s="25">
        <f>An!J30</f>
        <v>43452</v>
      </c>
      <c r="D21" s="23" t="str">
        <f>IF(ISERROR(MATCH(C21,event_dates,0)),"",INDEX(events,MATCH(C21,event_dates,0)))</f>
        <v/>
      </c>
      <c r="E21" s="25">
        <f>An!K30</f>
        <v>43453</v>
      </c>
      <c r="F21" s="23" t="str">
        <f>IF(ISERROR(MATCH(E21,event_dates,0)),"",INDEX(events,MATCH(E21,event_dates,0)))</f>
        <v/>
      </c>
      <c r="G21" s="25">
        <f>An!L30</f>
        <v>43454</v>
      </c>
      <c r="H21" s="23" t="str">
        <f>IF(ISERROR(MATCH(G21,event_dates,0)),"",INDEX(events,MATCH(G21,event_dates,0)))</f>
        <v/>
      </c>
      <c r="I21" s="25">
        <f>An!M30</f>
        <v>43455</v>
      </c>
      <c r="J21" s="23" t="str">
        <f>IF(ISERROR(MATCH(I21,event_dates,0)),"",INDEX(events,MATCH(I21,event_dates,0)))</f>
        <v/>
      </c>
      <c r="K21" s="25">
        <f>An!N30</f>
        <v>43456</v>
      </c>
      <c r="L21" s="23" t="str">
        <f>IF(ISERROR(MATCH(K21,event_dates,0)),"",INDEX(events,MATCH(K21,event_dates,0)))</f>
        <v/>
      </c>
      <c r="M21" s="25">
        <f>An!O30</f>
        <v>43457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5">
        <f>An!I31</f>
        <v>43458</v>
      </c>
      <c r="B27" s="23" t="str">
        <f>IF(ISERROR(MATCH(A27,event_dates,0)),"",INDEX(events,MATCH(A27,event_dates,0)))</f>
        <v/>
      </c>
      <c r="C27" s="25">
        <f>An!J31</f>
        <v>43459</v>
      </c>
      <c r="D27" s="23" t="str">
        <f>IF(ISERROR(MATCH(C27,event_dates,0)),"",INDEX(events,MATCH(C27,event_dates,0)))</f>
        <v/>
      </c>
      <c r="E27" s="25">
        <f>An!K31</f>
        <v>43460</v>
      </c>
      <c r="F27" s="23" t="str">
        <f>IF(ISERROR(MATCH(E27,event_dates,0)),"",INDEX(events,MATCH(E27,event_dates,0)))</f>
        <v/>
      </c>
      <c r="G27" s="25">
        <f>An!L31</f>
        <v>43461</v>
      </c>
      <c r="H27" s="23" t="str">
        <f>IF(ISERROR(MATCH(G27,event_dates,0)),"",INDEX(events,MATCH(G27,event_dates,0)))</f>
        <v/>
      </c>
      <c r="I27" s="25">
        <f>An!M31</f>
        <v>43462</v>
      </c>
      <c r="J27" s="23" t="str">
        <f>IF(ISERROR(MATCH(I27,event_dates,0)),"",INDEX(events,MATCH(I27,event_dates,0)))</f>
        <v/>
      </c>
      <c r="K27" s="25">
        <f>An!N31</f>
        <v>43463</v>
      </c>
      <c r="L27" s="23" t="str">
        <f>IF(ISERROR(MATCH(K27,event_dates,0)),"",INDEX(events,MATCH(K27,event_dates,0)))</f>
        <v/>
      </c>
      <c r="M27" s="25">
        <f>An!O31</f>
        <v>43464</v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5">
        <f>An!I32</f>
        <v>43465</v>
      </c>
      <c r="B33" s="23" t="str">
        <f>IF(ISERROR(MATCH(A33,event_dates,0)),"",INDEX(events,MATCH(A33,event_dates,0)))</f>
        <v/>
      </c>
      <c r="C33" s="25" t="str">
        <f>An!J32</f>
        <v/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 t="s">
        <v>25</v>
      </c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 t="s">
        <v>6</v>
      </c>
      <c r="L38" s="135"/>
      <c r="M38" s="135"/>
      <c r="N38" s="136"/>
    </row>
  </sheetData>
  <mergeCells count="196">
    <mergeCell ref="A4:B4"/>
    <mergeCell ref="C4:D4"/>
    <mergeCell ref="E4:F4"/>
    <mergeCell ref="G4:H4"/>
    <mergeCell ref="I4:J4"/>
    <mergeCell ref="K4:L4"/>
    <mergeCell ref="M4:N4"/>
    <mergeCell ref="M37:N37"/>
    <mergeCell ref="M5:N5"/>
    <mergeCell ref="A6:B6"/>
    <mergeCell ref="C6:D6"/>
    <mergeCell ref="E6:F6"/>
    <mergeCell ref="G6:H6"/>
    <mergeCell ref="I6:J6"/>
    <mergeCell ref="K6:L6"/>
    <mergeCell ref="M6:N6"/>
    <mergeCell ref="A5:B5"/>
    <mergeCell ref="C5:D5"/>
    <mergeCell ref="E5:F5"/>
    <mergeCell ref="G5:H5"/>
    <mergeCell ref="I5:J5"/>
    <mergeCell ref="K5:L5"/>
    <mergeCell ref="M7:N7"/>
    <mergeCell ref="A8:B8"/>
    <mergeCell ref="A1:G1"/>
    <mergeCell ref="I2:J2"/>
    <mergeCell ref="K2:L2"/>
    <mergeCell ref="M2:N2"/>
    <mergeCell ref="A2:B2"/>
    <mergeCell ref="C2:D2"/>
    <mergeCell ref="E2:F2"/>
    <mergeCell ref="G2:H2"/>
    <mergeCell ref="H1:N1"/>
    <mergeCell ref="C8:D8"/>
    <mergeCell ref="E8:F8"/>
    <mergeCell ref="G8:H8"/>
    <mergeCell ref="I8:J8"/>
    <mergeCell ref="K8:L8"/>
    <mergeCell ref="M8:N8"/>
    <mergeCell ref="A7:B7"/>
    <mergeCell ref="C7:D7"/>
    <mergeCell ref="E7:F7"/>
    <mergeCell ref="G7:H7"/>
    <mergeCell ref="I7:J7"/>
    <mergeCell ref="K7:L7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3:B13"/>
    <mergeCell ref="C13:D13"/>
    <mergeCell ref="E13:F13"/>
    <mergeCell ref="G13:H13"/>
    <mergeCell ref="I13:J13"/>
    <mergeCell ref="K13:L13"/>
    <mergeCell ref="M13:N13"/>
    <mergeCell ref="A12:B12"/>
    <mergeCell ref="C12:D12"/>
    <mergeCell ref="E12:F12"/>
    <mergeCell ref="G12:H12"/>
    <mergeCell ref="I12:J12"/>
    <mergeCell ref="K12:L12"/>
    <mergeCell ref="M14:N14"/>
    <mergeCell ref="A16:B16"/>
    <mergeCell ref="C16:D16"/>
    <mergeCell ref="E16:F16"/>
    <mergeCell ref="G16:H16"/>
    <mergeCell ref="I16:J16"/>
    <mergeCell ref="K16:L16"/>
    <mergeCell ref="M16:N16"/>
    <mergeCell ref="A14:B14"/>
    <mergeCell ref="C14:D14"/>
    <mergeCell ref="E14:F14"/>
    <mergeCell ref="G14:H14"/>
    <mergeCell ref="I14:J14"/>
    <mergeCell ref="K14:L14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19:N19"/>
    <mergeCell ref="A20:B20"/>
    <mergeCell ref="C20:D20"/>
    <mergeCell ref="E20:F20"/>
    <mergeCell ref="G20:H20"/>
    <mergeCell ref="I20:J20"/>
    <mergeCell ref="K20:L20"/>
    <mergeCell ref="M20:N20"/>
    <mergeCell ref="A19:B19"/>
    <mergeCell ref="C19:D19"/>
    <mergeCell ref="E19:F19"/>
    <mergeCell ref="G19:H19"/>
    <mergeCell ref="I19:J19"/>
    <mergeCell ref="K19:L19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5:B25"/>
    <mergeCell ref="C25:D25"/>
    <mergeCell ref="E25:F25"/>
    <mergeCell ref="G25:H25"/>
    <mergeCell ref="I25:J25"/>
    <mergeCell ref="K25:L25"/>
    <mergeCell ref="M25:N25"/>
    <mergeCell ref="A24:B24"/>
    <mergeCell ref="C24:D24"/>
    <mergeCell ref="E24:F24"/>
    <mergeCell ref="G24:H24"/>
    <mergeCell ref="I24:J24"/>
    <mergeCell ref="K24:L24"/>
    <mergeCell ref="M26:N26"/>
    <mergeCell ref="A28:B28"/>
    <mergeCell ref="C28:D28"/>
    <mergeCell ref="E28:F28"/>
    <mergeCell ref="G28:H28"/>
    <mergeCell ref="I28:J28"/>
    <mergeCell ref="K28:L28"/>
    <mergeCell ref="M28:N28"/>
    <mergeCell ref="A26:B26"/>
    <mergeCell ref="C26:D26"/>
    <mergeCell ref="E26:F26"/>
    <mergeCell ref="G26:H26"/>
    <mergeCell ref="I26:J26"/>
    <mergeCell ref="K26:L26"/>
    <mergeCell ref="M29:N29"/>
    <mergeCell ref="K30:L30"/>
    <mergeCell ref="M30:N30"/>
    <mergeCell ref="A29:B29"/>
    <mergeCell ref="C29:D29"/>
    <mergeCell ref="E29:F29"/>
    <mergeCell ref="G29:H29"/>
    <mergeCell ref="I29:J29"/>
    <mergeCell ref="K29:L29"/>
    <mergeCell ref="I31:J31"/>
    <mergeCell ref="K31:L31"/>
    <mergeCell ref="M31:N31"/>
    <mergeCell ref="A30:B30"/>
    <mergeCell ref="I30:J30"/>
    <mergeCell ref="C30:D30"/>
    <mergeCell ref="E30:F30"/>
    <mergeCell ref="G30:H30"/>
    <mergeCell ref="A31:B31"/>
    <mergeCell ref="C31:D31"/>
    <mergeCell ref="E31:F31"/>
    <mergeCell ref="G31:H31"/>
    <mergeCell ref="M32:N32"/>
    <mergeCell ref="A34:B34"/>
    <mergeCell ref="C34:D34"/>
    <mergeCell ref="A32:B32"/>
    <mergeCell ref="C32:D32"/>
    <mergeCell ref="E32:F32"/>
    <mergeCell ref="G32:H32"/>
    <mergeCell ref="I32:J32"/>
    <mergeCell ref="A38:B38"/>
    <mergeCell ref="C38:D38"/>
    <mergeCell ref="A35:B35"/>
    <mergeCell ref="C35:D35"/>
    <mergeCell ref="A36:B36"/>
    <mergeCell ref="C36:D36"/>
    <mergeCell ref="A37:B37"/>
    <mergeCell ref="C37:D37"/>
    <mergeCell ref="K32:L32"/>
    <mergeCell ref="K38:N38"/>
  </mergeCells>
  <phoneticPr fontId="0" type="noConversion"/>
  <hyperlinks>
    <hyperlink ref="K38:N38" r:id="rId1" tooltip="More Calendars by Vertex42.com" display="http://www.vertex42.com/calendars/"/>
    <hyperlink ref="K38" r:id="rId2"/>
  </hyperlinks>
  <printOptions horizontalCentered="1" verticalCentered="1"/>
  <pageMargins left="0.5" right="0.5" top="0.25" bottom="0.25" header="0.25" footer="0.25"/>
  <pageSetup orientation="landscape" r:id="rId3"/>
  <headerFooter alignWithMargins="0"/>
  <ignoredErrors>
    <ignoredError sqref="C3:L38 M3:N36 M38:N38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pageSetUpPr fitToPage="1"/>
  </sheetPr>
  <dimension ref="A1:N38"/>
  <sheetViews>
    <sheetView workbookViewId="0">
      <selection sqref="A1:G1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42" t="str">
        <f>IF(An!$Q$3="","",An!$Q$3)</f>
        <v xml:space="preserve">decompte  annuel des cp/capa/rt/dp/r1/r2 etc…….  </v>
      </c>
      <c r="B1" s="142"/>
      <c r="C1" s="142"/>
      <c r="D1" s="142"/>
      <c r="E1" s="142"/>
      <c r="F1" s="142"/>
      <c r="G1" s="142"/>
      <c r="H1" s="138">
        <f>An!Q25</f>
        <v>43466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'1'!A2:B2</f>
        <v>lundi</v>
      </c>
      <c r="B2" s="127"/>
      <c r="C2" s="127" t="str">
        <f>'1'!C2:D2</f>
        <v>mardi</v>
      </c>
      <c r="D2" s="127"/>
      <c r="E2" s="127" t="str">
        <f>'1'!E2:F2</f>
        <v>mercredi</v>
      </c>
      <c r="F2" s="127"/>
      <c r="G2" s="127" t="str">
        <f>'1'!G2:H2</f>
        <v>jeudi</v>
      </c>
      <c r="H2" s="127"/>
      <c r="I2" s="127" t="str">
        <f>'1'!I2:J2</f>
        <v>vendredi</v>
      </c>
      <c r="J2" s="127"/>
      <c r="K2" s="127" t="str">
        <f>'1'!K2:L2</f>
        <v>samedi</v>
      </c>
      <c r="L2" s="127"/>
      <c r="M2" s="127" t="str">
        <f>'1'!M2:N2</f>
        <v>dimanche</v>
      </c>
      <c r="N2" s="128"/>
    </row>
    <row r="3" spans="1:14" s="7" customFormat="1" ht="18">
      <c r="A3" s="25" t="str">
        <f>An!Q27</f>
        <v/>
      </c>
      <c r="B3" s="23" t="str">
        <f>IF(ISERROR(MATCH(A3,event_dates,0)),"",INDEX(events,MATCH(A3,event_dates,0)))</f>
        <v/>
      </c>
      <c r="C3" s="25">
        <f>An!R27</f>
        <v>43466</v>
      </c>
      <c r="D3" s="23" t="str">
        <f>IF(ISERROR(MATCH(C3,event_dates,0)),"",INDEX(events,MATCH(C3,event_dates,0)))</f>
        <v/>
      </c>
      <c r="E3" s="25">
        <f>An!S27</f>
        <v>43467</v>
      </c>
      <c r="F3" s="23" t="str">
        <f>IF(ISERROR(MATCH(E3,event_dates,0)),"",INDEX(events,MATCH(E3,event_dates,0)))</f>
        <v/>
      </c>
      <c r="G3" s="25">
        <f>An!T27</f>
        <v>43468</v>
      </c>
      <c r="H3" s="23" t="str">
        <f>IF(ISERROR(MATCH(G3,event_dates,0)),"",INDEX(events,MATCH(G3,event_dates,0)))</f>
        <v/>
      </c>
      <c r="I3" s="25">
        <f>An!U27</f>
        <v>43469</v>
      </c>
      <c r="J3" s="23" t="str">
        <f>IF(ISERROR(MATCH(I3,event_dates,0)),"",INDEX(events,MATCH(I3,event_dates,0)))</f>
        <v/>
      </c>
      <c r="K3" s="25">
        <f>An!V27</f>
        <v>43470</v>
      </c>
      <c r="L3" s="23" t="str">
        <f>IF(ISERROR(MATCH(K3,event_dates,0)),"",INDEX(events,MATCH(K3,event_dates,0)))</f>
        <v/>
      </c>
      <c r="M3" s="25">
        <f>An!W27</f>
        <v>43471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5">
        <f>An!Q28</f>
        <v>43472</v>
      </c>
      <c r="B9" s="23" t="str">
        <f>IF(ISERROR(MATCH(A9,event_dates,0)),"",INDEX(events,MATCH(A9,event_dates,0)))</f>
        <v/>
      </c>
      <c r="C9" s="25">
        <f>An!R28</f>
        <v>43473</v>
      </c>
      <c r="D9" s="23" t="str">
        <f>IF(ISERROR(MATCH(C9,event_dates,0)),"",INDEX(events,MATCH(C9,event_dates,0)))</f>
        <v/>
      </c>
      <c r="E9" s="25">
        <f>An!S28</f>
        <v>43474</v>
      </c>
      <c r="F9" s="23" t="str">
        <f>IF(ISERROR(MATCH(E9,event_dates,0)),"",INDEX(events,MATCH(E9,event_dates,0)))</f>
        <v/>
      </c>
      <c r="G9" s="25">
        <f>An!T28</f>
        <v>43475</v>
      </c>
      <c r="H9" s="23" t="str">
        <f>IF(ISERROR(MATCH(G9,event_dates,0)),"",INDEX(events,MATCH(G9,event_dates,0)))</f>
        <v/>
      </c>
      <c r="I9" s="25">
        <f>An!U28</f>
        <v>43476</v>
      </c>
      <c r="J9" s="23" t="str">
        <f>IF(ISERROR(MATCH(I9,event_dates,0)),"",INDEX(events,MATCH(I9,event_dates,0)))</f>
        <v/>
      </c>
      <c r="K9" s="25">
        <f>An!V28</f>
        <v>43477</v>
      </c>
      <c r="L9" s="23" t="str">
        <f>IF(ISERROR(MATCH(K9,event_dates,0)),"",INDEX(events,MATCH(K9,event_dates,0)))</f>
        <v/>
      </c>
      <c r="M9" s="25">
        <f>An!W28</f>
        <v>43478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30" t="str">
        <f ca="1">IF(ISERROR(MATCH(E9,event_dates,0)+MATCH(E9,OFFSET(event_dates,MATCH(E9,event_dates,0),0,500,1),0)),"",INDEX(events,MATCH(E9,event_dates,0)+MATCH(E9,OFFSET(event_dates,MATCH(E9,event_dates,0),0,500,1),0)))</f>
        <v/>
      </c>
      <c r="F10" s="131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32"/>
      <c r="F11" s="131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32"/>
      <c r="F12" s="131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32" t="s">
        <v>3</v>
      </c>
      <c r="F13" s="131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33" t="s">
        <v>3</v>
      </c>
      <c r="F14" s="134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5">
        <f>An!Q29</f>
        <v>43479</v>
      </c>
      <c r="B15" s="23" t="str">
        <f>IF(ISERROR(MATCH(A15,event_dates,0)),"",INDEX(events,MATCH(A15,event_dates,0)))</f>
        <v/>
      </c>
      <c r="C15" s="25">
        <f>An!R29</f>
        <v>43480</v>
      </c>
      <c r="D15" s="23" t="str">
        <f>IF(ISERROR(MATCH(C15,event_dates,0)),"",INDEX(events,MATCH(C15,event_dates,0)))</f>
        <v/>
      </c>
      <c r="E15" s="25">
        <f>An!S29</f>
        <v>43481</v>
      </c>
      <c r="F15" s="23" t="str">
        <f>IF(ISERROR(MATCH(E15,event_dates,0)),"",INDEX(events,MATCH(E15,event_dates,0)))</f>
        <v/>
      </c>
      <c r="G15" s="25">
        <f>An!T29</f>
        <v>43482</v>
      </c>
      <c r="H15" s="23" t="str">
        <f>IF(ISERROR(MATCH(G15,event_dates,0)),"",INDEX(events,MATCH(G15,event_dates,0)))</f>
        <v/>
      </c>
      <c r="I15" s="25">
        <f>An!U29</f>
        <v>43483</v>
      </c>
      <c r="J15" s="23" t="str">
        <f>IF(ISERROR(MATCH(I15,event_dates,0)),"",INDEX(events,MATCH(I15,event_dates,0)))</f>
        <v/>
      </c>
      <c r="K15" s="25">
        <f>An!V29</f>
        <v>43484</v>
      </c>
      <c r="L15" s="23" t="str">
        <f>IF(ISERROR(MATCH(K15,event_dates,0)),"",INDEX(events,MATCH(K15,event_dates,0)))</f>
        <v/>
      </c>
      <c r="M15" s="25">
        <f>An!W29</f>
        <v>43485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5">
        <f>An!Q30</f>
        <v>43486</v>
      </c>
      <c r="B21" s="23" t="str">
        <f>IF(ISERROR(MATCH(A21,event_dates,0)),"",INDEX(events,MATCH(A21,event_dates,0)))</f>
        <v/>
      </c>
      <c r="C21" s="25">
        <f>An!R30</f>
        <v>43487</v>
      </c>
      <c r="D21" s="23" t="str">
        <f>IF(ISERROR(MATCH(C21,event_dates,0)),"",INDEX(events,MATCH(C21,event_dates,0)))</f>
        <v/>
      </c>
      <c r="E21" s="25">
        <f>An!S30</f>
        <v>43488</v>
      </c>
      <c r="F21" s="23" t="str">
        <f>IF(ISERROR(MATCH(E21,event_dates,0)),"",INDEX(events,MATCH(E21,event_dates,0)))</f>
        <v/>
      </c>
      <c r="G21" s="25">
        <f>An!T30</f>
        <v>43489</v>
      </c>
      <c r="H21" s="23" t="str">
        <f>IF(ISERROR(MATCH(G21,event_dates,0)),"",INDEX(events,MATCH(G21,event_dates,0)))</f>
        <v/>
      </c>
      <c r="I21" s="25">
        <f>An!U30</f>
        <v>43490</v>
      </c>
      <c r="J21" s="23" t="str">
        <f>IF(ISERROR(MATCH(I21,event_dates,0)),"",INDEX(events,MATCH(I21,event_dates,0)))</f>
        <v/>
      </c>
      <c r="K21" s="25">
        <f>An!V30</f>
        <v>43491</v>
      </c>
      <c r="L21" s="23" t="str">
        <f>IF(ISERROR(MATCH(K21,event_dates,0)),"",INDEX(events,MATCH(K21,event_dates,0)))</f>
        <v/>
      </c>
      <c r="M21" s="25">
        <f>An!W30</f>
        <v>43492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5">
        <f>An!Q31</f>
        <v>43493</v>
      </c>
      <c r="B27" s="23" t="str">
        <f>IF(ISERROR(MATCH(A27,event_dates,0)),"",INDEX(events,MATCH(A27,event_dates,0)))</f>
        <v/>
      </c>
      <c r="C27" s="25">
        <f>An!R31</f>
        <v>43494</v>
      </c>
      <c r="D27" s="23" t="str">
        <f>IF(ISERROR(MATCH(C27,event_dates,0)),"",INDEX(events,MATCH(C27,event_dates,0)))</f>
        <v/>
      </c>
      <c r="E27" s="25">
        <f>An!S31</f>
        <v>43495</v>
      </c>
      <c r="F27" s="23" t="str">
        <f>IF(ISERROR(MATCH(E27,event_dates,0)),"",INDEX(events,MATCH(E27,event_dates,0)))</f>
        <v/>
      </c>
      <c r="G27" s="25">
        <f>An!T31</f>
        <v>43496</v>
      </c>
      <c r="H27" s="23" t="str">
        <f>IF(ISERROR(MATCH(G27,event_dates,0)),"",INDEX(events,MATCH(G27,event_dates,0)))</f>
        <v/>
      </c>
      <c r="I27" s="25" t="str">
        <f>An!U31</f>
        <v/>
      </c>
      <c r="J27" s="23" t="str">
        <f>IF(ISERROR(MATCH(I27,event_dates,0)),"",INDEX(events,MATCH(I27,event_dates,0)))</f>
        <v/>
      </c>
      <c r="K27" s="25" t="str">
        <f>An!V31</f>
        <v/>
      </c>
      <c r="L27" s="23" t="str">
        <f>IF(ISERROR(MATCH(K27,event_dates,0)),"",INDEX(events,MATCH(K27,event_dates,0)))</f>
        <v/>
      </c>
      <c r="M27" s="25" t="str">
        <f>An!W31</f>
        <v/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5" t="str">
        <f>An!Q32</f>
        <v/>
      </c>
      <c r="B33" s="23" t="str">
        <f>IF(ISERROR(MATCH(A33,event_dates,0)),"",INDEX(events,MATCH(A33,event_dates,0)))</f>
        <v/>
      </c>
      <c r="C33" s="25" t="str">
        <f>An!R32</f>
        <v/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 t="s">
        <v>25</v>
      </c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 t="s">
        <v>6</v>
      </c>
      <c r="L38" s="135"/>
      <c r="M38" s="135"/>
      <c r="N38" s="136"/>
    </row>
  </sheetData>
  <mergeCells count="196">
    <mergeCell ref="M37:N37"/>
    <mergeCell ref="K38:N38"/>
    <mergeCell ref="H1:N1"/>
    <mergeCell ref="A1:G1"/>
    <mergeCell ref="A37:B37"/>
    <mergeCell ref="C37:D37"/>
    <mergeCell ref="I32:J32"/>
    <mergeCell ref="K32:L32"/>
    <mergeCell ref="M32:N32"/>
    <mergeCell ref="A34:B34"/>
    <mergeCell ref="C34:D34"/>
    <mergeCell ref="A32:B32"/>
    <mergeCell ref="A38:B38"/>
    <mergeCell ref="C38:D38"/>
    <mergeCell ref="A35:B35"/>
    <mergeCell ref="C35:D35"/>
    <mergeCell ref="A36:B36"/>
    <mergeCell ref="C36:D36"/>
    <mergeCell ref="C32:D32"/>
    <mergeCell ref="A31:B31"/>
    <mergeCell ref="C31:D31"/>
    <mergeCell ref="E31:F31"/>
    <mergeCell ref="G31:H31"/>
    <mergeCell ref="I31:J31"/>
    <mergeCell ref="K31:L31"/>
    <mergeCell ref="M31:N31"/>
    <mergeCell ref="A30:B30"/>
    <mergeCell ref="E32:F32"/>
    <mergeCell ref="G32:H32"/>
    <mergeCell ref="I30:J30"/>
    <mergeCell ref="C30:D30"/>
    <mergeCell ref="E30:F30"/>
    <mergeCell ref="G30:H30"/>
    <mergeCell ref="A29:B29"/>
    <mergeCell ref="C29:D29"/>
    <mergeCell ref="E29:F29"/>
    <mergeCell ref="G29:H29"/>
    <mergeCell ref="I29:J29"/>
    <mergeCell ref="K29:L29"/>
    <mergeCell ref="M29:N29"/>
    <mergeCell ref="K30:L30"/>
    <mergeCell ref="M30:N30"/>
    <mergeCell ref="I28:J28"/>
    <mergeCell ref="K28:L28"/>
    <mergeCell ref="A26:B26"/>
    <mergeCell ref="C26:D26"/>
    <mergeCell ref="E26:F26"/>
    <mergeCell ref="G26:H26"/>
    <mergeCell ref="I26:J26"/>
    <mergeCell ref="K26:L26"/>
    <mergeCell ref="M28:N28"/>
    <mergeCell ref="A28:B28"/>
    <mergeCell ref="C28:D28"/>
    <mergeCell ref="E28:F28"/>
    <mergeCell ref="G28:H28"/>
    <mergeCell ref="M26:N26"/>
    <mergeCell ref="A25:B25"/>
    <mergeCell ref="C25:D25"/>
    <mergeCell ref="M23:N23"/>
    <mergeCell ref="A24:B24"/>
    <mergeCell ref="C24:D24"/>
    <mergeCell ref="E24:F24"/>
    <mergeCell ref="G24:H24"/>
    <mergeCell ref="I24:J24"/>
    <mergeCell ref="K24:L24"/>
    <mergeCell ref="M24:N24"/>
    <mergeCell ref="M25:N25"/>
    <mergeCell ref="A23:B23"/>
    <mergeCell ref="C23:D23"/>
    <mergeCell ref="E23:F23"/>
    <mergeCell ref="G23:H23"/>
    <mergeCell ref="I25:J25"/>
    <mergeCell ref="K25:L25"/>
    <mergeCell ref="E25:F25"/>
    <mergeCell ref="G25:H25"/>
    <mergeCell ref="I20:J20"/>
    <mergeCell ref="K20:L20"/>
    <mergeCell ref="E20:F20"/>
    <mergeCell ref="G20:H20"/>
    <mergeCell ref="I23:J23"/>
    <mergeCell ref="K23:L23"/>
    <mergeCell ref="A22:B22"/>
    <mergeCell ref="C22:D22"/>
    <mergeCell ref="E22:F22"/>
    <mergeCell ref="G22:H22"/>
    <mergeCell ref="I22:J22"/>
    <mergeCell ref="K22:L22"/>
    <mergeCell ref="I18:J18"/>
    <mergeCell ref="K18:L18"/>
    <mergeCell ref="A17:B17"/>
    <mergeCell ref="C17:D17"/>
    <mergeCell ref="E17:F17"/>
    <mergeCell ref="G17:H17"/>
    <mergeCell ref="I17:J17"/>
    <mergeCell ref="K17:L17"/>
    <mergeCell ref="M22:N22"/>
    <mergeCell ref="A20:B20"/>
    <mergeCell ref="C20:D20"/>
    <mergeCell ref="M18:N18"/>
    <mergeCell ref="A19:B19"/>
    <mergeCell ref="C19:D19"/>
    <mergeCell ref="E19:F19"/>
    <mergeCell ref="G19:H19"/>
    <mergeCell ref="I19:J19"/>
    <mergeCell ref="K19:L19"/>
    <mergeCell ref="M19:N19"/>
    <mergeCell ref="M20:N20"/>
    <mergeCell ref="A18:B18"/>
    <mergeCell ref="C18:D18"/>
    <mergeCell ref="E18:F18"/>
    <mergeCell ref="G18:H18"/>
    <mergeCell ref="M17:N17"/>
    <mergeCell ref="A16:B16"/>
    <mergeCell ref="C16:D16"/>
    <mergeCell ref="M13:N13"/>
    <mergeCell ref="A14:B14"/>
    <mergeCell ref="C14:D14"/>
    <mergeCell ref="E14:F14"/>
    <mergeCell ref="G14:H14"/>
    <mergeCell ref="I14:J14"/>
    <mergeCell ref="K14:L14"/>
    <mergeCell ref="M14:N14"/>
    <mergeCell ref="M16:N16"/>
    <mergeCell ref="A13:B13"/>
    <mergeCell ref="C13:D13"/>
    <mergeCell ref="E13:F13"/>
    <mergeCell ref="G13:H13"/>
    <mergeCell ref="I16:J16"/>
    <mergeCell ref="K16:L16"/>
    <mergeCell ref="E16:F16"/>
    <mergeCell ref="G16:H16"/>
    <mergeCell ref="I11:J11"/>
    <mergeCell ref="K11:L11"/>
    <mergeCell ref="E11:F11"/>
    <mergeCell ref="G11:H11"/>
    <mergeCell ref="I13:J13"/>
    <mergeCell ref="K13:L13"/>
    <mergeCell ref="A12:B12"/>
    <mergeCell ref="C12:D12"/>
    <mergeCell ref="E12:F12"/>
    <mergeCell ref="G12:H12"/>
    <mergeCell ref="I12:J12"/>
    <mergeCell ref="K12:L12"/>
    <mergeCell ref="I8:J8"/>
    <mergeCell ref="K8:L8"/>
    <mergeCell ref="A5:B5"/>
    <mergeCell ref="C5:D5"/>
    <mergeCell ref="E5:F5"/>
    <mergeCell ref="G5:H5"/>
    <mergeCell ref="I5:J5"/>
    <mergeCell ref="K5:L5"/>
    <mergeCell ref="M12:N12"/>
    <mergeCell ref="A11:B11"/>
    <mergeCell ref="C11:D11"/>
    <mergeCell ref="M8:N8"/>
    <mergeCell ref="A10:B10"/>
    <mergeCell ref="C10:D10"/>
    <mergeCell ref="E10:F10"/>
    <mergeCell ref="G10:H10"/>
    <mergeCell ref="I10:J10"/>
    <mergeCell ref="K10:L10"/>
    <mergeCell ref="M10:N10"/>
    <mergeCell ref="M11:N11"/>
    <mergeCell ref="A8:B8"/>
    <mergeCell ref="C8:D8"/>
    <mergeCell ref="E8:F8"/>
    <mergeCell ref="G8:H8"/>
    <mergeCell ref="M5:N5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I6:J6"/>
    <mergeCell ref="K6:L6"/>
    <mergeCell ref="E6:F6"/>
    <mergeCell ref="G6:H6"/>
    <mergeCell ref="M2:N2"/>
    <mergeCell ref="A2:B2"/>
    <mergeCell ref="C2:D2"/>
    <mergeCell ref="E2:F2"/>
    <mergeCell ref="G2:H2"/>
    <mergeCell ref="A4:B4"/>
    <mergeCell ref="C4:D4"/>
    <mergeCell ref="E4:F4"/>
    <mergeCell ref="G4:H4"/>
    <mergeCell ref="I2:J2"/>
    <mergeCell ref="K2:L2"/>
    <mergeCell ref="I4:J4"/>
    <mergeCell ref="K4:L4"/>
    <mergeCell ref="M4:N4"/>
  </mergeCells>
  <phoneticPr fontId="0" type="noConversion"/>
  <hyperlinks>
    <hyperlink ref="K38" r:id="rId1"/>
    <hyperlink ref="K38:N38" r:id="rId2" tooltip="More Calendars by Vertex42.com" display="http://www.vertex42.com/calendars/"/>
  </hyperlinks>
  <printOptions horizontalCentered="1" verticalCentered="1"/>
  <pageMargins left="0.5" right="0.5" top="0.25" bottom="0.25" header="0.25" footer="0.25"/>
  <pageSetup orientation="landscape" r:id="rId3"/>
  <headerFooter alignWithMargins="0"/>
  <ignoredErrors>
    <ignoredError sqref="C3:L38 M3:N36 M38:N38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>
    <pageSetUpPr fitToPage="1"/>
  </sheetPr>
  <dimension ref="A1:N38"/>
  <sheetViews>
    <sheetView workbookViewId="0">
      <selection sqref="A1:G1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42" t="str">
        <f>IF(An!$Q$3="","",An!$Q$3)</f>
        <v xml:space="preserve">decompte  annuel des cp/capa/rt/dp/r1/r2 etc…….  </v>
      </c>
      <c r="B1" s="142"/>
      <c r="C1" s="142"/>
      <c r="D1" s="142"/>
      <c r="E1" s="142"/>
      <c r="F1" s="142"/>
      <c r="G1" s="142"/>
      <c r="H1" s="138">
        <f>An!A34</f>
        <v>43497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'1'!A2:B2</f>
        <v>lundi</v>
      </c>
      <c r="B2" s="127"/>
      <c r="C2" s="127" t="str">
        <f>'1'!C2:D2</f>
        <v>mardi</v>
      </c>
      <c r="D2" s="127"/>
      <c r="E2" s="127" t="str">
        <f>'1'!E2:F2</f>
        <v>mercredi</v>
      </c>
      <c r="F2" s="127"/>
      <c r="G2" s="127" t="str">
        <f>'1'!G2:H2</f>
        <v>jeudi</v>
      </c>
      <c r="H2" s="127"/>
      <c r="I2" s="127" t="str">
        <f>'1'!I2:J2</f>
        <v>vendredi</v>
      </c>
      <c r="J2" s="127"/>
      <c r="K2" s="127" t="str">
        <f>'1'!K2:L2</f>
        <v>samedi</v>
      </c>
      <c r="L2" s="127"/>
      <c r="M2" s="127" t="str">
        <f>'1'!M2:N2</f>
        <v>dimanche</v>
      </c>
      <c r="N2" s="128"/>
    </row>
    <row r="3" spans="1:14" s="7" customFormat="1" ht="18">
      <c r="A3" s="25" t="str">
        <f>An!A36</f>
        <v/>
      </c>
      <c r="B3" s="23" t="str">
        <f>IF(ISERROR(MATCH(A3,event_dates,0)),"",INDEX(events,MATCH(A3,event_dates,0)))</f>
        <v/>
      </c>
      <c r="C3" s="25" t="str">
        <f>An!B36</f>
        <v/>
      </c>
      <c r="D3" s="23" t="str">
        <f>IF(ISERROR(MATCH(C3,event_dates,0)),"",INDEX(events,MATCH(C3,event_dates,0)))</f>
        <v/>
      </c>
      <c r="E3" s="25" t="str">
        <f>An!C36</f>
        <v/>
      </c>
      <c r="F3" s="23" t="str">
        <f>IF(ISERROR(MATCH(E3,event_dates,0)),"",INDEX(events,MATCH(E3,event_dates,0)))</f>
        <v/>
      </c>
      <c r="G3" s="25" t="str">
        <f>An!D36</f>
        <v/>
      </c>
      <c r="H3" s="23" t="str">
        <f>IF(ISERROR(MATCH(G3,event_dates,0)),"",INDEX(events,MATCH(G3,event_dates,0)))</f>
        <v/>
      </c>
      <c r="I3" s="25">
        <f>An!E36</f>
        <v>43497</v>
      </c>
      <c r="J3" s="23" t="str">
        <f>IF(ISERROR(MATCH(I3,event_dates,0)),"",INDEX(events,MATCH(I3,event_dates,0)))</f>
        <v/>
      </c>
      <c r="K3" s="25">
        <f>An!F36</f>
        <v>43498</v>
      </c>
      <c r="L3" s="23" t="str">
        <f>IF(ISERROR(MATCH(K3,event_dates,0)),"",INDEX(events,MATCH(K3,event_dates,0)))</f>
        <v/>
      </c>
      <c r="M3" s="25">
        <f>An!G36</f>
        <v>43499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5">
        <f>An!A37</f>
        <v>43500</v>
      </c>
      <c r="B9" s="23" t="str">
        <f>IF(ISERROR(MATCH(A9,event_dates,0)),"",INDEX(events,MATCH(A9,event_dates,0)))</f>
        <v/>
      </c>
      <c r="C9" s="25">
        <f>An!B37</f>
        <v>43501</v>
      </c>
      <c r="D9" s="23" t="str">
        <f>IF(ISERROR(MATCH(C9,event_dates,0)),"",INDEX(events,MATCH(C9,event_dates,0)))</f>
        <v/>
      </c>
      <c r="E9" s="25">
        <f>An!C37</f>
        <v>43502</v>
      </c>
      <c r="F9" s="23" t="str">
        <f>IF(ISERROR(MATCH(E9,event_dates,0)),"",INDEX(events,MATCH(E9,event_dates,0)))</f>
        <v/>
      </c>
      <c r="G9" s="25">
        <f>An!D37</f>
        <v>43503</v>
      </c>
      <c r="H9" s="23" t="str">
        <f>IF(ISERROR(MATCH(G9,event_dates,0)),"",INDEX(events,MATCH(G9,event_dates,0)))</f>
        <v/>
      </c>
      <c r="I9" s="25">
        <f>An!E37</f>
        <v>43504</v>
      </c>
      <c r="J9" s="23" t="str">
        <f>IF(ISERROR(MATCH(I9,event_dates,0)),"",INDEX(events,MATCH(I9,event_dates,0)))</f>
        <v/>
      </c>
      <c r="K9" s="25">
        <f>An!F37</f>
        <v>43505</v>
      </c>
      <c r="L9" s="23" t="str">
        <f>IF(ISERROR(MATCH(K9,event_dates,0)),"",INDEX(events,MATCH(K9,event_dates,0)))</f>
        <v/>
      </c>
      <c r="M9" s="25">
        <f>An!G37</f>
        <v>43506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30" t="str">
        <f ca="1">IF(ISERROR(MATCH(E9,event_dates,0)+MATCH(E9,OFFSET(event_dates,MATCH(E9,event_dates,0),0,500,1),0)),"",INDEX(events,MATCH(E9,event_dates,0)+MATCH(E9,OFFSET(event_dates,MATCH(E9,event_dates,0),0,500,1),0)))</f>
        <v/>
      </c>
      <c r="F10" s="131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32"/>
      <c r="F11" s="131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32"/>
      <c r="F12" s="131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32" t="s">
        <v>3</v>
      </c>
      <c r="F13" s="131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33" t="s">
        <v>3</v>
      </c>
      <c r="F14" s="134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5">
        <f>An!A38</f>
        <v>43507</v>
      </c>
      <c r="B15" s="23" t="str">
        <f>IF(ISERROR(MATCH(A15,event_dates,0)),"",INDEX(events,MATCH(A15,event_dates,0)))</f>
        <v/>
      </c>
      <c r="C15" s="25">
        <f>An!B38</f>
        <v>43508</v>
      </c>
      <c r="D15" s="23" t="str">
        <f>IF(ISERROR(MATCH(C15,event_dates,0)),"",INDEX(events,MATCH(C15,event_dates,0)))</f>
        <v/>
      </c>
      <c r="E15" s="25">
        <f>An!C38</f>
        <v>43509</v>
      </c>
      <c r="F15" s="23" t="str">
        <f>IF(ISERROR(MATCH(E15,event_dates,0)),"",INDEX(events,MATCH(E15,event_dates,0)))</f>
        <v/>
      </c>
      <c r="G15" s="25">
        <f>An!D38</f>
        <v>43510</v>
      </c>
      <c r="H15" s="23" t="str">
        <f>IF(ISERROR(MATCH(G15,event_dates,0)),"",INDEX(events,MATCH(G15,event_dates,0)))</f>
        <v/>
      </c>
      <c r="I15" s="25">
        <f>An!E38</f>
        <v>43511</v>
      </c>
      <c r="J15" s="23" t="str">
        <f>IF(ISERROR(MATCH(I15,event_dates,0)),"",INDEX(events,MATCH(I15,event_dates,0)))</f>
        <v/>
      </c>
      <c r="K15" s="25">
        <f>An!F38</f>
        <v>43512</v>
      </c>
      <c r="L15" s="23" t="str">
        <f>IF(ISERROR(MATCH(K15,event_dates,0)),"",INDEX(events,MATCH(K15,event_dates,0)))</f>
        <v/>
      </c>
      <c r="M15" s="25">
        <f>An!G38</f>
        <v>43513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5">
        <f>An!A39</f>
        <v>43514</v>
      </c>
      <c r="B21" s="23" t="str">
        <f>IF(ISERROR(MATCH(A21,event_dates,0)),"",INDEX(events,MATCH(A21,event_dates,0)))</f>
        <v/>
      </c>
      <c r="C21" s="25">
        <f>An!B39</f>
        <v>43515</v>
      </c>
      <c r="D21" s="23" t="str">
        <f>IF(ISERROR(MATCH(C21,event_dates,0)),"",INDEX(events,MATCH(C21,event_dates,0)))</f>
        <v/>
      </c>
      <c r="E21" s="25">
        <f>An!C39</f>
        <v>43516</v>
      </c>
      <c r="F21" s="23" t="str">
        <f>IF(ISERROR(MATCH(E21,event_dates,0)),"",INDEX(events,MATCH(E21,event_dates,0)))</f>
        <v/>
      </c>
      <c r="G21" s="25">
        <f>An!D39</f>
        <v>43517</v>
      </c>
      <c r="H21" s="23" t="str">
        <f>IF(ISERROR(MATCH(G21,event_dates,0)),"",INDEX(events,MATCH(G21,event_dates,0)))</f>
        <v/>
      </c>
      <c r="I21" s="25">
        <f>An!E39</f>
        <v>43518</v>
      </c>
      <c r="J21" s="23" t="str">
        <f>IF(ISERROR(MATCH(I21,event_dates,0)),"",INDEX(events,MATCH(I21,event_dates,0)))</f>
        <v/>
      </c>
      <c r="K21" s="25">
        <f>An!F39</f>
        <v>43519</v>
      </c>
      <c r="L21" s="23" t="str">
        <f>IF(ISERROR(MATCH(K21,event_dates,0)),"",INDEX(events,MATCH(K21,event_dates,0)))</f>
        <v/>
      </c>
      <c r="M21" s="25">
        <f>An!G39</f>
        <v>43520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5">
        <f>An!A40</f>
        <v>43521</v>
      </c>
      <c r="B27" s="23" t="str">
        <f>IF(ISERROR(MATCH(A27,event_dates,0)),"",INDEX(events,MATCH(A27,event_dates,0)))</f>
        <v/>
      </c>
      <c r="C27" s="25">
        <f>An!B40</f>
        <v>43522</v>
      </c>
      <c r="D27" s="23" t="str">
        <f>IF(ISERROR(MATCH(C27,event_dates,0)),"",INDEX(events,MATCH(C27,event_dates,0)))</f>
        <v/>
      </c>
      <c r="E27" s="25">
        <f>An!C40</f>
        <v>43523</v>
      </c>
      <c r="F27" s="23" t="str">
        <f>IF(ISERROR(MATCH(E27,event_dates,0)),"",INDEX(events,MATCH(E27,event_dates,0)))</f>
        <v/>
      </c>
      <c r="G27" s="25">
        <f>An!D40</f>
        <v>43524</v>
      </c>
      <c r="H27" s="23" t="str">
        <f>IF(ISERROR(MATCH(G27,event_dates,0)),"",INDEX(events,MATCH(G27,event_dates,0)))</f>
        <v/>
      </c>
      <c r="I27" s="25" t="str">
        <f>An!E40</f>
        <v/>
      </c>
      <c r="J27" s="23" t="str">
        <f>IF(ISERROR(MATCH(I27,event_dates,0)),"",INDEX(events,MATCH(I27,event_dates,0)))</f>
        <v/>
      </c>
      <c r="K27" s="25" t="str">
        <f>An!F40</f>
        <v/>
      </c>
      <c r="L27" s="23" t="str">
        <f>IF(ISERROR(MATCH(K27,event_dates,0)),"",INDEX(events,MATCH(K27,event_dates,0)))</f>
        <v/>
      </c>
      <c r="M27" s="25" t="str">
        <f>An!G40</f>
        <v/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5" t="str">
        <f>An!A41</f>
        <v/>
      </c>
      <c r="B33" s="23" t="str">
        <f>IF(ISERROR(MATCH(A33,event_dates,0)),"",INDEX(events,MATCH(A33,event_dates,0)))</f>
        <v/>
      </c>
      <c r="C33" s="25" t="str">
        <f>An!B41</f>
        <v/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 t="s">
        <v>25</v>
      </c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 t="s">
        <v>6</v>
      </c>
      <c r="L38" s="135"/>
      <c r="M38" s="135"/>
      <c r="N38" s="136"/>
    </row>
  </sheetData>
  <mergeCells count="196">
    <mergeCell ref="A4:B4"/>
    <mergeCell ref="C4:D4"/>
    <mergeCell ref="E4:F4"/>
    <mergeCell ref="G4:H4"/>
    <mergeCell ref="I4:J4"/>
    <mergeCell ref="K4:L4"/>
    <mergeCell ref="M4:N4"/>
    <mergeCell ref="M37:N37"/>
    <mergeCell ref="M5:N5"/>
    <mergeCell ref="A6:B6"/>
    <mergeCell ref="C6:D6"/>
    <mergeCell ref="E6:F6"/>
    <mergeCell ref="G6:H6"/>
    <mergeCell ref="I6:J6"/>
    <mergeCell ref="K6:L6"/>
    <mergeCell ref="M6:N6"/>
    <mergeCell ref="A5:B5"/>
    <mergeCell ref="C5:D5"/>
    <mergeCell ref="E5:F5"/>
    <mergeCell ref="G5:H5"/>
    <mergeCell ref="I5:J5"/>
    <mergeCell ref="K5:L5"/>
    <mergeCell ref="M7:N7"/>
    <mergeCell ref="A8:B8"/>
    <mergeCell ref="A1:G1"/>
    <mergeCell ref="I2:J2"/>
    <mergeCell ref="K2:L2"/>
    <mergeCell ref="M2:N2"/>
    <mergeCell ref="A2:B2"/>
    <mergeCell ref="C2:D2"/>
    <mergeCell ref="E2:F2"/>
    <mergeCell ref="G2:H2"/>
    <mergeCell ref="H1:N1"/>
    <mergeCell ref="C8:D8"/>
    <mergeCell ref="E8:F8"/>
    <mergeCell ref="G8:H8"/>
    <mergeCell ref="I8:J8"/>
    <mergeCell ref="K8:L8"/>
    <mergeCell ref="M8:N8"/>
    <mergeCell ref="A7:B7"/>
    <mergeCell ref="C7:D7"/>
    <mergeCell ref="E7:F7"/>
    <mergeCell ref="G7:H7"/>
    <mergeCell ref="I7:J7"/>
    <mergeCell ref="K7:L7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3:B13"/>
    <mergeCell ref="C13:D13"/>
    <mergeCell ref="E13:F13"/>
    <mergeCell ref="G13:H13"/>
    <mergeCell ref="I13:J13"/>
    <mergeCell ref="K13:L13"/>
    <mergeCell ref="M13:N13"/>
    <mergeCell ref="A12:B12"/>
    <mergeCell ref="C12:D12"/>
    <mergeCell ref="E12:F12"/>
    <mergeCell ref="G12:H12"/>
    <mergeCell ref="I12:J12"/>
    <mergeCell ref="K12:L12"/>
    <mergeCell ref="M14:N14"/>
    <mergeCell ref="A16:B16"/>
    <mergeCell ref="C16:D16"/>
    <mergeCell ref="E16:F16"/>
    <mergeCell ref="G16:H16"/>
    <mergeCell ref="I16:J16"/>
    <mergeCell ref="K16:L16"/>
    <mergeCell ref="M16:N16"/>
    <mergeCell ref="A14:B14"/>
    <mergeCell ref="C14:D14"/>
    <mergeCell ref="E14:F14"/>
    <mergeCell ref="G14:H14"/>
    <mergeCell ref="I14:J14"/>
    <mergeCell ref="K14:L14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19:N19"/>
    <mergeCell ref="A20:B20"/>
    <mergeCell ref="C20:D20"/>
    <mergeCell ref="E20:F20"/>
    <mergeCell ref="G20:H20"/>
    <mergeCell ref="I20:J20"/>
    <mergeCell ref="K20:L20"/>
    <mergeCell ref="M20:N20"/>
    <mergeCell ref="A19:B19"/>
    <mergeCell ref="C19:D19"/>
    <mergeCell ref="E19:F19"/>
    <mergeCell ref="G19:H19"/>
    <mergeCell ref="I19:J19"/>
    <mergeCell ref="K19:L19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5:B25"/>
    <mergeCell ref="C25:D25"/>
    <mergeCell ref="E25:F25"/>
    <mergeCell ref="G25:H25"/>
    <mergeCell ref="I25:J25"/>
    <mergeCell ref="K25:L25"/>
    <mergeCell ref="M25:N25"/>
    <mergeCell ref="A24:B24"/>
    <mergeCell ref="C24:D24"/>
    <mergeCell ref="E24:F24"/>
    <mergeCell ref="G24:H24"/>
    <mergeCell ref="I24:J24"/>
    <mergeCell ref="K24:L24"/>
    <mergeCell ref="M26:N26"/>
    <mergeCell ref="A28:B28"/>
    <mergeCell ref="C28:D28"/>
    <mergeCell ref="E28:F28"/>
    <mergeCell ref="G28:H28"/>
    <mergeCell ref="I28:J28"/>
    <mergeCell ref="K28:L28"/>
    <mergeCell ref="M28:N28"/>
    <mergeCell ref="A26:B26"/>
    <mergeCell ref="C26:D26"/>
    <mergeCell ref="E26:F26"/>
    <mergeCell ref="G26:H26"/>
    <mergeCell ref="I26:J26"/>
    <mergeCell ref="K26:L26"/>
    <mergeCell ref="M29:N29"/>
    <mergeCell ref="K30:L30"/>
    <mergeCell ref="M30:N30"/>
    <mergeCell ref="A29:B29"/>
    <mergeCell ref="C29:D29"/>
    <mergeCell ref="E29:F29"/>
    <mergeCell ref="G29:H29"/>
    <mergeCell ref="I29:J29"/>
    <mergeCell ref="K29:L29"/>
    <mergeCell ref="I31:J31"/>
    <mergeCell ref="K31:L31"/>
    <mergeCell ref="M31:N31"/>
    <mergeCell ref="A30:B30"/>
    <mergeCell ref="I30:J30"/>
    <mergeCell ref="C30:D30"/>
    <mergeCell ref="E30:F30"/>
    <mergeCell ref="G30:H30"/>
    <mergeCell ref="A31:B31"/>
    <mergeCell ref="C31:D31"/>
    <mergeCell ref="E31:F31"/>
    <mergeCell ref="G31:H31"/>
    <mergeCell ref="M32:N32"/>
    <mergeCell ref="A34:B34"/>
    <mergeCell ref="C34:D34"/>
    <mergeCell ref="A32:B32"/>
    <mergeCell ref="C32:D32"/>
    <mergeCell ref="E32:F32"/>
    <mergeCell ref="G32:H32"/>
    <mergeCell ref="I32:J32"/>
    <mergeCell ref="A38:B38"/>
    <mergeCell ref="C38:D38"/>
    <mergeCell ref="A35:B35"/>
    <mergeCell ref="C35:D35"/>
    <mergeCell ref="A36:B36"/>
    <mergeCell ref="C36:D36"/>
    <mergeCell ref="A37:B37"/>
    <mergeCell ref="C37:D37"/>
    <mergeCell ref="K32:L32"/>
    <mergeCell ref="K38:N38"/>
  </mergeCells>
  <phoneticPr fontId="0" type="noConversion"/>
  <hyperlinks>
    <hyperlink ref="K38" r:id="rId1"/>
    <hyperlink ref="K38:N38" r:id="rId2" tooltip="More Calendars by Vertex42.com" display="http://www.vertex42.com/calendars/"/>
  </hyperlinks>
  <printOptions horizontalCentered="1" verticalCentered="1"/>
  <pageMargins left="0.5" right="0.5" top="0.25" bottom="0.25" header="0.25" footer="0.25"/>
  <pageSetup orientation="landscape" r:id="rId3"/>
  <headerFooter alignWithMargins="0"/>
  <ignoredErrors>
    <ignoredError sqref="C3:L38 M3:N36 M38:N38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>
    <pageSetUpPr fitToPage="1"/>
  </sheetPr>
  <dimension ref="A1:N38"/>
  <sheetViews>
    <sheetView workbookViewId="0">
      <selection sqref="A1:G1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42" t="str">
        <f>IF(An!$Q$3="","",An!$Q$3)</f>
        <v xml:space="preserve">decompte  annuel des cp/capa/rt/dp/r1/r2 etc…….  </v>
      </c>
      <c r="B1" s="142"/>
      <c r="C1" s="142"/>
      <c r="D1" s="142"/>
      <c r="E1" s="142"/>
      <c r="F1" s="142"/>
      <c r="G1" s="142"/>
      <c r="H1" s="138">
        <f>An!I34</f>
        <v>43525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'1'!A2:B2</f>
        <v>lundi</v>
      </c>
      <c r="B2" s="127"/>
      <c r="C2" s="127" t="str">
        <f>'1'!C2:D2</f>
        <v>mardi</v>
      </c>
      <c r="D2" s="127"/>
      <c r="E2" s="127" t="str">
        <f>'1'!E2:F2</f>
        <v>mercredi</v>
      </c>
      <c r="F2" s="127"/>
      <c r="G2" s="127" t="str">
        <f>'1'!G2:H2</f>
        <v>jeudi</v>
      </c>
      <c r="H2" s="127"/>
      <c r="I2" s="127" t="str">
        <f>'1'!I2:J2</f>
        <v>vendredi</v>
      </c>
      <c r="J2" s="127"/>
      <c r="K2" s="127" t="str">
        <f>'1'!K2:L2</f>
        <v>samedi</v>
      </c>
      <c r="L2" s="127"/>
      <c r="M2" s="127" t="str">
        <f>'1'!M2:N2</f>
        <v>dimanche</v>
      </c>
      <c r="N2" s="128"/>
    </row>
    <row r="3" spans="1:14" s="7" customFormat="1" ht="18">
      <c r="A3" s="25" t="str">
        <f>An!I36</f>
        <v/>
      </c>
      <c r="B3" s="23" t="str">
        <f>IF(ISERROR(MATCH(A3,event_dates,0)),"",INDEX(events,MATCH(A3,event_dates,0)))</f>
        <v/>
      </c>
      <c r="C3" s="25" t="str">
        <f>An!J36</f>
        <v/>
      </c>
      <c r="D3" s="23" t="str">
        <f>IF(ISERROR(MATCH(C3,event_dates,0)),"",INDEX(events,MATCH(C3,event_dates,0)))</f>
        <v/>
      </c>
      <c r="E3" s="25" t="str">
        <f>An!K36</f>
        <v/>
      </c>
      <c r="F3" s="23" t="str">
        <f>IF(ISERROR(MATCH(E3,event_dates,0)),"",INDEX(events,MATCH(E3,event_dates,0)))</f>
        <v/>
      </c>
      <c r="G3" s="25" t="str">
        <f>An!L36</f>
        <v/>
      </c>
      <c r="H3" s="23" t="str">
        <f>IF(ISERROR(MATCH(G3,event_dates,0)),"",INDEX(events,MATCH(G3,event_dates,0)))</f>
        <v/>
      </c>
      <c r="I3" s="25">
        <f>An!M36</f>
        <v>43525</v>
      </c>
      <c r="J3" s="23" t="str">
        <f>IF(ISERROR(MATCH(I3,event_dates,0)),"",INDEX(events,MATCH(I3,event_dates,0)))</f>
        <v/>
      </c>
      <c r="K3" s="25">
        <f>An!N36</f>
        <v>43526</v>
      </c>
      <c r="L3" s="23" t="str">
        <f>IF(ISERROR(MATCH(K3,event_dates,0)),"",INDEX(events,MATCH(K3,event_dates,0)))</f>
        <v/>
      </c>
      <c r="M3" s="25">
        <f>An!O36</f>
        <v>43527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5">
        <f>An!I37</f>
        <v>43528</v>
      </c>
      <c r="B9" s="23" t="str">
        <f>IF(ISERROR(MATCH(A9,event_dates,0)),"",INDEX(events,MATCH(A9,event_dates,0)))</f>
        <v/>
      </c>
      <c r="C9" s="25">
        <f>An!J37</f>
        <v>43529</v>
      </c>
      <c r="D9" s="23" t="str">
        <f>IF(ISERROR(MATCH(C9,event_dates,0)),"",INDEX(events,MATCH(C9,event_dates,0)))</f>
        <v/>
      </c>
      <c r="E9" s="25">
        <f>An!K37</f>
        <v>43530</v>
      </c>
      <c r="F9" s="23" t="str">
        <f>IF(ISERROR(MATCH(E9,event_dates,0)),"",INDEX(events,MATCH(E9,event_dates,0)))</f>
        <v/>
      </c>
      <c r="G9" s="25">
        <f>An!L37</f>
        <v>43531</v>
      </c>
      <c r="H9" s="23" t="str">
        <f>IF(ISERROR(MATCH(G9,event_dates,0)),"",INDEX(events,MATCH(G9,event_dates,0)))</f>
        <v/>
      </c>
      <c r="I9" s="25">
        <f>An!M37</f>
        <v>43532</v>
      </c>
      <c r="J9" s="23" t="str">
        <f>IF(ISERROR(MATCH(I9,event_dates,0)),"",INDEX(events,MATCH(I9,event_dates,0)))</f>
        <v/>
      </c>
      <c r="K9" s="25">
        <f>An!N37</f>
        <v>43533</v>
      </c>
      <c r="L9" s="23" t="str">
        <f>IF(ISERROR(MATCH(K9,event_dates,0)),"",INDEX(events,MATCH(K9,event_dates,0)))</f>
        <v/>
      </c>
      <c r="M9" s="25">
        <f>An!O37</f>
        <v>43534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30" t="str">
        <f ca="1">IF(ISERROR(MATCH(E9,event_dates,0)+MATCH(E9,OFFSET(event_dates,MATCH(E9,event_dates,0),0,500,1),0)),"",INDEX(events,MATCH(E9,event_dates,0)+MATCH(E9,OFFSET(event_dates,MATCH(E9,event_dates,0),0,500,1),0)))</f>
        <v/>
      </c>
      <c r="F10" s="131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32"/>
      <c r="F11" s="131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32"/>
      <c r="F12" s="131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32" t="s">
        <v>3</v>
      </c>
      <c r="F13" s="131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33" t="s">
        <v>3</v>
      </c>
      <c r="F14" s="134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5">
        <f>An!I38</f>
        <v>43535</v>
      </c>
      <c r="B15" s="23" t="str">
        <f>IF(ISERROR(MATCH(A15,event_dates,0)),"",INDEX(events,MATCH(A15,event_dates,0)))</f>
        <v/>
      </c>
      <c r="C15" s="25">
        <f>An!J38</f>
        <v>43536</v>
      </c>
      <c r="D15" s="23" t="str">
        <f>IF(ISERROR(MATCH(C15,event_dates,0)),"",INDEX(events,MATCH(C15,event_dates,0)))</f>
        <v/>
      </c>
      <c r="E15" s="25">
        <f>An!K38</f>
        <v>43537</v>
      </c>
      <c r="F15" s="23" t="str">
        <f>IF(ISERROR(MATCH(E15,event_dates,0)),"",INDEX(events,MATCH(E15,event_dates,0)))</f>
        <v/>
      </c>
      <c r="G15" s="25">
        <f>An!L38</f>
        <v>43538</v>
      </c>
      <c r="H15" s="23" t="str">
        <f>IF(ISERROR(MATCH(G15,event_dates,0)),"",INDEX(events,MATCH(G15,event_dates,0)))</f>
        <v/>
      </c>
      <c r="I15" s="25">
        <f>An!M38</f>
        <v>43539</v>
      </c>
      <c r="J15" s="23" t="str">
        <f>IF(ISERROR(MATCH(I15,event_dates,0)),"",INDEX(events,MATCH(I15,event_dates,0)))</f>
        <v/>
      </c>
      <c r="K15" s="25">
        <f>An!N38</f>
        <v>43540</v>
      </c>
      <c r="L15" s="23" t="str">
        <f>IF(ISERROR(MATCH(K15,event_dates,0)),"",INDEX(events,MATCH(K15,event_dates,0)))</f>
        <v/>
      </c>
      <c r="M15" s="25">
        <f>An!O38</f>
        <v>43541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5">
        <f>An!I39</f>
        <v>43542</v>
      </c>
      <c r="B21" s="23" t="str">
        <f>IF(ISERROR(MATCH(A21,event_dates,0)),"",INDEX(events,MATCH(A21,event_dates,0)))</f>
        <v/>
      </c>
      <c r="C21" s="25">
        <f>An!J39</f>
        <v>43543</v>
      </c>
      <c r="D21" s="23" t="str">
        <f>IF(ISERROR(MATCH(C21,event_dates,0)),"",INDEX(events,MATCH(C21,event_dates,0)))</f>
        <v/>
      </c>
      <c r="E21" s="25">
        <f>An!K39</f>
        <v>43544</v>
      </c>
      <c r="F21" s="23" t="str">
        <f>IF(ISERROR(MATCH(E21,event_dates,0)),"",INDEX(events,MATCH(E21,event_dates,0)))</f>
        <v/>
      </c>
      <c r="G21" s="25">
        <f>An!L39</f>
        <v>43545</v>
      </c>
      <c r="H21" s="23" t="str">
        <f>IF(ISERROR(MATCH(G21,event_dates,0)),"",INDEX(events,MATCH(G21,event_dates,0)))</f>
        <v/>
      </c>
      <c r="I21" s="25">
        <f>An!M39</f>
        <v>43546</v>
      </c>
      <c r="J21" s="23" t="str">
        <f>IF(ISERROR(MATCH(I21,event_dates,0)),"",INDEX(events,MATCH(I21,event_dates,0)))</f>
        <v/>
      </c>
      <c r="K21" s="25">
        <f>An!N39</f>
        <v>43547</v>
      </c>
      <c r="L21" s="23" t="str">
        <f>IF(ISERROR(MATCH(K21,event_dates,0)),"",INDEX(events,MATCH(K21,event_dates,0)))</f>
        <v/>
      </c>
      <c r="M21" s="25">
        <f>An!O39</f>
        <v>43548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5">
        <f>An!I40</f>
        <v>43549</v>
      </c>
      <c r="B27" s="23" t="str">
        <f>IF(ISERROR(MATCH(A27,event_dates,0)),"",INDEX(events,MATCH(A27,event_dates,0)))</f>
        <v/>
      </c>
      <c r="C27" s="25">
        <f>An!J40</f>
        <v>43550</v>
      </c>
      <c r="D27" s="23" t="str">
        <f>IF(ISERROR(MATCH(C27,event_dates,0)),"",INDEX(events,MATCH(C27,event_dates,0)))</f>
        <v/>
      </c>
      <c r="E27" s="25">
        <f>An!K40</f>
        <v>43551</v>
      </c>
      <c r="F27" s="23" t="str">
        <f>IF(ISERROR(MATCH(E27,event_dates,0)),"",INDEX(events,MATCH(E27,event_dates,0)))</f>
        <v/>
      </c>
      <c r="G27" s="25">
        <f>An!L40</f>
        <v>43552</v>
      </c>
      <c r="H27" s="23" t="str">
        <f>IF(ISERROR(MATCH(G27,event_dates,0)),"",INDEX(events,MATCH(G27,event_dates,0)))</f>
        <v/>
      </c>
      <c r="I27" s="25">
        <f>An!M40</f>
        <v>43553</v>
      </c>
      <c r="J27" s="23" t="str">
        <f>IF(ISERROR(MATCH(I27,event_dates,0)),"",INDEX(events,MATCH(I27,event_dates,0)))</f>
        <v/>
      </c>
      <c r="K27" s="25">
        <f>An!N40</f>
        <v>43554</v>
      </c>
      <c r="L27" s="23" t="str">
        <f>IF(ISERROR(MATCH(K27,event_dates,0)),"",INDEX(events,MATCH(K27,event_dates,0)))</f>
        <v/>
      </c>
      <c r="M27" s="25">
        <f>An!O40</f>
        <v>43555</v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5" t="str">
        <f>An!I41</f>
        <v/>
      </c>
      <c r="B33" s="23" t="str">
        <f>IF(ISERROR(MATCH(A33,event_dates,0)),"",INDEX(events,MATCH(A33,event_dates,0)))</f>
        <v/>
      </c>
      <c r="C33" s="25" t="str">
        <f>An!J41</f>
        <v/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 t="s">
        <v>25</v>
      </c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 t="s">
        <v>6</v>
      </c>
      <c r="L38" s="135"/>
      <c r="M38" s="135"/>
      <c r="N38" s="136"/>
    </row>
  </sheetData>
  <mergeCells count="196">
    <mergeCell ref="M37:N37"/>
    <mergeCell ref="K38:N38"/>
    <mergeCell ref="H1:N1"/>
    <mergeCell ref="A1:G1"/>
    <mergeCell ref="A37:B37"/>
    <mergeCell ref="C37:D37"/>
    <mergeCell ref="I32:J32"/>
    <mergeCell ref="K32:L32"/>
    <mergeCell ref="M32:N32"/>
    <mergeCell ref="A34:B34"/>
    <mergeCell ref="C34:D34"/>
    <mergeCell ref="A32:B32"/>
    <mergeCell ref="A38:B38"/>
    <mergeCell ref="C38:D38"/>
    <mergeCell ref="A35:B35"/>
    <mergeCell ref="C35:D35"/>
    <mergeCell ref="A36:B36"/>
    <mergeCell ref="C36:D36"/>
    <mergeCell ref="C32:D32"/>
    <mergeCell ref="A31:B31"/>
    <mergeCell ref="C31:D31"/>
    <mergeCell ref="E31:F31"/>
    <mergeCell ref="G31:H31"/>
    <mergeCell ref="I31:J31"/>
    <mergeCell ref="K31:L31"/>
    <mergeCell ref="M31:N31"/>
    <mergeCell ref="A30:B30"/>
    <mergeCell ref="E32:F32"/>
    <mergeCell ref="G32:H32"/>
    <mergeCell ref="I30:J30"/>
    <mergeCell ref="C30:D30"/>
    <mergeCell ref="E30:F30"/>
    <mergeCell ref="G30:H30"/>
    <mergeCell ref="A29:B29"/>
    <mergeCell ref="C29:D29"/>
    <mergeCell ref="E29:F29"/>
    <mergeCell ref="G29:H29"/>
    <mergeCell ref="I29:J29"/>
    <mergeCell ref="K29:L29"/>
    <mergeCell ref="M29:N29"/>
    <mergeCell ref="K30:L30"/>
    <mergeCell ref="M30:N30"/>
    <mergeCell ref="I28:J28"/>
    <mergeCell ref="K28:L28"/>
    <mergeCell ref="A26:B26"/>
    <mergeCell ref="C26:D26"/>
    <mergeCell ref="E26:F26"/>
    <mergeCell ref="G26:H26"/>
    <mergeCell ref="I26:J26"/>
    <mergeCell ref="K26:L26"/>
    <mergeCell ref="M28:N28"/>
    <mergeCell ref="A28:B28"/>
    <mergeCell ref="C28:D28"/>
    <mergeCell ref="E28:F28"/>
    <mergeCell ref="G28:H28"/>
    <mergeCell ref="M26:N26"/>
    <mergeCell ref="A25:B25"/>
    <mergeCell ref="C25:D25"/>
    <mergeCell ref="M23:N23"/>
    <mergeCell ref="A24:B24"/>
    <mergeCell ref="C24:D24"/>
    <mergeCell ref="E24:F24"/>
    <mergeCell ref="G24:H24"/>
    <mergeCell ref="I24:J24"/>
    <mergeCell ref="K24:L24"/>
    <mergeCell ref="M24:N24"/>
    <mergeCell ref="M25:N25"/>
    <mergeCell ref="A23:B23"/>
    <mergeCell ref="C23:D23"/>
    <mergeCell ref="E23:F23"/>
    <mergeCell ref="G23:H23"/>
    <mergeCell ref="I25:J25"/>
    <mergeCell ref="K25:L25"/>
    <mergeCell ref="E25:F25"/>
    <mergeCell ref="G25:H25"/>
    <mergeCell ref="I20:J20"/>
    <mergeCell ref="K20:L20"/>
    <mergeCell ref="E20:F20"/>
    <mergeCell ref="G20:H20"/>
    <mergeCell ref="I23:J23"/>
    <mergeCell ref="K23:L23"/>
    <mergeCell ref="A22:B22"/>
    <mergeCell ref="C22:D22"/>
    <mergeCell ref="E22:F22"/>
    <mergeCell ref="G22:H22"/>
    <mergeCell ref="I22:J22"/>
    <mergeCell ref="K22:L22"/>
    <mergeCell ref="I18:J18"/>
    <mergeCell ref="K18:L18"/>
    <mergeCell ref="A17:B17"/>
    <mergeCell ref="C17:D17"/>
    <mergeCell ref="E17:F17"/>
    <mergeCell ref="G17:H17"/>
    <mergeCell ref="I17:J17"/>
    <mergeCell ref="K17:L17"/>
    <mergeCell ref="M22:N22"/>
    <mergeCell ref="A20:B20"/>
    <mergeCell ref="C20:D20"/>
    <mergeCell ref="M18:N18"/>
    <mergeCell ref="A19:B19"/>
    <mergeCell ref="C19:D19"/>
    <mergeCell ref="E19:F19"/>
    <mergeCell ref="G19:H19"/>
    <mergeCell ref="I19:J19"/>
    <mergeCell ref="K19:L19"/>
    <mergeCell ref="M19:N19"/>
    <mergeCell ref="M20:N20"/>
    <mergeCell ref="A18:B18"/>
    <mergeCell ref="C18:D18"/>
    <mergeCell ref="E18:F18"/>
    <mergeCell ref="G18:H18"/>
    <mergeCell ref="M17:N17"/>
    <mergeCell ref="A16:B16"/>
    <mergeCell ref="C16:D16"/>
    <mergeCell ref="M13:N13"/>
    <mergeCell ref="A14:B14"/>
    <mergeCell ref="C14:D14"/>
    <mergeCell ref="E14:F14"/>
    <mergeCell ref="G14:H14"/>
    <mergeCell ref="I14:J14"/>
    <mergeCell ref="K14:L14"/>
    <mergeCell ref="M14:N14"/>
    <mergeCell ref="M16:N16"/>
    <mergeCell ref="A13:B13"/>
    <mergeCell ref="C13:D13"/>
    <mergeCell ref="E13:F13"/>
    <mergeCell ref="G13:H13"/>
    <mergeCell ref="I16:J16"/>
    <mergeCell ref="K16:L16"/>
    <mergeCell ref="E16:F16"/>
    <mergeCell ref="G16:H16"/>
    <mergeCell ref="I11:J11"/>
    <mergeCell ref="K11:L11"/>
    <mergeCell ref="E11:F11"/>
    <mergeCell ref="G11:H11"/>
    <mergeCell ref="I13:J13"/>
    <mergeCell ref="K13:L13"/>
    <mergeCell ref="A12:B12"/>
    <mergeCell ref="C12:D12"/>
    <mergeCell ref="E12:F12"/>
    <mergeCell ref="G12:H12"/>
    <mergeCell ref="I12:J12"/>
    <mergeCell ref="K12:L12"/>
    <mergeCell ref="I8:J8"/>
    <mergeCell ref="K8:L8"/>
    <mergeCell ref="A5:B5"/>
    <mergeCell ref="C5:D5"/>
    <mergeCell ref="E5:F5"/>
    <mergeCell ref="G5:H5"/>
    <mergeCell ref="I5:J5"/>
    <mergeCell ref="K5:L5"/>
    <mergeCell ref="M12:N12"/>
    <mergeCell ref="A11:B11"/>
    <mergeCell ref="C11:D11"/>
    <mergeCell ref="M8:N8"/>
    <mergeCell ref="A10:B10"/>
    <mergeCell ref="C10:D10"/>
    <mergeCell ref="E10:F10"/>
    <mergeCell ref="G10:H10"/>
    <mergeCell ref="I10:J10"/>
    <mergeCell ref="K10:L10"/>
    <mergeCell ref="M10:N10"/>
    <mergeCell ref="M11:N11"/>
    <mergeCell ref="A8:B8"/>
    <mergeCell ref="C8:D8"/>
    <mergeCell ref="E8:F8"/>
    <mergeCell ref="G8:H8"/>
    <mergeCell ref="M5:N5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I6:J6"/>
    <mergeCell ref="K6:L6"/>
    <mergeCell ref="E6:F6"/>
    <mergeCell ref="G6:H6"/>
    <mergeCell ref="M2:N2"/>
    <mergeCell ref="A2:B2"/>
    <mergeCell ref="C2:D2"/>
    <mergeCell ref="E2:F2"/>
    <mergeCell ref="G2:H2"/>
    <mergeCell ref="A4:B4"/>
    <mergeCell ref="C4:D4"/>
    <mergeCell ref="E4:F4"/>
    <mergeCell ref="G4:H4"/>
    <mergeCell ref="I2:J2"/>
    <mergeCell ref="K2:L2"/>
    <mergeCell ref="I4:J4"/>
    <mergeCell ref="K4:L4"/>
    <mergeCell ref="M4:N4"/>
  </mergeCells>
  <phoneticPr fontId="0" type="noConversion"/>
  <hyperlinks>
    <hyperlink ref="K38" r:id="rId1"/>
    <hyperlink ref="K38:N38" r:id="rId2" tooltip="More Calendars by Vertex42.com" display="http://www.vertex42.com/calendars/"/>
  </hyperlinks>
  <printOptions horizontalCentered="1" verticalCentered="1"/>
  <pageMargins left="0.5" right="0.5" top="0.25" bottom="0.25" header="0.25" footer="0.25"/>
  <pageSetup orientation="landscape" r:id="rId3"/>
  <headerFooter alignWithMargins="0"/>
  <ignoredErrors>
    <ignoredError sqref="C3:L38 M3:N36 M38:N38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>
    <pageSetUpPr fitToPage="1"/>
  </sheetPr>
  <dimension ref="A1:N38"/>
  <sheetViews>
    <sheetView workbookViewId="0">
      <selection sqref="A1:G1"/>
    </sheetView>
  </sheetViews>
  <sheetFormatPr baseColWidth="10" defaultColWidth="9.140625" defaultRowHeight="12.75"/>
  <cols>
    <col min="1" max="1" width="4.140625" customWidth="1"/>
    <col min="2" max="2" width="13.7109375" customWidth="1"/>
    <col min="3" max="3" width="4.140625" customWidth="1"/>
    <col min="4" max="4" width="13.7109375" customWidth="1"/>
    <col min="5" max="5" width="4.140625" customWidth="1"/>
    <col min="6" max="6" width="13.7109375" customWidth="1"/>
    <col min="7" max="7" width="4.140625" customWidth="1"/>
    <col min="8" max="8" width="13.7109375" customWidth="1"/>
    <col min="9" max="9" width="4.140625" customWidth="1"/>
    <col min="10" max="10" width="13.7109375" customWidth="1"/>
    <col min="11" max="11" width="4.140625" customWidth="1"/>
    <col min="12" max="12" width="13.7109375" customWidth="1"/>
    <col min="13" max="13" width="4.140625" customWidth="1"/>
    <col min="14" max="14" width="13.7109375" customWidth="1"/>
  </cols>
  <sheetData>
    <row r="1" spans="1:14" s="7" customFormat="1" ht="50.1" customHeight="1">
      <c r="A1" s="142" t="str">
        <f>IF(An!$Q$3="","",An!$Q$3)</f>
        <v xml:space="preserve">decompte  annuel des cp/capa/rt/dp/r1/r2 etc…….  </v>
      </c>
      <c r="B1" s="142"/>
      <c r="C1" s="142"/>
      <c r="D1" s="142"/>
      <c r="E1" s="142"/>
      <c r="F1" s="142"/>
      <c r="G1" s="142"/>
      <c r="H1" s="138">
        <f>An!Q34</f>
        <v>43556</v>
      </c>
      <c r="I1" s="138"/>
      <c r="J1" s="138"/>
      <c r="K1" s="138"/>
      <c r="L1" s="138"/>
      <c r="M1" s="138"/>
      <c r="N1" s="138"/>
    </row>
    <row r="2" spans="1:14" s="7" customFormat="1" ht="15.75">
      <c r="A2" s="129" t="str">
        <f>'1'!A2:B2</f>
        <v>lundi</v>
      </c>
      <c r="B2" s="127"/>
      <c r="C2" s="127" t="str">
        <f>'1'!C2:D2</f>
        <v>mardi</v>
      </c>
      <c r="D2" s="127"/>
      <c r="E2" s="127" t="str">
        <f>'1'!E2:F2</f>
        <v>mercredi</v>
      </c>
      <c r="F2" s="127"/>
      <c r="G2" s="127" t="str">
        <f>'1'!G2:H2</f>
        <v>jeudi</v>
      </c>
      <c r="H2" s="127"/>
      <c r="I2" s="127" t="str">
        <f>'1'!I2:J2</f>
        <v>vendredi</v>
      </c>
      <c r="J2" s="127"/>
      <c r="K2" s="127" t="str">
        <f>'1'!K2:L2</f>
        <v>samedi</v>
      </c>
      <c r="L2" s="127"/>
      <c r="M2" s="127" t="str">
        <f>'1'!M2:N2</f>
        <v>dimanche</v>
      </c>
      <c r="N2" s="128"/>
    </row>
    <row r="3" spans="1:14" s="7" customFormat="1" ht="18">
      <c r="A3" s="25">
        <f>An!Q36</f>
        <v>43556</v>
      </c>
      <c r="B3" s="23" t="str">
        <f>IF(ISERROR(MATCH(A3,event_dates,0)),"",INDEX(events,MATCH(A3,event_dates,0)))</f>
        <v/>
      </c>
      <c r="C3" s="25">
        <f>An!R36</f>
        <v>43557</v>
      </c>
      <c r="D3" s="23" t="str">
        <f>IF(ISERROR(MATCH(C3,event_dates,0)),"",INDEX(events,MATCH(C3,event_dates,0)))</f>
        <v/>
      </c>
      <c r="E3" s="25">
        <f>An!S36</f>
        <v>43558</v>
      </c>
      <c r="F3" s="23" t="str">
        <f>IF(ISERROR(MATCH(E3,event_dates,0)),"",INDEX(events,MATCH(E3,event_dates,0)))</f>
        <v/>
      </c>
      <c r="G3" s="25">
        <f>An!T36</f>
        <v>43559</v>
      </c>
      <c r="H3" s="23" t="str">
        <f>IF(ISERROR(MATCH(G3,event_dates,0)),"",INDEX(events,MATCH(G3,event_dates,0)))</f>
        <v/>
      </c>
      <c r="I3" s="25">
        <f>An!U36</f>
        <v>43560</v>
      </c>
      <c r="J3" s="23" t="str">
        <f>IF(ISERROR(MATCH(I3,event_dates,0)),"",INDEX(events,MATCH(I3,event_dates,0)))</f>
        <v/>
      </c>
      <c r="K3" s="25">
        <f>An!V36</f>
        <v>43561</v>
      </c>
      <c r="L3" s="23" t="str">
        <f>IF(ISERROR(MATCH(K3,event_dates,0)),"",INDEX(events,MATCH(K3,event_dates,0)))</f>
        <v/>
      </c>
      <c r="M3" s="25">
        <f>An!W36</f>
        <v>43562</v>
      </c>
      <c r="N3" s="23" t="str">
        <f>IF(ISERROR(MATCH(M3,event_dates,0)),"",INDEX(events,MATCH(M3,event_dates,0)))</f>
        <v/>
      </c>
    </row>
    <row r="4" spans="1:14" s="7" customFormat="1">
      <c r="A4" s="130" t="str">
        <f ca="1">IF(ISERROR(MATCH(A3,event_dates,0)+MATCH(A3,OFFSET(event_dates,MATCH(A3,event_dates,0),0,500,1),0)),"",INDEX(events,MATCH(A3,event_dates,0)+MATCH(A3,OFFSET(event_dates,MATCH(A3,event_dates,0),0,500,1),0)))</f>
        <v/>
      </c>
      <c r="B4" s="131"/>
      <c r="C4" s="130" t="str">
        <f ca="1">IF(ISERROR(MATCH(C3,event_dates,0)+MATCH(C3,OFFSET(event_dates,MATCH(C3,event_dates,0),0,500,1),0)),"",INDEX(events,MATCH(C3,event_dates,0)+MATCH(C3,OFFSET(event_dates,MATCH(C3,event_dates,0),0,500,1),0)))</f>
        <v/>
      </c>
      <c r="D4" s="131"/>
      <c r="E4" s="130" t="str">
        <f ca="1">IF(ISERROR(MATCH(E3,event_dates,0)+MATCH(E3,OFFSET(event_dates,MATCH(E3,event_dates,0),0,500,1),0)),"",INDEX(events,MATCH(E3,event_dates,0)+MATCH(E3,OFFSET(event_dates,MATCH(E3,event_dates,0),0,500,1),0)))</f>
        <v/>
      </c>
      <c r="F4" s="131"/>
      <c r="G4" s="130" t="str">
        <f ca="1">IF(ISERROR(MATCH(G3,event_dates,0)+MATCH(G3,OFFSET(event_dates,MATCH(G3,event_dates,0),0,500,1),0)),"",INDEX(events,MATCH(G3,event_dates,0)+MATCH(G3,OFFSET(event_dates,MATCH(G3,event_dates,0),0,500,1),0)))</f>
        <v/>
      </c>
      <c r="H4" s="131"/>
      <c r="I4" s="130" t="str">
        <f ca="1">IF(ISERROR(MATCH(I3,event_dates,0)+MATCH(I3,OFFSET(event_dates,MATCH(I3,event_dates,0),0,500,1),0)),"",INDEX(events,MATCH(I3,event_dates,0)+MATCH(I3,OFFSET(event_dates,MATCH(I3,event_dates,0),0,500,1),0)))</f>
        <v/>
      </c>
      <c r="J4" s="131"/>
      <c r="K4" s="130" t="str">
        <f ca="1">IF(ISERROR(MATCH(K3,event_dates,0)+MATCH(K3,OFFSET(event_dates,MATCH(K3,event_dates,0),0,500,1),0)),"",INDEX(events,MATCH(K3,event_dates,0)+MATCH(K3,OFFSET(event_dates,MATCH(K3,event_dates,0),0,500,1),0)))</f>
        <v/>
      </c>
      <c r="L4" s="131"/>
      <c r="M4" s="130" t="str">
        <f ca="1">IF(ISERROR(MATCH(M3,event_dates,0)+MATCH(M3,OFFSET(event_dates,MATCH(M3,event_dates,0),0,500,1),0)),"",INDEX(events,MATCH(M3,event_dates,0)+MATCH(M3,OFFSET(event_dates,MATCH(M3,event_dates,0),0,500,1),0)))</f>
        <v/>
      </c>
      <c r="N4" s="131"/>
    </row>
    <row r="5" spans="1:14" s="7" customFormat="1">
      <c r="A5" s="132"/>
      <c r="B5" s="131"/>
      <c r="C5" s="132"/>
      <c r="D5" s="131"/>
      <c r="E5" s="132"/>
      <c r="F5" s="131"/>
      <c r="G5" s="132"/>
      <c r="H5" s="131"/>
      <c r="I5" s="132"/>
      <c r="J5" s="131"/>
      <c r="K5" s="132"/>
      <c r="L5" s="131"/>
      <c r="M5" s="132"/>
      <c r="N5" s="131"/>
    </row>
    <row r="6" spans="1:14" s="7" customFormat="1">
      <c r="A6" s="132"/>
      <c r="B6" s="131"/>
      <c r="C6" s="132"/>
      <c r="D6" s="131"/>
      <c r="E6" s="132"/>
      <c r="F6" s="131"/>
      <c r="G6" s="132"/>
      <c r="H6" s="131"/>
      <c r="I6" s="132"/>
      <c r="J6" s="131"/>
      <c r="K6" s="132"/>
      <c r="L6" s="131"/>
      <c r="M6" s="132"/>
      <c r="N6" s="131"/>
    </row>
    <row r="7" spans="1:14" s="7" customFormat="1">
      <c r="A7" s="132" t="s">
        <v>3</v>
      </c>
      <c r="B7" s="131"/>
      <c r="C7" s="132" t="s">
        <v>3</v>
      </c>
      <c r="D7" s="131"/>
      <c r="E7" s="132" t="s">
        <v>3</v>
      </c>
      <c r="F7" s="131"/>
      <c r="G7" s="132" t="s">
        <v>3</v>
      </c>
      <c r="H7" s="131"/>
      <c r="I7" s="132" t="s">
        <v>3</v>
      </c>
      <c r="J7" s="131"/>
      <c r="K7" s="132" t="s">
        <v>3</v>
      </c>
      <c r="L7" s="131"/>
      <c r="M7" s="132" t="s">
        <v>3</v>
      </c>
      <c r="N7" s="131"/>
    </row>
    <row r="8" spans="1:14" s="8" customFormat="1">
      <c r="A8" s="133" t="s">
        <v>3</v>
      </c>
      <c r="B8" s="134"/>
      <c r="C8" s="133" t="s">
        <v>3</v>
      </c>
      <c r="D8" s="134"/>
      <c r="E8" s="133" t="s">
        <v>3</v>
      </c>
      <c r="F8" s="134"/>
      <c r="G8" s="133" t="s">
        <v>3</v>
      </c>
      <c r="H8" s="134"/>
      <c r="I8" s="133" t="s">
        <v>3</v>
      </c>
      <c r="J8" s="134"/>
      <c r="K8" s="133" t="s">
        <v>3</v>
      </c>
      <c r="L8" s="134"/>
      <c r="M8" s="133" t="s">
        <v>3</v>
      </c>
      <c r="N8" s="134"/>
    </row>
    <row r="9" spans="1:14" s="7" customFormat="1" ht="18">
      <c r="A9" s="25">
        <f>An!Q37</f>
        <v>43563</v>
      </c>
      <c r="B9" s="23" t="str">
        <f>IF(ISERROR(MATCH(A9,event_dates,0)),"",INDEX(events,MATCH(A9,event_dates,0)))</f>
        <v/>
      </c>
      <c r="C9" s="25">
        <f>An!R37</f>
        <v>43564</v>
      </c>
      <c r="D9" s="23" t="str">
        <f>IF(ISERROR(MATCH(C9,event_dates,0)),"",INDEX(events,MATCH(C9,event_dates,0)))</f>
        <v/>
      </c>
      <c r="E9" s="25">
        <f>An!S37</f>
        <v>43565</v>
      </c>
      <c r="F9" s="23" t="str">
        <f>IF(ISERROR(MATCH(E9,event_dates,0)),"",INDEX(events,MATCH(E9,event_dates,0)))</f>
        <v/>
      </c>
      <c r="G9" s="25">
        <f>An!T37</f>
        <v>43566</v>
      </c>
      <c r="H9" s="23" t="str">
        <f>IF(ISERROR(MATCH(G9,event_dates,0)),"",INDEX(events,MATCH(G9,event_dates,0)))</f>
        <v/>
      </c>
      <c r="I9" s="25">
        <f>An!U37</f>
        <v>43567</v>
      </c>
      <c r="J9" s="23" t="str">
        <f>IF(ISERROR(MATCH(I9,event_dates,0)),"",INDEX(events,MATCH(I9,event_dates,0)))</f>
        <v/>
      </c>
      <c r="K9" s="25">
        <f>An!V37</f>
        <v>43568</v>
      </c>
      <c r="L9" s="23" t="str">
        <f>IF(ISERROR(MATCH(K9,event_dates,0)),"",INDEX(events,MATCH(K9,event_dates,0)))</f>
        <v/>
      </c>
      <c r="M9" s="25">
        <f>An!W37</f>
        <v>43569</v>
      </c>
      <c r="N9" s="23" t="str">
        <f>IF(ISERROR(MATCH(M9,event_dates,0)),"",INDEX(events,MATCH(M9,event_dates,0)))</f>
        <v/>
      </c>
    </row>
    <row r="10" spans="1:14" s="7" customFormat="1">
      <c r="A10" s="130" t="str">
        <f ca="1">IF(ISERROR(MATCH(A9,event_dates,0)+MATCH(A9,OFFSET(event_dates,MATCH(A9,event_dates,0),0,500,1),0)),"",INDEX(events,MATCH(A9,event_dates,0)+MATCH(A9,OFFSET(event_dates,MATCH(A9,event_dates,0),0,500,1),0)))</f>
        <v/>
      </c>
      <c r="B10" s="131"/>
      <c r="C10" s="130" t="str">
        <f ca="1">IF(ISERROR(MATCH(C9,event_dates,0)+MATCH(C9,OFFSET(event_dates,MATCH(C9,event_dates,0),0,500,1),0)),"",INDEX(events,MATCH(C9,event_dates,0)+MATCH(C9,OFFSET(event_dates,MATCH(C9,event_dates,0),0,500,1),0)))</f>
        <v/>
      </c>
      <c r="D10" s="131"/>
      <c r="E10" s="130" t="str">
        <f ca="1">IF(ISERROR(MATCH(E9,event_dates,0)+MATCH(E9,OFFSET(event_dates,MATCH(E9,event_dates,0),0,500,1),0)),"",INDEX(events,MATCH(E9,event_dates,0)+MATCH(E9,OFFSET(event_dates,MATCH(E9,event_dates,0),0,500,1),0)))</f>
        <v/>
      </c>
      <c r="F10" s="131"/>
      <c r="G10" s="130" t="str">
        <f ca="1">IF(ISERROR(MATCH(G9,event_dates,0)+MATCH(G9,OFFSET(event_dates,MATCH(G9,event_dates,0),0,500,1),0)),"",INDEX(events,MATCH(G9,event_dates,0)+MATCH(G9,OFFSET(event_dates,MATCH(G9,event_dates,0),0,500,1),0)))</f>
        <v/>
      </c>
      <c r="H10" s="131"/>
      <c r="I10" s="130" t="str">
        <f ca="1">IF(ISERROR(MATCH(I9,event_dates,0)+MATCH(I9,OFFSET(event_dates,MATCH(I9,event_dates,0),0,500,1),0)),"",INDEX(events,MATCH(I9,event_dates,0)+MATCH(I9,OFFSET(event_dates,MATCH(I9,event_dates,0),0,500,1),0)))</f>
        <v/>
      </c>
      <c r="J10" s="131"/>
      <c r="K10" s="130" t="str">
        <f ca="1">IF(ISERROR(MATCH(K9,event_dates,0)+MATCH(K9,OFFSET(event_dates,MATCH(K9,event_dates,0),0,500,1),0)),"",INDEX(events,MATCH(K9,event_dates,0)+MATCH(K9,OFFSET(event_dates,MATCH(K9,event_dates,0),0,500,1),0)))</f>
        <v/>
      </c>
      <c r="L10" s="131"/>
      <c r="M10" s="130" t="str">
        <f ca="1">IF(ISERROR(MATCH(M9,event_dates,0)+MATCH(M9,OFFSET(event_dates,MATCH(M9,event_dates,0),0,500,1),0)),"",INDEX(events,MATCH(M9,event_dates,0)+MATCH(M9,OFFSET(event_dates,MATCH(M9,event_dates,0),0,500,1),0)))</f>
        <v/>
      </c>
      <c r="N10" s="131"/>
    </row>
    <row r="11" spans="1:14" s="7" customFormat="1">
      <c r="A11" s="132"/>
      <c r="B11" s="131"/>
      <c r="C11" s="132"/>
      <c r="D11" s="131"/>
      <c r="E11" s="132"/>
      <c r="F11" s="131"/>
      <c r="G11" s="132"/>
      <c r="H11" s="131"/>
      <c r="I11" s="132"/>
      <c r="J11" s="131"/>
      <c r="K11" s="132"/>
      <c r="L11" s="131"/>
      <c r="M11" s="132"/>
      <c r="N11" s="131"/>
    </row>
    <row r="12" spans="1:14" s="7" customFormat="1">
      <c r="A12" s="132"/>
      <c r="B12" s="131"/>
      <c r="C12" s="132"/>
      <c r="D12" s="131"/>
      <c r="E12" s="132"/>
      <c r="F12" s="131"/>
      <c r="G12" s="132"/>
      <c r="H12" s="131"/>
      <c r="I12" s="132"/>
      <c r="J12" s="131"/>
      <c r="K12" s="132"/>
      <c r="L12" s="131"/>
      <c r="M12" s="132"/>
      <c r="N12" s="131"/>
    </row>
    <row r="13" spans="1:14" s="7" customFormat="1">
      <c r="A13" s="132" t="s">
        <v>3</v>
      </c>
      <c r="B13" s="131"/>
      <c r="C13" s="132" t="s">
        <v>3</v>
      </c>
      <c r="D13" s="131"/>
      <c r="E13" s="132" t="s">
        <v>3</v>
      </c>
      <c r="F13" s="131"/>
      <c r="G13" s="132" t="s">
        <v>3</v>
      </c>
      <c r="H13" s="131"/>
      <c r="I13" s="132" t="s">
        <v>3</v>
      </c>
      <c r="J13" s="131"/>
      <c r="K13" s="132" t="s">
        <v>3</v>
      </c>
      <c r="L13" s="131"/>
      <c r="M13" s="132" t="s">
        <v>3</v>
      </c>
      <c r="N13" s="131"/>
    </row>
    <row r="14" spans="1:14" s="8" customFormat="1">
      <c r="A14" s="133" t="s">
        <v>3</v>
      </c>
      <c r="B14" s="134"/>
      <c r="C14" s="133" t="s">
        <v>3</v>
      </c>
      <c r="D14" s="134"/>
      <c r="E14" s="133" t="s">
        <v>3</v>
      </c>
      <c r="F14" s="134"/>
      <c r="G14" s="133" t="s">
        <v>3</v>
      </c>
      <c r="H14" s="134"/>
      <c r="I14" s="133" t="s">
        <v>3</v>
      </c>
      <c r="J14" s="134"/>
      <c r="K14" s="133" t="s">
        <v>3</v>
      </c>
      <c r="L14" s="134"/>
      <c r="M14" s="133" t="s">
        <v>3</v>
      </c>
      <c r="N14" s="134"/>
    </row>
    <row r="15" spans="1:14" s="7" customFormat="1" ht="18">
      <c r="A15" s="25">
        <f>An!Q38</f>
        <v>43570</v>
      </c>
      <c r="B15" s="23" t="str">
        <f>IF(ISERROR(MATCH(A15,event_dates,0)),"",INDEX(events,MATCH(A15,event_dates,0)))</f>
        <v/>
      </c>
      <c r="C15" s="25">
        <f>An!R38</f>
        <v>43571</v>
      </c>
      <c r="D15" s="23" t="str">
        <f>IF(ISERROR(MATCH(C15,event_dates,0)),"",INDEX(events,MATCH(C15,event_dates,0)))</f>
        <v/>
      </c>
      <c r="E15" s="25">
        <f>An!S38</f>
        <v>43572</v>
      </c>
      <c r="F15" s="23" t="str">
        <f>IF(ISERROR(MATCH(E15,event_dates,0)),"",INDEX(events,MATCH(E15,event_dates,0)))</f>
        <v/>
      </c>
      <c r="G15" s="25">
        <f>An!T38</f>
        <v>43573</v>
      </c>
      <c r="H15" s="23" t="str">
        <f>IF(ISERROR(MATCH(G15,event_dates,0)),"",INDEX(events,MATCH(G15,event_dates,0)))</f>
        <v/>
      </c>
      <c r="I15" s="25">
        <f>An!U38</f>
        <v>43574</v>
      </c>
      <c r="J15" s="23" t="str">
        <f>IF(ISERROR(MATCH(I15,event_dates,0)),"",INDEX(events,MATCH(I15,event_dates,0)))</f>
        <v/>
      </c>
      <c r="K15" s="25">
        <f>An!V38</f>
        <v>43575</v>
      </c>
      <c r="L15" s="23" t="str">
        <f>IF(ISERROR(MATCH(K15,event_dates,0)),"",INDEX(events,MATCH(K15,event_dates,0)))</f>
        <v/>
      </c>
      <c r="M15" s="25">
        <f>An!W38</f>
        <v>43576</v>
      </c>
      <c r="N15" s="23" t="str">
        <f>IF(ISERROR(MATCH(M15,event_dates,0)),"",INDEX(events,MATCH(M15,event_dates,0)))</f>
        <v/>
      </c>
    </row>
    <row r="16" spans="1:14" s="7" customFormat="1">
      <c r="A16" s="130" t="str">
        <f ca="1">IF(ISERROR(MATCH(A15,event_dates,0)+MATCH(A15,OFFSET(event_dates,MATCH(A15,event_dates,0),0,500,1),0)),"",INDEX(events,MATCH(A15,event_dates,0)+MATCH(A15,OFFSET(event_dates,MATCH(A15,event_dates,0),0,500,1),0)))</f>
        <v/>
      </c>
      <c r="B16" s="131"/>
      <c r="C16" s="130" t="str">
        <f ca="1">IF(ISERROR(MATCH(C15,event_dates,0)+MATCH(C15,OFFSET(event_dates,MATCH(C15,event_dates,0),0,500,1),0)),"",INDEX(events,MATCH(C15,event_dates,0)+MATCH(C15,OFFSET(event_dates,MATCH(C15,event_dates,0),0,500,1),0)))</f>
        <v/>
      </c>
      <c r="D16" s="131"/>
      <c r="E16" s="130" t="str">
        <f ca="1">IF(ISERROR(MATCH(E15,event_dates,0)+MATCH(E15,OFFSET(event_dates,MATCH(E15,event_dates,0),0,500,1),0)),"",INDEX(events,MATCH(E15,event_dates,0)+MATCH(E15,OFFSET(event_dates,MATCH(E15,event_dates,0),0,500,1),0)))</f>
        <v/>
      </c>
      <c r="F16" s="131"/>
      <c r="G16" s="130" t="str">
        <f ca="1">IF(ISERROR(MATCH(G15,event_dates,0)+MATCH(G15,OFFSET(event_dates,MATCH(G15,event_dates,0),0,500,1),0)),"",INDEX(events,MATCH(G15,event_dates,0)+MATCH(G15,OFFSET(event_dates,MATCH(G15,event_dates,0),0,500,1),0)))</f>
        <v/>
      </c>
      <c r="H16" s="131"/>
      <c r="I16" s="130" t="str">
        <f ca="1">IF(ISERROR(MATCH(I15,event_dates,0)+MATCH(I15,OFFSET(event_dates,MATCH(I15,event_dates,0),0,500,1),0)),"",INDEX(events,MATCH(I15,event_dates,0)+MATCH(I15,OFFSET(event_dates,MATCH(I15,event_dates,0),0,500,1),0)))</f>
        <v/>
      </c>
      <c r="J16" s="131"/>
      <c r="K16" s="130" t="str">
        <f ca="1">IF(ISERROR(MATCH(K15,event_dates,0)+MATCH(K15,OFFSET(event_dates,MATCH(K15,event_dates,0),0,500,1),0)),"",INDEX(events,MATCH(K15,event_dates,0)+MATCH(K15,OFFSET(event_dates,MATCH(K15,event_dates,0),0,500,1),0)))</f>
        <v/>
      </c>
      <c r="L16" s="131"/>
      <c r="M16" s="130" t="str">
        <f ca="1">IF(ISERROR(MATCH(M15,event_dates,0)+MATCH(M15,OFFSET(event_dates,MATCH(M15,event_dates,0),0,500,1),0)),"",INDEX(events,MATCH(M15,event_dates,0)+MATCH(M15,OFFSET(event_dates,MATCH(M15,event_dates,0),0,500,1),0)))</f>
        <v/>
      </c>
      <c r="N16" s="131"/>
    </row>
    <row r="17" spans="1:14" s="7" customFormat="1">
      <c r="A17" s="132"/>
      <c r="B17" s="131"/>
      <c r="C17" s="132"/>
      <c r="D17" s="131"/>
      <c r="E17" s="132"/>
      <c r="F17" s="131"/>
      <c r="G17" s="132"/>
      <c r="H17" s="131"/>
      <c r="I17" s="132"/>
      <c r="J17" s="131"/>
      <c r="K17" s="132"/>
      <c r="L17" s="131"/>
      <c r="M17" s="132"/>
      <c r="N17" s="131"/>
    </row>
    <row r="18" spans="1:14" s="7" customFormat="1">
      <c r="A18" s="132"/>
      <c r="B18" s="131"/>
      <c r="C18" s="132"/>
      <c r="D18" s="131"/>
      <c r="E18" s="132"/>
      <c r="F18" s="131"/>
      <c r="G18" s="132"/>
      <c r="H18" s="131"/>
      <c r="I18" s="132"/>
      <c r="J18" s="131"/>
      <c r="K18" s="132"/>
      <c r="L18" s="131"/>
      <c r="M18" s="132"/>
      <c r="N18" s="131"/>
    </row>
    <row r="19" spans="1:14" s="7" customFormat="1">
      <c r="A19" s="132" t="s">
        <v>3</v>
      </c>
      <c r="B19" s="131"/>
      <c r="C19" s="132" t="s">
        <v>3</v>
      </c>
      <c r="D19" s="131"/>
      <c r="E19" s="132" t="s">
        <v>3</v>
      </c>
      <c r="F19" s="131"/>
      <c r="G19" s="132" t="s">
        <v>3</v>
      </c>
      <c r="H19" s="131"/>
      <c r="I19" s="132" t="s">
        <v>3</v>
      </c>
      <c r="J19" s="131"/>
      <c r="K19" s="132" t="s">
        <v>3</v>
      </c>
      <c r="L19" s="131"/>
      <c r="M19" s="132" t="s">
        <v>3</v>
      </c>
      <c r="N19" s="131"/>
    </row>
    <row r="20" spans="1:14" s="8" customFormat="1">
      <c r="A20" s="133" t="s">
        <v>3</v>
      </c>
      <c r="B20" s="134"/>
      <c r="C20" s="133" t="s">
        <v>3</v>
      </c>
      <c r="D20" s="134"/>
      <c r="E20" s="133" t="s">
        <v>3</v>
      </c>
      <c r="F20" s="134"/>
      <c r="G20" s="133" t="s">
        <v>3</v>
      </c>
      <c r="H20" s="134"/>
      <c r="I20" s="133" t="s">
        <v>3</v>
      </c>
      <c r="J20" s="134"/>
      <c r="K20" s="133" t="s">
        <v>3</v>
      </c>
      <c r="L20" s="134"/>
      <c r="M20" s="133" t="s">
        <v>3</v>
      </c>
      <c r="N20" s="134"/>
    </row>
    <row r="21" spans="1:14" s="7" customFormat="1" ht="18">
      <c r="A21" s="25">
        <f>An!Q39</f>
        <v>43577</v>
      </c>
      <c r="B21" s="23" t="str">
        <f>IF(ISERROR(MATCH(A21,event_dates,0)),"",INDEX(events,MATCH(A21,event_dates,0)))</f>
        <v/>
      </c>
      <c r="C21" s="25">
        <f>An!R39</f>
        <v>43578</v>
      </c>
      <c r="D21" s="23" t="str">
        <f>IF(ISERROR(MATCH(C21,event_dates,0)),"",INDEX(events,MATCH(C21,event_dates,0)))</f>
        <v/>
      </c>
      <c r="E21" s="25">
        <f>An!S39</f>
        <v>43579</v>
      </c>
      <c r="F21" s="23" t="str">
        <f>IF(ISERROR(MATCH(E21,event_dates,0)),"",INDEX(events,MATCH(E21,event_dates,0)))</f>
        <v/>
      </c>
      <c r="G21" s="25">
        <f>An!T39</f>
        <v>43580</v>
      </c>
      <c r="H21" s="23" t="str">
        <f>IF(ISERROR(MATCH(G21,event_dates,0)),"",INDEX(events,MATCH(G21,event_dates,0)))</f>
        <v/>
      </c>
      <c r="I21" s="25">
        <f>An!U39</f>
        <v>43581</v>
      </c>
      <c r="J21" s="23" t="str">
        <f>IF(ISERROR(MATCH(I21,event_dates,0)),"",INDEX(events,MATCH(I21,event_dates,0)))</f>
        <v/>
      </c>
      <c r="K21" s="25">
        <f>An!V39</f>
        <v>43582</v>
      </c>
      <c r="L21" s="23" t="str">
        <f>IF(ISERROR(MATCH(K21,event_dates,0)),"",INDEX(events,MATCH(K21,event_dates,0)))</f>
        <v/>
      </c>
      <c r="M21" s="25">
        <f>An!W39</f>
        <v>43583</v>
      </c>
      <c r="N21" s="23" t="str">
        <f>IF(ISERROR(MATCH(M21,event_dates,0)),"",INDEX(events,MATCH(M21,event_dates,0)))</f>
        <v/>
      </c>
    </row>
    <row r="22" spans="1:14" s="7" customFormat="1">
      <c r="A22" s="130" t="str">
        <f ca="1">IF(ISERROR(MATCH(A21,event_dates,0)+MATCH(A21,OFFSET(event_dates,MATCH(A21,event_dates,0),0,500,1),0)),"",INDEX(events,MATCH(A21,event_dates,0)+MATCH(A21,OFFSET(event_dates,MATCH(A21,event_dates,0),0,500,1),0)))</f>
        <v/>
      </c>
      <c r="B22" s="131"/>
      <c r="C22" s="130" t="str">
        <f ca="1">IF(ISERROR(MATCH(C21,event_dates,0)+MATCH(C21,OFFSET(event_dates,MATCH(C21,event_dates,0),0,500,1),0)),"",INDEX(events,MATCH(C21,event_dates,0)+MATCH(C21,OFFSET(event_dates,MATCH(C21,event_dates,0),0,500,1),0)))</f>
        <v/>
      </c>
      <c r="D22" s="131"/>
      <c r="E22" s="130" t="str">
        <f ca="1">IF(ISERROR(MATCH(E21,event_dates,0)+MATCH(E21,OFFSET(event_dates,MATCH(E21,event_dates,0),0,500,1),0)),"",INDEX(events,MATCH(E21,event_dates,0)+MATCH(E21,OFFSET(event_dates,MATCH(E21,event_dates,0),0,500,1),0)))</f>
        <v/>
      </c>
      <c r="F22" s="131"/>
      <c r="G22" s="130" t="str">
        <f ca="1">IF(ISERROR(MATCH(G21,event_dates,0)+MATCH(G21,OFFSET(event_dates,MATCH(G21,event_dates,0),0,500,1),0)),"",INDEX(events,MATCH(G21,event_dates,0)+MATCH(G21,OFFSET(event_dates,MATCH(G21,event_dates,0),0,500,1),0)))</f>
        <v/>
      </c>
      <c r="H22" s="131"/>
      <c r="I22" s="130" t="str">
        <f ca="1">IF(ISERROR(MATCH(I21,event_dates,0)+MATCH(I21,OFFSET(event_dates,MATCH(I21,event_dates,0),0,500,1),0)),"",INDEX(events,MATCH(I21,event_dates,0)+MATCH(I21,OFFSET(event_dates,MATCH(I21,event_dates,0),0,500,1),0)))</f>
        <v/>
      </c>
      <c r="J22" s="131"/>
      <c r="K22" s="130" t="str">
        <f ca="1">IF(ISERROR(MATCH(K21,event_dates,0)+MATCH(K21,OFFSET(event_dates,MATCH(K21,event_dates,0),0,500,1),0)),"",INDEX(events,MATCH(K21,event_dates,0)+MATCH(K21,OFFSET(event_dates,MATCH(K21,event_dates,0),0,500,1),0)))</f>
        <v/>
      </c>
      <c r="L22" s="131"/>
      <c r="M22" s="130" t="str">
        <f ca="1">IF(ISERROR(MATCH(M21,event_dates,0)+MATCH(M21,OFFSET(event_dates,MATCH(M21,event_dates,0),0,500,1),0)),"",INDEX(events,MATCH(M21,event_dates,0)+MATCH(M21,OFFSET(event_dates,MATCH(M21,event_dates,0),0,500,1),0)))</f>
        <v/>
      </c>
      <c r="N22" s="131"/>
    </row>
    <row r="23" spans="1:14" s="7" customFormat="1">
      <c r="A23" s="132"/>
      <c r="B23" s="131"/>
      <c r="C23" s="132"/>
      <c r="D23" s="131"/>
      <c r="E23" s="132"/>
      <c r="F23" s="131"/>
      <c r="G23" s="132"/>
      <c r="H23" s="131"/>
      <c r="I23" s="132"/>
      <c r="J23" s="131"/>
      <c r="K23" s="132"/>
      <c r="L23" s="131"/>
      <c r="M23" s="132"/>
      <c r="N23" s="131"/>
    </row>
    <row r="24" spans="1:14" s="7" customFormat="1">
      <c r="A24" s="132"/>
      <c r="B24" s="131"/>
      <c r="C24" s="132"/>
      <c r="D24" s="131"/>
      <c r="E24" s="132"/>
      <c r="F24" s="131"/>
      <c r="G24" s="132"/>
      <c r="H24" s="131"/>
      <c r="I24" s="132"/>
      <c r="J24" s="131"/>
      <c r="K24" s="132"/>
      <c r="L24" s="131"/>
      <c r="M24" s="132"/>
      <c r="N24" s="131"/>
    </row>
    <row r="25" spans="1:14" s="7" customFormat="1">
      <c r="A25" s="132" t="s">
        <v>3</v>
      </c>
      <c r="B25" s="131"/>
      <c r="C25" s="132" t="s">
        <v>3</v>
      </c>
      <c r="D25" s="131"/>
      <c r="E25" s="132" t="s">
        <v>3</v>
      </c>
      <c r="F25" s="131"/>
      <c r="G25" s="132" t="s">
        <v>3</v>
      </c>
      <c r="H25" s="131"/>
      <c r="I25" s="132" t="s">
        <v>3</v>
      </c>
      <c r="J25" s="131"/>
      <c r="K25" s="132" t="s">
        <v>3</v>
      </c>
      <c r="L25" s="131"/>
      <c r="M25" s="132" t="s">
        <v>3</v>
      </c>
      <c r="N25" s="131"/>
    </row>
    <row r="26" spans="1:14" s="8" customFormat="1">
      <c r="A26" s="133" t="s">
        <v>3</v>
      </c>
      <c r="B26" s="134"/>
      <c r="C26" s="133" t="s">
        <v>3</v>
      </c>
      <c r="D26" s="134"/>
      <c r="E26" s="133" t="s">
        <v>3</v>
      </c>
      <c r="F26" s="134"/>
      <c r="G26" s="133" t="s">
        <v>3</v>
      </c>
      <c r="H26" s="134"/>
      <c r="I26" s="133" t="s">
        <v>3</v>
      </c>
      <c r="J26" s="134"/>
      <c r="K26" s="133" t="s">
        <v>3</v>
      </c>
      <c r="L26" s="134"/>
      <c r="M26" s="133" t="s">
        <v>3</v>
      </c>
      <c r="N26" s="134"/>
    </row>
    <row r="27" spans="1:14" s="7" customFormat="1" ht="18">
      <c r="A27" s="25">
        <f>An!Q40</f>
        <v>43584</v>
      </c>
      <c r="B27" s="23" t="str">
        <f>IF(ISERROR(MATCH(A27,event_dates,0)),"",INDEX(events,MATCH(A27,event_dates,0)))</f>
        <v/>
      </c>
      <c r="C27" s="25">
        <f>An!R40</f>
        <v>43585</v>
      </c>
      <c r="D27" s="23" t="str">
        <f>IF(ISERROR(MATCH(C27,event_dates,0)),"",INDEX(events,MATCH(C27,event_dates,0)))</f>
        <v/>
      </c>
      <c r="E27" s="25" t="str">
        <f>An!S40</f>
        <v/>
      </c>
      <c r="F27" s="23" t="str">
        <f>IF(ISERROR(MATCH(E27,event_dates,0)),"",INDEX(events,MATCH(E27,event_dates,0)))</f>
        <v/>
      </c>
      <c r="G27" s="25" t="str">
        <f>An!T40</f>
        <v/>
      </c>
      <c r="H27" s="23" t="str">
        <f>IF(ISERROR(MATCH(G27,event_dates,0)),"",INDEX(events,MATCH(G27,event_dates,0)))</f>
        <v/>
      </c>
      <c r="I27" s="25" t="str">
        <f>An!U40</f>
        <v/>
      </c>
      <c r="J27" s="23" t="str">
        <f>IF(ISERROR(MATCH(I27,event_dates,0)),"",INDEX(events,MATCH(I27,event_dates,0)))</f>
        <v/>
      </c>
      <c r="K27" s="25" t="str">
        <f>An!V40</f>
        <v/>
      </c>
      <c r="L27" s="23" t="str">
        <f>IF(ISERROR(MATCH(K27,event_dates,0)),"",INDEX(events,MATCH(K27,event_dates,0)))</f>
        <v/>
      </c>
      <c r="M27" s="25" t="str">
        <f>An!W40</f>
        <v/>
      </c>
      <c r="N27" s="23" t="str">
        <f>IF(ISERROR(MATCH(M27,event_dates,0)),"",INDEX(events,MATCH(M27,event_dates,0)))</f>
        <v/>
      </c>
    </row>
    <row r="28" spans="1:14" s="7" customFormat="1">
      <c r="A28" s="130" t="str">
        <f ca="1">IF(ISERROR(MATCH(A27,event_dates,0)+MATCH(A27,OFFSET(event_dates,MATCH(A27,event_dates,0),0,500,1),0)),"",INDEX(events,MATCH(A27,event_dates,0)+MATCH(A27,OFFSET(event_dates,MATCH(A27,event_dates,0),0,500,1),0)))</f>
        <v/>
      </c>
      <c r="B28" s="131"/>
      <c r="C28" s="130" t="str">
        <f ca="1">IF(ISERROR(MATCH(C27,event_dates,0)+MATCH(C27,OFFSET(event_dates,MATCH(C27,event_dates,0),0,500,1),0)),"",INDEX(events,MATCH(C27,event_dates,0)+MATCH(C27,OFFSET(event_dates,MATCH(C27,event_dates,0),0,500,1),0)))</f>
        <v/>
      </c>
      <c r="D28" s="131"/>
      <c r="E28" s="130" t="str">
        <f ca="1">IF(ISERROR(MATCH(E27,event_dates,0)+MATCH(E27,OFFSET(event_dates,MATCH(E27,event_dates,0),0,500,1),0)),"",INDEX(events,MATCH(E27,event_dates,0)+MATCH(E27,OFFSET(event_dates,MATCH(E27,event_dates,0),0,500,1),0)))</f>
        <v/>
      </c>
      <c r="F28" s="131"/>
      <c r="G28" s="130" t="str">
        <f ca="1">IF(ISERROR(MATCH(G27,event_dates,0)+MATCH(G27,OFFSET(event_dates,MATCH(G27,event_dates,0),0,500,1),0)),"",INDEX(events,MATCH(G27,event_dates,0)+MATCH(G27,OFFSET(event_dates,MATCH(G27,event_dates,0),0,500,1),0)))</f>
        <v/>
      </c>
      <c r="H28" s="131"/>
      <c r="I28" s="130" t="str">
        <f ca="1">IF(ISERROR(MATCH(I27,event_dates,0)+MATCH(I27,OFFSET(event_dates,MATCH(I27,event_dates,0),0,500,1),0)),"",INDEX(events,MATCH(I27,event_dates,0)+MATCH(I27,OFFSET(event_dates,MATCH(I27,event_dates,0),0,500,1),0)))</f>
        <v/>
      </c>
      <c r="J28" s="131"/>
      <c r="K28" s="130" t="str">
        <f ca="1">IF(ISERROR(MATCH(K27,event_dates,0)+MATCH(K27,OFFSET(event_dates,MATCH(K27,event_dates,0),0,500,1),0)),"",INDEX(events,MATCH(K27,event_dates,0)+MATCH(K27,OFFSET(event_dates,MATCH(K27,event_dates,0),0,500,1),0)))</f>
        <v/>
      </c>
      <c r="L28" s="131"/>
      <c r="M28" s="130" t="str">
        <f ca="1">IF(ISERROR(MATCH(M27,event_dates,0)+MATCH(M27,OFFSET(event_dates,MATCH(M27,event_dates,0),0,500,1),0)),"",INDEX(events,MATCH(M27,event_dates,0)+MATCH(M27,OFFSET(event_dates,MATCH(M27,event_dates,0),0,500,1),0)))</f>
        <v/>
      </c>
      <c r="N28" s="131"/>
    </row>
    <row r="29" spans="1:14" s="7" customFormat="1">
      <c r="A29" s="132"/>
      <c r="B29" s="131"/>
      <c r="C29" s="132"/>
      <c r="D29" s="131"/>
      <c r="E29" s="132"/>
      <c r="F29" s="131"/>
      <c r="G29" s="132"/>
      <c r="H29" s="131"/>
      <c r="I29" s="132"/>
      <c r="J29" s="131"/>
      <c r="K29" s="132"/>
      <c r="L29" s="131"/>
      <c r="M29" s="132"/>
      <c r="N29" s="131"/>
    </row>
    <row r="30" spans="1:14" s="7" customFormat="1">
      <c r="A30" s="132"/>
      <c r="B30" s="131"/>
      <c r="C30" s="132"/>
      <c r="D30" s="131"/>
      <c r="E30" s="132"/>
      <c r="F30" s="131"/>
      <c r="G30" s="132"/>
      <c r="H30" s="131"/>
      <c r="I30" s="132"/>
      <c r="J30" s="131"/>
      <c r="K30" s="132"/>
      <c r="L30" s="131"/>
      <c r="M30" s="132"/>
      <c r="N30" s="131"/>
    </row>
    <row r="31" spans="1:14" s="7" customFormat="1">
      <c r="A31" s="132" t="s">
        <v>3</v>
      </c>
      <c r="B31" s="131"/>
      <c r="C31" s="132" t="s">
        <v>3</v>
      </c>
      <c r="D31" s="131"/>
      <c r="E31" s="132" t="s">
        <v>3</v>
      </c>
      <c r="F31" s="131"/>
      <c r="G31" s="132" t="s">
        <v>3</v>
      </c>
      <c r="H31" s="131"/>
      <c r="I31" s="132" t="s">
        <v>3</v>
      </c>
      <c r="J31" s="131"/>
      <c r="K31" s="132" t="s">
        <v>3</v>
      </c>
      <c r="L31" s="131"/>
      <c r="M31" s="132" t="s">
        <v>3</v>
      </c>
      <c r="N31" s="131"/>
    </row>
    <row r="32" spans="1:14" s="8" customFormat="1">
      <c r="A32" s="133" t="s">
        <v>3</v>
      </c>
      <c r="B32" s="134"/>
      <c r="C32" s="133" t="s">
        <v>3</v>
      </c>
      <c r="D32" s="134"/>
      <c r="E32" s="133" t="s">
        <v>3</v>
      </c>
      <c r="F32" s="134"/>
      <c r="G32" s="133" t="s">
        <v>3</v>
      </c>
      <c r="H32" s="134"/>
      <c r="I32" s="133" t="s">
        <v>3</v>
      </c>
      <c r="J32" s="134"/>
      <c r="K32" s="133" t="s">
        <v>3</v>
      </c>
      <c r="L32" s="134"/>
      <c r="M32" s="133" t="s">
        <v>3</v>
      </c>
      <c r="N32" s="134"/>
    </row>
    <row r="33" spans="1:14" ht="18">
      <c r="A33" s="25" t="str">
        <f>An!Q41</f>
        <v/>
      </c>
      <c r="B33" s="23" t="str">
        <f>IF(ISERROR(MATCH(A33,event_dates,0)),"",INDEX(events,MATCH(A33,event_dates,0)))</f>
        <v/>
      </c>
      <c r="C33" s="25" t="str">
        <f>An!R41</f>
        <v/>
      </c>
      <c r="D33" s="23" t="str">
        <f>IF(ISERROR(MATCH(C33,event_dates,0)),"",INDEX(events,MATCH(C33,event_dates,0)))</f>
        <v/>
      </c>
      <c r="E33" s="16" t="s">
        <v>4</v>
      </c>
      <c r="F33" s="4"/>
      <c r="G33" s="13"/>
      <c r="H33" s="13"/>
      <c r="I33" s="13"/>
      <c r="J33" s="13"/>
      <c r="K33" s="13"/>
      <c r="L33" s="13"/>
      <c r="M33" s="13"/>
      <c r="N33" s="17"/>
    </row>
    <row r="34" spans="1:14">
      <c r="A34" s="130" t="str">
        <f ca="1">IF(ISERROR(MATCH(A33,event_dates,0)+MATCH(A33,OFFSET(event_dates,MATCH(A33,event_dates,0),0,500,1),0)),"",INDEX(events,MATCH(A33,event_dates,0)+MATCH(A33,OFFSET(event_dates,MATCH(A33,event_dates,0),0,500,1),0)))</f>
        <v/>
      </c>
      <c r="B34" s="131"/>
      <c r="C34" s="130" t="str">
        <f ca="1">IF(ISERROR(MATCH(C33,event_dates,0)+MATCH(C33,OFFSET(event_dates,MATCH(C33,event_dates,0),0,500,1),0)),"",INDEX(events,MATCH(C33,event_dates,0)+MATCH(C33,OFFSET(event_dates,MATCH(C33,event_dates,0),0,500,1),0)))</f>
        <v/>
      </c>
      <c r="D34" s="131"/>
      <c r="E34" s="10"/>
      <c r="F34" s="9"/>
      <c r="G34" s="9"/>
      <c r="H34" s="9"/>
      <c r="I34" s="9"/>
      <c r="J34" s="9"/>
      <c r="K34" s="9"/>
      <c r="L34" s="9"/>
      <c r="M34" s="9"/>
      <c r="N34" s="11"/>
    </row>
    <row r="35" spans="1:14">
      <c r="A35" s="132"/>
      <c r="B35" s="131"/>
      <c r="C35" s="132"/>
      <c r="D35" s="131"/>
      <c r="E35" s="10"/>
      <c r="F35" s="9"/>
      <c r="G35" s="9"/>
      <c r="H35" s="9"/>
      <c r="I35" s="9"/>
      <c r="J35" s="9"/>
      <c r="K35" s="9"/>
      <c r="L35" s="9"/>
      <c r="M35" s="9"/>
      <c r="N35" s="11"/>
    </row>
    <row r="36" spans="1:14">
      <c r="A36" s="132"/>
      <c r="B36" s="131"/>
      <c r="C36" s="132"/>
      <c r="D36" s="131"/>
      <c r="E36" s="10"/>
      <c r="F36" s="9"/>
      <c r="G36" s="9"/>
      <c r="H36" s="9"/>
      <c r="I36" s="9"/>
      <c r="J36" s="9"/>
      <c r="K36" s="9"/>
      <c r="L36" s="9"/>
      <c r="M36" s="9"/>
      <c r="N36" s="11"/>
    </row>
    <row r="37" spans="1:14">
      <c r="A37" s="132" t="s">
        <v>3</v>
      </c>
      <c r="B37" s="131"/>
      <c r="C37" s="132" t="s">
        <v>3</v>
      </c>
      <c r="D37" s="131"/>
      <c r="E37" s="10"/>
      <c r="F37" s="9"/>
      <c r="G37" s="9"/>
      <c r="H37" s="9"/>
      <c r="I37" s="9"/>
      <c r="J37" s="9"/>
      <c r="K37" s="9"/>
      <c r="L37" s="9"/>
      <c r="M37" s="85" t="s">
        <v>25</v>
      </c>
      <c r="N37" s="137"/>
    </row>
    <row r="38" spans="1:14">
      <c r="A38" s="133" t="s">
        <v>3</v>
      </c>
      <c r="B38" s="134"/>
      <c r="C38" s="140" t="s">
        <v>0</v>
      </c>
      <c r="D38" s="141"/>
      <c r="E38" s="14"/>
      <c r="F38" s="12"/>
      <c r="G38" s="12"/>
      <c r="H38" s="12"/>
      <c r="I38" s="12"/>
      <c r="J38" s="12"/>
      <c r="K38" s="135" t="s">
        <v>6</v>
      </c>
      <c r="L38" s="135"/>
      <c r="M38" s="135"/>
      <c r="N38" s="136"/>
    </row>
  </sheetData>
  <mergeCells count="196">
    <mergeCell ref="A1:G1"/>
    <mergeCell ref="I2:J2"/>
    <mergeCell ref="K2:L2"/>
    <mergeCell ref="M2:N2"/>
    <mergeCell ref="A2:B2"/>
    <mergeCell ref="C2:D2"/>
    <mergeCell ref="E2:F2"/>
    <mergeCell ref="G2:H2"/>
    <mergeCell ref="I4:J4"/>
    <mergeCell ref="K4:L4"/>
    <mergeCell ref="M4:N4"/>
    <mergeCell ref="H1:N1"/>
    <mergeCell ref="A4:B4"/>
    <mergeCell ref="C4:D4"/>
    <mergeCell ref="E4:F4"/>
    <mergeCell ref="G4:H4"/>
    <mergeCell ref="K6:L6"/>
    <mergeCell ref="M6:N6"/>
    <mergeCell ref="A5:B5"/>
    <mergeCell ref="C5:D5"/>
    <mergeCell ref="E5:F5"/>
    <mergeCell ref="G5:H5"/>
    <mergeCell ref="I5:J5"/>
    <mergeCell ref="K5:L5"/>
    <mergeCell ref="M7:N7"/>
    <mergeCell ref="M5:N5"/>
    <mergeCell ref="A6:B6"/>
    <mergeCell ref="C6:D6"/>
    <mergeCell ref="E6:F6"/>
    <mergeCell ref="G6:H6"/>
    <mergeCell ref="I6:J6"/>
    <mergeCell ref="A8:B8"/>
    <mergeCell ref="C8:D8"/>
    <mergeCell ref="E8:F8"/>
    <mergeCell ref="G8:H8"/>
    <mergeCell ref="I8:J8"/>
    <mergeCell ref="K8:L8"/>
    <mergeCell ref="M8:N8"/>
    <mergeCell ref="A7:B7"/>
    <mergeCell ref="C7:D7"/>
    <mergeCell ref="E7:F7"/>
    <mergeCell ref="G7:H7"/>
    <mergeCell ref="I7:J7"/>
    <mergeCell ref="K7:L7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3:B13"/>
    <mergeCell ref="C13:D13"/>
    <mergeCell ref="E13:F13"/>
    <mergeCell ref="G13:H13"/>
    <mergeCell ref="I13:J13"/>
    <mergeCell ref="K13:L13"/>
    <mergeCell ref="M13:N13"/>
    <mergeCell ref="A12:B12"/>
    <mergeCell ref="C12:D12"/>
    <mergeCell ref="E12:F12"/>
    <mergeCell ref="G12:H12"/>
    <mergeCell ref="I12:J12"/>
    <mergeCell ref="K12:L12"/>
    <mergeCell ref="M14:N14"/>
    <mergeCell ref="A16:B16"/>
    <mergeCell ref="C16:D16"/>
    <mergeCell ref="E16:F16"/>
    <mergeCell ref="G16:H16"/>
    <mergeCell ref="I16:J16"/>
    <mergeCell ref="K16:L16"/>
    <mergeCell ref="M16:N16"/>
    <mergeCell ref="A14:B14"/>
    <mergeCell ref="C14:D14"/>
    <mergeCell ref="E14:F14"/>
    <mergeCell ref="G14:H14"/>
    <mergeCell ref="I14:J14"/>
    <mergeCell ref="K14:L14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19:N19"/>
    <mergeCell ref="A20:B20"/>
    <mergeCell ref="C20:D20"/>
    <mergeCell ref="E20:F20"/>
    <mergeCell ref="G20:H20"/>
    <mergeCell ref="I20:J20"/>
    <mergeCell ref="K20:L20"/>
    <mergeCell ref="M20:N20"/>
    <mergeCell ref="A19:B19"/>
    <mergeCell ref="C19:D19"/>
    <mergeCell ref="E19:F19"/>
    <mergeCell ref="G19:H19"/>
    <mergeCell ref="I19:J19"/>
    <mergeCell ref="K19:L19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5:B25"/>
    <mergeCell ref="C25:D25"/>
    <mergeCell ref="E25:F25"/>
    <mergeCell ref="G25:H25"/>
    <mergeCell ref="I25:J25"/>
    <mergeCell ref="K25:L25"/>
    <mergeCell ref="M25:N25"/>
    <mergeCell ref="A24:B24"/>
    <mergeCell ref="C24:D24"/>
    <mergeCell ref="E24:F24"/>
    <mergeCell ref="G24:H24"/>
    <mergeCell ref="I24:J24"/>
    <mergeCell ref="K24:L24"/>
    <mergeCell ref="M26:N26"/>
    <mergeCell ref="A28:B28"/>
    <mergeCell ref="C28:D28"/>
    <mergeCell ref="E28:F28"/>
    <mergeCell ref="G28:H28"/>
    <mergeCell ref="I28:J28"/>
    <mergeCell ref="K28:L28"/>
    <mergeCell ref="M28:N28"/>
    <mergeCell ref="A26:B26"/>
    <mergeCell ref="C26:D26"/>
    <mergeCell ref="E26:F26"/>
    <mergeCell ref="G26:H26"/>
    <mergeCell ref="I26:J26"/>
    <mergeCell ref="K26:L26"/>
    <mergeCell ref="M29:N29"/>
    <mergeCell ref="K30:L30"/>
    <mergeCell ref="M30:N30"/>
    <mergeCell ref="A29:B29"/>
    <mergeCell ref="C29:D29"/>
    <mergeCell ref="E29:F29"/>
    <mergeCell ref="G29:H29"/>
    <mergeCell ref="I29:J29"/>
    <mergeCell ref="K29:L29"/>
    <mergeCell ref="I31:J31"/>
    <mergeCell ref="K31:L31"/>
    <mergeCell ref="M31:N31"/>
    <mergeCell ref="A30:B30"/>
    <mergeCell ref="I30:J30"/>
    <mergeCell ref="C30:D30"/>
    <mergeCell ref="E30:F30"/>
    <mergeCell ref="G30:H30"/>
    <mergeCell ref="A31:B31"/>
    <mergeCell ref="C31:D31"/>
    <mergeCell ref="E31:F31"/>
    <mergeCell ref="G31:H31"/>
    <mergeCell ref="M32:N32"/>
    <mergeCell ref="A34:B34"/>
    <mergeCell ref="C34:D34"/>
    <mergeCell ref="A32:B32"/>
    <mergeCell ref="C32:D32"/>
    <mergeCell ref="E32:F32"/>
    <mergeCell ref="G32:H32"/>
    <mergeCell ref="I32:J32"/>
    <mergeCell ref="A38:B38"/>
    <mergeCell ref="C38:D38"/>
    <mergeCell ref="A35:B35"/>
    <mergeCell ref="C35:D35"/>
    <mergeCell ref="A36:B36"/>
    <mergeCell ref="C36:D36"/>
    <mergeCell ref="A37:B37"/>
    <mergeCell ref="C37:D37"/>
    <mergeCell ref="K32:L32"/>
    <mergeCell ref="K38:N38"/>
    <mergeCell ref="M37:N37"/>
  </mergeCells>
  <phoneticPr fontId="0" type="noConversion"/>
  <hyperlinks>
    <hyperlink ref="K38:N38" r:id="rId1" tooltip="More Calendars by Vertex42.com" display="http://www.vertex42.com/calendars/"/>
    <hyperlink ref="K38" r:id="rId2"/>
  </hyperlinks>
  <printOptions horizontalCentered="1" verticalCentered="1"/>
  <pageMargins left="0.5" right="0.5" top="0.25" bottom="0.25" header="0.25" footer="0.25"/>
  <pageSetup orientation="landscape" r:id="rId3"/>
  <headerFooter alignWithMargins="0"/>
  <ignoredErrors>
    <ignoredError sqref="C3:L38 M3:N36 M38:N38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:A2"/>
  <sheetViews>
    <sheetView workbookViewId="0"/>
  </sheetViews>
  <sheetFormatPr baseColWidth="10" defaultColWidth="9.140625" defaultRowHeight="12.75"/>
  <sheetData>
    <row r="1" spans="1:1">
      <c r="A1" t="s">
        <v>5</v>
      </c>
    </row>
    <row r="2" spans="1:1">
      <c r="A2" t="s">
        <v>2</v>
      </c>
    </row>
  </sheetData>
  <phoneticPr fontId="3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An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©</vt:lpstr>
      <vt:lpstr>event_dates</vt:lpstr>
      <vt:lpstr>events</vt:lpstr>
      <vt:lpstr>An!Zone_d_impression</vt:lpstr>
    </vt:vector>
  </TitlesOfParts>
  <Company>Vertex42 LLC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Vertex42 Calendrier Perpetuel</dc:title>
  <dc:creator>www.vertex42.com</dc:creator>
  <dc:description>(c) 2010 Vertex42 LLC. All rights reserved.</dc:description>
  <cp:lastModifiedBy>LEBOSS</cp:lastModifiedBy>
  <cp:lastPrinted>2018-04-10T23:11:53Z</cp:lastPrinted>
  <dcterms:created xsi:type="dcterms:W3CDTF">2008-12-11T21:42:43Z</dcterms:created>
  <dcterms:modified xsi:type="dcterms:W3CDTF">2018-04-14T15:44:31Z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2009 Vertex42 LLC</vt:lpwstr>
  </property>
  <property fmtid="{D5CDD505-2E9C-101B-9397-08002B2CF9AE}" pid="3" name="Version">
    <vt:lpwstr>1.0.0</vt:lpwstr>
  </property>
</Properties>
</file>