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rsmariale/Downloads/"/>
    </mc:Choice>
  </mc:AlternateContent>
  <xr:revisionPtr revIDLastSave="0" documentId="13_ncr:1_{7EFCD3A2-8C71-124B-84B2-6DB2F060B2A4}" xr6:coauthVersionLast="47" xr6:coauthVersionMax="47" xr10:uidLastSave="{00000000-0000-0000-0000-000000000000}"/>
  <bookViews>
    <workbookView xWindow="1220" yWindow="3660" windowWidth="25480" windowHeight="12620" xr2:uid="{0F5C1BFF-061E-4CC2-91C6-B61F442EE898}"/>
  </bookViews>
  <sheets>
    <sheet name="Tes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9" i="1" l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Q9" i="1"/>
  <c r="AE9" i="1" l="1"/>
  <c r="AF9" i="1" s="1"/>
  <c r="AD11" i="1" a="1"/>
  <c r="AD11" i="1" s="1"/>
  <c r="AD10" i="1" s="1" a="1"/>
  <c r="AD10" i="1" s="1"/>
  <c r="AD12" i="1" s="1"/>
  <c r="R2" i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O3" i="1"/>
  <c r="O4" i="1"/>
  <c r="O5" i="1"/>
  <c r="O7" i="1"/>
  <c r="C9" i="1"/>
  <c r="C10" i="1" s="1"/>
  <c r="B10" i="1"/>
  <c r="B15" i="1"/>
  <c r="B16" i="1"/>
  <c r="B17" i="1"/>
  <c r="Q7" i="1"/>
  <c r="R7" i="1" s="1"/>
  <c r="S7" i="1" s="1"/>
  <c r="T7" i="1" s="1"/>
  <c r="U7" i="1" s="1"/>
  <c r="V7" i="1" s="1"/>
  <c r="W7" i="1" s="1"/>
  <c r="Q15" i="1"/>
  <c r="Q5" i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Q4" i="1"/>
  <c r="R4" i="1" s="1"/>
  <c r="S4" i="1" s="1"/>
  <c r="T4" i="1" s="1"/>
  <c r="U4" i="1" s="1"/>
  <c r="V4" i="1" s="1"/>
  <c r="W4" i="1" s="1"/>
  <c r="X4" i="1" s="1"/>
  <c r="Y4" i="1" s="1"/>
  <c r="Z4" i="1" s="1"/>
  <c r="AA4" i="1" s="1"/>
  <c r="Q3" i="1"/>
  <c r="R3" i="1" s="1"/>
  <c r="S3" i="1" s="1"/>
  <c r="T3" i="1" s="1"/>
  <c r="U3" i="1" s="1"/>
  <c r="AE11" i="1" l="1" a="1"/>
  <c r="AE11" i="1" s="1"/>
  <c r="AE10" i="1" s="1" a="1"/>
  <c r="AE10" i="1" s="1"/>
  <c r="AE12" i="1" s="1"/>
  <c r="AG9" i="1"/>
  <c r="AF11" i="1" a="1"/>
  <c r="AF11" i="1" s="1"/>
  <c r="D9" i="1"/>
  <c r="Q16" i="1"/>
  <c r="X7" i="1"/>
  <c r="AB4" i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V3" i="1"/>
  <c r="W3" i="1" s="1"/>
  <c r="R15" i="1"/>
  <c r="S15" i="1"/>
  <c r="AF10" i="1" l="1" a="1"/>
  <c r="AF10" i="1" s="1"/>
  <c r="AF12" i="1" s="1"/>
  <c r="AG11" i="1" a="1"/>
  <c r="AG11" i="1" s="1"/>
  <c r="AH9" i="1"/>
  <c r="Q17" i="1"/>
  <c r="Q18" i="1"/>
  <c r="Y7" i="1"/>
  <c r="D10" i="1"/>
  <c r="E9" i="1"/>
  <c r="R18" i="1"/>
  <c r="S18" i="1"/>
  <c r="T18" i="1"/>
  <c r="T15" i="1"/>
  <c r="X3" i="1"/>
  <c r="AH11" i="1" l="1" a="1"/>
  <c r="AH11" i="1" s="1"/>
  <c r="AI9" i="1"/>
  <c r="AG10" i="1" a="1"/>
  <c r="AG10" i="1" s="1"/>
  <c r="AG12" i="1" s="1"/>
  <c r="E10" i="1"/>
  <c r="F9" i="1"/>
  <c r="Z7" i="1"/>
  <c r="B18" i="1" s="1"/>
  <c r="Y3" i="1"/>
  <c r="U18" i="1"/>
  <c r="U15" i="1"/>
  <c r="AJ9" i="1" l="1"/>
  <c r="AI11" i="1" a="1"/>
  <c r="AI11" i="1" s="1"/>
  <c r="AH10" i="1" a="1"/>
  <c r="AH10" i="1" s="1"/>
  <c r="AH12" i="1" s="1"/>
  <c r="AA7" i="1"/>
  <c r="G9" i="1"/>
  <c r="F10" i="1"/>
  <c r="V15" i="1"/>
  <c r="V18" i="1"/>
  <c r="Z3" i="1"/>
  <c r="AI10" i="1" l="1" a="1"/>
  <c r="AI10" i="1" s="1"/>
  <c r="AI12" i="1" s="1"/>
  <c r="AJ11" i="1" a="1"/>
  <c r="AJ11" i="1" s="1"/>
  <c r="AK9" i="1"/>
  <c r="H9" i="1"/>
  <c r="G10" i="1"/>
  <c r="AB7" i="1"/>
  <c r="AA3" i="1"/>
  <c r="W15" i="1"/>
  <c r="W18" i="1"/>
  <c r="AK11" i="1" l="1" a="1"/>
  <c r="AK11" i="1" s="1"/>
  <c r="AL9" i="1"/>
  <c r="AJ12" i="1"/>
  <c r="AJ10" i="1" a="1"/>
  <c r="AJ10" i="1" s="1"/>
  <c r="AC7" i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I9" i="1"/>
  <c r="H10" i="1"/>
  <c r="X18" i="1"/>
  <c r="X15" i="1"/>
  <c r="AB3" i="1"/>
  <c r="AL11" i="1" l="1" a="1"/>
  <c r="AL11" i="1" s="1"/>
  <c r="AM9" i="1"/>
  <c r="AK10" i="1" a="1"/>
  <c r="AK10" i="1" s="1"/>
  <c r="AK12" i="1"/>
  <c r="Y11" i="1" a="1"/>
  <c r="Y11" i="1" s="1"/>
  <c r="J9" i="1"/>
  <c r="I10" i="1"/>
  <c r="AC3" i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Y18" i="1"/>
  <c r="Y15" i="1"/>
  <c r="Z11" i="1" a="1"/>
  <c r="Z11" i="1" s="1"/>
  <c r="AN9" i="1" l="1"/>
  <c r="AM11" i="1" a="1"/>
  <c r="AM11" i="1" s="1"/>
  <c r="AL10" i="1" a="1"/>
  <c r="AL10" i="1" s="1"/>
  <c r="AL12" i="1"/>
  <c r="Z10" i="1" a="1"/>
  <c r="Z10" i="1" s="1"/>
  <c r="Z12" i="1" s="1"/>
  <c r="Y10" i="1" a="1"/>
  <c r="Y10" i="1" s="1"/>
  <c r="Y12" i="1" s="1"/>
  <c r="J10" i="1"/>
  <c r="K9" i="1"/>
  <c r="Z18" i="1"/>
  <c r="Z15" i="1"/>
  <c r="AM12" i="1" l="1"/>
  <c r="AM10" i="1" a="1"/>
  <c r="AM10" i="1" s="1"/>
  <c r="AO9" i="1"/>
  <c r="AN11" i="1" a="1"/>
  <c r="AN11" i="1" s="1"/>
  <c r="AA11" i="1" a="1"/>
  <c r="AA11" i="1" s="1"/>
  <c r="K10" i="1"/>
  <c r="L9" i="1"/>
  <c r="AA18" i="1"/>
  <c r="AA15" i="1"/>
  <c r="AB11" i="1" a="1"/>
  <c r="AB11" i="1" s="1"/>
  <c r="AN12" i="1" l="1"/>
  <c r="AN10" i="1" a="1"/>
  <c r="AN10" i="1" s="1"/>
  <c r="AO11" i="1" a="1"/>
  <c r="AO11" i="1" s="1"/>
  <c r="AP9" i="1"/>
  <c r="AA10" i="1" a="1"/>
  <c r="AA10" i="1" s="1"/>
  <c r="AA12" i="1" s="1"/>
  <c r="AB10" i="1" a="1"/>
  <c r="AB10" i="1" s="1"/>
  <c r="AB12" i="1" s="1"/>
  <c r="L10" i="1"/>
  <c r="M9" i="1"/>
  <c r="AB18" i="1"/>
  <c r="AB15" i="1"/>
  <c r="AP11" i="1" l="1" a="1"/>
  <c r="AP11" i="1" s="1"/>
  <c r="AQ9" i="1"/>
  <c r="AO10" i="1" a="1"/>
  <c r="AO10" i="1" s="1"/>
  <c r="AO12" i="1"/>
  <c r="AC11" i="1" a="1"/>
  <c r="AC11" i="1" s="1"/>
  <c r="Q11" i="1" a="1"/>
  <c r="Q11" i="1" s="1"/>
  <c r="Q10" i="1" s="1" a="1"/>
  <c r="Q10" i="1" s="1"/>
  <c r="Q12" i="1" s="1"/>
  <c r="U11" i="1" a="1"/>
  <c r="U11" i="1" s="1"/>
  <c r="U10" i="1" s="1" a="1"/>
  <c r="U10" i="1" s="1"/>
  <c r="U12" i="1" s="1"/>
  <c r="T11" i="1" a="1"/>
  <c r="T11" i="1" s="1"/>
  <c r="T10" i="1" s="1" a="1"/>
  <c r="T10" i="1" s="1"/>
  <c r="T12" i="1" s="1"/>
  <c r="W11" i="1" a="1"/>
  <c r="W11" i="1" s="1"/>
  <c r="W10" i="1" s="1" a="1"/>
  <c r="W10" i="1" s="1"/>
  <c r="W12" i="1" s="1"/>
  <c r="V11" i="1" a="1"/>
  <c r="V11" i="1" s="1"/>
  <c r="X11" i="1" a="1"/>
  <c r="X11" i="1" s="1"/>
  <c r="S11" i="1" a="1"/>
  <c r="S11" i="1" s="1"/>
  <c r="S10" i="1" s="1" a="1"/>
  <c r="S10" i="1" s="1"/>
  <c r="S12" i="1" s="1"/>
  <c r="R11" i="1" a="1"/>
  <c r="R11" i="1" s="1"/>
  <c r="R10" i="1" s="1" a="1"/>
  <c r="R10" i="1" s="1"/>
  <c r="R12" i="1" s="1"/>
  <c r="Q14" i="1"/>
  <c r="M10" i="1"/>
  <c r="N9" i="1"/>
  <c r="N14" i="1"/>
  <c r="AC18" i="1"/>
  <c r="AC15" i="1"/>
  <c r="AQ11" i="1" l="1" a="1"/>
  <c r="AQ11" i="1" s="1"/>
  <c r="AR9" i="1"/>
  <c r="AP10" i="1" a="1"/>
  <c r="AP10" i="1" s="1"/>
  <c r="AP12" i="1"/>
  <c r="X10" i="1" a="1"/>
  <c r="X10" i="1" s="1"/>
  <c r="X12" i="1" s="1"/>
  <c r="V10" i="1" a="1"/>
  <c r="V10" i="1" s="1"/>
  <c r="V12" i="1" s="1"/>
  <c r="AC10" i="1" a="1"/>
  <c r="AC10" i="1" s="1"/>
  <c r="AC12" i="1" s="1"/>
  <c r="N10" i="1"/>
  <c r="AS9" i="1" l="1"/>
  <c r="AR11" i="1" a="1"/>
  <c r="AR11" i="1" s="1"/>
  <c r="AQ12" i="1"/>
  <c r="AQ10" i="1" a="1"/>
  <c r="AQ10" i="1" s="1"/>
  <c r="AR12" i="1" l="1"/>
  <c r="AR10" i="1" a="1"/>
  <c r="AR10" i="1" s="1"/>
  <c r="AS11" i="1" a="1"/>
  <c r="AS11" i="1" s="1"/>
  <c r="AT9" i="1"/>
  <c r="AT11" i="1" l="1" a="1"/>
  <c r="AT11" i="1" s="1"/>
  <c r="AU9" i="1"/>
  <c r="AU11" i="1" s="1" a="1"/>
  <c r="AU11" i="1" s="1"/>
  <c r="AS10" i="1" a="1"/>
  <c r="AS10" i="1" s="1"/>
  <c r="AS12" i="1"/>
  <c r="AU12" i="1" l="1"/>
  <c r="AU10" i="1" a="1"/>
  <c r="AU10" i="1" s="1"/>
  <c r="AT10" i="1" a="1"/>
  <c r="AT10" i="1" s="1"/>
  <c r="AT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<sst xmlns="http://schemas.openxmlformats.org/spreadsheetml/2006/main" count="23" uniqueCount="23">
  <si>
    <t>Prevision de ventes</t>
  </si>
  <si>
    <t>Cumul prev des ventes</t>
  </si>
  <si>
    <t>Stock disponible</t>
  </si>
  <si>
    <t>Couverture de stock en jours</t>
  </si>
  <si>
    <t>Oct</t>
  </si>
  <si>
    <t>Nov</t>
  </si>
  <si>
    <t>Dec</t>
  </si>
  <si>
    <t>Jan</t>
  </si>
  <si>
    <t>Fev</t>
  </si>
  <si>
    <t>Mar</t>
  </si>
  <si>
    <t>Apr</t>
  </si>
  <si>
    <t>May</t>
  </si>
  <si>
    <t>Jun</t>
  </si>
  <si>
    <t>Jul</t>
  </si>
  <si>
    <t>Aug</t>
  </si>
  <si>
    <t>Sep</t>
  </si>
  <si>
    <t>Moyenne</t>
  </si>
  <si>
    <t>Nombre de jours dans le mois</t>
  </si>
  <si>
    <t>Mois</t>
  </si>
  <si>
    <t>Dernier jour de stock</t>
  </si>
  <si>
    <t>??</t>
  </si>
  <si>
    <t>Achats de stock</t>
  </si>
  <si>
    <t>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</si>
</sst>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mm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2" fillId="4" borderId="0" xfId="0" applyFont="1" applyFill="1"/>
    <xf numFmtId="0" fontId="0" fillId="0" borderId="3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wrapText="1"/>
    </xf>
    <xf numFmtId="164" fontId="1" fillId="5" borderId="2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" fontId="2" fillId="4" borderId="4" xfId="0" applyNumberFormat="1" applyFont="1" applyFill="1" applyBorder="1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0" xfId="0" applyFill="1"/>
    <xf numFmtId="0" fontId="0" fillId="0" borderId="1" xfId="0" applyFill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4A7F-4D2F-4639-984A-8B1F04B8FA46}">
  <dimension ref="A1:AU23"/>
  <sheetViews>
    <sheetView tabSelected="1" zoomScale="116" zoomScaleNormal="85" workbookViewId="0">
      <selection activeCell="R9" sqref="R9"/>
    </sheetView>
  </sheetViews>
  <sheetFormatPr baseColWidth="10" defaultColWidth="8.6640625" defaultRowHeight="15" x14ac:dyDescent="0.2"/>
  <cols>
    <col min="1" max="1" width="25.83203125" bestFit="1" customWidth="1"/>
    <col min="2" max="14" width="10" hidden="1" customWidth="1"/>
    <col min="15" max="15" width="11.1640625" hidden="1" customWidth="1"/>
    <col min="16" max="16" width="11.1640625" customWidth="1"/>
    <col min="17" max="29" width="10.83203125" customWidth="1"/>
  </cols>
  <sheetData>
    <row r="1" spans="1:47" x14ac:dyDescent="0.2">
      <c r="A1" t="s">
        <v>17</v>
      </c>
      <c r="B1">
        <v>31</v>
      </c>
      <c r="C1">
        <v>30</v>
      </c>
      <c r="D1">
        <v>31</v>
      </c>
      <c r="E1">
        <v>31</v>
      </c>
      <c r="F1">
        <v>28</v>
      </c>
      <c r="G1">
        <v>31</v>
      </c>
      <c r="H1">
        <v>30</v>
      </c>
      <c r="I1">
        <v>31</v>
      </c>
      <c r="J1">
        <v>30</v>
      </c>
      <c r="K1">
        <v>31</v>
      </c>
      <c r="L1">
        <v>31</v>
      </c>
      <c r="M1">
        <v>30</v>
      </c>
      <c r="N1">
        <v>31</v>
      </c>
      <c r="Q1">
        <v>31</v>
      </c>
      <c r="R1">
        <v>30</v>
      </c>
      <c r="S1">
        <v>31</v>
      </c>
      <c r="T1">
        <v>31</v>
      </c>
      <c r="U1">
        <v>28</v>
      </c>
      <c r="V1">
        <v>31</v>
      </c>
      <c r="W1">
        <v>30</v>
      </c>
      <c r="X1">
        <v>31</v>
      </c>
      <c r="Y1">
        <v>30</v>
      </c>
      <c r="Z1">
        <v>31</v>
      </c>
      <c r="AA1">
        <v>31</v>
      </c>
      <c r="AB1">
        <v>30</v>
      </c>
      <c r="AC1">
        <v>31</v>
      </c>
      <c r="AD1">
        <v>30</v>
      </c>
      <c r="AE1">
        <v>31</v>
      </c>
      <c r="AF1">
        <v>31</v>
      </c>
      <c r="AG1">
        <v>28</v>
      </c>
      <c r="AH1">
        <v>31</v>
      </c>
      <c r="AI1">
        <v>30</v>
      </c>
      <c r="AJ1">
        <v>31</v>
      </c>
      <c r="AK1">
        <v>30</v>
      </c>
      <c r="AL1">
        <v>31</v>
      </c>
      <c r="AM1">
        <v>31</v>
      </c>
      <c r="AN1">
        <v>30</v>
      </c>
      <c r="AO1">
        <v>31</v>
      </c>
      <c r="AP1">
        <v>30</v>
      </c>
      <c r="AQ1">
        <v>31</v>
      </c>
      <c r="AR1">
        <v>31</v>
      </c>
      <c r="AS1">
        <v>28</v>
      </c>
      <c r="AT1">
        <v>31</v>
      </c>
      <c r="AU1">
        <v>30</v>
      </c>
    </row>
    <row r="2" spans="1:47" s="14" customFormat="1" ht="16" x14ac:dyDescent="0.2">
      <c r="A2" s="10" t="s">
        <v>18</v>
      </c>
      <c r="B2" s="11" t="s">
        <v>4</v>
      </c>
      <c r="C2" s="12" t="s">
        <v>5</v>
      </c>
      <c r="D2" s="12" t="s">
        <v>6</v>
      </c>
      <c r="E2" s="12" t="s">
        <v>7</v>
      </c>
      <c r="F2" s="12" t="s">
        <v>8</v>
      </c>
      <c r="G2" s="12" t="s">
        <v>9</v>
      </c>
      <c r="H2" s="12" t="s">
        <v>10</v>
      </c>
      <c r="I2" s="12" t="s">
        <v>11</v>
      </c>
      <c r="J2" s="12" t="s">
        <v>12</v>
      </c>
      <c r="K2" s="12" t="s">
        <v>13</v>
      </c>
      <c r="L2" s="12" t="s">
        <v>14</v>
      </c>
      <c r="M2" s="12" t="s">
        <v>15</v>
      </c>
      <c r="N2" s="12"/>
      <c r="O2" s="13" t="s">
        <v>16</v>
      </c>
      <c r="P2" s="23" t="s">
        <v>22</v>
      </c>
      <c r="Q2" s="10">
        <v>45200</v>
      </c>
      <c r="R2" s="10">
        <f>+EDATE(Q2,1)</f>
        <v>45231</v>
      </c>
      <c r="S2" s="10">
        <f t="shared" ref="S2:AB2" si="0">+EDATE(R2,1)</f>
        <v>45261</v>
      </c>
      <c r="T2" s="10">
        <f t="shared" si="0"/>
        <v>45292</v>
      </c>
      <c r="U2" s="10">
        <f t="shared" si="0"/>
        <v>45323</v>
      </c>
      <c r="V2" s="10">
        <f t="shared" si="0"/>
        <v>45352</v>
      </c>
      <c r="W2" s="10">
        <f t="shared" si="0"/>
        <v>45383</v>
      </c>
      <c r="X2" s="10">
        <f t="shared" si="0"/>
        <v>45413</v>
      </c>
      <c r="Y2" s="10">
        <f t="shared" si="0"/>
        <v>45444</v>
      </c>
      <c r="Z2" s="10">
        <f t="shared" si="0"/>
        <v>45474</v>
      </c>
      <c r="AA2" s="10">
        <f t="shared" si="0"/>
        <v>45505</v>
      </c>
      <c r="AB2" s="10">
        <f t="shared" si="0"/>
        <v>45536</v>
      </c>
      <c r="AC2" s="10">
        <f>+EDATE(AB2,1)</f>
        <v>45566</v>
      </c>
      <c r="AD2" s="10">
        <f t="shared" ref="AD2" si="1">+EDATE(AC2,1)</f>
        <v>45597</v>
      </c>
      <c r="AE2" s="10">
        <f t="shared" ref="AE2" si="2">+EDATE(AD2,1)</f>
        <v>45627</v>
      </c>
      <c r="AF2" s="10">
        <f t="shared" ref="AF2:AG2" si="3">+EDATE(AE2,1)</f>
        <v>45658</v>
      </c>
      <c r="AG2" s="10">
        <f t="shared" si="3"/>
        <v>45689</v>
      </c>
      <c r="AH2" s="10">
        <f t="shared" ref="AH2" si="4">+EDATE(AG2,1)</f>
        <v>45717</v>
      </c>
      <c r="AI2" s="10">
        <f t="shared" ref="AI2" si="5">+EDATE(AH2,1)</f>
        <v>45748</v>
      </c>
      <c r="AJ2" s="10">
        <f t="shared" ref="AJ2:AK2" si="6">+EDATE(AI2,1)</f>
        <v>45778</v>
      </c>
      <c r="AK2" s="10">
        <f t="shared" si="6"/>
        <v>45809</v>
      </c>
      <c r="AL2" s="10">
        <f t="shared" ref="AL2" si="7">+EDATE(AK2,1)</f>
        <v>45839</v>
      </c>
      <c r="AM2" s="10">
        <f t="shared" ref="AM2" si="8">+EDATE(AL2,1)</f>
        <v>45870</v>
      </c>
      <c r="AN2" s="10">
        <f t="shared" ref="AN2:AO2" si="9">+EDATE(AM2,1)</f>
        <v>45901</v>
      </c>
      <c r="AO2" s="10">
        <f t="shared" si="9"/>
        <v>45931</v>
      </c>
      <c r="AP2" s="10">
        <f t="shared" ref="AP2" si="10">+EDATE(AO2,1)</f>
        <v>45962</v>
      </c>
      <c r="AQ2" s="10">
        <f t="shared" ref="AQ2" si="11">+EDATE(AP2,1)</f>
        <v>45992</v>
      </c>
      <c r="AR2" s="10">
        <f t="shared" ref="AR2:AS2" si="12">+EDATE(AQ2,1)</f>
        <v>46023</v>
      </c>
      <c r="AS2" s="10">
        <f t="shared" si="12"/>
        <v>46054</v>
      </c>
      <c r="AT2" s="10">
        <f t="shared" ref="AT2" si="13">+EDATE(AS2,1)</f>
        <v>46082</v>
      </c>
      <c r="AU2" s="10">
        <f t="shared" ref="AU2" si="14">+EDATE(AT2,1)</f>
        <v>46113</v>
      </c>
    </row>
    <row r="3" spans="1:47" hidden="1" x14ac:dyDescent="0.2">
      <c r="A3" s="7">
        <v>41560658101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f>AVERAGE(B3:N3)</f>
        <v>0</v>
      </c>
      <c r="P3" s="24"/>
      <c r="Q3" s="2">
        <f>B3</f>
        <v>0</v>
      </c>
      <c r="R3" s="2">
        <f>Q3+C3</f>
        <v>0</v>
      </c>
      <c r="S3" s="2">
        <f>R3+D3</f>
        <v>0</v>
      </c>
      <c r="T3" s="2">
        <f>S3+E3</f>
        <v>0</v>
      </c>
      <c r="U3" s="2">
        <f>T3+F3</f>
        <v>0</v>
      </c>
      <c r="V3" s="2">
        <f>U3+G3</f>
        <v>0</v>
      </c>
      <c r="W3" s="2">
        <f>V3+H3</f>
        <v>0</v>
      </c>
      <c r="X3" s="2">
        <f>W3+I3</f>
        <v>0</v>
      </c>
      <c r="Y3" s="2">
        <f>X3+J3</f>
        <v>0</v>
      </c>
      <c r="Z3" s="2">
        <f>Y3+K3</f>
        <v>0</v>
      </c>
      <c r="AA3" s="2">
        <f>Z3+L3</f>
        <v>0</v>
      </c>
      <c r="AB3" s="2">
        <f>AA3+M3</f>
        <v>0</v>
      </c>
      <c r="AC3" s="2">
        <f>AB3+N3</f>
        <v>0</v>
      </c>
      <c r="AD3" s="2">
        <f t="shared" ref="AD3:AD5" si="15">AC3+O3</f>
        <v>0</v>
      </c>
      <c r="AE3" s="2">
        <f t="shared" ref="AE3:AE5" si="16">AD3+Q3</f>
        <v>0</v>
      </c>
      <c r="AF3" s="2">
        <f t="shared" ref="AF3:AF5" si="17">AE3+R3</f>
        <v>0</v>
      </c>
      <c r="AG3" s="2">
        <f t="shared" ref="AG3:AG5" si="18">AF3+S3</f>
        <v>0</v>
      </c>
      <c r="AH3" s="2">
        <f t="shared" ref="AH3:AH5" si="19">AG3+T3</f>
        <v>0</v>
      </c>
      <c r="AI3" s="2">
        <f t="shared" ref="AI3:AI5" si="20">AH3+U3</f>
        <v>0</v>
      </c>
      <c r="AJ3" s="2">
        <f t="shared" ref="AJ3:AJ5" si="21">AI3+V3</f>
        <v>0</v>
      </c>
      <c r="AK3" s="2">
        <f t="shared" ref="AK3:AK5" si="22">AJ3+W3</f>
        <v>0</v>
      </c>
      <c r="AL3" s="2">
        <f t="shared" ref="AL3:AL5" si="23">AK3+X3</f>
        <v>0</v>
      </c>
      <c r="AM3" s="2">
        <f t="shared" ref="AM3:AM5" si="24">AL3+Y3</f>
        <v>0</v>
      </c>
      <c r="AN3" s="2">
        <f t="shared" ref="AN3:AN5" si="25">AM3+Z3</f>
        <v>0</v>
      </c>
      <c r="AO3" s="2">
        <f t="shared" ref="AO3:AO5" si="26">AN3+AA3</f>
        <v>0</v>
      </c>
      <c r="AP3" s="2">
        <f t="shared" ref="AP3:AP5" si="27">AO3+AB3</f>
        <v>0</v>
      </c>
      <c r="AQ3" s="2">
        <f t="shared" ref="AQ3:AQ5" si="28">AP3+AC3</f>
        <v>0</v>
      </c>
      <c r="AR3" s="2">
        <f t="shared" ref="AR3:AR5" si="29">AQ3+AD3</f>
        <v>0</v>
      </c>
      <c r="AS3" s="2">
        <f t="shared" ref="AS3:AS5" si="30">AR3+AE3</f>
        <v>0</v>
      </c>
      <c r="AT3" s="2">
        <f t="shared" ref="AT3:AT5" si="31">AS3+AF3</f>
        <v>0</v>
      </c>
      <c r="AU3" s="2">
        <f t="shared" ref="AU3:AU5" si="32">AT3+AG3</f>
        <v>0</v>
      </c>
    </row>
    <row r="4" spans="1:47" hidden="1" x14ac:dyDescent="0.2">
      <c r="A4" s="1">
        <v>41560660101</v>
      </c>
      <c r="B4" s="1">
        <v>106</v>
      </c>
      <c r="C4" s="1">
        <v>76</v>
      </c>
      <c r="D4" s="1">
        <v>37</v>
      </c>
      <c r="E4" s="1">
        <v>67</v>
      </c>
      <c r="F4" s="1">
        <v>40</v>
      </c>
      <c r="G4" s="1">
        <v>39</v>
      </c>
      <c r="H4" s="1">
        <v>35</v>
      </c>
      <c r="I4" s="1">
        <v>50</v>
      </c>
      <c r="J4" s="1">
        <v>35</v>
      </c>
      <c r="K4" s="1">
        <v>32</v>
      </c>
      <c r="L4" s="1">
        <v>31</v>
      </c>
      <c r="M4" s="1">
        <v>53</v>
      </c>
      <c r="N4" s="1">
        <v>35</v>
      </c>
      <c r="O4" s="1">
        <f>AVERAGE(B4:N4)</f>
        <v>48.92307692307692</v>
      </c>
      <c r="P4" s="24"/>
      <c r="Q4" s="2">
        <f>B4</f>
        <v>106</v>
      </c>
      <c r="R4" s="2">
        <f>Q4+C4</f>
        <v>182</v>
      </c>
      <c r="S4" s="2">
        <f>R4+D4</f>
        <v>219</v>
      </c>
      <c r="T4" s="2">
        <f>S4+E4</f>
        <v>286</v>
      </c>
      <c r="U4" s="2">
        <f>T4+F4</f>
        <v>326</v>
      </c>
      <c r="V4" s="2">
        <f>U4+G4</f>
        <v>365</v>
      </c>
      <c r="W4" s="2">
        <f>V4+H4</f>
        <v>400</v>
      </c>
      <c r="X4" s="2">
        <f>W4+I4</f>
        <v>450</v>
      </c>
      <c r="Y4" s="2">
        <f>X4+J4</f>
        <v>485</v>
      </c>
      <c r="Z4" s="2">
        <f>Y4+K4</f>
        <v>517</v>
      </c>
      <c r="AA4" s="2">
        <f>Z4+L4</f>
        <v>548</v>
      </c>
      <c r="AB4" s="2">
        <f>AA4+M4</f>
        <v>601</v>
      </c>
      <c r="AC4" s="2">
        <f>AB4+N4</f>
        <v>636</v>
      </c>
      <c r="AD4" s="2">
        <f t="shared" si="15"/>
        <v>684.92307692307691</v>
      </c>
      <c r="AE4" s="2">
        <f t="shared" si="16"/>
        <v>790.92307692307691</v>
      </c>
      <c r="AF4" s="2">
        <f t="shared" si="17"/>
        <v>972.92307692307691</v>
      </c>
      <c r="AG4" s="2">
        <f t="shared" si="18"/>
        <v>1191.9230769230769</v>
      </c>
      <c r="AH4" s="2">
        <f t="shared" si="19"/>
        <v>1477.9230769230769</v>
      </c>
      <c r="AI4" s="2">
        <f t="shared" si="20"/>
        <v>1803.9230769230769</v>
      </c>
      <c r="AJ4" s="2">
        <f t="shared" si="21"/>
        <v>2168.9230769230771</v>
      </c>
      <c r="AK4" s="2">
        <f t="shared" si="22"/>
        <v>2568.9230769230771</v>
      </c>
      <c r="AL4" s="2">
        <f t="shared" si="23"/>
        <v>3018.9230769230771</v>
      </c>
      <c r="AM4" s="2">
        <f t="shared" si="24"/>
        <v>3503.9230769230771</v>
      </c>
      <c r="AN4" s="2">
        <f t="shared" si="25"/>
        <v>4020.9230769230771</v>
      </c>
      <c r="AO4" s="2">
        <f t="shared" si="26"/>
        <v>4568.9230769230771</v>
      </c>
      <c r="AP4" s="2">
        <f t="shared" si="27"/>
        <v>5169.9230769230771</v>
      </c>
      <c r="AQ4" s="2">
        <f t="shared" si="28"/>
        <v>5805.9230769230771</v>
      </c>
      <c r="AR4" s="2">
        <f t="shared" si="29"/>
        <v>6490.8461538461543</v>
      </c>
      <c r="AS4" s="2">
        <f t="shared" si="30"/>
        <v>7281.7692307692314</v>
      </c>
      <c r="AT4" s="2">
        <f t="shared" si="31"/>
        <v>8254.6923076923085</v>
      </c>
      <c r="AU4" s="2">
        <f t="shared" si="32"/>
        <v>9446.6153846153848</v>
      </c>
    </row>
    <row r="5" spans="1:47" hidden="1" x14ac:dyDescent="0.2">
      <c r="A5" s="1">
        <v>41560663101</v>
      </c>
      <c r="B5" s="1">
        <v>74</v>
      </c>
      <c r="C5" s="1">
        <v>59</v>
      </c>
      <c r="D5" s="1">
        <v>31</v>
      </c>
      <c r="E5" s="1">
        <v>45</v>
      </c>
      <c r="F5" s="1">
        <v>31</v>
      </c>
      <c r="G5" s="1">
        <v>28</v>
      </c>
      <c r="H5" s="1">
        <v>25</v>
      </c>
      <c r="I5" s="1">
        <v>26</v>
      </c>
      <c r="J5" s="1">
        <v>25</v>
      </c>
      <c r="K5" s="1">
        <v>27</v>
      </c>
      <c r="L5" s="1">
        <v>25</v>
      </c>
      <c r="M5" s="1">
        <v>33</v>
      </c>
      <c r="N5" s="1">
        <v>27</v>
      </c>
      <c r="O5" s="1">
        <f>AVERAGE(B5:N5)</f>
        <v>35.07692307692308</v>
      </c>
      <c r="P5" s="24"/>
      <c r="Q5" s="2">
        <f>B5</f>
        <v>74</v>
      </c>
      <c r="R5" s="2">
        <f>Q5+C5</f>
        <v>133</v>
      </c>
      <c r="S5" s="2">
        <f>R5+D5</f>
        <v>164</v>
      </c>
      <c r="T5" s="2">
        <f>S5+E5</f>
        <v>209</v>
      </c>
      <c r="U5" s="2">
        <f>T5+F5</f>
        <v>240</v>
      </c>
      <c r="V5" s="2">
        <f>U5+G5</f>
        <v>268</v>
      </c>
      <c r="W5" s="2">
        <f>V5+H5</f>
        <v>293</v>
      </c>
      <c r="X5" s="2">
        <f>W5+I5</f>
        <v>319</v>
      </c>
      <c r="Y5" s="2">
        <f>X5+J5</f>
        <v>344</v>
      </c>
      <c r="Z5" s="2">
        <f>Y5+K5</f>
        <v>371</v>
      </c>
      <c r="AA5" s="2">
        <f>Z5+L5</f>
        <v>396</v>
      </c>
      <c r="AB5" s="2">
        <f>AA5+M5</f>
        <v>429</v>
      </c>
      <c r="AC5" s="2">
        <f>AB5+N5</f>
        <v>456</v>
      </c>
      <c r="AD5" s="2">
        <f t="shared" si="15"/>
        <v>491.07692307692309</v>
      </c>
      <c r="AE5" s="2">
        <f t="shared" si="16"/>
        <v>565.07692307692309</v>
      </c>
      <c r="AF5" s="2">
        <f t="shared" si="17"/>
        <v>698.07692307692309</v>
      </c>
      <c r="AG5" s="2">
        <f t="shared" si="18"/>
        <v>862.07692307692309</v>
      </c>
      <c r="AH5" s="2">
        <f t="shared" si="19"/>
        <v>1071.0769230769231</v>
      </c>
      <c r="AI5" s="2">
        <f t="shared" si="20"/>
        <v>1311.0769230769231</v>
      </c>
      <c r="AJ5" s="2">
        <f t="shared" si="21"/>
        <v>1579.0769230769231</v>
      </c>
      <c r="AK5" s="2">
        <f t="shared" si="22"/>
        <v>1872.0769230769231</v>
      </c>
      <c r="AL5" s="2">
        <f t="shared" si="23"/>
        <v>2191.0769230769229</v>
      </c>
      <c r="AM5" s="2">
        <f t="shared" si="24"/>
        <v>2535.0769230769229</v>
      </c>
      <c r="AN5" s="2">
        <f t="shared" si="25"/>
        <v>2906.0769230769229</v>
      </c>
      <c r="AO5" s="2">
        <f t="shared" si="26"/>
        <v>3302.0769230769229</v>
      </c>
      <c r="AP5" s="2">
        <f t="shared" si="27"/>
        <v>3731.0769230769229</v>
      </c>
      <c r="AQ5" s="2">
        <f t="shared" si="28"/>
        <v>4187.0769230769229</v>
      </c>
      <c r="AR5" s="2">
        <f t="shared" si="29"/>
        <v>4678.1538461538457</v>
      </c>
      <c r="AS5" s="2">
        <f t="shared" si="30"/>
        <v>5243.2307692307686</v>
      </c>
      <c r="AT5" s="2">
        <f t="shared" si="31"/>
        <v>5941.3076923076915</v>
      </c>
      <c r="AU5" s="2">
        <f t="shared" si="32"/>
        <v>6803.3846153846143</v>
      </c>
    </row>
    <row r="6" spans="1:47" x14ac:dyDescent="0.2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4"/>
      <c r="Q6" s="1">
        <v>104</v>
      </c>
      <c r="R6" s="1">
        <v>94</v>
      </c>
      <c r="S6" s="1">
        <v>48</v>
      </c>
      <c r="T6" s="1">
        <v>72</v>
      </c>
      <c r="U6" s="1">
        <v>42</v>
      </c>
      <c r="V6" s="1">
        <v>38</v>
      </c>
      <c r="W6" s="1">
        <v>40</v>
      </c>
      <c r="X6" s="1">
        <v>41</v>
      </c>
      <c r="Y6" s="1">
        <v>33</v>
      </c>
      <c r="Z6" s="1">
        <v>35</v>
      </c>
      <c r="AA6" s="1">
        <v>30</v>
      </c>
      <c r="AB6" s="1">
        <v>44</v>
      </c>
      <c r="AC6" s="1">
        <v>34</v>
      </c>
      <c r="AD6" s="19">
        <v>38.5</v>
      </c>
      <c r="AE6" s="19">
        <v>39.6</v>
      </c>
      <c r="AF6" s="19">
        <v>40.700000000000003</v>
      </c>
      <c r="AG6" s="19">
        <v>41.8</v>
      </c>
      <c r="AH6" s="19">
        <v>42.9</v>
      </c>
      <c r="AI6" s="19">
        <v>44</v>
      </c>
      <c r="AJ6" s="19">
        <v>45.1</v>
      </c>
      <c r="AK6" s="19">
        <v>46.2</v>
      </c>
      <c r="AL6" s="19">
        <v>47.3</v>
      </c>
      <c r="AM6" s="19">
        <v>48.4</v>
      </c>
      <c r="AN6" s="19">
        <v>49.5</v>
      </c>
      <c r="AO6" s="19">
        <v>50.6</v>
      </c>
      <c r="AP6" s="19">
        <v>51.7</v>
      </c>
      <c r="AQ6" s="19">
        <v>52.8</v>
      </c>
      <c r="AR6" s="19">
        <v>53.9</v>
      </c>
      <c r="AS6" s="19">
        <v>55</v>
      </c>
      <c r="AT6" s="19">
        <v>56.1</v>
      </c>
      <c r="AU6" s="19">
        <v>57.2</v>
      </c>
    </row>
    <row r="7" spans="1:47" x14ac:dyDescent="0.2">
      <c r="A7" s="1" t="s">
        <v>1</v>
      </c>
      <c r="B7" s="1">
        <v>104</v>
      </c>
      <c r="C7" s="1">
        <v>94</v>
      </c>
      <c r="D7" s="1">
        <v>48</v>
      </c>
      <c r="E7" s="1">
        <v>72</v>
      </c>
      <c r="F7" s="1">
        <v>42</v>
      </c>
      <c r="G7" s="1">
        <v>38</v>
      </c>
      <c r="H7" s="1">
        <v>36</v>
      </c>
      <c r="I7" s="1">
        <v>41</v>
      </c>
      <c r="J7" s="1">
        <v>33</v>
      </c>
      <c r="K7" s="1">
        <v>35</v>
      </c>
      <c r="L7" s="1">
        <v>30</v>
      </c>
      <c r="M7" s="1">
        <v>44</v>
      </c>
      <c r="N7" s="1">
        <v>34</v>
      </c>
      <c r="O7" s="1">
        <f>AVERAGE(B7:N7)</f>
        <v>50.07692307692308</v>
      </c>
      <c r="P7" s="24"/>
      <c r="Q7" s="1">
        <f>Q6</f>
        <v>104</v>
      </c>
      <c r="R7" s="1">
        <f>Q7+R6</f>
        <v>198</v>
      </c>
      <c r="S7" s="1">
        <f>R7+S6</f>
        <v>246</v>
      </c>
      <c r="T7" s="1">
        <f t="shared" ref="T7:AB7" si="33">S7+T6</f>
        <v>318</v>
      </c>
      <c r="U7" s="1">
        <f t="shared" si="33"/>
        <v>360</v>
      </c>
      <c r="V7" s="1">
        <f t="shared" si="33"/>
        <v>398</v>
      </c>
      <c r="W7" s="1">
        <f t="shared" si="33"/>
        <v>438</v>
      </c>
      <c r="X7" s="1">
        <f t="shared" si="33"/>
        <v>479</v>
      </c>
      <c r="Y7" s="1">
        <f t="shared" si="33"/>
        <v>512</v>
      </c>
      <c r="Z7" s="1">
        <f t="shared" si="33"/>
        <v>547</v>
      </c>
      <c r="AA7" s="1">
        <f t="shared" si="33"/>
        <v>577</v>
      </c>
      <c r="AB7" s="1">
        <f t="shared" si="33"/>
        <v>621</v>
      </c>
      <c r="AC7" s="1">
        <f>AB7+AC6</f>
        <v>655</v>
      </c>
      <c r="AD7" s="19">
        <f t="shared" ref="AD7" si="34">AC7+AD6</f>
        <v>693.5</v>
      </c>
      <c r="AE7" s="19">
        <f t="shared" ref="AE7" si="35">AD7+AE6</f>
        <v>733.1</v>
      </c>
      <c r="AF7" s="19">
        <f t="shared" ref="AF7:AG7" si="36">AE7+AF6</f>
        <v>773.80000000000007</v>
      </c>
      <c r="AG7" s="19">
        <f t="shared" si="36"/>
        <v>815.6</v>
      </c>
      <c r="AH7" s="19">
        <f t="shared" ref="AH7" si="37">AG7+AH6</f>
        <v>858.5</v>
      </c>
      <c r="AI7" s="19">
        <f t="shared" ref="AI7" si="38">AH7+AI6</f>
        <v>902.5</v>
      </c>
      <c r="AJ7" s="19">
        <f t="shared" ref="AJ7:AK7" si="39">AI7+AJ6</f>
        <v>947.6</v>
      </c>
      <c r="AK7" s="19">
        <f t="shared" si="39"/>
        <v>993.80000000000007</v>
      </c>
      <c r="AL7" s="19">
        <f t="shared" ref="AL7" si="40">AK7+AL6</f>
        <v>1041.1000000000001</v>
      </c>
      <c r="AM7" s="19">
        <f t="shared" ref="AM7" si="41">AL7+AM6</f>
        <v>1089.5000000000002</v>
      </c>
      <c r="AN7" s="19">
        <f t="shared" ref="AN7:AO7" si="42">AM7+AN6</f>
        <v>1139.0000000000002</v>
      </c>
      <c r="AO7" s="19">
        <f t="shared" si="42"/>
        <v>1189.6000000000001</v>
      </c>
      <c r="AP7" s="19">
        <f t="shared" ref="AP7" si="43">AO7+AP6</f>
        <v>1241.3000000000002</v>
      </c>
      <c r="AQ7" s="19">
        <f t="shared" ref="AQ7" si="44">AP7+AQ6</f>
        <v>1294.1000000000001</v>
      </c>
      <c r="AR7" s="19">
        <f t="shared" ref="AR7:AS7" si="45">AQ7+AR6</f>
        <v>1348.0000000000002</v>
      </c>
      <c r="AS7" s="19">
        <f t="shared" si="45"/>
        <v>1403.0000000000002</v>
      </c>
      <c r="AT7" s="19">
        <f t="shared" ref="AT7" si="46">AS7+AT6</f>
        <v>1459.1000000000001</v>
      </c>
      <c r="AU7" s="19">
        <f t="shared" ref="AU7" si="47">AT7+AU6</f>
        <v>1516.3000000000002</v>
      </c>
    </row>
    <row r="8" spans="1:47" s="4" customFormat="1" x14ac:dyDescent="0.2">
      <c r="A8" s="21" t="s">
        <v>21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1"/>
      <c r="P8" s="24"/>
      <c r="Q8" s="28"/>
      <c r="R8" s="20">
        <v>60</v>
      </c>
      <c r="S8" s="28">
        <v>30</v>
      </c>
      <c r="T8" s="28">
        <v>100</v>
      </c>
      <c r="U8" s="28"/>
      <c r="V8" s="28"/>
      <c r="W8" s="28">
        <v>40</v>
      </c>
      <c r="X8" s="28">
        <v>50</v>
      </c>
      <c r="Y8" s="28">
        <v>30</v>
      </c>
      <c r="Z8" s="28"/>
      <c r="AA8" s="28"/>
      <c r="AB8" s="28">
        <v>20</v>
      </c>
      <c r="AC8" s="28"/>
      <c r="AD8" s="28">
        <v>88</v>
      </c>
      <c r="AE8" s="28"/>
      <c r="AF8" s="28"/>
      <c r="AG8" s="28"/>
      <c r="AH8" s="28">
        <v>89</v>
      </c>
      <c r="AI8" s="28"/>
      <c r="AJ8" s="28"/>
      <c r="AK8" s="28"/>
      <c r="AL8" s="28">
        <v>90</v>
      </c>
      <c r="AM8" s="28"/>
      <c r="AN8" s="28"/>
      <c r="AO8" s="28"/>
      <c r="AP8" s="28">
        <v>91</v>
      </c>
      <c r="AQ8" s="28"/>
      <c r="AR8" s="28"/>
      <c r="AS8" s="28"/>
      <c r="AT8" s="28">
        <v>92</v>
      </c>
      <c r="AU8" s="28"/>
    </row>
    <row r="9" spans="1:47" s="4" customFormat="1" ht="16" thickBot="1" x14ac:dyDescent="0.25">
      <c r="A9" s="1" t="s">
        <v>2</v>
      </c>
      <c r="B9" s="3">
        <v>434</v>
      </c>
      <c r="C9" s="3">
        <f>B9-B7</f>
        <v>330</v>
      </c>
      <c r="D9" s="3">
        <f t="shared" ref="D9:N9" si="48">C9-C7</f>
        <v>236</v>
      </c>
      <c r="E9" s="3">
        <f t="shared" si="48"/>
        <v>188</v>
      </c>
      <c r="F9" s="3">
        <f t="shared" si="48"/>
        <v>116</v>
      </c>
      <c r="G9" s="3">
        <f t="shared" si="48"/>
        <v>74</v>
      </c>
      <c r="H9" s="3">
        <f t="shared" si="48"/>
        <v>36</v>
      </c>
      <c r="I9" s="3">
        <f t="shared" si="48"/>
        <v>0</v>
      </c>
      <c r="J9" s="3">
        <f t="shared" si="48"/>
        <v>-41</v>
      </c>
      <c r="K9" s="3">
        <f t="shared" si="48"/>
        <v>-74</v>
      </c>
      <c r="L9" s="3">
        <f t="shared" si="48"/>
        <v>-109</v>
      </c>
      <c r="M9" s="3">
        <f t="shared" si="48"/>
        <v>-139</v>
      </c>
      <c r="N9" s="3">
        <f t="shared" si="48"/>
        <v>-183</v>
      </c>
      <c r="O9" s="3"/>
      <c r="P9" s="25">
        <v>434</v>
      </c>
      <c r="Q9" s="9">
        <f>P9-Q6+Q8</f>
        <v>330</v>
      </c>
      <c r="R9" s="3">
        <f>Q9-Q6+R8</f>
        <v>286</v>
      </c>
      <c r="S9" s="3">
        <f>R9-R6+S8</f>
        <v>222</v>
      </c>
      <c r="T9" s="3">
        <f t="shared" ref="T9:AC9" si="49">S9-S6+T8</f>
        <v>274</v>
      </c>
      <c r="U9" s="3">
        <f t="shared" si="49"/>
        <v>202</v>
      </c>
      <c r="V9" s="3">
        <f t="shared" si="49"/>
        <v>160</v>
      </c>
      <c r="W9" s="3">
        <f t="shared" si="49"/>
        <v>162</v>
      </c>
      <c r="X9" s="3">
        <f t="shared" si="49"/>
        <v>172</v>
      </c>
      <c r="Y9" s="3">
        <f t="shared" si="49"/>
        <v>161</v>
      </c>
      <c r="Z9" s="3">
        <f t="shared" si="49"/>
        <v>128</v>
      </c>
      <c r="AA9" s="3">
        <f t="shared" si="49"/>
        <v>93</v>
      </c>
      <c r="AB9" s="3">
        <f t="shared" si="49"/>
        <v>83</v>
      </c>
      <c r="AC9" s="3">
        <f t="shared" si="49"/>
        <v>39</v>
      </c>
      <c r="AD9" s="3">
        <f t="shared" ref="AD9" si="50">AC9-AC6+AD8</f>
        <v>93</v>
      </c>
      <c r="AE9" s="3">
        <f t="shared" ref="AE9" si="51">AD9-AD6+AE8</f>
        <v>54.5</v>
      </c>
      <c r="AF9" s="3">
        <f t="shared" ref="AF9" si="52">AE9-AE6+AF8</f>
        <v>14.899999999999999</v>
      </c>
      <c r="AG9" s="3">
        <f t="shared" ref="AG9" si="53">AF9-AF6+AG8</f>
        <v>-25.800000000000004</v>
      </c>
      <c r="AH9" s="3">
        <f t="shared" ref="AH9" si="54">AG9-AG6+AH8</f>
        <v>21.400000000000006</v>
      </c>
      <c r="AI9" s="3">
        <f t="shared" ref="AI9" si="55">AH9-AH6+AI8</f>
        <v>-21.499999999999993</v>
      </c>
      <c r="AJ9" s="3">
        <f t="shared" ref="AJ9" si="56">AI9-AI6+AJ8</f>
        <v>-65.5</v>
      </c>
      <c r="AK9" s="3">
        <f t="shared" ref="AK9" si="57">AJ9-AJ6+AK8</f>
        <v>-110.6</v>
      </c>
      <c r="AL9" s="3">
        <f t="shared" ref="AL9" si="58">AK9-AK6+AL8</f>
        <v>-66.800000000000011</v>
      </c>
      <c r="AM9" s="3">
        <f t="shared" ref="AM9" si="59">AL9-AL6+AM8</f>
        <v>-114.10000000000001</v>
      </c>
      <c r="AN9" s="3">
        <f t="shared" ref="AN9" si="60">AM9-AM6+AN8</f>
        <v>-162.5</v>
      </c>
      <c r="AO9" s="3">
        <f t="shared" ref="AO9" si="61">AN9-AN6+AO8</f>
        <v>-212</v>
      </c>
      <c r="AP9" s="3">
        <f t="shared" ref="AP9" si="62">AO9-AO6+AP8</f>
        <v>-171.60000000000002</v>
      </c>
      <c r="AQ9" s="3">
        <f t="shared" ref="AQ9" si="63">AP9-AP6+AQ8</f>
        <v>-223.3</v>
      </c>
      <c r="AR9" s="3">
        <f t="shared" ref="AR9" si="64">AQ9-AQ6+AR8</f>
        <v>-276.10000000000002</v>
      </c>
      <c r="AS9" s="3">
        <f t="shared" ref="AS9" si="65">AR9-AR6+AS8</f>
        <v>-330</v>
      </c>
      <c r="AT9" s="3">
        <f t="shared" ref="AT9" si="66">AS9-AS6+AT8</f>
        <v>-293</v>
      </c>
      <c r="AU9" s="3">
        <f t="shared" ref="AU9" si="67">AT9-AT6+AU8</f>
        <v>-349.1</v>
      </c>
    </row>
    <row r="10" spans="1:47" s="4" customFormat="1" ht="16" thickBot="1" x14ac:dyDescent="0.25">
      <c r="A10" s="1" t="s">
        <v>3</v>
      </c>
      <c r="B10" s="3">
        <f>IFERROR(INDEX($B$1:$N$1,MATCH(B$9,B$7:$N7,1)),"&lt;1")</f>
        <v>31</v>
      </c>
      <c r="C10" s="3">
        <f>IFERROR(INDEX($B$1:$N$1,MATCH(C$9,C$7:$N7,1)),"&lt;1")</f>
        <v>30</v>
      </c>
      <c r="D10" s="3">
        <f>IFERROR(INDEX($B$1:$N$1,MATCH(D$9,D$7:$N7,1)),"&lt;1")</f>
        <v>31</v>
      </c>
      <c r="E10" s="3">
        <f>IFERROR(INDEX($B$1:$N$1,MATCH(E$9,E$7:$N7,1)),"&lt;1")</f>
        <v>31</v>
      </c>
      <c r="F10" s="3">
        <f>IFERROR(INDEX($B$1:$N$1,MATCH(F$9,F$7:$N7,1)),"&lt;1")</f>
        <v>30</v>
      </c>
      <c r="G10" s="3">
        <f>IFERROR(INDEX($B$1:$N$1,MATCH(G$9,G$7:$N7,1)),"&lt;1")</f>
        <v>31</v>
      </c>
      <c r="H10" s="3">
        <f>IFERROR(INDEX($B$1:$N$1,MATCH(H$9,H$7:$N7,1)),"&lt;1")</f>
        <v>28</v>
      </c>
      <c r="I10" s="3" t="str">
        <f>IFERROR(INDEX($B$1:$N$1,MATCH(I$9,I$7:$N7,1)),"&lt;1")</f>
        <v>&lt;1</v>
      </c>
      <c r="J10" s="3" t="str">
        <f>IFERROR(INDEX($B$1:$N$1,MATCH(J$9,J$7:$N7,1)),"&lt;1")</f>
        <v>&lt;1</v>
      </c>
      <c r="K10" s="3" t="str">
        <f>IFERROR(INDEX($B$1:$N$1,MATCH(K$9,K$7:$N7,1)),"&lt;1")</f>
        <v>&lt;1</v>
      </c>
      <c r="L10" s="3" t="str">
        <f>IFERROR(INDEX($B$1:$N$1,MATCH(L$9,L$7:$N7,1)),"&lt;1")</f>
        <v>&lt;1</v>
      </c>
      <c r="M10" s="3" t="str">
        <f>IFERROR(INDEX($B$1:$N$1,MATCH(M$9,M$7:$N7,1)),"&lt;1")</f>
        <v>&lt;1</v>
      </c>
      <c r="N10" s="3" t="str">
        <f>IFERROR(INDEX($B$1:$N$1,MATCH(N$9,N$7:$N7,1)),"&lt;1")</f>
        <v>&lt;1</v>
      </c>
      <c r="O10" s="8"/>
      <c r="P10" s="26"/>
      <c r="Q10" s="16" t="e" cm="1">
        <f t="array" aca="1" ref="Q10" ca="1">IF(Q11&gt;0,INDEX(2:2,Q11)-Q2+OFFSET($A$9,,Q$11-1,,)/OFFSET($A$6,,Q$11-1,,)*OFFSET($A$1,,Q$11-1,,),"-")</f>
        <v>#NUM!</v>
      </c>
      <c r="R10" s="16" t="e" cm="1">
        <f t="array" aca="1" ref="R10" ca="1">IF(R11&gt;0,INDEX(2:2,R11)-R2+OFFSET($A$9,,R$11-1,,)/OFFSET($A$6,,R$11-1,,)*OFFSET($A$1,,R$11-1,,),"-")</f>
        <v>#NUM!</v>
      </c>
      <c r="S10" s="16" t="e" cm="1">
        <f t="array" aca="1" ref="S10" ca="1">IF(S11&gt;0,INDEX(2:2,S11)-S2+OFFSET($A$9,,S$11-1,,)/OFFSET($A$6,,S$11-1,,)*OFFSET($A$1,,S$11-1,,),"-")</f>
        <v>#NUM!</v>
      </c>
      <c r="T10" s="16" t="e" cm="1">
        <f t="array" aca="1" ref="T10" ca="1">IF(T11&gt;0,INDEX(2:2,T11)-T2+OFFSET($A$9,,T$11-1,,)/OFFSET($A$6,,T$11-1,,)*OFFSET($A$1,,T$11-1,,),"-")</f>
        <v>#NUM!</v>
      </c>
      <c r="U10" s="16" t="e" cm="1">
        <f t="array" aca="1" ref="U10" ca="1">IF(U11&gt;0,INDEX(2:2,U11)-U2+OFFSET($A$9,,U$11-1,,)/OFFSET($A$6,,U$11-1,,)*OFFSET($A$1,,U$11-1,,),"-")</f>
        <v>#NUM!</v>
      </c>
      <c r="V10" s="16" t="e" cm="1">
        <f t="array" aca="1" ref="V10" ca="1">IF(V11&gt;0,INDEX(2:2,V11)-V2+OFFSET($A$9,,V$11-1,,)/OFFSET($A$6,,V$11-1,,)*OFFSET($A$1,,V$11-1,,),"-")</f>
        <v>#NUM!</v>
      </c>
      <c r="W10" s="16" t="e" cm="1">
        <f t="array" aca="1" ref="W10" ca="1">IF(W11&gt;0,INDEX(2:2,W11)-W2+OFFSET($A$9,,W$11-1,,)/OFFSET($A$6,,W$11-1,,)*OFFSET($A$1,,W$11-1,,),"-")</f>
        <v>#NUM!</v>
      </c>
      <c r="X10" s="16" t="e" cm="1">
        <f t="array" aca="1" ref="X10" ca="1">IF(X11&gt;0,INDEX(2:2,X11)-X2+OFFSET($A$9,,X$11-1,,)/OFFSET($A$6,,X$11-1,,)*OFFSET($A$1,,X$11-1,,),"-")</f>
        <v>#NUM!</v>
      </c>
      <c r="Y10" s="16" t="e" cm="1">
        <f t="array" aca="1" ref="Y10" ca="1">IF(Y11&gt;0,INDEX(2:2,Y11)-Y2+OFFSET($A$9,,Y$11-1,,)/OFFSET($A$6,,Y$11-1,,)*OFFSET($A$1,,Y$11-1,,),"-")</f>
        <v>#NUM!</v>
      </c>
      <c r="Z10" s="16" t="e" cm="1">
        <f t="array" aca="1" ref="Z10" ca="1">IF(Z11&gt;0,INDEX(2:2,Z11)-Z2+OFFSET($A$9,,Z$11-1,,)/OFFSET($A$6,,Z$11-1,,)*OFFSET($A$1,,Z$11-1,,),"-")</f>
        <v>#NUM!</v>
      </c>
      <c r="AA10" s="16" t="e" cm="1">
        <f t="array" aca="1" ref="AA10" ca="1">IF(AA11&gt;0,INDEX(2:2,AA11)-AA2+OFFSET($A$9,,AA$11-1,,)/OFFSET($A$6,,AA$11-1,,)*OFFSET($A$1,,AA$11-1,,),"-")</f>
        <v>#NUM!</v>
      </c>
      <c r="AB10" s="16" t="e" cm="1">
        <f t="array" aca="1" ref="AB10" ca="1">IF(AB11&gt;0,INDEX(2:2,AB11)-AB2+OFFSET($A$9,,AB$11-1,,)/OFFSET($A$6,,AB$11-1,,)*OFFSET($A$1,,AB$11-1,,),"-")</f>
        <v>#NUM!</v>
      </c>
      <c r="AC10" s="16" t="e" cm="1">
        <f t="array" aca="1" ref="AC10" ca="1">IF(AC11&gt;0,INDEX(2:2,AC11)-AC2+OFFSET($A$9,,AC$11-1,,)/OFFSET($A$6,,AC$11-1,,)*OFFSET($A$1,,AC$11-1,,),"-")</f>
        <v>#DIV/0!</v>
      </c>
      <c r="AD10" s="16" t="e" cm="1">
        <f t="array" aca="1" ref="AD10" ca="1">IF(AD11&gt;0,INDEX(2:2,AD11)-AD2+OFFSET($A$9,,AD$11-1,,)/OFFSET($A$6,,AD$11-1,,)*OFFSET($A$1,,AD$11-1,,),"-")</f>
        <v>#NUM!</v>
      </c>
      <c r="AE10" s="16" t="e" cm="1">
        <f t="array" aca="1" ref="AE10" ca="1">IF(AE11&gt;0,INDEX(2:2,AE11)-AE2+OFFSET($A$9,,AE$11-1,,)/OFFSET($A$6,,AE$11-1,,)*OFFSET($A$1,,AE$11-1,,),"-")</f>
        <v>#NUM!</v>
      </c>
      <c r="AF10" s="16" cm="1">
        <f t="array" aca="1" ref="AF10" ca="1">IF(AF11&gt;0,INDEX(2:2,AF11)-AF2+OFFSET($A$9,,AF$11-1,,)/OFFSET($A$6,,AF$11-1,,)*OFFSET($A$1,,AF$11-1,,),"-")</f>
        <v>11.348894348894346</v>
      </c>
      <c r="AG10" s="16" t="str" cm="1">
        <f t="array" aca="1" ref="AG10" ca="1">IF(AG11&gt;0,INDEX(2:2,AG11)-AG2+OFFSET($A$9,,AG$11-1,,)/OFFSET($A$6,,AG$11-1,,)*OFFSET($A$1,,AG$11-1,,),"-")</f>
        <v>-</v>
      </c>
      <c r="AH10" s="16" cm="1">
        <f t="array" aca="1" ref="AH10" ca="1">IF(AH11&gt;0,INDEX(2:2,AH11)-AH2+OFFSET($A$9,,AH$11-1,,)/OFFSET($A$6,,AH$11-1,,)*OFFSET($A$1,,AH$11-1,,),"-")</f>
        <v>-47.651105651105652</v>
      </c>
      <c r="AI10" s="16" t="str" cm="1">
        <f t="array" aca="1" ref="AI10" ca="1">IF(AI11&gt;0,INDEX(2:2,AI11)-AI2+OFFSET($A$9,,AI$11-1,,)/OFFSET($A$6,,AI$11-1,,)*OFFSET($A$1,,AI$11-1,,),"-")</f>
        <v>-</v>
      </c>
      <c r="AJ10" s="16" t="str" cm="1">
        <f t="array" aca="1" ref="AJ10" ca="1">IF(AJ11&gt;0,INDEX(2:2,AJ11)-AJ2+OFFSET($A$9,,AJ$11-1,,)/OFFSET($A$6,,AJ$11-1,,)*OFFSET($A$1,,AJ$11-1,,),"-")</f>
        <v>-</v>
      </c>
      <c r="AK10" s="16" t="str" cm="1">
        <f t="array" aca="1" ref="AK10" ca="1">IF(AK11&gt;0,INDEX(2:2,AK11)-AK2+OFFSET($A$9,,AK$11-1,,)/OFFSET($A$6,,AK$11-1,,)*OFFSET($A$1,,AK$11-1,,),"-")</f>
        <v>-</v>
      </c>
      <c r="AL10" s="16" t="str" cm="1">
        <f t="array" aca="1" ref="AL10" ca="1">IF(AL11&gt;0,INDEX(2:2,AL11)-AL2+OFFSET($A$9,,AL$11-1,,)/OFFSET($A$6,,AL$11-1,,)*OFFSET($A$1,,AL$11-1,,),"-")</f>
        <v>-</v>
      </c>
      <c r="AM10" s="16" t="str" cm="1">
        <f t="array" aca="1" ref="AM10" ca="1">IF(AM11&gt;0,INDEX(2:2,AM11)-AM2+OFFSET($A$9,,AM$11-1,,)/OFFSET($A$6,,AM$11-1,,)*OFFSET($A$1,,AM$11-1,,),"-")</f>
        <v>-</v>
      </c>
      <c r="AN10" s="16" t="str" cm="1">
        <f t="array" aca="1" ref="AN10" ca="1">IF(AN11&gt;0,INDEX(2:2,AN11)-AN2+OFFSET($A$9,,AN$11-1,,)/OFFSET($A$6,,AN$11-1,,)*OFFSET($A$1,,AN$11-1,,),"-")</f>
        <v>-</v>
      </c>
      <c r="AO10" s="16" t="str" cm="1">
        <f t="array" aca="1" ref="AO10" ca="1">IF(AO11&gt;0,INDEX(2:2,AO11)-AO2+OFFSET($A$9,,AO$11-1,,)/OFFSET($A$6,,AO$11-1,,)*OFFSET($A$1,,AO$11-1,,),"-")</f>
        <v>-</v>
      </c>
      <c r="AP10" s="16" t="str" cm="1">
        <f t="array" aca="1" ref="AP10" ca="1">IF(AP11&gt;0,INDEX(2:2,AP11)-AP2+OFFSET($A$9,,AP$11-1,,)/OFFSET($A$6,,AP$11-1,,)*OFFSET($A$1,,AP$11-1,,),"-")</f>
        <v>-</v>
      </c>
      <c r="AQ10" s="16" t="str" cm="1">
        <f t="array" aca="1" ref="AQ10" ca="1">IF(AQ11&gt;0,INDEX(2:2,AQ11)-AQ2+OFFSET($A$9,,AQ$11-1,,)/OFFSET($A$6,,AQ$11-1,,)*OFFSET($A$1,,AQ$11-1,,),"-")</f>
        <v>-</v>
      </c>
      <c r="AR10" s="16" t="str" cm="1">
        <f t="array" aca="1" ref="AR10" ca="1">IF(AR11&gt;0,INDEX(2:2,AR11)-AR2+OFFSET($A$9,,AR$11-1,,)/OFFSET($A$6,,AR$11-1,,)*OFFSET($A$1,,AR$11-1,,),"-")</f>
        <v>-</v>
      </c>
      <c r="AS10" s="16" t="str" cm="1">
        <f t="array" aca="1" ref="AS10" ca="1">IF(AS11&gt;0,INDEX(2:2,AS11)-AS2+OFFSET($A$9,,AS$11-1,,)/OFFSET($A$6,,AS$11-1,,)*OFFSET($A$1,,AS$11-1,,),"-")</f>
        <v>-</v>
      </c>
      <c r="AT10" s="16" t="str" cm="1">
        <f t="array" aca="1" ref="AT10" ca="1">IF(AT11&gt;0,INDEX(2:2,AT11)-AT2+OFFSET($A$9,,AT$11-1,,)/OFFSET($A$6,,AT$11-1,,)*OFFSET($A$1,,AT$11-1,,),"-")</f>
        <v>-</v>
      </c>
      <c r="AU10" s="16" t="str" cm="1">
        <f t="array" aca="1" ref="AU10" ca="1">IF(AU11&gt;0,INDEX(2:2,AU11)-AU2+OFFSET($A$9,,AU$11-1,,)/OFFSET($A$6,,AU$11-1,,)*OFFSET($A$1,,AU$11-1,,),"-")</f>
        <v>-</v>
      </c>
    </row>
    <row r="11" spans="1:47" x14ac:dyDescent="0.2">
      <c r="A11" s="18" t="s">
        <v>20</v>
      </c>
      <c r="P11" s="27"/>
      <c r="Q11" s="5" t="e" cm="1">
        <f t="array" ref="Q11">IF(Q9&gt;=0,_xlfn.AGGREGATE(15,6,COLUMN(Q$2:$AC$2)/(Q$6:$AC$6&gt;=Q$9:$AC$9),1),0)</f>
        <v>#NUM!</v>
      </c>
      <c r="R11" s="5" t="e" cm="1">
        <f t="array" ref="R11">IF(R9&gt;=0,_xlfn.AGGREGATE(15,6,COLUMN(R$2:$AC$2)/(R$6:$AC$6&gt;=R$9:$AC$9),1),0)</f>
        <v>#NUM!</v>
      </c>
      <c r="S11" s="5" t="e" cm="1">
        <f t="array" ref="S11">IF(S9&gt;=0,_xlfn.AGGREGATE(15,6,COLUMN(S$2:$AC$2)/(S$6:$AC$6&gt;=S$9:$AC$9),1),0)</f>
        <v>#NUM!</v>
      </c>
      <c r="T11" s="5" t="e" cm="1">
        <f t="array" ref="T11">IF(T9&gt;=0,_xlfn.AGGREGATE(15,6,COLUMN(T$2:$AC$2)/(T$6:$AC$6&gt;=T$9:$AC$9),1),0)</f>
        <v>#NUM!</v>
      </c>
      <c r="U11" s="5" t="e" cm="1">
        <f t="array" ref="U11">IF(U9&gt;=0,_xlfn.AGGREGATE(15,6,COLUMN(U$2:$AC$2)/(U$6:$AC$6&gt;=U$9:$AC$9),1),0)</f>
        <v>#NUM!</v>
      </c>
      <c r="V11" s="5" t="e" cm="1">
        <f t="array" ref="V11">IF(V9&gt;=0,_xlfn.AGGREGATE(15,6,COLUMN(V$2:$AC$2)/(V$6:$AC$6&gt;=V$9:$AC$9),1),0)</f>
        <v>#NUM!</v>
      </c>
      <c r="W11" s="5" t="e" cm="1">
        <f t="array" ref="W11">IF(W9&gt;=0,_xlfn.AGGREGATE(15,6,COLUMN(W$2:$AC$2)/(W$6:$AC$6&gt;=W$9:$AC$9),1),0)</f>
        <v>#NUM!</v>
      </c>
      <c r="X11" s="5" t="e" cm="1">
        <f t="array" ref="X11">IF(X9&gt;=0,_xlfn.AGGREGATE(15,6,COLUMN(X$2:$AC$2)/(X$6:$AC$6&gt;=X$9:$AC$9),1),0)</f>
        <v>#NUM!</v>
      </c>
      <c r="Y11" s="5" t="e" cm="1">
        <f t="array" ref="Y11">IF(Y9&gt;=0,_xlfn.AGGREGATE(15,6,COLUMN(Y$2:$AC$2)/(Y$6:$AC$6&gt;=Y$9:$AC$9),1),0)</f>
        <v>#NUM!</v>
      </c>
      <c r="Z11" s="5" t="e" cm="1">
        <f t="array" ref="Z11">IF(Z9&gt;=0,_xlfn.AGGREGATE(15,6,COLUMN(Z$2:$AC$2)/(Z$6:$AC$6&gt;=Z$9:$AC$9),1),0)</f>
        <v>#NUM!</v>
      </c>
      <c r="AA11" s="5" t="e" cm="1">
        <f t="array" ref="AA11">IF(AA9&gt;=0,_xlfn.AGGREGATE(15,6,COLUMN(AA$2:$AC$2)/(AA$6:$AC$6&gt;=AA$9:$AC$9),1),0)</f>
        <v>#NUM!</v>
      </c>
      <c r="AB11" s="5" t="e" cm="1">
        <f t="array" ref="AB11">IF(AB9&gt;=0,_xlfn.AGGREGATE(15,6,COLUMN(AB$2:$AC$2)/(AB$6:$AC$6&gt;=AB$9:$AC$9),1),0)</f>
        <v>#NUM!</v>
      </c>
      <c r="AC11" s="5" t="e" cm="1">
        <f t="array" ref="AC11">IF(AC9&gt;=0,_xlfn.AGGREGATE(15,6,COLUMN(AC$2:$AC$2)/(AC$6:$AC$6&gt;=AC$9:$AC$9),1),0)</f>
        <v>#DIV/0!</v>
      </c>
      <c r="AD11" s="5" t="e" cm="1">
        <f t="array" ref="AD11">IF(AD9&gt;=0,_xlfn.AGGREGATE(15,6,COLUMN($AC$2:AD$2)/($AC$6:AD$6&gt;=$AC$9:AD$9),1),0)</f>
        <v>#NUM!</v>
      </c>
      <c r="AE11" s="5" t="e" cm="1">
        <f t="array" ref="AE11">IF(AE9&gt;=0,_xlfn.AGGREGATE(15,6,COLUMN($AC$2:AE$2)/($AC$6:AE$6&gt;=$AC$9:AE$9),1),0)</f>
        <v>#NUM!</v>
      </c>
      <c r="AF11" s="5" cm="1">
        <f t="array" ref="AF11">IF(AF9&gt;=0,_xlfn.AGGREGATE(15,6,COLUMN($AC$2:AF$2)/($AC$6:AF$6&gt;=$AC$9:AF$9),1),0)</f>
        <v>32</v>
      </c>
      <c r="AG11" s="5" cm="1">
        <f t="array" ref="AG11">IF(AG9&gt;=0,_xlfn.AGGREGATE(15,6,COLUMN($AC$2:AG$2)/($AC$6:AG$6&gt;=$AC$9:AG$9),1),0)</f>
        <v>0</v>
      </c>
      <c r="AH11" s="5" cm="1">
        <f t="array" ref="AH11">IF(AH9&gt;=0,_xlfn.AGGREGATE(15,6,COLUMN($AC$2:AH$2)/($AC$6:AH$6&gt;=$AC$9:AH$9),1),0)</f>
        <v>32</v>
      </c>
      <c r="AI11" s="5" cm="1">
        <f t="array" ref="AI11">IF(AI9&gt;=0,_xlfn.AGGREGATE(15,6,COLUMN($AC$2:AI$2)/($AC$6:AI$6&gt;=$AC$9:AI$9),1),0)</f>
        <v>0</v>
      </c>
      <c r="AJ11" s="5" cm="1">
        <f t="array" ref="AJ11">IF(AJ9&gt;=0,_xlfn.AGGREGATE(15,6,COLUMN($AC$2:AJ$2)/($AC$6:AJ$6&gt;=$AC$9:AJ$9),1),0)</f>
        <v>0</v>
      </c>
      <c r="AK11" s="5" cm="1">
        <f t="array" ref="AK11">IF(AK9&gt;=0,_xlfn.AGGREGATE(15,6,COLUMN($AC$2:AK$2)/($AC$6:AK$6&gt;=$AC$9:AK$9),1),0)</f>
        <v>0</v>
      </c>
      <c r="AL11" s="5" cm="1">
        <f t="array" ref="AL11">IF(AL9&gt;=0,_xlfn.AGGREGATE(15,6,COLUMN($AC$2:AL$2)/($AC$6:AL$6&gt;=$AC$9:AL$9),1),0)</f>
        <v>0</v>
      </c>
      <c r="AM11" s="5" cm="1">
        <f t="array" ref="AM11">IF(AM9&gt;=0,_xlfn.AGGREGATE(15,6,COLUMN($AC$2:AM$2)/($AC$6:AM$6&gt;=$AC$9:AM$9),1),0)</f>
        <v>0</v>
      </c>
      <c r="AN11" s="5" cm="1">
        <f t="array" ref="AN11">IF(AN9&gt;=0,_xlfn.AGGREGATE(15,6,COLUMN($AC$2:AN$2)/($AC$6:AN$6&gt;=$AC$9:AN$9),1),0)</f>
        <v>0</v>
      </c>
      <c r="AO11" s="5" cm="1">
        <f t="array" ref="AO11">IF(AO9&gt;=0,_xlfn.AGGREGATE(15,6,COLUMN($AC$2:AO$2)/($AC$6:AO$6&gt;=$AC$9:AO$9),1),0)</f>
        <v>0</v>
      </c>
      <c r="AP11" s="5" cm="1">
        <f t="array" ref="AP11">IF(AP9&gt;=0,_xlfn.AGGREGATE(15,6,COLUMN($AC$2:AP$2)/($AC$6:AP$6&gt;=$AC$9:AP$9),1),0)</f>
        <v>0</v>
      </c>
      <c r="AQ11" s="5" cm="1">
        <f t="array" ref="AQ11">IF(AQ9&gt;=0,_xlfn.AGGREGATE(15,6,COLUMN($AC$2:AQ$2)/($AC$6:AQ$6&gt;=$AC$9:AQ$9),1),0)</f>
        <v>0</v>
      </c>
      <c r="AR11" s="5" cm="1">
        <f t="array" ref="AR11">IF(AR9&gt;=0,_xlfn.AGGREGATE(15,6,COLUMN($AC$2:AR$2)/($AC$6:AR$6&gt;=$AC$9:AR$9),1),0)</f>
        <v>0</v>
      </c>
      <c r="AS11" s="5" cm="1">
        <f t="array" ref="AS11">IF(AS9&gt;=0,_xlfn.AGGREGATE(15,6,COLUMN($AC$2:AS$2)/($AC$6:AS$6&gt;=$AC$9:AS$9),1),0)</f>
        <v>0</v>
      </c>
      <c r="AT11" s="5" cm="1">
        <f t="array" ref="AT11">IF(AT9&gt;=0,_xlfn.AGGREGATE(15,6,COLUMN($AC$2:AT$2)/($AC$6:AT$6&gt;=$AC$9:AT$9),1),0)</f>
        <v>0</v>
      </c>
      <c r="AU11" s="5" cm="1">
        <f t="array" ref="AU11">IF(AU9&gt;=0,_xlfn.AGGREGATE(15,6,COLUMN($AC$2:AU$2)/($AC$6:AU$6&gt;=$AC$9:AU$9),1),0)</f>
        <v>0</v>
      </c>
    </row>
    <row r="12" spans="1:47" x14ac:dyDescent="0.2">
      <c r="A12" s="17" t="s">
        <v>19</v>
      </c>
      <c r="P12" s="27"/>
      <c r="Q12" s="15" t="e">
        <f>IF(Q11&gt;0,Q2+Q10,"-")</f>
        <v>#NUM!</v>
      </c>
      <c r="R12" s="15" t="e">
        <f t="shared" ref="R12:AC12" si="68">IF(R11&gt;0,R2+R10,"-")</f>
        <v>#NUM!</v>
      </c>
      <c r="S12" s="15" t="e">
        <f t="shared" si="68"/>
        <v>#NUM!</v>
      </c>
      <c r="T12" s="15" t="e">
        <f t="shared" si="68"/>
        <v>#NUM!</v>
      </c>
      <c r="U12" s="15" t="e">
        <f t="shared" si="68"/>
        <v>#NUM!</v>
      </c>
      <c r="V12" s="15" t="e">
        <f t="shared" si="68"/>
        <v>#NUM!</v>
      </c>
      <c r="W12" s="15" t="e">
        <f t="shared" si="68"/>
        <v>#NUM!</v>
      </c>
      <c r="X12" s="15" t="e">
        <f t="shared" si="68"/>
        <v>#NUM!</v>
      </c>
      <c r="Y12" s="15" t="e">
        <f t="shared" si="68"/>
        <v>#NUM!</v>
      </c>
      <c r="Z12" s="15" t="e">
        <f t="shared" si="68"/>
        <v>#NUM!</v>
      </c>
      <c r="AA12" s="15" t="e">
        <f t="shared" si="68"/>
        <v>#NUM!</v>
      </c>
      <c r="AB12" s="15" t="e">
        <f t="shared" si="68"/>
        <v>#NUM!</v>
      </c>
      <c r="AC12" s="15" t="e">
        <f t="shared" si="68"/>
        <v>#DIV/0!</v>
      </c>
      <c r="AD12" s="15" t="e">
        <f t="shared" ref="AD12:AU12" si="69">IF(AD11&gt;0,AD2+AD10,"-")</f>
        <v>#NUM!</v>
      </c>
      <c r="AE12" s="15" t="e">
        <f t="shared" si="69"/>
        <v>#NUM!</v>
      </c>
      <c r="AF12" s="15">
        <f t="shared" ca="1" si="69"/>
        <v>45669.348894348892</v>
      </c>
      <c r="AG12" s="15" t="str">
        <f t="shared" si="69"/>
        <v>-</v>
      </c>
      <c r="AH12" s="15">
        <f t="shared" ca="1" si="69"/>
        <v>45669.348894348892</v>
      </c>
      <c r="AI12" s="15" t="str">
        <f t="shared" si="69"/>
        <v>-</v>
      </c>
      <c r="AJ12" s="15" t="str">
        <f t="shared" si="69"/>
        <v>-</v>
      </c>
      <c r="AK12" s="15" t="str">
        <f t="shared" si="69"/>
        <v>-</v>
      </c>
      <c r="AL12" s="15" t="str">
        <f t="shared" si="69"/>
        <v>-</v>
      </c>
      <c r="AM12" s="15" t="str">
        <f t="shared" si="69"/>
        <v>-</v>
      </c>
      <c r="AN12" s="15" t="str">
        <f t="shared" si="69"/>
        <v>-</v>
      </c>
      <c r="AO12" s="15" t="str">
        <f t="shared" si="69"/>
        <v>-</v>
      </c>
      <c r="AP12" s="15" t="str">
        <f t="shared" si="69"/>
        <v>-</v>
      </c>
      <c r="AQ12" s="15" t="str">
        <f t="shared" si="69"/>
        <v>-</v>
      </c>
      <c r="AR12" s="15" t="str">
        <f t="shared" si="69"/>
        <v>-</v>
      </c>
      <c r="AS12" s="15" t="str">
        <f t="shared" si="69"/>
        <v>-</v>
      </c>
      <c r="AT12" s="15" t="str">
        <f t="shared" si="69"/>
        <v>-</v>
      </c>
      <c r="AU12" s="15" t="str">
        <f t="shared" si="69"/>
        <v>-</v>
      </c>
    </row>
    <row r="13" spans="1:47" hidden="1" x14ac:dyDescent="0.2"/>
    <row r="14" spans="1:47" hidden="1" x14ac:dyDescent="0.2">
      <c r="N14">
        <f>INDEX(Q1:AC7,1,MATCH(Q9,Q9:AC9,1))</f>
        <v>31</v>
      </c>
      <c r="Q14" s="6">
        <f>SUM(INDEX($Q$1:$AC$7,1,MATCH(Q9,Q9:AC9,1)):INDEX(Q1:AC7,1,MATCH(Q9,Q7:AC7,1)))</f>
        <v>304</v>
      </c>
    </row>
    <row r="15" spans="1:47" hidden="1" x14ac:dyDescent="0.2">
      <c r="B15">
        <f>INDEX(B$1:$N$7,1,MATCH(B$9,B$9:$N$9,0))</f>
        <v>31</v>
      </c>
      <c r="Q15">
        <f>INDEX(Q$1:$AC$7,1,MATCH(Q$9,Q$9:$AC$9,0))</f>
        <v>31</v>
      </c>
      <c r="R15">
        <f>INDEX(R$1:$AC$7,1,MATCH(R$9,R$9:$AC$9,0))</f>
        <v>30</v>
      </c>
      <c r="S15">
        <f>INDEX(S$1:$AC$7,1,MATCH(S$9,S$9:$AC$9,0))</f>
        <v>31</v>
      </c>
      <c r="T15">
        <f>INDEX(T1:AC7,1,MATCH(T9,T9:AC9,0))</f>
        <v>31</v>
      </c>
      <c r="U15">
        <f>INDEX(U1:AC7,1,MATCH(U9,U9:AC9,0))</f>
        <v>28</v>
      </c>
      <c r="V15">
        <f>INDEX(V1:AC7,1,MATCH(V9,V9:AC9,0))</f>
        <v>31</v>
      </c>
      <c r="W15">
        <f>INDEX(W1:AC7,1,MATCH(W9,W9:AC9,0))</f>
        <v>30</v>
      </c>
      <c r="X15">
        <f>INDEX(X1:AC7,1,MATCH(X9,X9:AC9,0))</f>
        <v>31</v>
      </c>
      <c r="Y15">
        <f>INDEX(Y1:AC7,1,MATCH(Y9,Y9:AC9,0))</f>
        <v>30</v>
      </c>
      <c r="Z15">
        <f>INDEX(Z1:AC7,1,MATCH(Z9,Z9:AC9,0))</f>
        <v>31</v>
      </c>
      <c r="AA15">
        <f>INDEX(AA1:AC7,1,MATCH(AA9,AA9:AC9,0))</f>
        <v>31</v>
      </c>
      <c r="AB15">
        <f>INDEX(AB1:AC7,1,MATCH(AB9,AB9:AC9,0))</f>
        <v>30</v>
      </c>
      <c r="AC15">
        <f>INDEX(AC1:AC7,1,MATCH(AC9,AC9:AC9,0))</f>
        <v>31</v>
      </c>
    </row>
    <row r="16" spans="1:47" hidden="1" x14ac:dyDescent="0.2">
      <c r="B16">
        <f>INDEX(B7:N7,1,7)</f>
        <v>36</v>
      </c>
      <c r="Q16">
        <f>INDEX(Q7:AC7,1,7)</f>
        <v>438</v>
      </c>
    </row>
    <row r="17" spans="2:29" hidden="1" x14ac:dyDescent="0.2">
      <c r="B17">
        <f>MATCH(434,B7:N7,1)</f>
        <v>13</v>
      </c>
      <c r="Q17">
        <f>MATCH(434,Q7:AC7,1)</f>
        <v>6</v>
      </c>
    </row>
    <row r="18" spans="2:29" hidden="1" x14ac:dyDescent="0.2">
      <c r="B18">
        <f>INDEX(B$1:$AC$7,1,MATCH(B$9,B$7:$AC$7,1))</f>
        <v>31</v>
      </c>
      <c r="Q18">
        <f>INDEX(Q$1:$AC$7,1,MATCH(Q$9,Q$7:$AC$7,1))</f>
        <v>31</v>
      </c>
      <c r="R18">
        <f>INDEX(R$1:$AC$7,1,MATCH(R$9,R$7:$AC$7,1))</f>
        <v>31</v>
      </c>
      <c r="S18" t="e">
        <f>INDEX(S$1:$AC$7,1,MATCH(S$9,S$7:$AC$7,1))</f>
        <v>#N/A</v>
      </c>
      <c r="T18" t="e">
        <f>INDEX(T$1:$AC$7,1,MATCH(T$9,T$7:$AC$7,1))</f>
        <v>#N/A</v>
      </c>
      <c r="U18" t="e">
        <f>INDEX(U$1:$AC$7,1,MATCH(U$9,U$7:$AC$7,1))</f>
        <v>#N/A</v>
      </c>
      <c r="V18" t="e">
        <f>INDEX(V$1:$AC$7,1,MATCH(V$9,V$7:$AC$7,1))</f>
        <v>#N/A</v>
      </c>
      <c r="W18" t="e">
        <f>INDEX(W$1:$AC$7,1,MATCH(W$9,W$7:$AC$7,1))</f>
        <v>#N/A</v>
      </c>
      <c r="X18" t="e">
        <f>INDEX(X$1:$AC$7,1,MATCH(X$9,X$7:$AC$7,1))</f>
        <v>#N/A</v>
      </c>
      <c r="Y18" t="e">
        <f>INDEX(Y$1:$AC$7,1,MATCH(Y$9,Y$7:$AC$7,1))</f>
        <v>#N/A</v>
      </c>
      <c r="Z18" t="e">
        <f>INDEX(Z$1:$AC$7,1,MATCH(Z$9,Z$7:$AC$7,1))</f>
        <v>#N/A</v>
      </c>
      <c r="AA18" t="e">
        <f>INDEX(AA$1:$AC$7,1,MATCH(AA$9,AA$7:$AC$7,1))</f>
        <v>#N/A</v>
      </c>
      <c r="AB18" t="e">
        <f>INDEX(AB$1:$AC$7,1,MATCH(AB$9,AB$7:$AC$7,1))</f>
        <v>#N/A</v>
      </c>
      <c r="AC18" t="e">
        <f>INDEX(AC$1:$AC$7,1,MATCH(AC$9,AC$7:$AC$7,1))</f>
        <v>#N/A</v>
      </c>
    </row>
    <row r="19" spans="2:29" hidden="1" x14ac:dyDescent="0.2"/>
    <row r="20" spans="2:29" hidden="1" x14ac:dyDescent="0.2"/>
    <row r="21" spans="2:29" hidden="1" x14ac:dyDescent="0.2"/>
    <row r="22" spans="2:29" hidden="1" x14ac:dyDescent="0.2"/>
    <row r="23" spans="2:29" hidden="1" x14ac:dyDescent="0.2"/>
  </sheetData>
  <conditionalFormatting sqref="A1 A3:A1048576">
    <cfRule type="duplicateValues" dxfId="2" priority="1"/>
    <cfRule type="duplicateValues" dxfId="1" priority="2"/>
  </conditionalFormatting>
  <conditionalFormatting sqref="A3:A10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Ursula Mariale</dc:creator>
  <cp:lastModifiedBy>Ursula Mariale</cp:lastModifiedBy>
  <dcterms:created xsi:type="dcterms:W3CDTF">2023-10-08T11:02:04Z</dcterms:created>
  <dcterms:modified xsi:type="dcterms:W3CDTF">2023-10-08T16:53:09Z</dcterms:modified>
</cp:coreProperties>
</file>