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rsmariale/Downloads/"/>
    </mc:Choice>
  </mc:AlternateContent>
  <xr:revisionPtr revIDLastSave="0" documentId="13_ncr:1_{4F684827-E406-7C4E-B993-39C333AD12D9}" xr6:coauthVersionLast="47" xr6:coauthVersionMax="47" xr10:uidLastSave="{00000000-0000-0000-0000-000000000000}"/>
  <bookViews>
    <workbookView xWindow="0" yWindow="500" windowWidth="28780" windowHeight="15780" xr2:uid="{0F5C1BFF-061E-4CC2-91C6-B61F442EE898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0" i="1" l="1"/>
  <c r="R10" i="1"/>
  <c r="R9" i="1" l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Q9" i="1"/>
  <c r="O3" i="1"/>
  <c r="O4" i="1"/>
  <c r="O5" i="1"/>
  <c r="O7" i="1"/>
  <c r="C9" i="1"/>
  <c r="C10" i="1" s="1"/>
  <c r="B10" i="1"/>
  <c r="B15" i="1"/>
  <c r="B16" i="1"/>
  <c r="B17" i="1"/>
  <c r="Q7" i="1"/>
  <c r="R7" i="1" s="1"/>
  <c r="S7" i="1" s="1"/>
  <c r="T7" i="1" s="1"/>
  <c r="U7" i="1" s="1"/>
  <c r="V7" i="1" s="1"/>
  <c r="W7" i="1" s="1"/>
  <c r="Q5" i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Q4" i="1"/>
  <c r="R4" i="1" s="1"/>
  <c r="S4" i="1" s="1"/>
  <c r="T4" i="1" s="1"/>
  <c r="U4" i="1" s="1"/>
  <c r="V4" i="1" s="1"/>
  <c r="W4" i="1" s="1"/>
  <c r="X4" i="1" s="1"/>
  <c r="Y4" i="1" s="1"/>
  <c r="Z4" i="1" s="1"/>
  <c r="AA4" i="1" s="1"/>
  <c r="Q3" i="1"/>
  <c r="R3" i="1" s="1"/>
  <c r="S3" i="1" s="1"/>
  <c r="T3" i="1" s="1"/>
  <c r="U3" i="1" s="1"/>
  <c r="Q15" i="1" l="1"/>
  <c r="D9" i="1"/>
  <c r="Q16" i="1"/>
  <c r="X7" i="1"/>
  <c r="AB4" i="1"/>
  <c r="AC4" i="1" s="1"/>
  <c r="V3" i="1"/>
  <c r="W3" i="1" s="1"/>
  <c r="R15" i="1"/>
  <c r="S15" i="1"/>
  <c r="Q17" i="1" l="1"/>
  <c r="Q18" i="1"/>
  <c r="Y7" i="1"/>
  <c r="D10" i="1"/>
  <c r="E9" i="1"/>
  <c r="R18" i="1"/>
  <c r="S18" i="1"/>
  <c r="T18" i="1"/>
  <c r="T15" i="1"/>
  <c r="X3" i="1"/>
  <c r="E10" i="1" l="1"/>
  <c r="F9" i="1"/>
  <c r="Z7" i="1"/>
  <c r="B18" i="1" s="1"/>
  <c r="Y3" i="1"/>
  <c r="U18" i="1"/>
  <c r="U15" i="1"/>
  <c r="AA7" i="1" l="1"/>
  <c r="G9" i="1"/>
  <c r="F10" i="1"/>
  <c r="V15" i="1"/>
  <c r="V18" i="1"/>
  <c r="Z3" i="1"/>
  <c r="H9" i="1" l="1"/>
  <c r="G10" i="1"/>
  <c r="AB7" i="1"/>
  <c r="AA3" i="1"/>
  <c r="W15" i="1"/>
  <c r="W18" i="1"/>
  <c r="AC7" i="1" l="1"/>
  <c r="I9" i="1"/>
  <c r="H10" i="1"/>
  <c r="X18" i="1"/>
  <c r="X15" i="1"/>
  <c r="AB3" i="1"/>
  <c r="J9" i="1" l="1"/>
  <c r="I10" i="1"/>
  <c r="AC3" i="1"/>
  <c r="Y18" i="1"/>
  <c r="Y15" i="1"/>
  <c r="J10" i="1" l="1"/>
  <c r="K9" i="1"/>
  <c r="Z18" i="1"/>
  <c r="Z15" i="1"/>
  <c r="K10" i="1" l="1"/>
  <c r="L9" i="1"/>
  <c r="AA18" i="1"/>
  <c r="AA15" i="1"/>
  <c r="L10" i="1" l="1"/>
  <c r="M9" i="1"/>
  <c r="AB18" i="1"/>
  <c r="AB15" i="1"/>
  <c r="T10" i="1"/>
  <c r="S10" i="1" l="1"/>
  <c r="Q14" i="1"/>
  <c r="M10" i="1"/>
  <c r="N9" i="1"/>
  <c r="N14" i="1"/>
  <c r="AC18" i="1"/>
  <c r="AC15" i="1"/>
  <c r="N10" i="1" l="1"/>
</calcChain>
</file>

<file path=xl/sharedStrings.xml><?xml version="1.0" encoding="utf-8"?>
<sst xmlns="http://schemas.openxmlformats.org/spreadsheetml/2006/main" count="55" uniqueCount="24">
  <si>
    <t>Couverture de stock en jours</t>
  </si>
  <si>
    <t>Oct</t>
  </si>
  <si>
    <t>Nov</t>
  </si>
  <si>
    <t>Dec</t>
  </si>
  <si>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</si>
  <si>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</si>
  <si>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</si>
  <si>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</si>
  <si>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</si>
  <si>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</si>
  <si>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</si>
  <si>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</si>
  <si>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</si>
  <si>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Moyenne</t>
  </si>
  <si>
    <t>Nombre de jours dans le mois</t>
  </si>
  <si>
    <t>Mois</t>
  </si>
  <si>
    <t>Initial</t>
  </si>
  <si>
    <t>Avril</t>
  </si>
  <si>
    <t>&lt;1</t>
  </si>
  <si>
    <t>Ce qu'on doit trouver : couverture de stock en jours</t>
  </si>
  <si>
    <t xml:space="preserve">Jusqu'à quel mois on couvre. </t>
  </si>
  <si>
    <t>Stock disponible en pcs</t>
  </si>
  <si>
    <t>Prevision de ventes en pcs</t>
  </si>
  <si>
    <t>Cumul prev des ventes en 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</si>
</sst>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2" fillId="4" borderId="0" xfId="0" applyFont="1" applyFill="1"/>
    <xf numFmtId="0" fontId="0" fillId="0" borderId="3" xfId="0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7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2" fillId="7" borderId="0" xfId="0" applyFont="1" applyFill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4A7F-4D2F-4639-984A-8B1F04B8FA46}">
  <dimension ref="A1:AC24"/>
  <sheetViews>
    <sheetView tabSelected="1" zoomScale="150" zoomScaleNormal="85" workbookViewId="0">
      <selection activeCell="Q10" sqref="Q10"/>
    </sheetView>
  </sheetViews>
  <sheetFormatPr baseColWidth="10" defaultColWidth="8.6640625" defaultRowHeight="15" x14ac:dyDescent="0.2"/>
  <cols>
    <col min="1" max="1" width="25.83203125" bestFit="1" customWidth="1"/>
    <col min="2" max="14" width="10" hidden="1" customWidth="1"/>
    <col min="15" max="15" width="11.1640625" hidden="1" customWidth="1"/>
    <col min="16" max="16" width="11.1640625" customWidth="1"/>
    <col min="17" max="29" width="10.83203125" customWidth="1"/>
  </cols>
  <sheetData>
    <row r="1" spans="1:29" x14ac:dyDescent="0.2">
      <c r="A1" t="s">
        <v>14</v>
      </c>
      <c r="B1">
        <v>31</v>
      </c>
      <c r="C1">
        <v>30</v>
      </c>
      <c r="D1">
        <v>31</v>
      </c>
      <c r="E1">
        <v>31</v>
      </c>
      <c r="F1">
        <v>28</v>
      </c>
      <c r="G1">
        <v>31</v>
      </c>
      <c r="H1">
        <v>30</v>
      </c>
      <c r="I1">
        <v>31</v>
      </c>
      <c r="J1">
        <v>30</v>
      </c>
      <c r="K1">
        <v>31</v>
      </c>
      <c r="L1">
        <v>31</v>
      </c>
      <c r="M1">
        <v>30</v>
      </c>
      <c r="N1">
        <v>31</v>
      </c>
      <c r="Q1">
        <v>31</v>
      </c>
      <c r="R1">
        <v>30</v>
      </c>
      <c r="S1">
        <v>31</v>
      </c>
      <c r="T1">
        <v>31</v>
      </c>
      <c r="U1">
        <v>28</v>
      </c>
      <c r="V1">
        <v>31</v>
      </c>
      <c r="W1">
        <v>30</v>
      </c>
      <c r="X1">
        <v>31</v>
      </c>
      <c r="Y1">
        <v>30</v>
      </c>
      <c r="Z1">
        <v>31</v>
      </c>
      <c r="AA1">
        <v>31</v>
      </c>
      <c r="AB1">
        <v>30</v>
      </c>
      <c r="AC1">
        <v>31</v>
      </c>
    </row>
    <row r="2" spans="1:29" ht="16" x14ac:dyDescent="0.2">
      <c r="A2" s="1" t="s">
        <v>15</v>
      </c>
      <c r="B2" s="8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/>
      <c r="O2" s="10" t="s">
        <v>13</v>
      </c>
      <c r="P2" s="10" t="s">
        <v>16</v>
      </c>
      <c r="Q2" s="1" t="s">
        <v>1</v>
      </c>
      <c r="R2" s="1" t="s">
        <v>2</v>
      </c>
      <c r="S2" s="1" t="s">
        <v>3</v>
      </c>
      <c r="T2" s="1" t="s">
        <v>4</v>
      </c>
      <c r="U2" s="1" t="s">
        <v>5</v>
      </c>
      <c r="V2" s="1" t="s">
        <v>6</v>
      </c>
      <c r="W2" s="1" t="s">
        <v>7</v>
      </c>
      <c r="X2" s="1" t="s">
        <v>8</v>
      </c>
      <c r="Y2" s="1" t="s">
        <v>9</v>
      </c>
      <c r="Z2" s="1" t="s">
        <v>10</v>
      </c>
      <c r="AA2" s="1" t="s">
        <v>11</v>
      </c>
      <c r="AB2" s="1" t="s">
        <v>12</v>
      </c>
      <c r="AC2" s="1" t="s">
        <v>1</v>
      </c>
    </row>
    <row r="3" spans="1:29" hidden="1" x14ac:dyDescent="0.2">
      <c r="A3" s="7">
        <v>41560658101</v>
      </c>
      <c r="B3" s="2">
        <v>0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f>AVERAGE(B3:N3)</f>
        <v>0</v>
      </c>
      <c r="P3" s="2"/>
      <c r="Q3" s="3">
        <f>B3</f>
        <v>0</v>
      </c>
      <c r="R3" s="3">
        <f t="shared" ref="R3:AC5" si="0">Q3+C3</f>
        <v>0</v>
      </c>
      <c r="S3" s="3">
        <f t="shared" si="0"/>
        <v>0</v>
      </c>
      <c r="T3" s="3">
        <f t="shared" si="0"/>
        <v>0</v>
      </c>
      <c r="U3" s="3">
        <f t="shared" si="0"/>
        <v>0</v>
      </c>
      <c r="V3" s="3">
        <f t="shared" si="0"/>
        <v>0</v>
      </c>
      <c r="W3" s="3">
        <f t="shared" si="0"/>
        <v>0</v>
      </c>
      <c r="X3" s="3">
        <f t="shared" si="0"/>
        <v>0</v>
      </c>
      <c r="Y3" s="3">
        <f t="shared" si="0"/>
        <v>0</v>
      </c>
      <c r="Z3" s="3">
        <f t="shared" si="0"/>
        <v>0</v>
      </c>
      <c r="AA3" s="3">
        <f t="shared" si="0"/>
        <v>0</v>
      </c>
      <c r="AB3" s="3">
        <f t="shared" si="0"/>
        <v>0</v>
      </c>
      <c r="AC3" s="3">
        <f t="shared" si="0"/>
        <v>0</v>
      </c>
    </row>
    <row r="4" spans="1:29" hidden="1" x14ac:dyDescent="0.2">
      <c r="A4" s="2">
        <v>41560660101</v>
      </c>
      <c r="B4" s="2">
        <v>106</v>
      </c>
      <c r="C4" s="2">
        <v>76</v>
      </c>
      <c r="D4" s="2">
        <v>37</v>
      </c>
      <c r="E4" s="2">
        <v>67</v>
      </c>
      <c r="F4" s="2">
        <v>40</v>
      </c>
      <c r="G4" s="2">
        <v>39</v>
      </c>
      <c r="H4" s="2">
        <v>35</v>
      </c>
      <c r="I4" s="2">
        <v>50</v>
      </c>
      <c r="J4" s="2">
        <v>35</v>
      </c>
      <c r="K4" s="2">
        <v>32</v>
      </c>
      <c r="L4" s="2">
        <v>31</v>
      </c>
      <c r="M4" s="2">
        <v>53</v>
      </c>
      <c r="N4" s="2">
        <v>35</v>
      </c>
      <c r="O4" s="2">
        <f>AVERAGE(B4:N4)</f>
        <v>48.92307692307692</v>
      </c>
      <c r="P4" s="2"/>
      <c r="Q4" s="3">
        <f>B4</f>
        <v>106</v>
      </c>
      <c r="R4" s="3">
        <f t="shared" si="0"/>
        <v>182</v>
      </c>
      <c r="S4" s="3">
        <f t="shared" si="0"/>
        <v>219</v>
      </c>
      <c r="T4" s="3">
        <f t="shared" si="0"/>
        <v>286</v>
      </c>
      <c r="U4" s="3">
        <f t="shared" si="0"/>
        <v>326</v>
      </c>
      <c r="V4" s="3">
        <f t="shared" si="0"/>
        <v>365</v>
      </c>
      <c r="W4" s="3">
        <f t="shared" si="0"/>
        <v>400</v>
      </c>
      <c r="X4" s="3">
        <f t="shared" si="0"/>
        <v>450</v>
      </c>
      <c r="Y4" s="3">
        <f t="shared" si="0"/>
        <v>485</v>
      </c>
      <c r="Z4" s="3">
        <f t="shared" si="0"/>
        <v>517</v>
      </c>
      <c r="AA4" s="3">
        <f t="shared" si="0"/>
        <v>548</v>
      </c>
      <c r="AB4" s="3">
        <f t="shared" si="0"/>
        <v>601</v>
      </c>
      <c r="AC4" s="3">
        <f t="shared" si="0"/>
        <v>636</v>
      </c>
    </row>
    <row r="5" spans="1:29" hidden="1" x14ac:dyDescent="0.2">
      <c r="A5" s="2">
        <v>41560663101</v>
      </c>
      <c r="B5" s="2">
        <v>74</v>
      </c>
      <c r="C5" s="2">
        <v>59</v>
      </c>
      <c r="D5" s="2">
        <v>31</v>
      </c>
      <c r="E5" s="2">
        <v>45</v>
      </c>
      <c r="F5" s="2">
        <v>31</v>
      </c>
      <c r="G5" s="2">
        <v>28</v>
      </c>
      <c r="H5" s="2">
        <v>25</v>
      </c>
      <c r="I5" s="2">
        <v>26</v>
      </c>
      <c r="J5" s="2">
        <v>25</v>
      </c>
      <c r="K5" s="2">
        <v>27</v>
      </c>
      <c r="L5" s="2">
        <v>25</v>
      </c>
      <c r="M5" s="2">
        <v>33</v>
      </c>
      <c r="N5" s="2">
        <v>27</v>
      </c>
      <c r="O5" s="2">
        <f>AVERAGE(B5:N5)</f>
        <v>35.07692307692308</v>
      </c>
      <c r="P5" s="2"/>
      <c r="Q5" s="3">
        <f>B5</f>
        <v>74</v>
      </c>
      <c r="R5" s="3">
        <f t="shared" si="0"/>
        <v>133</v>
      </c>
      <c r="S5" s="3">
        <f t="shared" si="0"/>
        <v>164</v>
      </c>
      <c r="T5" s="3">
        <f t="shared" si="0"/>
        <v>209</v>
      </c>
      <c r="U5" s="3">
        <f t="shared" si="0"/>
        <v>240</v>
      </c>
      <c r="V5" s="3">
        <f t="shared" si="0"/>
        <v>268</v>
      </c>
      <c r="W5" s="3">
        <f t="shared" si="0"/>
        <v>293</v>
      </c>
      <c r="X5" s="3">
        <f t="shared" si="0"/>
        <v>319</v>
      </c>
      <c r="Y5" s="3">
        <f t="shared" si="0"/>
        <v>344</v>
      </c>
      <c r="Z5" s="3">
        <f t="shared" si="0"/>
        <v>371</v>
      </c>
      <c r="AA5" s="3">
        <f t="shared" si="0"/>
        <v>396</v>
      </c>
      <c r="AB5" s="3">
        <f t="shared" si="0"/>
        <v>429</v>
      </c>
      <c r="AC5" s="3">
        <f t="shared" si="0"/>
        <v>456</v>
      </c>
    </row>
    <row r="6" spans="1:29" x14ac:dyDescent="0.2">
      <c r="A6" s="2" t="s">
        <v>22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>
        <v>104</v>
      </c>
      <c r="R6" s="2">
        <v>94</v>
      </c>
      <c r="S6" s="2">
        <v>48</v>
      </c>
      <c r="T6" s="2">
        <v>72</v>
      </c>
      <c r="U6" s="2">
        <v>42</v>
      </c>
      <c r="V6" s="2">
        <v>38</v>
      </c>
      <c r="W6" s="2">
        <v>36</v>
      </c>
      <c r="X6" s="2">
        <v>41</v>
      </c>
      <c r="Y6" s="2">
        <v>33</v>
      </c>
      <c r="Z6" s="2">
        <v>35</v>
      </c>
      <c r="AA6" s="2">
        <v>30</v>
      </c>
      <c r="AB6" s="2">
        <v>44</v>
      </c>
      <c r="AC6" s="2">
        <v>34</v>
      </c>
    </row>
    <row r="7" spans="1:29" x14ac:dyDescent="0.2">
      <c r="A7" s="2" t="s">
        <v>23</v>
      </c>
      <c r="B7" s="2">
        <v>104</v>
      </c>
      <c r="C7" s="2">
        <v>94</v>
      </c>
      <c r="D7" s="2">
        <v>48</v>
      </c>
      <c r="E7" s="2">
        <v>72</v>
      </c>
      <c r="F7" s="2">
        <v>42</v>
      </c>
      <c r="G7" s="2">
        <v>38</v>
      </c>
      <c r="H7" s="2">
        <v>36</v>
      </c>
      <c r="I7" s="2">
        <v>41</v>
      </c>
      <c r="J7" s="2">
        <v>33</v>
      </c>
      <c r="K7" s="2">
        <v>35</v>
      </c>
      <c r="L7" s="2">
        <v>30</v>
      </c>
      <c r="M7" s="2">
        <v>44</v>
      </c>
      <c r="N7" s="2">
        <v>34</v>
      </c>
      <c r="O7" s="2">
        <f>AVERAGE(B7:N7)</f>
        <v>50.07692307692308</v>
      </c>
      <c r="P7" s="2"/>
      <c r="Q7" s="2">
        <f>Q6</f>
        <v>104</v>
      </c>
      <c r="R7" s="2">
        <f>Q7+R6</f>
        <v>198</v>
      </c>
      <c r="S7" s="2">
        <f>R7+S6</f>
        <v>246</v>
      </c>
      <c r="T7" s="2">
        <f t="shared" ref="T7:AB7" si="1">S7+T6</f>
        <v>318</v>
      </c>
      <c r="U7" s="2">
        <f t="shared" si="1"/>
        <v>360</v>
      </c>
      <c r="V7" s="2">
        <f t="shared" si="1"/>
        <v>398</v>
      </c>
      <c r="W7" s="2">
        <f t="shared" si="1"/>
        <v>434</v>
      </c>
      <c r="X7" s="2">
        <f t="shared" si="1"/>
        <v>475</v>
      </c>
      <c r="Y7" s="2">
        <f t="shared" si="1"/>
        <v>508</v>
      </c>
      <c r="Z7" s="2">
        <f t="shared" si="1"/>
        <v>543</v>
      </c>
      <c r="AA7" s="2">
        <f t="shared" si="1"/>
        <v>573</v>
      </c>
      <c r="AB7" s="2">
        <f t="shared" si="1"/>
        <v>617</v>
      </c>
      <c r="AC7" s="2">
        <f>AB7+AC6</f>
        <v>651</v>
      </c>
    </row>
    <row r="8" spans="1:29" x14ac:dyDescent="0.2">
      <c r="A8" s="2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4"/>
      <c r="P8" s="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x14ac:dyDescent="0.2">
      <c r="A9" s="2" t="s">
        <v>21</v>
      </c>
      <c r="B9" s="4">
        <v>434</v>
      </c>
      <c r="C9" s="4">
        <f>B9-B7</f>
        <v>330</v>
      </c>
      <c r="D9" s="4">
        <f t="shared" ref="D9:N9" si="2">C9-C7</f>
        <v>236</v>
      </c>
      <c r="E9" s="4">
        <f t="shared" si="2"/>
        <v>188</v>
      </c>
      <c r="F9" s="4">
        <f t="shared" si="2"/>
        <v>116</v>
      </c>
      <c r="G9" s="4">
        <f t="shared" si="2"/>
        <v>74</v>
      </c>
      <c r="H9" s="4">
        <f t="shared" si="2"/>
        <v>36</v>
      </c>
      <c r="I9" s="4">
        <f t="shared" si="2"/>
        <v>0</v>
      </c>
      <c r="J9" s="4">
        <f t="shared" si="2"/>
        <v>-41</v>
      </c>
      <c r="K9" s="4">
        <f t="shared" si="2"/>
        <v>-74</v>
      </c>
      <c r="L9" s="4">
        <f t="shared" si="2"/>
        <v>-109</v>
      </c>
      <c r="M9" s="4">
        <f t="shared" si="2"/>
        <v>-139</v>
      </c>
      <c r="N9" s="4">
        <f t="shared" si="2"/>
        <v>-183</v>
      </c>
      <c r="O9" s="11"/>
      <c r="P9" s="4">
        <v>434</v>
      </c>
      <c r="Q9" s="4">
        <f>P9-Q6</f>
        <v>330</v>
      </c>
      <c r="R9" s="4">
        <f t="shared" ref="R9:AC9" si="3">Q9-R6</f>
        <v>236</v>
      </c>
      <c r="S9" s="4">
        <f t="shared" si="3"/>
        <v>188</v>
      </c>
      <c r="T9" s="4">
        <f t="shared" si="3"/>
        <v>116</v>
      </c>
      <c r="U9" s="12">
        <f t="shared" si="3"/>
        <v>74</v>
      </c>
      <c r="V9" s="12">
        <f t="shared" si="3"/>
        <v>36</v>
      </c>
      <c r="W9" s="12">
        <f t="shared" si="3"/>
        <v>0</v>
      </c>
      <c r="X9" s="12">
        <f t="shared" si="3"/>
        <v>-41</v>
      </c>
      <c r="Y9" s="12">
        <f t="shared" si="3"/>
        <v>-74</v>
      </c>
      <c r="Z9" s="12">
        <f t="shared" si="3"/>
        <v>-109</v>
      </c>
      <c r="AA9" s="12">
        <f t="shared" si="3"/>
        <v>-139</v>
      </c>
      <c r="AB9" s="12">
        <f t="shared" si="3"/>
        <v>-183</v>
      </c>
      <c r="AC9" s="12">
        <f t="shared" si="3"/>
        <v>-217</v>
      </c>
    </row>
    <row r="10" spans="1:29" x14ac:dyDescent="0.2">
      <c r="A10" s="2" t="s">
        <v>0</v>
      </c>
      <c r="B10" s="4">
        <f>IFERROR(INDEX($B$1:$N$1,MATCH(B$9,B$7:$N7,1)),"&lt;1")</f>
        <v>31</v>
      </c>
      <c r="C10" s="4">
        <f>IFERROR(INDEX($B$1:$N$1,MATCH(C$9,C$7:$N7,1)),"&lt;1")</f>
        <v>30</v>
      </c>
      <c r="D10" s="4">
        <f>IFERROR(INDEX($B$1:$N$1,MATCH(D$9,D$7:$N7,1)),"&lt;1")</f>
        <v>31</v>
      </c>
      <c r="E10" s="4">
        <f>IFERROR(INDEX($B$1:$N$1,MATCH(E$9,E$7:$N7,1)),"&lt;1")</f>
        <v>31</v>
      </c>
      <c r="F10" s="4">
        <f>IFERROR(INDEX($B$1:$N$1,MATCH(F$9,F$7:$N7,1)),"&lt;1")</f>
        <v>30</v>
      </c>
      <c r="G10" s="4">
        <f>IFERROR(INDEX($B$1:$N$1,MATCH(G$9,G$7:$N7,1)),"&lt;1")</f>
        <v>31</v>
      </c>
      <c r="H10" s="4">
        <f>IFERROR(INDEX($B$1:$N$1,MATCH(H$9,H$7:$N7,1)),"&lt;1")</f>
        <v>28</v>
      </c>
      <c r="I10" s="4" t="str">
        <f>IFERROR(INDEX($B$1:$N$1,MATCH(I$9,I$7:$N7,1)),"&lt;1")</f>
        <v>&lt;1</v>
      </c>
      <c r="J10" s="4" t="str">
        <f>IFERROR(INDEX($B$1:$N$1,MATCH(J$9,J$7:$N7,1)),"&lt;1")</f>
        <v>&lt;1</v>
      </c>
      <c r="K10" s="4" t="str">
        <f>IFERROR(INDEX($B$1:$N$1,MATCH(K$9,K$7:$N7,1)),"&lt;1")</f>
        <v>&lt;1</v>
      </c>
      <c r="L10" s="4" t="str">
        <f>IFERROR(INDEX($B$1:$N$1,MATCH(L$9,L$7:$N7,1)),"&lt;1")</f>
        <v>&lt;1</v>
      </c>
      <c r="M10" s="4" t="str">
        <f>IFERROR(INDEX($B$1:$N$1,MATCH(M$9,M$7:$N7,1)),"&lt;1")</f>
        <v>&lt;1</v>
      </c>
      <c r="N10" s="4" t="str">
        <f>IFERROR(INDEX($B$1:$N$1,MATCH(N$9,N$7:$N7,1)),"&lt;1")</f>
        <v>&lt;1</v>
      </c>
      <c r="O10" s="11"/>
      <c r="P10" s="16"/>
      <c r="Q10" s="17">
        <f>SUM(INDEX(Q$1:$AC$7,1,MATCH(Q9,Q$9:$AC$9,1)):INDEX(Q$1:$AC$7,1,MATCH(Q9,Q7:$AC$7,1)))</f>
        <v>304</v>
      </c>
      <c r="R10" s="17">
        <f>SUM(INDEX(R$1:$AC$7,1,MATCH(R9,R$9:$AC$9,1)):INDEX(R$1:$AC$7,1,MATCH(R9,R7:$AC$7,1)))</f>
        <v>365</v>
      </c>
      <c r="S10" s="17" t="e">
        <f>SUM(INDEX(S$1:$AC$7,1,MATCH(S9,S$9:$AC$9,1)):INDEX(S$1:$AC$7,1,MATCH(S9,S7:$AC$7,1)))</f>
        <v>#N/A</v>
      </c>
      <c r="T10" s="17" t="e">
        <f>SUM(INDEX($Q$1:$AC$7,1,MATCH(T9,T$9:$AC$9,1)):INDEX($Q$1:$AC$7,1,MATCH(T9,T7:$AC$7,1)))</f>
        <v>#N/A</v>
      </c>
      <c r="U10" s="16"/>
      <c r="V10" s="16"/>
      <c r="W10" s="16"/>
      <c r="X10" s="16"/>
      <c r="Y10" s="16"/>
      <c r="Z10" s="16"/>
      <c r="AA10" s="16"/>
      <c r="AB10" s="16"/>
      <c r="AC10" s="16"/>
    </row>
    <row r="11" spans="1:29" s="18" customFormat="1" ht="30" customHeight="1" x14ac:dyDescent="0.2">
      <c r="A11" s="15" t="s">
        <v>19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>
        <v>212</v>
      </c>
      <c r="Q11" s="13">
        <v>181</v>
      </c>
      <c r="R11" s="13">
        <v>151</v>
      </c>
      <c r="S11" s="13">
        <v>120</v>
      </c>
      <c r="T11" s="13">
        <v>89</v>
      </c>
      <c r="U11" s="13">
        <v>61</v>
      </c>
      <c r="V11" s="13">
        <v>30</v>
      </c>
      <c r="W11" s="13">
        <v>0</v>
      </c>
      <c r="X11" s="13" t="s">
        <v>18</v>
      </c>
      <c r="Y11" s="13" t="s">
        <v>18</v>
      </c>
      <c r="Z11" s="13" t="s">
        <v>18</v>
      </c>
      <c r="AA11" s="13" t="s">
        <v>18</v>
      </c>
      <c r="AB11" s="13" t="s">
        <v>18</v>
      </c>
      <c r="AC11" s="13" t="s">
        <v>18</v>
      </c>
    </row>
    <row r="12" spans="1:29" s="18" customFormat="1" x14ac:dyDescent="0.2">
      <c r="A12" s="13" t="s">
        <v>20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 t="s">
        <v>17</v>
      </c>
      <c r="Q12" s="13" t="s">
        <v>17</v>
      </c>
      <c r="R12" s="13" t="s">
        <v>17</v>
      </c>
      <c r="S12" s="13" t="s">
        <v>17</v>
      </c>
      <c r="T12" s="13" t="s">
        <v>17</v>
      </c>
      <c r="U12" s="13" t="s">
        <v>17</v>
      </c>
      <c r="V12" s="13" t="s">
        <v>17</v>
      </c>
      <c r="W12" s="13" t="s">
        <v>17</v>
      </c>
      <c r="X12" s="13" t="s">
        <v>17</v>
      </c>
      <c r="Y12" s="13" t="s">
        <v>17</v>
      </c>
      <c r="Z12" s="13" t="s">
        <v>17</v>
      </c>
      <c r="AA12" s="13" t="s">
        <v>17</v>
      </c>
      <c r="AB12" s="13" t="s">
        <v>17</v>
      </c>
      <c r="AC12" s="13" t="s">
        <v>17</v>
      </c>
    </row>
    <row r="13" spans="1:29" hidden="1" x14ac:dyDescent="0.2"/>
    <row r="14" spans="1:29" hidden="1" x14ac:dyDescent="0.2">
      <c r="N14">
        <f>INDEX(Q1:AC7,1,MATCH(Q9,Q9:AC9,1))</f>
        <v>31</v>
      </c>
      <c r="Q14" s="6">
        <f>SUM(INDEX($Q$1:$AC$7,1,MATCH(Q9,Q9:AC9,1)):INDEX(Q1:AC7,1,MATCH(Q9,Q7:AC7,1)))</f>
        <v>304</v>
      </c>
    </row>
    <row r="15" spans="1:29" hidden="1" x14ac:dyDescent="0.2">
      <c r="B15">
        <f>INDEX(B$1:$N$7,1,MATCH(B$9,B$9:$N$9,0))</f>
        <v>31</v>
      </c>
      <c r="Q15">
        <f>INDEX(Q$1:$AC$7,1,MATCH(Q$9,Q$9:$AC$9,0))</f>
        <v>31</v>
      </c>
      <c r="R15">
        <f>INDEX(R$1:$AC$7,1,MATCH(R$9,R$9:$AC$9,0))</f>
        <v>30</v>
      </c>
      <c r="S15">
        <f>INDEX(S$1:$AC$7,1,MATCH(S$9,S$9:$AC$9,0))</f>
        <v>31</v>
      </c>
      <c r="T15">
        <f>INDEX(T1:AC7,1,MATCH(T9,T9:AC9,0))</f>
        <v>31</v>
      </c>
      <c r="U15">
        <f>INDEX(U1:AC7,1,MATCH(U9,U9:AC9,0))</f>
        <v>28</v>
      </c>
      <c r="V15">
        <f>INDEX(V1:AC7,1,MATCH(V9,V9:AC9,0))</f>
        <v>31</v>
      </c>
      <c r="W15">
        <f>INDEX(W1:AC7,1,MATCH(W9,W9:AC9,0))</f>
        <v>30</v>
      </c>
      <c r="X15">
        <f>INDEX(X1:AC7,1,MATCH(X9,X9:AC9,0))</f>
        <v>31</v>
      </c>
      <c r="Y15">
        <f>INDEX(Y1:AC7,1,MATCH(Y9,Y9:AC9,0))</f>
        <v>30</v>
      </c>
      <c r="Z15">
        <f>INDEX(Z1:AC7,1,MATCH(Z9,Z9:AC9,0))</f>
        <v>31</v>
      </c>
      <c r="AA15">
        <f>INDEX(AA1:AC7,1,MATCH(AA9,AA9:AC9,0))</f>
        <v>31</v>
      </c>
      <c r="AB15">
        <f>INDEX(AB1:AC7,1,MATCH(AB9,AB9:AC9,0))</f>
        <v>30</v>
      </c>
      <c r="AC15">
        <f>INDEX(AC1:AC7,1,MATCH(AC9,AC9:AC9,0))</f>
        <v>31</v>
      </c>
    </row>
    <row r="16" spans="1:29" hidden="1" x14ac:dyDescent="0.2">
      <c r="B16">
        <f>INDEX(B7:N7,1,7)</f>
        <v>36</v>
      </c>
      <c r="Q16">
        <f>INDEX(Q7:AC7,1,7)</f>
        <v>434</v>
      </c>
    </row>
    <row r="17" spans="1:29" hidden="1" x14ac:dyDescent="0.2">
      <c r="B17">
        <f>MATCH(434,B7:N7,1)</f>
        <v>13</v>
      </c>
      <c r="Q17">
        <f>MATCH(434,Q7:AC7,1)</f>
        <v>7</v>
      </c>
    </row>
    <row r="18" spans="1:29" hidden="1" x14ac:dyDescent="0.2">
      <c r="B18">
        <f>INDEX(B$1:$AC$7,1,MATCH(B$9,B$7:$AC$7,1))</f>
        <v>30</v>
      </c>
      <c r="Q18">
        <f>INDEX(Q$1:$AC$7,1,MATCH(Q$9,Q$7:$AC$7,1))</f>
        <v>31</v>
      </c>
      <c r="R18">
        <f>INDEX(R$1:$AC$7,1,MATCH(R$9,R$7:$AC$7,1))</f>
        <v>30</v>
      </c>
      <c r="S18" t="e">
        <f>INDEX(S$1:$AC$7,1,MATCH(S$9,S$7:$AC$7,1))</f>
        <v>#N/A</v>
      </c>
      <c r="T18" t="e">
        <f>INDEX(T$1:$AC$7,1,MATCH(T$9,T$7:$AC$7,1))</f>
        <v>#N/A</v>
      </c>
      <c r="U18" t="e">
        <f>INDEX(U$1:$AC$7,1,MATCH(U$9,U$7:$AC$7,1))</f>
        <v>#N/A</v>
      </c>
      <c r="V18" t="e">
        <f>INDEX(V$1:$AC$7,1,MATCH(V$9,V$7:$AC$7,1))</f>
        <v>#N/A</v>
      </c>
      <c r="W18" t="e">
        <f>INDEX(W$1:$AC$7,1,MATCH(W$9,W$7:$AC$7,1))</f>
        <v>#N/A</v>
      </c>
      <c r="X18" t="e">
        <f>INDEX(X$1:$AC$7,1,MATCH(X$9,X$7:$AC$7,1))</f>
        <v>#N/A</v>
      </c>
      <c r="Y18" t="e">
        <f>INDEX(Y$1:$AC$7,1,MATCH(Y$9,Y$7:$AC$7,1))</f>
        <v>#N/A</v>
      </c>
      <c r="Z18" t="e">
        <f>INDEX(Z$1:$AC$7,1,MATCH(Z$9,Z$7:$AC$7,1))</f>
        <v>#N/A</v>
      </c>
      <c r="AA18" t="e">
        <f>INDEX(AA$1:$AC$7,1,MATCH(AA$9,AA$7:$AC$7,1))</f>
        <v>#N/A</v>
      </c>
      <c r="AB18" t="e">
        <f>INDEX(AB$1:$AC$7,1,MATCH(AB$9,AB$7:$AC$7,1))</f>
        <v>#N/A</v>
      </c>
      <c r="AC18" t="e">
        <f>INDEX(AC$1:$AC$7,1,MATCH(AC$9,AC$7:$AC$7,1))</f>
        <v>#N/A</v>
      </c>
    </row>
    <row r="19" spans="1:29" hidden="1" x14ac:dyDescent="0.2"/>
    <row r="20" spans="1:29" hidden="1" x14ac:dyDescent="0.2"/>
    <row r="21" spans="1:29" hidden="1" x14ac:dyDescent="0.2"/>
    <row r="22" spans="1:29" hidden="1" x14ac:dyDescent="0.2"/>
    <row r="23" spans="1:29" hidden="1" x14ac:dyDescent="0.2"/>
    <row r="24" spans="1:29" x14ac:dyDescent="0.2">
      <c r="A24" s="14"/>
    </row>
  </sheetData>
  <conditionalFormatting sqref="A1 A3:A1048576">
    <cfRule type="duplicateValues" dxfId="2" priority="1"/>
    <cfRule type="duplicateValues" dxfId="1" priority="2"/>
  </conditionalFormatting>
  <conditionalFormatting sqref="A3:A10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Mariale</dc:creator>
  <cp:lastModifiedBy>Ursula Mariale</cp:lastModifiedBy>
  <dcterms:created xsi:type="dcterms:W3CDTF">2023-10-08T11:02:04Z</dcterms:created>
  <dcterms:modified xsi:type="dcterms:W3CDTF">2023-10-08T14:27:51Z</dcterms:modified>
</cp:coreProperties>
</file>