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E:\Documents partagés\Projets\Exceller avec la bureautique\Forum\"/>
    </mc:Choice>
  </mc:AlternateContent>
  <bookViews>
    <workbookView xWindow="0" yWindow="0" windowWidth="28800" windowHeight="12435"/>
  </bookViews>
  <sheets>
    <sheet name="IBAN Testeur" sheetId="4" r:id="rId1"/>
    <sheet name="RefData" sheetId="3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L3" i="4" l="1"/>
  <c r="CL4" i="4"/>
  <c r="CL5" i="4"/>
  <c r="CL6" i="4"/>
  <c r="CL7" i="4"/>
  <c r="CI3" i="4"/>
  <c r="CJ3" i="4" s="1"/>
  <c r="CK3" i="4" s="1"/>
  <c r="CI4" i="4"/>
  <c r="CJ4" i="4" s="1"/>
  <c r="CK4" i="4" s="1"/>
  <c r="CI5" i="4"/>
  <c r="CJ5" i="4" s="1"/>
  <c r="CK5" i="4" s="1"/>
  <c r="CI6" i="4"/>
  <c r="CJ6" i="4" s="1"/>
  <c r="CK6" i="4" s="1"/>
  <c r="CI7" i="4"/>
  <c r="CJ7" i="4" s="1"/>
  <c r="CK7" i="4" s="1"/>
  <c r="CH3" i="4"/>
  <c r="CH4" i="4"/>
  <c r="CH5" i="4"/>
  <c r="CH6" i="4"/>
  <c r="CH7" i="4"/>
  <c r="CG3" i="4"/>
  <c r="CG4" i="4"/>
  <c r="CG5" i="4"/>
  <c r="CG6" i="4"/>
  <c r="CG7" i="4"/>
  <c r="D6" i="4"/>
  <c r="AR6" i="4" s="1"/>
  <c r="H6" i="4"/>
  <c r="L6" i="4"/>
  <c r="P6" i="4"/>
  <c r="T6" i="4"/>
  <c r="X6" i="4"/>
  <c r="AB6" i="4"/>
  <c r="AF6" i="4"/>
  <c r="AJ6" i="4"/>
  <c r="AN6" i="4"/>
  <c r="D7" i="4"/>
  <c r="AR7" i="4" s="1"/>
  <c r="H7" i="4"/>
  <c r="L7" i="4"/>
  <c r="P7" i="4"/>
  <c r="T7" i="4"/>
  <c r="X7" i="4"/>
  <c r="AB7" i="4"/>
  <c r="AF7" i="4"/>
  <c r="AJ7" i="4"/>
  <c r="AN7" i="4"/>
  <c r="B4" i="4"/>
  <c r="C4" i="4" s="1"/>
  <c r="E4" i="4" s="1"/>
  <c r="B5" i="4"/>
  <c r="B6" i="4"/>
  <c r="C6" i="4" s="1"/>
  <c r="E6" i="4" s="1"/>
  <c r="AS6" i="4" s="1"/>
  <c r="B7" i="4"/>
  <c r="C7" i="4" s="1"/>
  <c r="E7" i="4" s="1"/>
  <c r="AS7" i="4" s="1"/>
  <c r="B3" i="4"/>
  <c r="C3" i="4" s="1"/>
  <c r="F3" i="4" s="1"/>
  <c r="C5" i="4"/>
  <c r="E5" i="4" s="1"/>
  <c r="AO3" i="4" l="1"/>
  <c r="AK3" i="4"/>
  <c r="AC3" i="4"/>
  <c r="U3" i="4"/>
  <c r="M3" i="4"/>
  <c r="I3" i="4"/>
  <c r="AN5" i="4"/>
  <c r="AF5" i="4"/>
  <c r="AB5" i="4"/>
  <c r="T5" i="4"/>
  <c r="L5" i="4"/>
  <c r="H5" i="4"/>
  <c r="AN4" i="4"/>
  <c r="AJ4" i="4"/>
  <c r="AB4" i="4"/>
  <c r="X4" i="4"/>
  <c r="T4" i="4"/>
  <c r="P4" i="4"/>
  <c r="L4" i="4"/>
  <c r="H4" i="4"/>
  <c r="D4" i="4"/>
  <c r="AR4" i="4" s="1"/>
  <c r="AS4" i="4" s="1"/>
  <c r="D3" i="4"/>
  <c r="AR3" i="4" s="1"/>
  <c r="AN3" i="4"/>
  <c r="AJ3" i="4"/>
  <c r="AF3" i="4"/>
  <c r="AB3" i="4"/>
  <c r="X3" i="4"/>
  <c r="T3" i="4"/>
  <c r="P3" i="4"/>
  <c r="L3" i="4"/>
  <c r="H3" i="4"/>
  <c r="AQ7" i="4"/>
  <c r="AM7" i="4"/>
  <c r="AI7" i="4"/>
  <c r="AE7" i="4"/>
  <c r="AA7" i="4"/>
  <c r="W7" i="4"/>
  <c r="S7" i="4"/>
  <c r="O7" i="4"/>
  <c r="K7" i="4"/>
  <c r="G7" i="4"/>
  <c r="AQ6" i="4"/>
  <c r="AM6" i="4"/>
  <c r="AI6" i="4"/>
  <c r="AE6" i="4"/>
  <c r="AA6" i="4"/>
  <c r="W6" i="4"/>
  <c r="S6" i="4"/>
  <c r="O6" i="4"/>
  <c r="K6" i="4"/>
  <c r="G6" i="4"/>
  <c r="AQ5" i="4"/>
  <c r="AM5" i="4"/>
  <c r="AI5" i="4"/>
  <c r="AE5" i="4"/>
  <c r="AA5" i="4"/>
  <c r="W5" i="4"/>
  <c r="S5" i="4"/>
  <c r="O5" i="4"/>
  <c r="K5" i="4"/>
  <c r="G5" i="4"/>
  <c r="AQ4" i="4"/>
  <c r="AM4" i="4"/>
  <c r="AI4" i="4"/>
  <c r="AE4" i="4"/>
  <c r="AA4" i="4"/>
  <c r="W4" i="4"/>
  <c r="S4" i="4"/>
  <c r="O4" i="4"/>
  <c r="K4" i="4"/>
  <c r="G4" i="4"/>
  <c r="AJ5" i="4"/>
  <c r="X5" i="4"/>
  <c r="P5" i="4"/>
  <c r="D5" i="4"/>
  <c r="AR5" i="4" s="1"/>
  <c r="AS5" i="4" s="1"/>
  <c r="AF4" i="4"/>
  <c r="AQ3" i="4"/>
  <c r="AM3" i="4"/>
  <c r="AI3" i="4"/>
  <c r="AE3" i="4"/>
  <c r="AA3" i="4"/>
  <c r="W3" i="4"/>
  <c r="S3" i="4"/>
  <c r="O3" i="4"/>
  <c r="K3" i="4"/>
  <c r="G3" i="4"/>
  <c r="AP7" i="4"/>
  <c r="AL7" i="4"/>
  <c r="AH7" i="4"/>
  <c r="AD7" i="4"/>
  <c r="Z7" i="4"/>
  <c r="V7" i="4"/>
  <c r="R7" i="4"/>
  <c r="N7" i="4"/>
  <c r="J7" i="4"/>
  <c r="F7" i="4"/>
  <c r="AT7" i="4" s="1"/>
  <c r="AU7" i="4" s="1"/>
  <c r="AV7" i="4" s="1"/>
  <c r="AP6" i="4"/>
  <c r="AL6" i="4"/>
  <c r="AH6" i="4"/>
  <c r="AD6" i="4"/>
  <c r="Z6" i="4"/>
  <c r="V6" i="4"/>
  <c r="R6" i="4"/>
  <c r="N6" i="4"/>
  <c r="J6" i="4"/>
  <c r="F6" i="4"/>
  <c r="AT6" i="4" s="1"/>
  <c r="AP5" i="4"/>
  <c r="AL5" i="4"/>
  <c r="AH5" i="4"/>
  <c r="AD5" i="4"/>
  <c r="Z5" i="4"/>
  <c r="V5" i="4"/>
  <c r="R5" i="4"/>
  <c r="N5" i="4"/>
  <c r="J5" i="4"/>
  <c r="F5" i="4"/>
  <c r="AP4" i="4"/>
  <c r="AL4" i="4"/>
  <c r="AH4" i="4"/>
  <c r="AD4" i="4"/>
  <c r="Z4" i="4"/>
  <c r="V4" i="4"/>
  <c r="R4" i="4"/>
  <c r="N4" i="4"/>
  <c r="J4" i="4"/>
  <c r="F4" i="4"/>
  <c r="AG3" i="4"/>
  <c r="Y3" i="4"/>
  <c r="Q3" i="4"/>
  <c r="E3" i="4"/>
  <c r="AP3" i="4"/>
  <c r="AL3" i="4"/>
  <c r="AH3" i="4"/>
  <c r="AD3" i="4"/>
  <c r="Z3" i="4"/>
  <c r="V3" i="4"/>
  <c r="R3" i="4"/>
  <c r="N3" i="4"/>
  <c r="J3" i="4"/>
  <c r="AO7" i="4"/>
  <c r="AK7" i="4"/>
  <c r="AG7" i="4"/>
  <c r="AC7" i="4"/>
  <c r="Y7" i="4"/>
  <c r="U7" i="4"/>
  <c r="Q7" i="4"/>
  <c r="M7" i="4"/>
  <c r="I7" i="4"/>
  <c r="AO6" i="4"/>
  <c r="AK6" i="4"/>
  <c r="AG6" i="4"/>
  <c r="AC6" i="4"/>
  <c r="Y6" i="4"/>
  <c r="U6" i="4"/>
  <c r="Q6" i="4"/>
  <c r="M6" i="4"/>
  <c r="I6" i="4"/>
  <c r="AO5" i="4"/>
  <c r="AK5" i="4"/>
  <c r="AG5" i="4"/>
  <c r="AC5" i="4"/>
  <c r="Y5" i="4"/>
  <c r="U5" i="4"/>
  <c r="Q5" i="4"/>
  <c r="M5" i="4"/>
  <c r="I5" i="4"/>
  <c r="AO4" i="4"/>
  <c r="AK4" i="4"/>
  <c r="AG4" i="4"/>
  <c r="AC4" i="4"/>
  <c r="Y4" i="4"/>
  <c r="U4" i="4"/>
  <c r="Q4" i="4"/>
  <c r="M4" i="4"/>
  <c r="I4" i="4"/>
  <c r="AT4" i="4" l="1"/>
  <c r="AS3" i="4"/>
  <c r="AT3" i="4" s="1"/>
  <c r="AU3" i="4" s="1"/>
  <c r="AV3" i="4" s="1"/>
  <c r="AW3" i="4" s="1"/>
  <c r="AX3" i="4" s="1"/>
  <c r="AY3" i="4" s="1"/>
  <c r="AZ3" i="4" s="1"/>
  <c r="BA3" i="4" s="1"/>
  <c r="BB3" i="4" s="1"/>
  <c r="BC3" i="4" s="1"/>
  <c r="BD3" i="4" s="1"/>
  <c r="BE3" i="4" s="1"/>
  <c r="BF3" i="4" s="1"/>
  <c r="BG3" i="4" s="1"/>
  <c r="BH3" i="4" s="1"/>
  <c r="BI3" i="4" s="1"/>
  <c r="BJ3" i="4" s="1"/>
  <c r="BK3" i="4" s="1"/>
  <c r="BL3" i="4" s="1"/>
  <c r="BM3" i="4" s="1"/>
  <c r="BN3" i="4" s="1"/>
  <c r="BO3" i="4" s="1"/>
  <c r="BP3" i="4" s="1"/>
  <c r="BQ3" i="4" s="1"/>
  <c r="BR3" i="4" s="1"/>
  <c r="BS3" i="4" s="1"/>
  <c r="BT3" i="4" s="1"/>
  <c r="BU3" i="4" s="1"/>
  <c r="BV3" i="4" s="1"/>
  <c r="BW3" i="4" s="1"/>
  <c r="BX3" i="4" s="1"/>
  <c r="BY3" i="4" s="1"/>
  <c r="BZ3" i="4" s="1"/>
  <c r="CA3" i="4" s="1"/>
  <c r="CB3" i="4" s="1"/>
  <c r="CC3" i="4" s="1"/>
  <c r="CD3" i="4" s="1"/>
  <c r="CE3" i="4" s="1"/>
  <c r="CF3" i="4" s="1"/>
  <c r="AT5" i="4"/>
  <c r="AU5" i="4" s="1"/>
  <c r="AV5" i="4" s="1"/>
  <c r="AW5" i="4" s="1"/>
  <c r="AX5" i="4" s="1"/>
  <c r="AY5" i="4" s="1"/>
  <c r="AZ5" i="4" s="1"/>
  <c r="BA5" i="4" s="1"/>
  <c r="BB5" i="4" s="1"/>
  <c r="BC5" i="4" s="1"/>
  <c r="BD5" i="4" s="1"/>
  <c r="BE5" i="4" s="1"/>
  <c r="BF5" i="4" s="1"/>
  <c r="BG5" i="4" s="1"/>
  <c r="BH5" i="4" s="1"/>
  <c r="BI5" i="4" s="1"/>
  <c r="BJ5" i="4" s="1"/>
  <c r="BK5" i="4" s="1"/>
  <c r="BL5" i="4" s="1"/>
  <c r="BM5" i="4" s="1"/>
  <c r="BN5" i="4" s="1"/>
  <c r="BO5" i="4" s="1"/>
  <c r="BP5" i="4" s="1"/>
  <c r="BQ5" i="4" s="1"/>
  <c r="BR5" i="4" s="1"/>
  <c r="BS5" i="4" s="1"/>
  <c r="BT5" i="4" s="1"/>
  <c r="BU5" i="4" s="1"/>
  <c r="BV5" i="4" s="1"/>
  <c r="BW5" i="4" s="1"/>
  <c r="BX5" i="4" s="1"/>
  <c r="BY5" i="4" s="1"/>
  <c r="BZ5" i="4" s="1"/>
  <c r="CA5" i="4" s="1"/>
  <c r="CB5" i="4" s="1"/>
  <c r="CC5" i="4" s="1"/>
  <c r="CD5" i="4" s="1"/>
  <c r="CE5" i="4" s="1"/>
  <c r="CF5" i="4" s="1"/>
  <c r="AW7" i="4"/>
  <c r="AX7" i="4" s="1"/>
  <c r="AY7" i="4" s="1"/>
  <c r="AZ7" i="4" s="1"/>
  <c r="BA7" i="4" s="1"/>
  <c r="BB7" i="4" s="1"/>
  <c r="BC7" i="4" s="1"/>
  <c r="BD7" i="4" s="1"/>
  <c r="BE7" i="4" s="1"/>
  <c r="BF7" i="4" s="1"/>
  <c r="BG7" i="4" s="1"/>
  <c r="BH7" i="4" s="1"/>
  <c r="BI7" i="4" s="1"/>
  <c r="BJ7" i="4" s="1"/>
  <c r="BK7" i="4" s="1"/>
  <c r="BL7" i="4" s="1"/>
  <c r="BM7" i="4" s="1"/>
  <c r="BN7" i="4" s="1"/>
  <c r="BO7" i="4" s="1"/>
  <c r="BP7" i="4" s="1"/>
  <c r="BQ7" i="4" s="1"/>
  <c r="BR7" i="4" s="1"/>
  <c r="BS7" i="4" s="1"/>
  <c r="BT7" i="4" s="1"/>
  <c r="BU7" i="4" s="1"/>
  <c r="BV7" i="4" s="1"/>
  <c r="BW7" i="4" s="1"/>
  <c r="BX7" i="4" s="1"/>
  <c r="BY7" i="4" s="1"/>
  <c r="BZ7" i="4" s="1"/>
  <c r="CA7" i="4" s="1"/>
  <c r="CB7" i="4" s="1"/>
  <c r="CC7" i="4" s="1"/>
  <c r="CD7" i="4" s="1"/>
  <c r="CE7" i="4" s="1"/>
  <c r="CF7" i="4" s="1"/>
  <c r="AU4" i="4"/>
  <c r="AV4" i="4" s="1"/>
  <c r="AW4" i="4" s="1"/>
  <c r="AX4" i="4" s="1"/>
  <c r="AY4" i="4" s="1"/>
  <c r="AZ4" i="4" s="1"/>
  <c r="BA4" i="4" s="1"/>
  <c r="BB4" i="4" s="1"/>
  <c r="BC4" i="4" s="1"/>
  <c r="BD4" i="4" s="1"/>
  <c r="BE4" i="4" s="1"/>
  <c r="BF4" i="4" s="1"/>
  <c r="BG4" i="4" s="1"/>
  <c r="BH4" i="4" s="1"/>
  <c r="BI4" i="4" s="1"/>
  <c r="BJ4" i="4" s="1"/>
  <c r="BK4" i="4" s="1"/>
  <c r="BL4" i="4" s="1"/>
  <c r="BM4" i="4" s="1"/>
  <c r="BN4" i="4" s="1"/>
  <c r="BO4" i="4" s="1"/>
  <c r="BP4" i="4" s="1"/>
  <c r="BQ4" i="4" s="1"/>
  <c r="BR4" i="4" s="1"/>
  <c r="BS4" i="4" s="1"/>
  <c r="BT4" i="4" s="1"/>
  <c r="BU4" i="4" s="1"/>
  <c r="BV4" i="4" s="1"/>
  <c r="BW4" i="4" s="1"/>
  <c r="BX4" i="4" s="1"/>
  <c r="BY4" i="4" s="1"/>
  <c r="BZ4" i="4" s="1"/>
  <c r="CA4" i="4" s="1"/>
  <c r="CB4" i="4" s="1"/>
  <c r="CC4" i="4" s="1"/>
  <c r="CD4" i="4" s="1"/>
  <c r="CE4" i="4" s="1"/>
  <c r="CF4" i="4" s="1"/>
  <c r="AU6" i="4"/>
  <c r="AV6" i="4" s="1"/>
  <c r="AW6" i="4" s="1"/>
  <c r="AX6" i="4" s="1"/>
  <c r="AY6" i="4" s="1"/>
  <c r="AZ6" i="4" s="1"/>
  <c r="BA6" i="4" s="1"/>
  <c r="BB6" i="4" s="1"/>
  <c r="BC6" i="4" s="1"/>
  <c r="BD6" i="4" s="1"/>
  <c r="BE6" i="4" s="1"/>
  <c r="BF6" i="4" s="1"/>
  <c r="BG6" i="4" s="1"/>
  <c r="BH6" i="4" s="1"/>
  <c r="BI6" i="4" s="1"/>
  <c r="BJ6" i="4" s="1"/>
  <c r="BK6" i="4" s="1"/>
  <c r="BL6" i="4" s="1"/>
  <c r="BM6" i="4" s="1"/>
  <c r="BN6" i="4" s="1"/>
  <c r="BO6" i="4" s="1"/>
  <c r="BP6" i="4" s="1"/>
  <c r="BQ6" i="4" s="1"/>
  <c r="BR6" i="4" s="1"/>
  <c r="BS6" i="4" s="1"/>
  <c r="BT6" i="4" s="1"/>
  <c r="BU6" i="4" s="1"/>
  <c r="BV6" i="4" s="1"/>
  <c r="BW6" i="4" s="1"/>
  <c r="BX6" i="4" s="1"/>
  <c r="BY6" i="4" s="1"/>
  <c r="BZ6" i="4" s="1"/>
  <c r="CA6" i="4" s="1"/>
  <c r="CB6" i="4" s="1"/>
  <c r="CC6" i="4" s="1"/>
  <c r="CD6" i="4" s="1"/>
  <c r="CE6" i="4" s="1"/>
  <c r="CF6" i="4" s="1"/>
</calcChain>
</file>

<file path=xl/sharedStrings.xml><?xml version="1.0" encoding="utf-8"?>
<sst xmlns="http://schemas.openxmlformats.org/spreadsheetml/2006/main" count="133" uniqueCount="124">
  <si>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</si>
  <si>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</si>
  <si>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</si>
  <si>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</si>
  <si>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</si>
  <si>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</si>
  <si>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</si>
  <si>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</si>
  <si>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</si>
  <si>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</si>
  <si>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</si>
  <si>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</si>
  <si>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</si>
  <si>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</si>
  <si>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</si>
  <si>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</si>
  <si>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</si>
  <si>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</si>
  <si>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</si>
  <si>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</si>
  <si>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</si>
  <si>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</si>
  <si>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</si>
  <si>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</si>
  <si>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</si>
  <si>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</si>
  <si>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Chaine nettoyée</t>
  </si>
  <si>
    <t>Changement ordre caractères</t>
  </si>
  <si>
    <t>LU280019400644750000</t>
  </si>
  <si>
    <t>MD24AG000225100013104168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</si>
  <si>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</si>
  <si>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</si>
  <si>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</si>
  <si>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</si>
  <si>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</si>
  <si>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</si>
  <si>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</si>
  <si>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</si>
  <si>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</si>
  <si>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</si>
  <si>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</si>
  <si>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</si>
  <si>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</si>
  <si>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</si>
  <si>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</si>
  <si>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</si>
  <si>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</si>
  <si>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</si>
  <si>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</si>
  <si>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</si>
  <si>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</si>
  <si>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</si>
  <si>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</si>
  <si>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</si>
  <si>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</si>
  <si>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</si>
  <si>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</si>
  <si>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</si>
  <si>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</si>
  <si>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</si>
  <si>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ME25505000012345678951</t>
  </si>
  <si>
    <t>Chaîne originale</t>
  </si>
  <si>
    <t>AT611904300234573201</t>
  </si>
  <si>
    <t>CH00 3456 7890 C123 4567 8</t>
  </si>
  <si>
    <t>Valeur</t>
  </si>
  <si>
    <t>Caractère</t>
  </si>
  <si>
    <t>0</t>
  </si>
  <si>
    <t>R1</t>
  </si>
  <si>
    <t>R2</t>
  </si>
  <si>
    <t>R3</t>
  </si>
  <si>
    <t>R4</t>
  </si>
  <si>
    <t>R5</t>
  </si>
  <si>
    <t>R6</t>
  </si>
  <si>
    <t>R7</t>
  </si>
  <si>
    <t>R8</t>
  </si>
  <si>
    <t>R9</t>
  </si>
  <si>
    <t>R10</t>
  </si>
  <si>
    <t>R11</t>
  </si>
  <si>
    <t>R12</t>
  </si>
  <si>
    <t>R13</t>
  </si>
  <si>
    <t>R14</t>
  </si>
  <si>
    <t>R15</t>
  </si>
  <si>
    <t>R16</t>
  </si>
  <si>
    <t>R17</t>
  </si>
  <si>
    <t>R18</t>
  </si>
  <si>
    <t>R19</t>
  </si>
  <si>
    <t>R20</t>
  </si>
  <si>
    <t>R21</t>
  </si>
  <si>
    <t>R22</t>
  </si>
  <si>
    <t>R23</t>
  </si>
  <si>
    <t>R24</t>
  </si>
  <si>
    <t>R25</t>
  </si>
  <si>
    <t>R26</t>
  </si>
  <si>
    <t>R27</t>
  </si>
  <si>
    <t>R28</t>
  </si>
  <si>
    <t>R29</t>
  </si>
  <si>
    <t>R30</t>
  </si>
  <si>
    <t>R31</t>
  </si>
  <si>
    <t>R32</t>
  </si>
  <si>
    <t>R33</t>
  </si>
  <si>
    <t>R34</t>
  </si>
  <si>
    <t>R35</t>
  </si>
  <si>
    <t>R36</t>
  </si>
  <si>
    <t>R37</t>
  </si>
  <si>
    <t>R38</t>
  </si>
  <si>
    <t>R39</t>
  </si>
  <si>
    <t>R40</t>
  </si>
  <si>
    <t>31</t>
  </si>
  <si>
    <t>32</t>
  </si>
  <si>
    <t>33</t>
  </si>
  <si>
    <t>34</t>
  </si>
  <si>
    <t>35</t>
  </si>
  <si>
    <t>36</t>
  </si>
  <si>
    <t>37</t>
  </si>
  <si>
    <t>38</t>
  </si>
  <si>
    <t>39</t>
  </si>
  <si>
    <t>40</t>
  </si>
  <si>
    <t>IBAN Valide</t>
  </si>
  <si>
    <t>No Compte</t>
  </si>
  <si>
    <t>Code Pays</t>
  </si>
  <si>
    <t>Clé</t>
  </si>
  <si>
    <t>Bonne clé</t>
  </si>
  <si>
    <t>Texte complémentaire</t>
  </si>
  <si>
    <t>IBAN Définitif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</si>
</sst>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NumberFormat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49" fontId="0" fillId="0" borderId="0" xfId="0" quotePrefix="1" applyNumberFormat="1" applyAlignment="1">
      <alignment horizontal="center" vertical="center"/>
    </xf>
    <xf numFmtId="0" fontId="0" fillId="0" borderId="0" xfId="0" applyFont="1" applyFill="1" applyAlignment="1">
      <alignment horizontal="center"/>
    </xf>
    <xf numFmtId="0" fontId="0" fillId="0" borderId="0" xfId="0" applyNumberFormat="1" applyFont="1" applyFill="1" applyAlignment="1">
      <alignment horizontal="center"/>
    </xf>
    <xf numFmtId="0" fontId="0" fillId="0" borderId="0" xfId="0" applyNumberFormat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95">
    <dxf>
      <alignment horizontal="center" textRotation="0" wrapText="0" indent="0" justifyLastLine="0" shrinkToFit="0" readingOrder="0"/>
    </dxf>
    <dxf>
      <numFmt numFmtId="0" formatCode="General"/>
      <alignment horizontal="center" textRotation="0" wrapText="0" indent="0" justifyLastLine="0" shrinkToFit="0" readingOrder="0"/>
    </dxf>
    <dxf>
      <numFmt numFmtId="0" formatCode="General"/>
      <alignment horizontal="center" textRotation="0" wrapText="0" indent="0" justifyLastLine="0" shrinkToFit="0" readingOrder="0"/>
    </dxf>
    <dxf>
      <numFmt numFmtId="0" formatCode="General"/>
      <alignment horizontal="center" textRotation="0" wrapText="0" indent="0" justifyLastLine="0" shrinkToFit="0" readingOrder="0"/>
    </dxf>
    <dxf>
      <numFmt numFmtId="0" formatCode="General"/>
      <alignment horizontal="center" textRotation="0" wrapText="0" indent="0" justifyLastLine="0" shrinkToFit="0" readingOrder="0"/>
    </dxf>
    <dxf>
      <numFmt numFmtId="0" formatCode="General"/>
      <alignment horizontal="center" textRotation="0" wrapText="0" indent="0" justifyLastLine="0" shrinkToFit="0" readingOrder="0"/>
    </dxf>
    <dxf>
      <numFmt numFmtId="0" formatCode="General"/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3" name="Tableau3" displayName="Tableau3" ref="A2:CL7" totalsRowShown="0" headerRowDxfId="8" dataDxfId="7">
  <tableColumns count="90">
    <tableColumn id="1" name="Chaîne originale" dataDxfId="91"/>
    <tableColumn id="2" name="Chaine nettoyée" dataDxfId="90">
      <calculatedColumnFormula>SUBSTITUTE(SUBSTITUTE(SUBSTITUTE(A3," ",""),"-",""),".","")</calculatedColumnFormula>
    </tableColumn>
    <tableColumn id="3" name="Changement ordre caractères" dataDxfId="89">
      <calculatedColumnFormula>CONCATENATE(RIGHT(B3,LEN(B3)-4),LEFT(B3,4))</calculatedColumnFormula>
    </tableColumn>
    <tableColumn id="4" name="1" dataDxfId="88">
      <calculatedColumnFormula>IFERROR(VLOOKUP(MID($C3,D$2,1),CorrespondanceCaractereValeur[],2,FALSE),"")</calculatedColumnFormula>
    </tableColumn>
    <tableColumn id="5" name="2" dataDxfId="87">
      <calculatedColumnFormula>IFERROR(VLOOKUP(MID($C3,E$2,1),CorrespondanceCaractereValeur[],2,FALSE),"")</calculatedColumnFormula>
    </tableColumn>
    <tableColumn id="6" name="3" dataDxfId="86">
      <calculatedColumnFormula>IFERROR(VLOOKUP(MID($C3,F$2,1),CorrespondanceCaractereValeur[],2,FALSE),"")</calculatedColumnFormula>
    </tableColumn>
    <tableColumn id="7" name="4" dataDxfId="85">
      <calculatedColumnFormula>IFERROR(VLOOKUP(MID($C3,G$2,1),CorrespondanceCaractereValeur[],2,FALSE),"")</calculatedColumnFormula>
    </tableColumn>
    <tableColumn id="8" name="5" dataDxfId="84">
      <calculatedColumnFormula>IFERROR(VLOOKUP(MID($C3,H$2,1),CorrespondanceCaractereValeur[],2,FALSE),"")</calculatedColumnFormula>
    </tableColumn>
    <tableColumn id="9" name="6" dataDxfId="83">
      <calculatedColumnFormula>IFERROR(VLOOKUP(MID($C3,I$2,1),CorrespondanceCaractereValeur[],2,FALSE),"")</calculatedColumnFormula>
    </tableColumn>
    <tableColumn id="10" name="7" dataDxfId="82">
      <calculatedColumnFormula>IFERROR(VLOOKUP(MID($C3,J$2,1),CorrespondanceCaractereValeur[],2,FALSE),"")</calculatedColumnFormula>
    </tableColumn>
    <tableColumn id="11" name="8" dataDxfId="81">
      <calculatedColumnFormula>IFERROR(VLOOKUP(MID($C3,K$2,1),CorrespondanceCaractereValeur[],2,FALSE),"")</calculatedColumnFormula>
    </tableColumn>
    <tableColumn id="12" name="9" dataDxfId="80">
      <calculatedColumnFormula>IFERROR(VLOOKUP(MID($C3,L$2,1),CorrespondanceCaractereValeur[],2,FALSE),"")</calculatedColumnFormula>
    </tableColumn>
    <tableColumn id="13" name="10" dataDxfId="79">
      <calculatedColumnFormula>IFERROR(VLOOKUP(MID($C3,M$2,1),CorrespondanceCaractereValeur[],2,FALSE),"")</calculatedColumnFormula>
    </tableColumn>
    <tableColumn id="14" name="11" dataDxfId="78">
      <calculatedColumnFormula>IFERROR(VLOOKUP(MID($C3,N$2,1),CorrespondanceCaractereValeur[],2,FALSE),"")</calculatedColumnFormula>
    </tableColumn>
    <tableColumn id="15" name="12" dataDxfId="77">
      <calculatedColumnFormula>IFERROR(VLOOKUP(MID($C3,O$2,1),CorrespondanceCaractereValeur[],2,FALSE),"")</calculatedColumnFormula>
    </tableColumn>
    <tableColumn id="16" name="13" dataDxfId="76">
      <calculatedColumnFormula>IFERROR(VLOOKUP(MID($C3,P$2,1),CorrespondanceCaractereValeur[],2,FALSE),"")</calculatedColumnFormula>
    </tableColumn>
    <tableColumn id="17" name="14" dataDxfId="75">
      <calculatedColumnFormula>IFERROR(VLOOKUP(MID($C3,Q$2,1),CorrespondanceCaractereValeur[],2,FALSE),"")</calculatedColumnFormula>
    </tableColumn>
    <tableColumn id="18" name="15" dataDxfId="74">
      <calculatedColumnFormula>IFERROR(VLOOKUP(MID($C3,R$2,1),CorrespondanceCaractereValeur[],2,FALSE),"")</calculatedColumnFormula>
    </tableColumn>
    <tableColumn id="19" name="16" dataDxfId="73">
      <calculatedColumnFormula>IFERROR(VLOOKUP(MID($C3,S$2,1),CorrespondanceCaractereValeur[],2,FALSE),"")</calculatedColumnFormula>
    </tableColumn>
    <tableColumn id="20" name="17" dataDxfId="72">
      <calculatedColumnFormula>IFERROR(VLOOKUP(MID($C3,T$2,1),CorrespondanceCaractereValeur[],2,FALSE),"")</calculatedColumnFormula>
    </tableColumn>
    <tableColumn id="21" name="18" dataDxfId="71">
      <calculatedColumnFormula>IFERROR(VLOOKUP(MID($C3,U$2,1),CorrespondanceCaractereValeur[],2,FALSE),"")</calculatedColumnFormula>
    </tableColumn>
    <tableColumn id="22" name="19" dataDxfId="70">
      <calculatedColumnFormula>IFERROR(VLOOKUP(MID($C3,V$2,1),CorrespondanceCaractereValeur[],2,FALSE),"")</calculatedColumnFormula>
    </tableColumn>
    <tableColumn id="23" name="20" dataDxfId="69">
      <calculatedColumnFormula>IFERROR(VLOOKUP(MID($C3,W$2,1),CorrespondanceCaractereValeur[],2,FALSE),"")</calculatedColumnFormula>
    </tableColumn>
    <tableColumn id="24" name="21" dataDxfId="68">
      <calculatedColumnFormula>IFERROR(VLOOKUP(MID($C3,X$2,1),CorrespondanceCaractereValeur[],2,FALSE),"")</calculatedColumnFormula>
    </tableColumn>
    <tableColumn id="25" name="22" dataDxfId="67">
      <calculatedColumnFormula>IFERROR(VLOOKUP(MID($C3,Y$2,1),CorrespondanceCaractereValeur[],2,FALSE),"")</calculatedColumnFormula>
    </tableColumn>
    <tableColumn id="26" name="23" dataDxfId="66">
      <calculatedColumnFormula>IFERROR(VLOOKUP(MID($C3,Z$2,1),CorrespondanceCaractereValeur[],2,FALSE),"")</calculatedColumnFormula>
    </tableColumn>
    <tableColumn id="27" name="24" dataDxfId="65">
      <calculatedColumnFormula>IFERROR(VLOOKUP(MID($C3,AA$2,1),CorrespondanceCaractereValeur[],2,FALSE),"")</calculatedColumnFormula>
    </tableColumn>
    <tableColumn id="28" name="25" dataDxfId="64">
      <calculatedColumnFormula>IFERROR(VLOOKUP(MID($C3,AB$2,1),CorrespondanceCaractereValeur[],2,FALSE),"")</calculatedColumnFormula>
    </tableColumn>
    <tableColumn id="29" name="26" dataDxfId="63">
      <calculatedColumnFormula>IFERROR(VLOOKUP(MID($C3,AC$2,1),CorrespondanceCaractereValeur[],2,FALSE),"")</calculatedColumnFormula>
    </tableColumn>
    <tableColumn id="30" name="27" dataDxfId="62">
      <calculatedColumnFormula>IFERROR(VLOOKUP(MID($C3,AD$2,1),CorrespondanceCaractereValeur[],2,FALSE),"")</calculatedColumnFormula>
    </tableColumn>
    <tableColumn id="31" name="28" dataDxfId="61">
      <calculatedColumnFormula>IFERROR(VLOOKUP(MID($C3,AE$2,1),CorrespondanceCaractereValeur[],2,FALSE),"")</calculatedColumnFormula>
    </tableColumn>
    <tableColumn id="32" name="29" dataDxfId="60">
      <calculatedColumnFormula>IFERROR(VLOOKUP(MID($C3,AF$2,1),CorrespondanceCaractereValeur[],2,FALSE),"")</calculatedColumnFormula>
    </tableColumn>
    <tableColumn id="33" name="30" dataDxfId="59">
      <calculatedColumnFormula>IFERROR(VLOOKUP(MID($C3,AG$2,1),CorrespondanceCaractereValeur[],2,FALSE),"")</calculatedColumnFormula>
    </tableColumn>
    <tableColumn id="34" name="31" dataDxfId="58">
      <calculatedColumnFormula>IFERROR(VLOOKUP(MID($C3,AH$2,1),CorrespondanceCaractereValeur[],2,FALSE),"")</calculatedColumnFormula>
    </tableColumn>
    <tableColumn id="35" name="32" dataDxfId="57">
      <calculatedColumnFormula>IFERROR(VLOOKUP(MID($C3,AI$2,1),CorrespondanceCaractereValeur[],2,FALSE),"")</calculatedColumnFormula>
    </tableColumn>
    <tableColumn id="36" name="33" dataDxfId="56">
      <calculatedColumnFormula>IFERROR(VLOOKUP(MID($C3,AJ$2,1),CorrespondanceCaractereValeur[],2,FALSE),"")</calculatedColumnFormula>
    </tableColumn>
    <tableColumn id="37" name="34" dataDxfId="55">
      <calculatedColumnFormula>IFERROR(VLOOKUP(MID($C3,AK$2,1),CorrespondanceCaractereValeur[],2,FALSE),"")</calculatedColumnFormula>
    </tableColumn>
    <tableColumn id="38" name="35" dataDxfId="54">
      <calculatedColumnFormula>IFERROR(VLOOKUP(MID($C3,AL$2,1),CorrespondanceCaractereValeur[],2,FALSE),"")</calculatedColumnFormula>
    </tableColumn>
    <tableColumn id="39" name="36" dataDxfId="53">
      <calculatedColumnFormula>IFERROR(VLOOKUP(MID($C3,AM$2,1),CorrespondanceCaractereValeur[],2,FALSE),"")</calculatedColumnFormula>
    </tableColumn>
    <tableColumn id="40" name="37" dataDxfId="52">
      <calculatedColumnFormula>IFERROR(VLOOKUP(MID($C3,AN$2,1),CorrespondanceCaractereValeur[],2,FALSE),"")</calculatedColumnFormula>
    </tableColumn>
    <tableColumn id="41" name="38" dataDxfId="51">
      <calculatedColumnFormula>IFERROR(VLOOKUP(MID($C3,AO$2,1),CorrespondanceCaractereValeur[],2,FALSE),"")</calculatedColumnFormula>
    </tableColumn>
    <tableColumn id="42" name="39" dataDxfId="50">
      <calculatedColumnFormula>IFERROR(VLOOKUP(MID($C3,AP$2,1),CorrespondanceCaractereValeur[],2,FALSE),"")</calculatedColumnFormula>
    </tableColumn>
    <tableColumn id="43" name="40" dataDxfId="49">
      <calculatedColumnFormula>IFERROR(VLOOKUP(MID($C3,AQ$2,1),CorrespondanceCaractereValeur[],2,FALSE),"")</calculatedColumnFormula>
    </tableColumn>
    <tableColumn id="44" name="R1" dataDxfId="48">
      <calculatedColumnFormula>IF(D3&gt;0,MOD(D3,97),0)</calculatedColumnFormula>
    </tableColumn>
    <tableColumn id="45" name="R2" dataDxfId="47">
      <calculatedColumnFormula>IF(E3&lt;&gt;"",MOD(SUM(E3+POWER(10,LEN(E3))*AR3),97),MOD(AR3,97))</calculatedColumnFormula>
    </tableColumn>
    <tableColumn id="46" name="R3" dataDxfId="46">
      <calculatedColumnFormula>IF(F3&lt;&gt;"",MOD(SUM(F3+POWER(10,LEN(F3))*AS3),97),MOD(AS3,97))</calculatedColumnFormula>
    </tableColumn>
    <tableColumn id="47" name="R4" dataDxfId="45">
      <calculatedColumnFormula>IF(G3&lt;&gt;"",MOD(SUM(G3+POWER(10,LEN(G3))*AT3),97),MOD(AT3,97))</calculatedColumnFormula>
    </tableColumn>
    <tableColumn id="48" name="R5" dataDxfId="44">
      <calculatedColumnFormula>IF(H3&lt;&gt;"",MOD(SUM(H3+POWER(10,LEN(H3))*AU3),97),MOD(AU3,97))</calculatedColumnFormula>
    </tableColumn>
    <tableColumn id="49" name="R6" dataDxfId="43">
      <calculatedColumnFormula>IF(I3&lt;&gt;"",MOD(SUM(I3+POWER(10,LEN(I3))*AV3),97),MOD(AV3,97))</calculatedColumnFormula>
    </tableColumn>
    <tableColumn id="50" name="R7" dataDxfId="42">
      <calculatedColumnFormula>IF(J3&lt;&gt;"",MOD(SUM(J3+POWER(10,LEN(J3))*AW3),97),MOD(AW3,97))</calculatedColumnFormula>
    </tableColumn>
    <tableColumn id="51" name="R8" dataDxfId="41">
      <calculatedColumnFormula>IF(K3&lt;&gt;"",MOD(SUM(K3+POWER(10,LEN(K3))*AX3),97),MOD(AX3,97))</calculatedColumnFormula>
    </tableColumn>
    <tableColumn id="52" name="R9" dataDxfId="40">
      <calculatedColumnFormula>IF(L3&lt;&gt;"",MOD(SUM(L3+POWER(10,LEN(L3))*AY3),97),MOD(AY3,97))</calculatedColumnFormula>
    </tableColumn>
    <tableColumn id="53" name="R10" dataDxfId="39">
      <calculatedColumnFormula>IF(M3&lt;&gt;"",MOD(SUM(M3+POWER(10,LEN(M3))*AZ3),97),MOD(AZ3,97))</calculatedColumnFormula>
    </tableColumn>
    <tableColumn id="54" name="R11" dataDxfId="38">
      <calculatedColumnFormula>IF(N3&lt;&gt;"",MOD(SUM(N3+POWER(10,LEN(N3))*BA3),97),MOD(BA3,97))</calculatedColumnFormula>
    </tableColumn>
    <tableColumn id="55" name="R12" dataDxfId="37">
      <calculatedColumnFormula>IF(O3&lt;&gt;"",MOD(SUM(O3+POWER(10,LEN(O3))*BB3),97),MOD(BB3,97))</calculatedColumnFormula>
    </tableColumn>
    <tableColumn id="56" name="R13" dataDxfId="36">
      <calculatedColumnFormula>IF(P3&lt;&gt;"",MOD(SUM(P3+POWER(10,LEN(P3))*BC3),97),MOD(BC3,97))</calculatedColumnFormula>
    </tableColumn>
    <tableColumn id="57" name="R14" dataDxfId="35">
      <calculatedColumnFormula>IF(Q3&lt;&gt;"",MOD(SUM(Q3+POWER(10,LEN(Q3))*BD3),97),MOD(BD3,97))</calculatedColumnFormula>
    </tableColumn>
    <tableColumn id="58" name="R15" dataDxfId="34">
      <calculatedColumnFormula>IF(R3&lt;&gt;"",MOD(SUM(R3+POWER(10,LEN(R3))*BE3),97),MOD(BE3,97))</calculatedColumnFormula>
    </tableColumn>
    <tableColumn id="59" name="R16" dataDxfId="33">
      <calculatedColumnFormula>IF(S3&lt;&gt;"",MOD(SUM(S3+POWER(10,LEN(S3))*BF3),97),MOD(BF3,97))</calculatedColumnFormula>
    </tableColumn>
    <tableColumn id="60" name="R17" dataDxfId="32">
      <calculatedColumnFormula>IF(T3&lt;&gt;"",MOD(SUM(T3+POWER(10,LEN(T3))*BG3),97),MOD(BG3,97))</calculatedColumnFormula>
    </tableColumn>
    <tableColumn id="61" name="R18" dataDxfId="31">
      <calculatedColumnFormula>IF(U3&lt;&gt;"",MOD(SUM(U3+POWER(10,LEN(U3))*BH3),97),MOD(BH3,97))</calculatedColumnFormula>
    </tableColumn>
    <tableColumn id="62" name="R19" dataDxfId="30">
      <calculatedColumnFormula>IF(V3&lt;&gt;"",MOD(SUM(V3+POWER(10,LEN(V3))*BI3),97),MOD(BI3,97))</calculatedColumnFormula>
    </tableColumn>
    <tableColumn id="63" name="R20" dataDxfId="29">
      <calculatedColumnFormula>IF(W3&lt;&gt;"",MOD(SUM(W3+POWER(10,LEN(W3))*BJ3),97),MOD(BJ3,97))</calculatedColumnFormula>
    </tableColumn>
    <tableColumn id="64" name="R21" dataDxfId="28">
      <calculatedColumnFormula>IF(X3&lt;&gt;"",MOD(SUM(X3+POWER(10,LEN(X3))*BK3),97),MOD(BK3,97))</calculatedColumnFormula>
    </tableColumn>
    <tableColumn id="65" name="R22" dataDxfId="27">
      <calculatedColumnFormula>IF(Y3&lt;&gt;"",MOD(SUM(Y3+POWER(10,LEN(Y3))*BL3),97),MOD(BL3,97))</calculatedColumnFormula>
    </tableColumn>
    <tableColumn id="66" name="R23" dataDxfId="26">
      <calculatedColumnFormula>IF(Z3&lt;&gt;"",MOD(SUM(Z3+POWER(10,LEN(Z3))*BM3),97),MOD(BM3,97))</calculatedColumnFormula>
    </tableColumn>
    <tableColumn id="67" name="R24" dataDxfId="25">
      <calculatedColumnFormula>IF(AA3&lt;&gt;"",MOD(SUM(AA3+POWER(10,LEN(AA3))*BN3),97),MOD(BN3,97))</calculatedColumnFormula>
    </tableColumn>
    <tableColumn id="68" name="R25" dataDxfId="24">
      <calculatedColumnFormula>IF(AB3&lt;&gt;"",MOD(SUM(AB3+POWER(10,LEN(AB3))*BO3),97),MOD(BO3,97))</calculatedColumnFormula>
    </tableColumn>
    <tableColumn id="69" name="R26" dataDxfId="23">
      <calculatedColumnFormula>IF(AC3&lt;&gt;"",MOD(SUM(AC3+POWER(10,LEN(AC3))*BP3),97),MOD(BP3,97))</calculatedColumnFormula>
    </tableColumn>
    <tableColumn id="70" name="R27" dataDxfId="22">
      <calculatedColumnFormula>IF(AD3&lt;&gt;"",MOD(SUM(AD3+POWER(10,LEN(AD3))*BQ3),97),MOD(BQ3,97))</calculatedColumnFormula>
    </tableColumn>
    <tableColumn id="71" name="R28" dataDxfId="21">
      <calculatedColumnFormula>IF(AE3&lt;&gt;"",MOD(SUM(AE3+POWER(10,LEN(AE3))*BR3),97),MOD(BR3,97))</calculatedColumnFormula>
    </tableColumn>
    <tableColumn id="72" name="R29" dataDxfId="20">
      <calculatedColumnFormula>IF(AF3&lt;&gt;"",MOD(SUM(AF3+POWER(10,LEN(AF3))*BS3),97),MOD(BS3,97))</calculatedColumnFormula>
    </tableColumn>
    <tableColumn id="73" name="R30" dataDxfId="19">
      <calculatedColumnFormula>IF(AG3&lt;&gt;"",MOD(SUM(AG3+POWER(10,LEN(AG3))*BT3),97),MOD(BT3,97))</calculatedColumnFormula>
    </tableColumn>
    <tableColumn id="74" name="R31" dataDxfId="18">
      <calculatedColumnFormula>IF(AH3&lt;&gt;"",MOD(SUM(AH3+POWER(10,LEN(AH3))*BU3),97),MOD(BU3,97))</calculatedColumnFormula>
    </tableColumn>
    <tableColumn id="75" name="R32" dataDxfId="17">
      <calculatedColumnFormula>IF(AI3&lt;&gt;"",MOD(SUM(AI3+POWER(10,LEN(AI3))*BV3),97),MOD(BV3,97))</calculatedColumnFormula>
    </tableColumn>
    <tableColumn id="76" name="R33" dataDxfId="16">
      <calculatedColumnFormula>IF(AJ3&lt;&gt;"",MOD(SUM(AJ3+POWER(10,LEN(AJ3))*BW3),97),MOD(BW3,97))</calculatedColumnFormula>
    </tableColumn>
    <tableColumn id="77" name="R34" dataDxfId="15">
      <calculatedColumnFormula>IF(AK3&lt;&gt;"",MOD(SUM(AK3+POWER(10,LEN(AK3))*BX3),97),MOD(BX3,97))</calculatedColumnFormula>
    </tableColumn>
    <tableColumn id="78" name="R35" dataDxfId="14">
      <calculatedColumnFormula>IF(AL3&lt;&gt;"",MOD(SUM(AL3+POWER(10,LEN(AL3))*BY3),97),MOD(BY3,97))</calculatedColumnFormula>
    </tableColumn>
    <tableColumn id="79" name="R36" dataDxfId="13">
      <calculatedColumnFormula>IF(AM3&lt;&gt;"",MOD(SUM(AM3+POWER(10,LEN(AM3))*BZ3),97),MOD(BZ3,97))</calculatedColumnFormula>
    </tableColumn>
    <tableColumn id="80" name="R37" dataDxfId="12">
      <calculatedColumnFormula>IF(AN3&lt;&gt;"",MOD(SUM(AN3+POWER(10,LEN(AN3))*CA3),97),MOD(CA3,97))</calculatedColumnFormula>
    </tableColumn>
    <tableColumn id="81" name="R38" dataDxfId="11">
      <calculatedColumnFormula>IF(AO3&lt;&gt;"",MOD(SUM(AO3+POWER(10,LEN(AO3))*CB3),97),MOD(CB3,97))</calculatedColumnFormula>
    </tableColumn>
    <tableColumn id="82" name="R39" dataDxfId="10">
      <calculatedColumnFormula>IF(AP3&lt;&gt;"",MOD(SUM(AP3+POWER(10,LEN(AP3))*CC3),97),MOD(CC3,97))</calculatedColumnFormula>
    </tableColumn>
    <tableColumn id="83" name="R40" dataDxfId="9">
      <calculatedColumnFormula>IF(AQ3&lt;&gt;"",MOD(SUM(AQ3+POWER(10,LEN(AQ3))*CD3),97),MOD(CD3,97))</calculatedColumnFormula>
    </tableColumn>
    <tableColumn id="84" name="IBAN Valide" dataDxfId="6">
      <calculatedColumnFormula>IF(Tableau3[[#This Row],[R40]]=1,TRUE,FALSE)</calculatedColumnFormula>
    </tableColumn>
    <tableColumn id="85" name="No Compte" dataDxfId="5">
      <calculatedColumnFormula>LEFT(Tableau3[Changement ordre caractères],LEN(Tableau3[Changement ordre caractères])-4)</calculatedColumnFormula>
    </tableColumn>
    <tableColumn id="88" name="Code Pays" dataDxfId="4">
      <calculatedColumnFormula>LEFT(RIGHT(Tableau3[Changement ordre caractères],4),2)</calculatedColumnFormula>
    </tableColumn>
    <tableColumn id="89" name="Clé" dataDxfId="3">
      <calculatedColumnFormula>RIGHT(Tableau3[Changement ordre caractères],2)</calculatedColumnFormula>
    </tableColumn>
    <tableColumn id="90" name="Bonne clé" dataDxfId="2">
      <calculatedColumnFormula>IF(Tableau3[[#This Row],[R40]]=1,Tableau3[[#This Row],[Clé]],VALUE(Tableau3[[#This Row],[Clé]]+Tableau3[[#This Row],[R40]]))</calculatedColumnFormula>
    </tableColumn>
    <tableColumn id="91" name="Texte complémentaire" dataDxfId="1">
      <calculatedColumnFormula>REPT("0",2-LEN(Tableau3[[#This Row],[Bonne clé]]))</calculatedColumnFormula>
    </tableColumn>
    <tableColumn id="92" name="IBAN Définitif" dataDxfId="0">
      <calculatedColumnFormula>CONCATENATE(Tableau3[[#This Row],[Code Pays]],Tableau3[[#This Row],[Texte complémentaire]],Tableau3[[#This Row],[Bonne clé]],Tableau3[[#This Row],[No Compte]])</calculatedColumnFormula>
    </tableColumn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2" name="CorrespondanceCaractereValeur" displayName="CorrespondanceCaractereValeur" ref="A1:B37" totalsRowShown="0" dataDxfId="94">
  <autoFilter ref="A1:B37"/>
  <tableColumns count="2">
    <tableColumn id="1" name="Caractère" dataDxfId="92"/>
    <tableColumn id="2" name="Valeur" dataDxfId="93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CL106"/>
  <sheetViews>
    <sheetView tabSelected="1" workbookViewId="0">
      <selection activeCell="CL3" sqref="CL3"/>
    </sheetView>
  </sheetViews>
  <sheetFormatPr baseColWidth="10" defaultColWidth="26.85546875" defaultRowHeight="15" x14ac:dyDescent="0.25"/>
  <cols>
    <col min="1" max="2" width="27" style="2" bestFit="1" customWidth="1"/>
    <col min="3" max="3" width="29.7109375" style="2" bestFit="1" customWidth="1"/>
    <col min="4" max="43" width="3.140625" style="2" customWidth="1"/>
    <col min="44" max="52" width="3.140625" style="2" bestFit="1" customWidth="1"/>
    <col min="53" max="83" width="4.140625" style="2" bestFit="1" customWidth="1"/>
    <col min="84" max="89" width="26.85546875" style="2"/>
    <col min="90" max="90" width="27" style="2" bestFit="1" customWidth="1"/>
    <col min="91" max="16384" width="26.85546875" style="2"/>
  </cols>
  <sheetData>
    <row r="2" spans="1:90" x14ac:dyDescent="0.25">
      <c r="A2" s="2" t="s">
        <v>61</v>
      </c>
      <c r="B2" s="2" t="s">
        <v>26</v>
      </c>
      <c r="C2" s="2" t="s">
        <v>27</v>
      </c>
      <c r="D2" s="3" t="s">
        <v>30</v>
      </c>
      <c r="E2" s="3" t="s">
        <v>31</v>
      </c>
      <c r="F2" s="3" t="s">
        <v>32</v>
      </c>
      <c r="G2" s="3" t="s">
        <v>33</v>
      </c>
      <c r="H2" s="3" t="s">
        <v>34</v>
      </c>
      <c r="I2" s="3" t="s">
        <v>35</v>
      </c>
      <c r="J2" s="3" t="s">
        <v>36</v>
      </c>
      <c r="K2" s="3" t="s">
        <v>37</v>
      </c>
      <c r="L2" s="3" t="s">
        <v>38</v>
      </c>
      <c r="M2" s="3" t="s">
        <v>39</v>
      </c>
      <c r="N2" s="3" t="s">
        <v>40</v>
      </c>
      <c r="O2" s="3" t="s">
        <v>41</v>
      </c>
      <c r="P2" s="3" t="s">
        <v>42</v>
      </c>
      <c r="Q2" s="3" t="s">
        <v>43</v>
      </c>
      <c r="R2" s="3" t="s">
        <v>44</v>
      </c>
      <c r="S2" s="3" t="s">
        <v>45</v>
      </c>
      <c r="T2" s="3" t="s">
        <v>46</v>
      </c>
      <c r="U2" s="3" t="s">
        <v>47</v>
      </c>
      <c r="V2" s="3" t="s">
        <v>48</v>
      </c>
      <c r="W2" s="3" t="s">
        <v>49</v>
      </c>
      <c r="X2" s="3" t="s">
        <v>50</v>
      </c>
      <c r="Y2" s="3" t="s">
        <v>51</v>
      </c>
      <c r="Z2" s="3" t="s">
        <v>52</v>
      </c>
      <c r="AA2" s="3" t="s">
        <v>53</v>
      </c>
      <c r="AB2" s="3" t="s">
        <v>54</v>
      </c>
      <c r="AC2" s="3" t="s">
        <v>55</v>
      </c>
      <c r="AD2" s="3" t="s">
        <v>56</v>
      </c>
      <c r="AE2" s="3" t="s">
        <v>57</v>
      </c>
      <c r="AF2" s="3" t="s">
        <v>58</v>
      </c>
      <c r="AG2" s="3" t="s">
        <v>59</v>
      </c>
      <c r="AH2" s="3" t="s">
        <v>107</v>
      </c>
      <c r="AI2" s="3" t="s">
        <v>108</v>
      </c>
      <c r="AJ2" s="3" t="s">
        <v>109</v>
      </c>
      <c r="AK2" s="3" t="s">
        <v>110</v>
      </c>
      <c r="AL2" s="3" t="s">
        <v>111</v>
      </c>
      <c r="AM2" s="3" t="s">
        <v>112</v>
      </c>
      <c r="AN2" s="3" t="s">
        <v>113</v>
      </c>
      <c r="AO2" s="3" t="s">
        <v>114</v>
      </c>
      <c r="AP2" s="3" t="s">
        <v>115</v>
      </c>
      <c r="AQ2" s="3" t="s">
        <v>116</v>
      </c>
      <c r="AR2" s="2" t="s">
        <v>67</v>
      </c>
      <c r="AS2" s="2" t="s">
        <v>68</v>
      </c>
      <c r="AT2" s="2" t="s">
        <v>69</v>
      </c>
      <c r="AU2" s="2" t="s">
        <v>70</v>
      </c>
      <c r="AV2" s="2" t="s">
        <v>71</v>
      </c>
      <c r="AW2" s="2" t="s">
        <v>72</v>
      </c>
      <c r="AX2" s="2" t="s">
        <v>73</v>
      </c>
      <c r="AY2" s="2" t="s">
        <v>74</v>
      </c>
      <c r="AZ2" s="2" t="s">
        <v>75</v>
      </c>
      <c r="BA2" s="2" t="s">
        <v>76</v>
      </c>
      <c r="BB2" s="2" t="s">
        <v>77</v>
      </c>
      <c r="BC2" s="2" t="s">
        <v>78</v>
      </c>
      <c r="BD2" s="2" t="s">
        <v>79</v>
      </c>
      <c r="BE2" s="2" t="s">
        <v>80</v>
      </c>
      <c r="BF2" s="2" t="s">
        <v>81</v>
      </c>
      <c r="BG2" s="2" t="s">
        <v>82</v>
      </c>
      <c r="BH2" s="2" t="s">
        <v>83</v>
      </c>
      <c r="BI2" s="2" t="s">
        <v>84</v>
      </c>
      <c r="BJ2" s="2" t="s">
        <v>85</v>
      </c>
      <c r="BK2" s="2" t="s">
        <v>86</v>
      </c>
      <c r="BL2" s="2" t="s">
        <v>87</v>
      </c>
      <c r="BM2" s="2" t="s">
        <v>88</v>
      </c>
      <c r="BN2" s="2" t="s">
        <v>89</v>
      </c>
      <c r="BO2" s="2" t="s">
        <v>90</v>
      </c>
      <c r="BP2" s="2" t="s">
        <v>91</v>
      </c>
      <c r="BQ2" s="2" t="s">
        <v>92</v>
      </c>
      <c r="BR2" s="2" t="s">
        <v>93</v>
      </c>
      <c r="BS2" s="2" t="s">
        <v>94</v>
      </c>
      <c r="BT2" s="2" t="s">
        <v>95</v>
      </c>
      <c r="BU2" s="2" t="s">
        <v>96</v>
      </c>
      <c r="BV2" s="2" t="s">
        <v>97</v>
      </c>
      <c r="BW2" s="2" t="s">
        <v>98</v>
      </c>
      <c r="BX2" s="2" t="s">
        <v>99</v>
      </c>
      <c r="BY2" s="2" t="s">
        <v>100</v>
      </c>
      <c r="BZ2" s="2" t="s">
        <v>101</v>
      </c>
      <c r="CA2" s="2" t="s">
        <v>102</v>
      </c>
      <c r="CB2" s="2" t="s">
        <v>103</v>
      </c>
      <c r="CC2" s="2" t="s">
        <v>104</v>
      </c>
      <c r="CD2" s="2" t="s">
        <v>105</v>
      </c>
      <c r="CE2" s="2" t="s">
        <v>106</v>
      </c>
      <c r="CF2" s="2" t="s">
        <v>117</v>
      </c>
      <c r="CG2" s="2" t="s">
        <v>118</v>
      </c>
      <c r="CH2" s="2" t="s">
        <v>119</v>
      </c>
      <c r="CI2" s="2" t="s">
        <v>120</v>
      </c>
      <c r="CJ2" s="2" t="s">
        <v>121</v>
      </c>
      <c r="CK2" s="2" t="s">
        <v>122</v>
      </c>
      <c r="CL2" s="2" t="s">
        <v>123</v>
      </c>
    </row>
    <row r="3" spans="1:90" x14ac:dyDescent="0.25">
      <c r="A3" s="2" t="s">
        <v>28</v>
      </c>
      <c r="B3" s="6" t="str">
        <f>SUBSTITUTE(SUBSTITUTE(SUBSTITUTE(A3," ",""),"-",""),".","")</f>
        <v>LU280019400644750000</v>
      </c>
      <c r="C3" s="7" t="str">
        <f t="shared" ref="C3" si="0">CONCATENATE(RIGHT(B3,LEN(B3)-4),LEFT(B3,4))</f>
        <v>0019400644750000LU28</v>
      </c>
      <c r="D3" s="2">
        <f>IFERROR(VLOOKUP(MID($C3,D$2,1),CorrespondanceCaractereValeur[],2,FALSE),"")</f>
        <v>0</v>
      </c>
      <c r="E3" s="2">
        <f>IFERROR(VLOOKUP(MID($C3,E$2,1),CorrespondanceCaractereValeur[],2,FALSE),"")</f>
        <v>0</v>
      </c>
      <c r="F3" s="2">
        <f>IFERROR(VLOOKUP(MID($C3,F$2,1),CorrespondanceCaractereValeur[],2,FALSE),"")</f>
        <v>1</v>
      </c>
      <c r="G3" s="2">
        <f>IFERROR(VLOOKUP(MID($C3,G$2,1),CorrespondanceCaractereValeur[],2,FALSE),"")</f>
        <v>9</v>
      </c>
      <c r="H3" s="2">
        <f>IFERROR(VLOOKUP(MID($C3,H$2,1),CorrespondanceCaractereValeur[],2,FALSE),"")</f>
        <v>4</v>
      </c>
      <c r="I3" s="2">
        <f>IFERROR(VLOOKUP(MID($C3,I$2,1),CorrespondanceCaractereValeur[],2,FALSE),"")</f>
        <v>0</v>
      </c>
      <c r="J3" s="2">
        <f>IFERROR(VLOOKUP(MID($C3,J$2,1),CorrespondanceCaractereValeur[],2,FALSE),"")</f>
        <v>0</v>
      </c>
      <c r="K3" s="2">
        <f>IFERROR(VLOOKUP(MID($C3,K$2,1),CorrespondanceCaractereValeur[],2,FALSE),"")</f>
        <v>6</v>
      </c>
      <c r="L3" s="2">
        <f>IFERROR(VLOOKUP(MID($C3,L$2,1),CorrespondanceCaractereValeur[],2,FALSE),"")</f>
        <v>4</v>
      </c>
      <c r="M3" s="2">
        <f>IFERROR(VLOOKUP(MID($C3,M$2,1),CorrespondanceCaractereValeur[],2,FALSE),"")</f>
        <v>4</v>
      </c>
      <c r="N3" s="2">
        <f>IFERROR(VLOOKUP(MID($C3,N$2,1),CorrespondanceCaractereValeur[],2,FALSE),"")</f>
        <v>7</v>
      </c>
      <c r="O3" s="2">
        <f>IFERROR(VLOOKUP(MID($C3,O$2,1),CorrespondanceCaractereValeur[],2,FALSE),"")</f>
        <v>5</v>
      </c>
      <c r="P3" s="2">
        <f>IFERROR(VLOOKUP(MID($C3,P$2,1),CorrespondanceCaractereValeur[],2,FALSE),"")</f>
        <v>0</v>
      </c>
      <c r="Q3" s="2">
        <f>IFERROR(VLOOKUP(MID($C3,Q$2,1),CorrespondanceCaractereValeur[],2,FALSE),"")</f>
        <v>0</v>
      </c>
      <c r="R3" s="2">
        <f>IFERROR(VLOOKUP(MID($C3,R$2,1),CorrespondanceCaractereValeur[],2,FALSE),"")</f>
        <v>0</v>
      </c>
      <c r="S3" s="2">
        <f>IFERROR(VLOOKUP(MID($C3,S$2,1),CorrespondanceCaractereValeur[],2,FALSE),"")</f>
        <v>0</v>
      </c>
      <c r="T3" s="2">
        <f>IFERROR(VLOOKUP(MID($C3,T$2,1),CorrespondanceCaractereValeur[],2,FALSE),"")</f>
        <v>21</v>
      </c>
      <c r="U3" s="2">
        <f>IFERROR(VLOOKUP(MID($C3,U$2,1),CorrespondanceCaractereValeur[],2,FALSE),"")</f>
        <v>30</v>
      </c>
      <c r="V3" s="2">
        <f>IFERROR(VLOOKUP(MID($C3,V$2,1),CorrespondanceCaractereValeur[],2,FALSE),"")</f>
        <v>2</v>
      </c>
      <c r="W3" s="2">
        <f>IFERROR(VLOOKUP(MID($C3,W$2,1),CorrespondanceCaractereValeur[],2,FALSE),"")</f>
        <v>8</v>
      </c>
      <c r="X3" s="2" t="str">
        <f>IFERROR(VLOOKUP(MID($C3,X$2,1),CorrespondanceCaractereValeur[],2,FALSE),"")</f>
        <v/>
      </c>
      <c r="Y3" s="2" t="str">
        <f>IFERROR(VLOOKUP(MID($C3,Y$2,1),CorrespondanceCaractereValeur[],2,FALSE),"")</f>
        <v/>
      </c>
      <c r="Z3" s="2" t="str">
        <f>IFERROR(VLOOKUP(MID($C3,Z$2,1),CorrespondanceCaractereValeur[],2,FALSE),"")</f>
        <v/>
      </c>
      <c r="AA3" s="2" t="str">
        <f>IFERROR(VLOOKUP(MID($C3,AA$2,1),CorrespondanceCaractereValeur[],2,FALSE),"")</f>
        <v/>
      </c>
      <c r="AB3" s="2" t="str">
        <f>IFERROR(VLOOKUP(MID($C3,AB$2,1),CorrespondanceCaractereValeur[],2,FALSE),"")</f>
        <v/>
      </c>
      <c r="AC3" s="2" t="str">
        <f>IFERROR(VLOOKUP(MID($C3,AC$2,1),CorrespondanceCaractereValeur[],2,FALSE),"")</f>
        <v/>
      </c>
      <c r="AD3" s="2" t="str">
        <f>IFERROR(VLOOKUP(MID($C3,AD$2,1),CorrespondanceCaractereValeur[],2,FALSE),"")</f>
        <v/>
      </c>
      <c r="AE3" s="2" t="str">
        <f>IFERROR(VLOOKUP(MID($C3,AE$2,1),CorrespondanceCaractereValeur[],2,FALSE),"")</f>
        <v/>
      </c>
      <c r="AF3" s="2" t="str">
        <f>IFERROR(VLOOKUP(MID($C3,AF$2,1),CorrespondanceCaractereValeur[],2,FALSE),"")</f>
        <v/>
      </c>
      <c r="AG3" s="2" t="str">
        <f>IFERROR(VLOOKUP(MID($C3,AG$2,1),CorrespondanceCaractereValeur[],2,FALSE),"")</f>
        <v/>
      </c>
      <c r="AH3" s="2" t="str">
        <f>IFERROR(VLOOKUP(MID($C3,AH$2,1),CorrespondanceCaractereValeur[],2,FALSE),"")</f>
        <v/>
      </c>
      <c r="AI3" s="2" t="str">
        <f>IFERROR(VLOOKUP(MID($C3,AI$2,1),CorrespondanceCaractereValeur[],2,FALSE),"")</f>
        <v/>
      </c>
      <c r="AJ3" s="2" t="str">
        <f>IFERROR(VLOOKUP(MID($C3,AJ$2,1),CorrespondanceCaractereValeur[],2,FALSE),"")</f>
        <v/>
      </c>
      <c r="AK3" s="2" t="str">
        <f>IFERROR(VLOOKUP(MID($C3,AK$2,1),CorrespondanceCaractereValeur[],2,FALSE),"")</f>
        <v/>
      </c>
      <c r="AL3" s="2" t="str">
        <f>IFERROR(VLOOKUP(MID($C3,AL$2,1),CorrespondanceCaractereValeur[],2,FALSE),"")</f>
        <v/>
      </c>
      <c r="AM3" s="2" t="str">
        <f>IFERROR(VLOOKUP(MID($C3,AM$2,1),CorrespondanceCaractereValeur[],2,FALSE),"")</f>
        <v/>
      </c>
      <c r="AN3" s="2" t="str">
        <f>IFERROR(VLOOKUP(MID($C3,AN$2,1),CorrespondanceCaractereValeur[],2,FALSE),"")</f>
        <v/>
      </c>
      <c r="AO3" s="2" t="str">
        <f>IFERROR(VLOOKUP(MID($C3,AO$2,1),CorrespondanceCaractereValeur[],2,FALSE),"")</f>
        <v/>
      </c>
      <c r="AP3" s="2" t="str">
        <f>IFERROR(VLOOKUP(MID($C3,AP$2,1),CorrespondanceCaractereValeur[],2,FALSE),"")</f>
        <v/>
      </c>
      <c r="AQ3" s="2" t="str">
        <f>IFERROR(VLOOKUP(MID($C3,AQ$2,1),CorrespondanceCaractereValeur[],2,FALSE),"")</f>
        <v/>
      </c>
      <c r="AR3" s="2">
        <f>IF(D3&gt;0,MOD(D3,97),0)</f>
        <v>0</v>
      </c>
      <c r="AS3" s="2">
        <f>IF(E3&lt;&gt;"",MOD(SUM(E3+POWER(10,LEN(E3))*AR3),97),MOD(AR3,97))</f>
        <v>0</v>
      </c>
      <c r="AT3" s="2">
        <f t="shared" ref="AT3:CE7" si="1">IF(F3&lt;&gt;"",MOD(SUM(F3+POWER(10,LEN(F3))*AS3),97),MOD(AS3,97))</f>
        <v>1</v>
      </c>
      <c r="AU3" s="2">
        <f t="shared" si="1"/>
        <v>19</v>
      </c>
      <c r="AV3" s="2">
        <f t="shared" si="1"/>
        <v>0</v>
      </c>
      <c r="AW3" s="2">
        <f t="shared" si="1"/>
        <v>0</v>
      </c>
      <c r="AX3" s="2">
        <f t="shared" si="1"/>
        <v>0</v>
      </c>
      <c r="AY3" s="2">
        <f t="shared" si="1"/>
        <v>6</v>
      </c>
      <c r="AZ3" s="2">
        <f t="shared" si="1"/>
        <v>64</v>
      </c>
      <c r="BA3" s="2">
        <f t="shared" si="1"/>
        <v>62</v>
      </c>
      <c r="BB3" s="2">
        <f t="shared" si="1"/>
        <v>45</v>
      </c>
      <c r="BC3" s="2">
        <f t="shared" si="1"/>
        <v>67</v>
      </c>
      <c r="BD3" s="2">
        <f t="shared" si="1"/>
        <v>88</v>
      </c>
      <c r="BE3" s="2">
        <f t="shared" si="1"/>
        <v>7</v>
      </c>
      <c r="BF3" s="2">
        <f t="shared" si="1"/>
        <v>70</v>
      </c>
      <c r="BG3" s="2">
        <f t="shared" si="1"/>
        <v>21</v>
      </c>
      <c r="BH3" s="2">
        <f t="shared" si="1"/>
        <v>84</v>
      </c>
      <c r="BI3" s="2">
        <f t="shared" si="1"/>
        <v>88</v>
      </c>
      <c r="BJ3" s="2">
        <f t="shared" si="1"/>
        <v>9</v>
      </c>
      <c r="BK3" s="2">
        <f t="shared" si="1"/>
        <v>1</v>
      </c>
      <c r="BL3" s="2">
        <f t="shared" si="1"/>
        <v>1</v>
      </c>
      <c r="BM3" s="2">
        <f t="shared" si="1"/>
        <v>1</v>
      </c>
      <c r="BN3" s="2">
        <f t="shared" si="1"/>
        <v>1</v>
      </c>
      <c r="BO3" s="2">
        <f t="shared" si="1"/>
        <v>1</v>
      </c>
      <c r="BP3" s="2">
        <f t="shared" si="1"/>
        <v>1</v>
      </c>
      <c r="BQ3" s="2">
        <f t="shared" si="1"/>
        <v>1</v>
      </c>
      <c r="BR3" s="2">
        <f t="shared" si="1"/>
        <v>1</v>
      </c>
      <c r="BS3" s="2">
        <f t="shared" si="1"/>
        <v>1</v>
      </c>
      <c r="BT3" s="2">
        <f t="shared" si="1"/>
        <v>1</v>
      </c>
      <c r="BU3" s="2">
        <f t="shared" si="1"/>
        <v>1</v>
      </c>
      <c r="BV3" s="2">
        <f t="shared" si="1"/>
        <v>1</v>
      </c>
      <c r="BW3" s="2">
        <f t="shared" si="1"/>
        <v>1</v>
      </c>
      <c r="BX3" s="2">
        <f t="shared" si="1"/>
        <v>1</v>
      </c>
      <c r="BY3" s="2">
        <f t="shared" si="1"/>
        <v>1</v>
      </c>
      <c r="BZ3" s="2">
        <f t="shared" si="1"/>
        <v>1</v>
      </c>
      <c r="CA3" s="2">
        <f t="shared" si="1"/>
        <v>1</v>
      </c>
      <c r="CB3" s="2">
        <f t="shared" si="1"/>
        <v>1</v>
      </c>
      <c r="CC3" s="2">
        <f t="shared" si="1"/>
        <v>1</v>
      </c>
      <c r="CD3" s="2">
        <f t="shared" si="1"/>
        <v>1</v>
      </c>
      <c r="CE3" s="2">
        <f t="shared" si="1"/>
        <v>1</v>
      </c>
      <c r="CF3" s="2" t="b">
        <f>IF(Tableau3[[#This Row],[R40]]=1,TRUE,FALSE)</f>
        <v>1</v>
      </c>
      <c r="CG3" s="2" t="str">
        <f>LEFT(Tableau3[Changement ordre caractères],LEN(Tableau3[Changement ordre caractères])-4)</f>
        <v>0019400644750000</v>
      </c>
      <c r="CH3" s="2" t="str">
        <f>LEFT(RIGHT(Tableau3[Changement ordre caractères],4),2)</f>
        <v>LU</v>
      </c>
      <c r="CI3" s="8" t="str">
        <f>RIGHT(Tableau3[Changement ordre caractères],2)</f>
        <v>28</v>
      </c>
      <c r="CJ3" s="8" t="str">
        <f>IF(Tableau3[[#This Row],[R40]]=1,Tableau3[[#This Row],[Clé]],VALUE(Tableau3[[#This Row],[Clé]]+Tableau3[[#This Row],[R40]]))</f>
        <v>28</v>
      </c>
      <c r="CK3" s="8" t="str">
        <f>REPT("0",2-LEN(Tableau3[[#This Row],[Bonne clé]]))</f>
        <v/>
      </c>
      <c r="CL3" s="9" t="str">
        <f>CONCATENATE(Tableau3[[#This Row],[Code Pays]],Tableau3[[#This Row],[Texte complémentaire]],Tableau3[[#This Row],[Bonne clé]],Tableau3[[#This Row],[No Compte]])</f>
        <v>LU280019400644750000</v>
      </c>
    </row>
    <row r="4" spans="1:90" x14ac:dyDescent="0.25">
      <c r="A4" s="2" t="s">
        <v>29</v>
      </c>
      <c r="B4" s="6" t="str">
        <f t="shared" ref="B4:B7" si="2">SUBSTITUTE(SUBSTITUTE(SUBSTITUTE(A4," ",""),"-",""),".","")</f>
        <v>MD24AG000225100013104168</v>
      </c>
      <c r="C4" s="7" t="str">
        <f t="shared" ref="C4:C7" si="3">CONCATENATE(RIGHT(B4,LEN(B4)-4),LEFT(B4,4))</f>
        <v>AG000225100013104168MD24</v>
      </c>
      <c r="D4" s="2">
        <f>IFERROR(VLOOKUP(MID($C4,D$2,1),CorrespondanceCaractereValeur[],2,FALSE),"")</f>
        <v>10</v>
      </c>
      <c r="E4" s="2">
        <f>IFERROR(VLOOKUP(MID($C4,E$2,1),CorrespondanceCaractereValeur[],2,FALSE),"")</f>
        <v>16</v>
      </c>
      <c r="F4" s="2">
        <f>IFERROR(VLOOKUP(MID($C4,F$2,1),CorrespondanceCaractereValeur[],2,FALSE),"")</f>
        <v>0</v>
      </c>
      <c r="G4" s="2">
        <f>IFERROR(VLOOKUP(MID($C4,G$2,1),CorrespondanceCaractereValeur[],2,FALSE),"")</f>
        <v>0</v>
      </c>
      <c r="H4" s="2">
        <f>IFERROR(VLOOKUP(MID($C4,H$2,1),CorrespondanceCaractereValeur[],2,FALSE),"")</f>
        <v>0</v>
      </c>
      <c r="I4" s="2">
        <f>IFERROR(VLOOKUP(MID($C4,I$2,1),CorrespondanceCaractereValeur[],2,FALSE),"")</f>
        <v>2</v>
      </c>
      <c r="J4" s="2">
        <f>IFERROR(VLOOKUP(MID($C4,J$2,1),CorrespondanceCaractereValeur[],2,FALSE),"")</f>
        <v>2</v>
      </c>
      <c r="K4" s="2">
        <f>IFERROR(VLOOKUP(MID($C4,K$2,1),CorrespondanceCaractereValeur[],2,FALSE),"")</f>
        <v>5</v>
      </c>
      <c r="L4" s="2">
        <f>IFERROR(VLOOKUP(MID($C4,L$2,1),CorrespondanceCaractereValeur[],2,FALSE),"")</f>
        <v>1</v>
      </c>
      <c r="M4" s="2">
        <f>IFERROR(VLOOKUP(MID($C4,M$2,1),CorrespondanceCaractereValeur[],2,FALSE),"")</f>
        <v>0</v>
      </c>
      <c r="N4" s="2">
        <f>IFERROR(VLOOKUP(MID($C4,N$2,1),CorrespondanceCaractereValeur[],2,FALSE),"")</f>
        <v>0</v>
      </c>
      <c r="O4" s="2">
        <f>IFERROR(VLOOKUP(MID($C4,O$2,1),CorrespondanceCaractereValeur[],2,FALSE),"")</f>
        <v>0</v>
      </c>
      <c r="P4" s="2">
        <f>IFERROR(VLOOKUP(MID($C4,P$2,1),CorrespondanceCaractereValeur[],2,FALSE),"")</f>
        <v>1</v>
      </c>
      <c r="Q4" s="2">
        <f>IFERROR(VLOOKUP(MID($C4,Q$2,1),CorrespondanceCaractereValeur[],2,FALSE),"")</f>
        <v>3</v>
      </c>
      <c r="R4" s="2">
        <f>IFERROR(VLOOKUP(MID($C4,R$2,1),CorrespondanceCaractereValeur[],2,FALSE),"")</f>
        <v>1</v>
      </c>
      <c r="S4" s="2">
        <f>IFERROR(VLOOKUP(MID($C4,S$2,1),CorrespondanceCaractereValeur[],2,FALSE),"")</f>
        <v>0</v>
      </c>
      <c r="T4" s="2">
        <f>IFERROR(VLOOKUP(MID($C4,T$2,1),CorrespondanceCaractereValeur[],2,FALSE),"")</f>
        <v>4</v>
      </c>
      <c r="U4" s="2">
        <f>IFERROR(VLOOKUP(MID($C4,U$2,1),CorrespondanceCaractereValeur[],2,FALSE),"")</f>
        <v>1</v>
      </c>
      <c r="V4" s="2">
        <f>IFERROR(VLOOKUP(MID($C4,V$2,1),CorrespondanceCaractereValeur[],2,FALSE),"")</f>
        <v>6</v>
      </c>
      <c r="W4" s="2">
        <f>IFERROR(VLOOKUP(MID($C4,W$2,1),CorrespondanceCaractereValeur[],2,FALSE),"")</f>
        <v>8</v>
      </c>
      <c r="X4" s="2">
        <f>IFERROR(VLOOKUP(MID($C4,X$2,1),CorrespondanceCaractereValeur[],2,FALSE),"")</f>
        <v>22</v>
      </c>
      <c r="Y4" s="2">
        <f>IFERROR(VLOOKUP(MID($C4,Y$2,1),CorrespondanceCaractereValeur[],2,FALSE),"")</f>
        <v>13</v>
      </c>
      <c r="Z4" s="2">
        <f>IFERROR(VLOOKUP(MID($C4,Z$2,1),CorrespondanceCaractereValeur[],2,FALSE),"")</f>
        <v>2</v>
      </c>
      <c r="AA4" s="2">
        <f>IFERROR(VLOOKUP(MID($C4,AA$2,1),CorrespondanceCaractereValeur[],2,FALSE),"")</f>
        <v>4</v>
      </c>
      <c r="AB4" s="2" t="str">
        <f>IFERROR(VLOOKUP(MID($C4,AB$2,1),CorrespondanceCaractereValeur[],2,FALSE),"")</f>
        <v/>
      </c>
      <c r="AC4" s="2" t="str">
        <f>IFERROR(VLOOKUP(MID($C4,AC$2,1),CorrespondanceCaractereValeur[],2,FALSE),"")</f>
        <v/>
      </c>
      <c r="AD4" s="2" t="str">
        <f>IFERROR(VLOOKUP(MID($C4,AD$2,1),CorrespondanceCaractereValeur[],2,FALSE),"")</f>
        <v/>
      </c>
      <c r="AE4" s="2" t="str">
        <f>IFERROR(VLOOKUP(MID($C4,AE$2,1),CorrespondanceCaractereValeur[],2,FALSE),"")</f>
        <v/>
      </c>
      <c r="AF4" s="2" t="str">
        <f>IFERROR(VLOOKUP(MID($C4,AF$2,1),CorrespondanceCaractereValeur[],2,FALSE),"")</f>
        <v/>
      </c>
      <c r="AG4" s="2" t="str">
        <f>IFERROR(VLOOKUP(MID($C4,AG$2,1),CorrespondanceCaractereValeur[],2,FALSE),"")</f>
        <v/>
      </c>
      <c r="AH4" s="2" t="str">
        <f>IFERROR(VLOOKUP(MID($C4,AH$2,1),CorrespondanceCaractereValeur[],2,FALSE),"")</f>
        <v/>
      </c>
      <c r="AI4" s="2" t="str">
        <f>IFERROR(VLOOKUP(MID($C4,AI$2,1),CorrespondanceCaractereValeur[],2,FALSE),"")</f>
        <v/>
      </c>
      <c r="AJ4" s="2" t="str">
        <f>IFERROR(VLOOKUP(MID($C4,AJ$2,1),CorrespondanceCaractereValeur[],2,FALSE),"")</f>
        <v/>
      </c>
      <c r="AK4" s="2" t="str">
        <f>IFERROR(VLOOKUP(MID($C4,AK$2,1),CorrespondanceCaractereValeur[],2,FALSE),"")</f>
        <v/>
      </c>
      <c r="AL4" s="2" t="str">
        <f>IFERROR(VLOOKUP(MID($C4,AL$2,1),CorrespondanceCaractereValeur[],2,FALSE),"")</f>
        <v/>
      </c>
      <c r="AM4" s="2" t="str">
        <f>IFERROR(VLOOKUP(MID($C4,AM$2,1),CorrespondanceCaractereValeur[],2,FALSE),"")</f>
        <v/>
      </c>
      <c r="AN4" s="2" t="str">
        <f>IFERROR(VLOOKUP(MID($C4,AN$2,1),CorrespondanceCaractereValeur[],2,FALSE),"")</f>
        <v/>
      </c>
      <c r="AO4" s="2" t="str">
        <f>IFERROR(VLOOKUP(MID($C4,AO$2,1),CorrespondanceCaractereValeur[],2,FALSE),"")</f>
        <v/>
      </c>
      <c r="AP4" s="2" t="str">
        <f>IFERROR(VLOOKUP(MID($C4,AP$2,1),CorrespondanceCaractereValeur[],2,FALSE),"")</f>
        <v/>
      </c>
      <c r="AQ4" s="2" t="str">
        <f>IFERROR(VLOOKUP(MID($C4,AQ$2,1),CorrespondanceCaractereValeur[],2,FALSE),"")</f>
        <v/>
      </c>
      <c r="AR4" s="2">
        <f t="shared" ref="AR4:AR7" si="4">IF(D4&gt;0,MOD(D4,97),0)</f>
        <v>10</v>
      </c>
      <c r="AS4" s="2">
        <f t="shared" ref="AS4:AS7" si="5">IF(E4&lt;&gt;"",MOD(SUM(E4+POWER(10,LEN(E4))*AR4),97),MOD(AR4,97))</f>
        <v>46</v>
      </c>
      <c r="AT4" s="2">
        <f t="shared" si="1"/>
        <v>72</v>
      </c>
      <c r="AU4" s="2">
        <f t="shared" si="1"/>
        <v>41</v>
      </c>
      <c r="AV4" s="2">
        <f t="shared" si="1"/>
        <v>22</v>
      </c>
      <c r="AW4" s="2">
        <f t="shared" si="1"/>
        <v>28</v>
      </c>
      <c r="AX4" s="2">
        <f t="shared" si="1"/>
        <v>88</v>
      </c>
      <c r="AY4" s="2">
        <f t="shared" si="1"/>
        <v>12</v>
      </c>
      <c r="AZ4" s="2">
        <f t="shared" si="1"/>
        <v>24</v>
      </c>
      <c r="BA4" s="2">
        <f t="shared" si="1"/>
        <v>46</v>
      </c>
      <c r="BB4" s="2">
        <f t="shared" si="1"/>
        <v>72</v>
      </c>
      <c r="BC4" s="2">
        <f t="shared" si="1"/>
        <v>41</v>
      </c>
      <c r="BD4" s="2">
        <f t="shared" si="1"/>
        <v>23</v>
      </c>
      <c r="BE4" s="2">
        <f t="shared" si="1"/>
        <v>39</v>
      </c>
      <c r="BF4" s="2">
        <f t="shared" si="1"/>
        <v>3</v>
      </c>
      <c r="BG4" s="2">
        <f t="shared" si="1"/>
        <v>30</v>
      </c>
      <c r="BH4" s="2">
        <f t="shared" si="1"/>
        <v>13</v>
      </c>
      <c r="BI4" s="2">
        <f t="shared" si="1"/>
        <v>34</v>
      </c>
      <c r="BJ4" s="2">
        <f t="shared" si="1"/>
        <v>55</v>
      </c>
      <c r="BK4" s="2">
        <f t="shared" si="1"/>
        <v>73</v>
      </c>
      <c r="BL4" s="2">
        <f t="shared" si="1"/>
        <v>47</v>
      </c>
      <c r="BM4" s="2">
        <f t="shared" si="1"/>
        <v>57</v>
      </c>
      <c r="BN4" s="2">
        <f t="shared" si="1"/>
        <v>87</v>
      </c>
      <c r="BO4" s="2">
        <f t="shared" si="1"/>
        <v>1</v>
      </c>
      <c r="BP4" s="2">
        <f t="shared" si="1"/>
        <v>1</v>
      </c>
      <c r="BQ4" s="2">
        <f t="shared" si="1"/>
        <v>1</v>
      </c>
      <c r="BR4" s="2">
        <f t="shared" si="1"/>
        <v>1</v>
      </c>
      <c r="BS4" s="2">
        <f t="shared" si="1"/>
        <v>1</v>
      </c>
      <c r="BT4" s="2">
        <f t="shared" si="1"/>
        <v>1</v>
      </c>
      <c r="BU4" s="2">
        <f t="shared" si="1"/>
        <v>1</v>
      </c>
      <c r="BV4" s="2">
        <f t="shared" si="1"/>
        <v>1</v>
      </c>
      <c r="BW4" s="2">
        <f t="shared" si="1"/>
        <v>1</v>
      </c>
      <c r="BX4" s="2">
        <f t="shared" si="1"/>
        <v>1</v>
      </c>
      <c r="BY4" s="2">
        <f t="shared" si="1"/>
        <v>1</v>
      </c>
      <c r="BZ4" s="2">
        <f t="shared" si="1"/>
        <v>1</v>
      </c>
      <c r="CA4" s="2">
        <f t="shared" si="1"/>
        <v>1</v>
      </c>
      <c r="CB4" s="2">
        <f t="shared" si="1"/>
        <v>1</v>
      </c>
      <c r="CC4" s="2">
        <f t="shared" si="1"/>
        <v>1</v>
      </c>
      <c r="CD4" s="2">
        <f t="shared" si="1"/>
        <v>1</v>
      </c>
      <c r="CE4" s="2">
        <f t="shared" si="1"/>
        <v>1</v>
      </c>
      <c r="CF4" s="2" t="b">
        <f>IF(Tableau3[[#This Row],[R40]]=1,TRUE,FALSE)</f>
        <v>1</v>
      </c>
      <c r="CG4" s="2" t="str">
        <f>LEFT(Tableau3[Changement ordre caractères],LEN(Tableau3[Changement ordre caractères])-4)</f>
        <v>AG000225100013104168</v>
      </c>
      <c r="CH4" s="2" t="str">
        <f>LEFT(RIGHT(Tableau3[Changement ordre caractères],4),2)</f>
        <v>MD</v>
      </c>
      <c r="CI4" s="8" t="str">
        <f>RIGHT(Tableau3[Changement ordre caractères],2)</f>
        <v>24</v>
      </c>
      <c r="CJ4" s="8" t="str">
        <f>IF(Tableau3[[#This Row],[R40]]=1,Tableau3[[#This Row],[Clé]],VALUE(Tableau3[[#This Row],[Clé]]+Tableau3[[#This Row],[R40]]))</f>
        <v>24</v>
      </c>
      <c r="CK4" s="8" t="str">
        <f>REPT("0",2-LEN(Tableau3[[#This Row],[Bonne clé]]))</f>
        <v/>
      </c>
      <c r="CL4" s="9" t="str">
        <f>CONCATENATE(Tableau3[[#This Row],[Code Pays]],Tableau3[[#This Row],[Texte complémentaire]],Tableau3[[#This Row],[Bonne clé]],Tableau3[[#This Row],[No Compte]])</f>
        <v>MD24AG000225100013104168</v>
      </c>
    </row>
    <row r="5" spans="1:90" x14ac:dyDescent="0.25">
      <c r="A5" s="2" t="s">
        <v>60</v>
      </c>
      <c r="B5" s="6" t="str">
        <f t="shared" si="2"/>
        <v>ME25505000012345678951</v>
      </c>
      <c r="C5" s="7" t="str">
        <f t="shared" si="3"/>
        <v>505000012345678951ME25</v>
      </c>
      <c r="D5" s="2">
        <f>IFERROR(VLOOKUP(MID($C5,D$2,1),CorrespondanceCaractereValeur[],2,FALSE),"")</f>
        <v>5</v>
      </c>
      <c r="E5" s="2">
        <f>IFERROR(VLOOKUP(MID($C5,E$2,1),CorrespondanceCaractereValeur[],2,FALSE),"")</f>
        <v>0</v>
      </c>
      <c r="F5" s="2">
        <f>IFERROR(VLOOKUP(MID($C5,F$2,1),CorrespondanceCaractereValeur[],2,FALSE),"")</f>
        <v>5</v>
      </c>
      <c r="G5" s="2">
        <f>IFERROR(VLOOKUP(MID($C5,G$2,1),CorrespondanceCaractereValeur[],2,FALSE),"")</f>
        <v>0</v>
      </c>
      <c r="H5" s="2">
        <f>IFERROR(VLOOKUP(MID($C5,H$2,1),CorrespondanceCaractereValeur[],2,FALSE),"")</f>
        <v>0</v>
      </c>
      <c r="I5" s="2">
        <f>IFERROR(VLOOKUP(MID($C5,I$2,1),CorrespondanceCaractereValeur[],2,FALSE),"")</f>
        <v>0</v>
      </c>
      <c r="J5" s="2">
        <f>IFERROR(VLOOKUP(MID($C5,J$2,1),CorrespondanceCaractereValeur[],2,FALSE),"")</f>
        <v>0</v>
      </c>
      <c r="K5" s="2">
        <f>IFERROR(VLOOKUP(MID($C5,K$2,1),CorrespondanceCaractereValeur[],2,FALSE),"")</f>
        <v>1</v>
      </c>
      <c r="L5" s="2">
        <f>IFERROR(VLOOKUP(MID($C5,L$2,1),CorrespondanceCaractereValeur[],2,FALSE),"")</f>
        <v>2</v>
      </c>
      <c r="M5" s="2">
        <f>IFERROR(VLOOKUP(MID($C5,M$2,1),CorrespondanceCaractereValeur[],2,FALSE),"")</f>
        <v>3</v>
      </c>
      <c r="N5" s="2">
        <f>IFERROR(VLOOKUP(MID($C5,N$2,1),CorrespondanceCaractereValeur[],2,FALSE),"")</f>
        <v>4</v>
      </c>
      <c r="O5" s="2">
        <f>IFERROR(VLOOKUP(MID($C5,O$2,1),CorrespondanceCaractereValeur[],2,FALSE),"")</f>
        <v>5</v>
      </c>
      <c r="P5" s="2">
        <f>IFERROR(VLOOKUP(MID($C5,P$2,1),CorrespondanceCaractereValeur[],2,FALSE),"")</f>
        <v>6</v>
      </c>
      <c r="Q5" s="2">
        <f>IFERROR(VLOOKUP(MID($C5,Q$2,1),CorrespondanceCaractereValeur[],2,FALSE),"")</f>
        <v>7</v>
      </c>
      <c r="R5" s="2">
        <f>IFERROR(VLOOKUP(MID($C5,R$2,1),CorrespondanceCaractereValeur[],2,FALSE),"")</f>
        <v>8</v>
      </c>
      <c r="S5" s="2">
        <f>IFERROR(VLOOKUP(MID($C5,S$2,1),CorrespondanceCaractereValeur[],2,FALSE),"")</f>
        <v>9</v>
      </c>
      <c r="T5" s="2">
        <f>IFERROR(VLOOKUP(MID($C5,T$2,1),CorrespondanceCaractereValeur[],2,FALSE),"")</f>
        <v>5</v>
      </c>
      <c r="U5" s="2">
        <f>IFERROR(VLOOKUP(MID($C5,U$2,1),CorrespondanceCaractereValeur[],2,FALSE),"")</f>
        <v>1</v>
      </c>
      <c r="V5" s="2">
        <f>IFERROR(VLOOKUP(MID($C5,V$2,1),CorrespondanceCaractereValeur[],2,FALSE),"")</f>
        <v>22</v>
      </c>
      <c r="W5" s="2">
        <f>IFERROR(VLOOKUP(MID($C5,W$2,1),CorrespondanceCaractereValeur[],2,FALSE),"")</f>
        <v>14</v>
      </c>
      <c r="X5" s="2">
        <f>IFERROR(VLOOKUP(MID($C5,X$2,1),CorrespondanceCaractereValeur[],2,FALSE),"")</f>
        <v>2</v>
      </c>
      <c r="Y5" s="2">
        <f>IFERROR(VLOOKUP(MID($C5,Y$2,1),CorrespondanceCaractereValeur[],2,FALSE),"")</f>
        <v>5</v>
      </c>
      <c r="Z5" s="2" t="str">
        <f>IFERROR(VLOOKUP(MID($C5,Z$2,1),CorrespondanceCaractereValeur[],2,FALSE),"")</f>
        <v/>
      </c>
      <c r="AA5" s="2" t="str">
        <f>IFERROR(VLOOKUP(MID($C5,AA$2,1),CorrespondanceCaractereValeur[],2,FALSE),"")</f>
        <v/>
      </c>
      <c r="AB5" s="2" t="str">
        <f>IFERROR(VLOOKUP(MID($C5,AB$2,1),CorrespondanceCaractereValeur[],2,FALSE),"")</f>
        <v/>
      </c>
      <c r="AC5" s="2" t="str">
        <f>IFERROR(VLOOKUP(MID($C5,AC$2,1),CorrespondanceCaractereValeur[],2,FALSE),"")</f>
        <v/>
      </c>
      <c r="AD5" s="2" t="str">
        <f>IFERROR(VLOOKUP(MID($C5,AD$2,1),CorrespondanceCaractereValeur[],2,FALSE),"")</f>
        <v/>
      </c>
      <c r="AE5" s="2" t="str">
        <f>IFERROR(VLOOKUP(MID($C5,AE$2,1),CorrespondanceCaractereValeur[],2,FALSE),"")</f>
        <v/>
      </c>
      <c r="AF5" s="2" t="str">
        <f>IFERROR(VLOOKUP(MID($C5,AF$2,1),CorrespondanceCaractereValeur[],2,FALSE),"")</f>
        <v/>
      </c>
      <c r="AG5" s="2" t="str">
        <f>IFERROR(VLOOKUP(MID($C5,AG$2,1),CorrespondanceCaractereValeur[],2,FALSE),"")</f>
        <v/>
      </c>
      <c r="AH5" s="2" t="str">
        <f>IFERROR(VLOOKUP(MID($C5,AH$2,1),CorrespondanceCaractereValeur[],2,FALSE),"")</f>
        <v/>
      </c>
      <c r="AI5" s="2" t="str">
        <f>IFERROR(VLOOKUP(MID($C5,AI$2,1),CorrespondanceCaractereValeur[],2,FALSE),"")</f>
        <v/>
      </c>
      <c r="AJ5" s="2" t="str">
        <f>IFERROR(VLOOKUP(MID($C5,AJ$2,1),CorrespondanceCaractereValeur[],2,FALSE),"")</f>
        <v/>
      </c>
      <c r="AK5" s="2" t="str">
        <f>IFERROR(VLOOKUP(MID($C5,AK$2,1),CorrespondanceCaractereValeur[],2,FALSE),"")</f>
        <v/>
      </c>
      <c r="AL5" s="2" t="str">
        <f>IFERROR(VLOOKUP(MID($C5,AL$2,1),CorrespondanceCaractereValeur[],2,FALSE),"")</f>
        <v/>
      </c>
      <c r="AM5" s="2" t="str">
        <f>IFERROR(VLOOKUP(MID($C5,AM$2,1),CorrespondanceCaractereValeur[],2,FALSE),"")</f>
        <v/>
      </c>
      <c r="AN5" s="2" t="str">
        <f>IFERROR(VLOOKUP(MID($C5,AN$2,1),CorrespondanceCaractereValeur[],2,FALSE),"")</f>
        <v/>
      </c>
      <c r="AO5" s="2" t="str">
        <f>IFERROR(VLOOKUP(MID($C5,AO$2,1),CorrespondanceCaractereValeur[],2,FALSE),"")</f>
        <v/>
      </c>
      <c r="AP5" s="2" t="str">
        <f>IFERROR(VLOOKUP(MID($C5,AP$2,1),CorrespondanceCaractereValeur[],2,FALSE),"")</f>
        <v/>
      </c>
      <c r="AQ5" s="2" t="str">
        <f>IFERROR(VLOOKUP(MID($C5,AQ$2,1),CorrespondanceCaractereValeur[],2,FALSE),"")</f>
        <v/>
      </c>
      <c r="AR5" s="2">
        <f t="shared" si="4"/>
        <v>5</v>
      </c>
      <c r="AS5" s="2">
        <f t="shared" si="5"/>
        <v>50</v>
      </c>
      <c r="AT5" s="2">
        <f t="shared" si="1"/>
        <v>20</v>
      </c>
      <c r="AU5" s="2">
        <f t="shared" si="1"/>
        <v>6</v>
      </c>
      <c r="AV5" s="2">
        <f t="shared" si="1"/>
        <v>60</v>
      </c>
      <c r="AW5" s="2">
        <f t="shared" si="1"/>
        <v>18</v>
      </c>
      <c r="AX5" s="2">
        <f t="shared" si="1"/>
        <v>83</v>
      </c>
      <c r="AY5" s="2">
        <f t="shared" si="1"/>
        <v>55</v>
      </c>
      <c r="AZ5" s="2">
        <f t="shared" si="1"/>
        <v>67</v>
      </c>
      <c r="BA5" s="2">
        <f t="shared" si="1"/>
        <v>91</v>
      </c>
      <c r="BB5" s="2">
        <f t="shared" si="1"/>
        <v>41</v>
      </c>
      <c r="BC5" s="2">
        <f t="shared" si="1"/>
        <v>27</v>
      </c>
      <c r="BD5" s="2">
        <f t="shared" si="1"/>
        <v>82</v>
      </c>
      <c r="BE5" s="2">
        <f t="shared" si="1"/>
        <v>51</v>
      </c>
      <c r="BF5" s="2">
        <f t="shared" si="1"/>
        <v>33</v>
      </c>
      <c r="BG5" s="2">
        <f t="shared" si="1"/>
        <v>48</v>
      </c>
      <c r="BH5" s="2">
        <f t="shared" si="1"/>
        <v>0</v>
      </c>
      <c r="BI5" s="2">
        <f t="shared" si="1"/>
        <v>1</v>
      </c>
      <c r="BJ5" s="2">
        <f t="shared" si="1"/>
        <v>25</v>
      </c>
      <c r="BK5" s="2">
        <f t="shared" si="1"/>
        <v>89</v>
      </c>
      <c r="BL5" s="2">
        <f t="shared" si="1"/>
        <v>19</v>
      </c>
      <c r="BM5" s="2">
        <f t="shared" si="1"/>
        <v>1</v>
      </c>
      <c r="BN5" s="2">
        <f t="shared" si="1"/>
        <v>1</v>
      </c>
      <c r="BO5" s="2">
        <f t="shared" si="1"/>
        <v>1</v>
      </c>
      <c r="BP5" s="2">
        <f t="shared" si="1"/>
        <v>1</v>
      </c>
      <c r="BQ5" s="2">
        <f t="shared" si="1"/>
        <v>1</v>
      </c>
      <c r="BR5" s="2">
        <f t="shared" si="1"/>
        <v>1</v>
      </c>
      <c r="BS5" s="2">
        <f t="shared" si="1"/>
        <v>1</v>
      </c>
      <c r="BT5" s="2">
        <f t="shared" si="1"/>
        <v>1</v>
      </c>
      <c r="BU5" s="2">
        <f t="shared" si="1"/>
        <v>1</v>
      </c>
      <c r="BV5" s="2">
        <f t="shared" si="1"/>
        <v>1</v>
      </c>
      <c r="BW5" s="2">
        <f t="shared" si="1"/>
        <v>1</v>
      </c>
      <c r="BX5" s="2">
        <f t="shared" si="1"/>
        <v>1</v>
      </c>
      <c r="BY5" s="2">
        <f t="shared" si="1"/>
        <v>1</v>
      </c>
      <c r="BZ5" s="2">
        <f t="shared" si="1"/>
        <v>1</v>
      </c>
      <c r="CA5" s="2">
        <f t="shared" si="1"/>
        <v>1</v>
      </c>
      <c r="CB5" s="2">
        <f t="shared" si="1"/>
        <v>1</v>
      </c>
      <c r="CC5" s="2">
        <f t="shared" si="1"/>
        <v>1</v>
      </c>
      <c r="CD5" s="2">
        <f t="shared" si="1"/>
        <v>1</v>
      </c>
      <c r="CE5" s="2">
        <f t="shared" si="1"/>
        <v>1</v>
      </c>
      <c r="CF5" s="2" t="b">
        <f>IF(Tableau3[[#This Row],[R40]]=1,TRUE,FALSE)</f>
        <v>1</v>
      </c>
      <c r="CG5" s="2" t="str">
        <f>LEFT(Tableau3[Changement ordre caractères],LEN(Tableau3[Changement ordre caractères])-4)</f>
        <v>505000012345678951</v>
      </c>
      <c r="CH5" s="2" t="str">
        <f>LEFT(RIGHT(Tableau3[Changement ordre caractères],4),2)</f>
        <v>ME</v>
      </c>
      <c r="CI5" s="8" t="str">
        <f>RIGHT(Tableau3[Changement ordre caractères],2)</f>
        <v>25</v>
      </c>
      <c r="CJ5" s="8" t="str">
        <f>IF(Tableau3[[#This Row],[R40]]=1,Tableau3[[#This Row],[Clé]],VALUE(Tableau3[[#This Row],[Clé]]+Tableau3[[#This Row],[R40]]))</f>
        <v>25</v>
      </c>
      <c r="CK5" s="8" t="str">
        <f>REPT("0",2-LEN(Tableau3[[#This Row],[Bonne clé]]))</f>
        <v/>
      </c>
      <c r="CL5" s="9" t="str">
        <f>CONCATENATE(Tableau3[[#This Row],[Code Pays]],Tableau3[[#This Row],[Texte complémentaire]],Tableau3[[#This Row],[Bonne clé]],Tableau3[[#This Row],[No Compte]])</f>
        <v>ME25505000012345678951</v>
      </c>
    </row>
    <row r="6" spans="1:90" x14ac:dyDescent="0.25">
      <c r="A6" s="2" t="s">
        <v>62</v>
      </c>
      <c r="B6" s="6" t="str">
        <f t="shared" si="2"/>
        <v>AT611904300234573201</v>
      </c>
      <c r="C6" s="7" t="str">
        <f t="shared" si="3"/>
        <v>1904300234573201AT61</v>
      </c>
      <c r="D6" s="2">
        <f>IFERROR(VLOOKUP(MID($C6,D$2,1),CorrespondanceCaractereValeur[],2,FALSE),"")</f>
        <v>1</v>
      </c>
      <c r="E6" s="2">
        <f>IFERROR(VLOOKUP(MID($C6,E$2,1),CorrespondanceCaractereValeur[],2,FALSE),"")</f>
        <v>9</v>
      </c>
      <c r="F6" s="2">
        <f>IFERROR(VLOOKUP(MID($C6,F$2,1),CorrespondanceCaractereValeur[],2,FALSE),"")</f>
        <v>0</v>
      </c>
      <c r="G6" s="2">
        <f>IFERROR(VLOOKUP(MID($C6,G$2,1),CorrespondanceCaractereValeur[],2,FALSE),"")</f>
        <v>4</v>
      </c>
      <c r="H6" s="2">
        <f>IFERROR(VLOOKUP(MID($C6,H$2,1),CorrespondanceCaractereValeur[],2,FALSE),"")</f>
        <v>3</v>
      </c>
      <c r="I6" s="2">
        <f>IFERROR(VLOOKUP(MID($C6,I$2,1),CorrespondanceCaractereValeur[],2,FALSE),"")</f>
        <v>0</v>
      </c>
      <c r="J6" s="2">
        <f>IFERROR(VLOOKUP(MID($C6,J$2,1),CorrespondanceCaractereValeur[],2,FALSE),"")</f>
        <v>0</v>
      </c>
      <c r="K6" s="2">
        <f>IFERROR(VLOOKUP(MID($C6,K$2,1),CorrespondanceCaractereValeur[],2,FALSE),"")</f>
        <v>2</v>
      </c>
      <c r="L6" s="2">
        <f>IFERROR(VLOOKUP(MID($C6,L$2,1),CorrespondanceCaractereValeur[],2,FALSE),"")</f>
        <v>3</v>
      </c>
      <c r="M6" s="2">
        <f>IFERROR(VLOOKUP(MID($C6,M$2,1),CorrespondanceCaractereValeur[],2,FALSE),"")</f>
        <v>4</v>
      </c>
      <c r="N6" s="2">
        <f>IFERROR(VLOOKUP(MID($C6,N$2,1),CorrespondanceCaractereValeur[],2,FALSE),"")</f>
        <v>5</v>
      </c>
      <c r="O6" s="2">
        <f>IFERROR(VLOOKUP(MID($C6,O$2,1),CorrespondanceCaractereValeur[],2,FALSE),"")</f>
        <v>7</v>
      </c>
      <c r="P6" s="2">
        <f>IFERROR(VLOOKUP(MID($C6,P$2,1),CorrespondanceCaractereValeur[],2,FALSE),"")</f>
        <v>3</v>
      </c>
      <c r="Q6" s="2">
        <f>IFERROR(VLOOKUP(MID($C6,Q$2,1),CorrespondanceCaractereValeur[],2,FALSE),"")</f>
        <v>2</v>
      </c>
      <c r="R6" s="2">
        <f>IFERROR(VLOOKUP(MID($C6,R$2,1),CorrespondanceCaractereValeur[],2,FALSE),"")</f>
        <v>0</v>
      </c>
      <c r="S6" s="2">
        <f>IFERROR(VLOOKUP(MID($C6,S$2,1),CorrespondanceCaractereValeur[],2,FALSE),"")</f>
        <v>1</v>
      </c>
      <c r="T6" s="2">
        <f>IFERROR(VLOOKUP(MID($C6,T$2,1),CorrespondanceCaractereValeur[],2,FALSE),"")</f>
        <v>10</v>
      </c>
      <c r="U6" s="2">
        <f>IFERROR(VLOOKUP(MID($C6,U$2,1),CorrespondanceCaractereValeur[],2,FALSE),"")</f>
        <v>29</v>
      </c>
      <c r="V6" s="2">
        <f>IFERROR(VLOOKUP(MID($C6,V$2,1),CorrespondanceCaractereValeur[],2,FALSE),"")</f>
        <v>6</v>
      </c>
      <c r="W6" s="2">
        <f>IFERROR(VLOOKUP(MID($C6,W$2,1),CorrespondanceCaractereValeur[],2,FALSE),"")</f>
        <v>1</v>
      </c>
      <c r="X6" s="2" t="str">
        <f>IFERROR(VLOOKUP(MID($C6,X$2,1),CorrespondanceCaractereValeur[],2,FALSE),"")</f>
        <v/>
      </c>
      <c r="Y6" s="2" t="str">
        <f>IFERROR(VLOOKUP(MID($C6,Y$2,1),CorrespondanceCaractereValeur[],2,FALSE),"")</f>
        <v/>
      </c>
      <c r="Z6" s="2" t="str">
        <f>IFERROR(VLOOKUP(MID($C6,Z$2,1),CorrespondanceCaractereValeur[],2,FALSE),"")</f>
        <v/>
      </c>
      <c r="AA6" s="2" t="str">
        <f>IFERROR(VLOOKUP(MID($C6,AA$2,1),CorrespondanceCaractereValeur[],2,FALSE),"")</f>
        <v/>
      </c>
      <c r="AB6" s="2" t="str">
        <f>IFERROR(VLOOKUP(MID($C6,AB$2,1),CorrespondanceCaractereValeur[],2,FALSE),"")</f>
        <v/>
      </c>
      <c r="AC6" s="2" t="str">
        <f>IFERROR(VLOOKUP(MID($C6,AC$2,1),CorrespondanceCaractereValeur[],2,FALSE),"")</f>
        <v/>
      </c>
      <c r="AD6" s="2" t="str">
        <f>IFERROR(VLOOKUP(MID($C6,AD$2,1),CorrespondanceCaractereValeur[],2,FALSE),"")</f>
        <v/>
      </c>
      <c r="AE6" s="2" t="str">
        <f>IFERROR(VLOOKUP(MID($C6,AE$2,1),CorrespondanceCaractereValeur[],2,FALSE),"")</f>
        <v/>
      </c>
      <c r="AF6" s="2" t="str">
        <f>IFERROR(VLOOKUP(MID($C6,AF$2,1),CorrespondanceCaractereValeur[],2,FALSE),"")</f>
        <v/>
      </c>
      <c r="AG6" s="2" t="str">
        <f>IFERROR(VLOOKUP(MID($C6,AG$2,1),CorrespondanceCaractereValeur[],2,FALSE),"")</f>
        <v/>
      </c>
      <c r="AH6" s="2" t="str">
        <f>IFERROR(VLOOKUP(MID($C6,AH$2,1),CorrespondanceCaractereValeur[],2,FALSE),"")</f>
        <v/>
      </c>
      <c r="AI6" s="2" t="str">
        <f>IFERROR(VLOOKUP(MID($C6,AI$2,1),CorrespondanceCaractereValeur[],2,FALSE),"")</f>
        <v/>
      </c>
      <c r="AJ6" s="2" t="str">
        <f>IFERROR(VLOOKUP(MID($C6,AJ$2,1),CorrespondanceCaractereValeur[],2,FALSE),"")</f>
        <v/>
      </c>
      <c r="AK6" s="2" t="str">
        <f>IFERROR(VLOOKUP(MID($C6,AK$2,1),CorrespondanceCaractereValeur[],2,FALSE),"")</f>
        <v/>
      </c>
      <c r="AL6" s="2" t="str">
        <f>IFERROR(VLOOKUP(MID($C6,AL$2,1),CorrespondanceCaractereValeur[],2,FALSE),"")</f>
        <v/>
      </c>
      <c r="AM6" s="2" t="str">
        <f>IFERROR(VLOOKUP(MID($C6,AM$2,1),CorrespondanceCaractereValeur[],2,FALSE),"")</f>
        <v/>
      </c>
      <c r="AN6" s="2" t="str">
        <f>IFERROR(VLOOKUP(MID($C6,AN$2,1),CorrespondanceCaractereValeur[],2,FALSE),"")</f>
        <v/>
      </c>
      <c r="AO6" s="2" t="str">
        <f>IFERROR(VLOOKUP(MID($C6,AO$2,1),CorrespondanceCaractereValeur[],2,FALSE),"")</f>
        <v/>
      </c>
      <c r="AP6" s="2" t="str">
        <f>IFERROR(VLOOKUP(MID($C6,AP$2,1),CorrespondanceCaractereValeur[],2,FALSE),"")</f>
        <v/>
      </c>
      <c r="AQ6" s="2" t="str">
        <f>IFERROR(VLOOKUP(MID($C6,AQ$2,1),CorrespondanceCaractereValeur[],2,FALSE),"")</f>
        <v/>
      </c>
      <c r="AR6" s="2">
        <f t="shared" si="4"/>
        <v>1</v>
      </c>
      <c r="AS6" s="2">
        <f t="shared" si="5"/>
        <v>19</v>
      </c>
      <c r="AT6" s="2">
        <f t="shared" si="1"/>
        <v>93</v>
      </c>
      <c r="AU6" s="2">
        <f t="shared" si="1"/>
        <v>61</v>
      </c>
      <c r="AV6" s="2">
        <f t="shared" si="1"/>
        <v>31</v>
      </c>
      <c r="AW6" s="2">
        <f t="shared" si="1"/>
        <v>19</v>
      </c>
      <c r="AX6" s="2">
        <f t="shared" si="1"/>
        <v>93</v>
      </c>
      <c r="AY6" s="2">
        <f t="shared" si="1"/>
        <v>59</v>
      </c>
      <c r="AZ6" s="2">
        <f t="shared" si="1"/>
        <v>11</v>
      </c>
      <c r="BA6" s="2">
        <f t="shared" si="1"/>
        <v>17</v>
      </c>
      <c r="BB6" s="2">
        <f t="shared" si="1"/>
        <v>78</v>
      </c>
      <c r="BC6" s="2">
        <f t="shared" si="1"/>
        <v>11</v>
      </c>
      <c r="BD6" s="2">
        <f t="shared" si="1"/>
        <v>16</v>
      </c>
      <c r="BE6" s="2">
        <f t="shared" si="1"/>
        <v>65</v>
      </c>
      <c r="BF6" s="2">
        <f t="shared" si="1"/>
        <v>68</v>
      </c>
      <c r="BG6" s="2">
        <f t="shared" si="1"/>
        <v>2</v>
      </c>
      <c r="BH6" s="2">
        <f t="shared" si="1"/>
        <v>16</v>
      </c>
      <c r="BI6" s="2">
        <f t="shared" si="1"/>
        <v>77</v>
      </c>
      <c r="BJ6" s="2">
        <f t="shared" si="1"/>
        <v>0</v>
      </c>
      <c r="BK6" s="2">
        <f t="shared" si="1"/>
        <v>1</v>
      </c>
      <c r="BL6" s="2">
        <f t="shared" si="1"/>
        <v>1</v>
      </c>
      <c r="BM6" s="2">
        <f t="shared" si="1"/>
        <v>1</v>
      </c>
      <c r="BN6" s="2">
        <f t="shared" si="1"/>
        <v>1</v>
      </c>
      <c r="BO6" s="2">
        <f t="shared" si="1"/>
        <v>1</v>
      </c>
      <c r="BP6" s="2">
        <f t="shared" si="1"/>
        <v>1</v>
      </c>
      <c r="BQ6" s="2">
        <f t="shared" si="1"/>
        <v>1</v>
      </c>
      <c r="BR6" s="2">
        <f t="shared" si="1"/>
        <v>1</v>
      </c>
      <c r="BS6" s="2">
        <f t="shared" si="1"/>
        <v>1</v>
      </c>
      <c r="BT6" s="2">
        <f t="shared" si="1"/>
        <v>1</v>
      </c>
      <c r="BU6" s="2">
        <f t="shared" si="1"/>
        <v>1</v>
      </c>
      <c r="BV6" s="2">
        <f t="shared" si="1"/>
        <v>1</v>
      </c>
      <c r="BW6" s="2">
        <f t="shared" si="1"/>
        <v>1</v>
      </c>
      <c r="BX6" s="2">
        <f t="shared" si="1"/>
        <v>1</v>
      </c>
      <c r="BY6" s="2">
        <f t="shared" si="1"/>
        <v>1</v>
      </c>
      <c r="BZ6" s="2">
        <f t="shared" si="1"/>
        <v>1</v>
      </c>
      <c r="CA6" s="2">
        <f t="shared" si="1"/>
        <v>1</v>
      </c>
      <c r="CB6" s="2">
        <f t="shared" si="1"/>
        <v>1</v>
      </c>
      <c r="CC6" s="2">
        <f t="shared" si="1"/>
        <v>1</v>
      </c>
      <c r="CD6" s="2">
        <f t="shared" si="1"/>
        <v>1</v>
      </c>
      <c r="CE6" s="2">
        <f t="shared" si="1"/>
        <v>1</v>
      </c>
      <c r="CF6" s="2" t="b">
        <f>IF(Tableau3[[#This Row],[R40]]=1,TRUE,FALSE)</f>
        <v>1</v>
      </c>
      <c r="CG6" s="2" t="str">
        <f>LEFT(Tableau3[Changement ordre caractères],LEN(Tableau3[Changement ordre caractères])-4)</f>
        <v>1904300234573201</v>
      </c>
      <c r="CH6" s="2" t="str">
        <f>LEFT(RIGHT(Tableau3[Changement ordre caractères],4),2)</f>
        <v>AT</v>
      </c>
      <c r="CI6" s="8" t="str">
        <f>RIGHT(Tableau3[Changement ordre caractères],2)</f>
        <v>61</v>
      </c>
      <c r="CJ6" s="8" t="str">
        <f>IF(Tableau3[[#This Row],[R40]]=1,Tableau3[[#This Row],[Clé]],VALUE(Tableau3[[#This Row],[Clé]]+Tableau3[[#This Row],[R40]]))</f>
        <v>61</v>
      </c>
      <c r="CK6" s="8" t="str">
        <f>REPT("0",2-LEN(Tableau3[[#This Row],[Bonne clé]]))</f>
        <v/>
      </c>
      <c r="CL6" s="9" t="str">
        <f>CONCATENATE(Tableau3[[#This Row],[Code Pays]],Tableau3[[#This Row],[Texte complémentaire]],Tableau3[[#This Row],[Bonne clé]],Tableau3[[#This Row],[No Compte]])</f>
        <v>AT611904300234573201</v>
      </c>
    </row>
    <row r="7" spans="1:90" x14ac:dyDescent="0.25">
      <c r="A7" s="2" t="s">
        <v>63</v>
      </c>
      <c r="B7" s="6" t="str">
        <f t="shared" si="2"/>
        <v>CH0034567890C12345678</v>
      </c>
      <c r="C7" s="7" t="str">
        <f t="shared" si="3"/>
        <v>34567890C12345678CH00</v>
      </c>
      <c r="D7" s="2">
        <f>IFERROR(VLOOKUP(MID($C7,D$2,1),CorrespondanceCaractereValeur[],2,FALSE),"")</f>
        <v>3</v>
      </c>
      <c r="E7" s="2">
        <f>IFERROR(VLOOKUP(MID($C7,E$2,1),CorrespondanceCaractereValeur[],2,FALSE),"")</f>
        <v>4</v>
      </c>
      <c r="F7" s="2">
        <f>IFERROR(VLOOKUP(MID($C7,F$2,1),CorrespondanceCaractereValeur[],2,FALSE),"")</f>
        <v>5</v>
      </c>
      <c r="G7" s="2">
        <f>IFERROR(VLOOKUP(MID($C7,G$2,1),CorrespondanceCaractereValeur[],2,FALSE),"")</f>
        <v>6</v>
      </c>
      <c r="H7" s="2">
        <f>IFERROR(VLOOKUP(MID($C7,H$2,1),CorrespondanceCaractereValeur[],2,FALSE),"")</f>
        <v>7</v>
      </c>
      <c r="I7" s="2">
        <f>IFERROR(VLOOKUP(MID($C7,I$2,1),CorrespondanceCaractereValeur[],2,FALSE),"")</f>
        <v>8</v>
      </c>
      <c r="J7" s="2">
        <f>IFERROR(VLOOKUP(MID($C7,J$2,1),CorrespondanceCaractereValeur[],2,FALSE),"")</f>
        <v>9</v>
      </c>
      <c r="K7" s="2">
        <f>IFERROR(VLOOKUP(MID($C7,K$2,1),CorrespondanceCaractereValeur[],2,FALSE),"")</f>
        <v>0</v>
      </c>
      <c r="L7" s="2">
        <f>IFERROR(VLOOKUP(MID($C7,L$2,1),CorrespondanceCaractereValeur[],2,FALSE),"")</f>
        <v>12</v>
      </c>
      <c r="M7" s="2">
        <f>IFERROR(VLOOKUP(MID($C7,M$2,1),CorrespondanceCaractereValeur[],2,FALSE),"")</f>
        <v>1</v>
      </c>
      <c r="N7" s="2">
        <f>IFERROR(VLOOKUP(MID($C7,N$2,1),CorrespondanceCaractereValeur[],2,FALSE),"")</f>
        <v>2</v>
      </c>
      <c r="O7" s="2">
        <f>IFERROR(VLOOKUP(MID($C7,O$2,1),CorrespondanceCaractereValeur[],2,FALSE),"")</f>
        <v>3</v>
      </c>
      <c r="P7" s="2">
        <f>IFERROR(VLOOKUP(MID($C7,P$2,1),CorrespondanceCaractereValeur[],2,FALSE),"")</f>
        <v>4</v>
      </c>
      <c r="Q7" s="2">
        <f>IFERROR(VLOOKUP(MID($C7,Q$2,1),CorrespondanceCaractereValeur[],2,FALSE),"")</f>
        <v>5</v>
      </c>
      <c r="R7" s="2">
        <f>IFERROR(VLOOKUP(MID($C7,R$2,1),CorrespondanceCaractereValeur[],2,FALSE),"")</f>
        <v>6</v>
      </c>
      <c r="S7" s="2">
        <f>IFERROR(VLOOKUP(MID($C7,S$2,1),CorrespondanceCaractereValeur[],2,FALSE),"")</f>
        <v>7</v>
      </c>
      <c r="T7" s="2">
        <f>IFERROR(VLOOKUP(MID($C7,T$2,1),CorrespondanceCaractereValeur[],2,FALSE),"")</f>
        <v>8</v>
      </c>
      <c r="U7" s="2">
        <f>IFERROR(VLOOKUP(MID($C7,U$2,1),CorrespondanceCaractereValeur[],2,FALSE),"")</f>
        <v>12</v>
      </c>
      <c r="V7" s="2">
        <f>IFERROR(VLOOKUP(MID($C7,V$2,1),CorrespondanceCaractereValeur[],2,FALSE),"")</f>
        <v>17</v>
      </c>
      <c r="W7" s="2">
        <f>IFERROR(VLOOKUP(MID($C7,W$2,1),CorrespondanceCaractereValeur[],2,FALSE),"")</f>
        <v>0</v>
      </c>
      <c r="X7" s="2">
        <f>IFERROR(VLOOKUP(MID($C7,X$2,1),CorrespondanceCaractereValeur[],2,FALSE),"")</f>
        <v>0</v>
      </c>
      <c r="Y7" s="2" t="str">
        <f>IFERROR(VLOOKUP(MID($C7,Y$2,1),CorrespondanceCaractereValeur[],2,FALSE),"")</f>
        <v/>
      </c>
      <c r="Z7" s="2" t="str">
        <f>IFERROR(VLOOKUP(MID($C7,Z$2,1),CorrespondanceCaractereValeur[],2,FALSE),"")</f>
        <v/>
      </c>
      <c r="AA7" s="2" t="str">
        <f>IFERROR(VLOOKUP(MID($C7,AA$2,1),CorrespondanceCaractereValeur[],2,FALSE),"")</f>
        <v/>
      </c>
      <c r="AB7" s="2" t="str">
        <f>IFERROR(VLOOKUP(MID($C7,AB$2,1),CorrespondanceCaractereValeur[],2,FALSE),"")</f>
        <v/>
      </c>
      <c r="AC7" s="2" t="str">
        <f>IFERROR(VLOOKUP(MID($C7,AC$2,1),CorrespondanceCaractereValeur[],2,FALSE),"")</f>
        <v/>
      </c>
      <c r="AD7" s="2" t="str">
        <f>IFERROR(VLOOKUP(MID($C7,AD$2,1),CorrespondanceCaractereValeur[],2,FALSE),"")</f>
        <v/>
      </c>
      <c r="AE7" s="2" t="str">
        <f>IFERROR(VLOOKUP(MID($C7,AE$2,1),CorrespondanceCaractereValeur[],2,FALSE),"")</f>
        <v/>
      </c>
      <c r="AF7" s="2" t="str">
        <f>IFERROR(VLOOKUP(MID($C7,AF$2,1),CorrespondanceCaractereValeur[],2,FALSE),"")</f>
        <v/>
      </c>
      <c r="AG7" s="2" t="str">
        <f>IFERROR(VLOOKUP(MID($C7,AG$2,1),CorrespondanceCaractereValeur[],2,FALSE),"")</f>
        <v/>
      </c>
      <c r="AH7" s="2" t="str">
        <f>IFERROR(VLOOKUP(MID($C7,AH$2,1),CorrespondanceCaractereValeur[],2,FALSE),"")</f>
        <v/>
      </c>
      <c r="AI7" s="2" t="str">
        <f>IFERROR(VLOOKUP(MID($C7,AI$2,1),CorrespondanceCaractereValeur[],2,FALSE),"")</f>
        <v/>
      </c>
      <c r="AJ7" s="2" t="str">
        <f>IFERROR(VLOOKUP(MID($C7,AJ$2,1),CorrespondanceCaractereValeur[],2,FALSE),"")</f>
        <v/>
      </c>
      <c r="AK7" s="2" t="str">
        <f>IFERROR(VLOOKUP(MID($C7,AK$2,1),CorrespondanceCaractereValeur[],2,FALSE),"")</f>
        <v/>
      </c>
      <c r="AL7" s="2" t="str">
        <f>IFERROR(VLOOKUP(MID($C7,AL$2,1),CorrespondanceCaractereValeur[],2,FALSE),"")</f>
        <v/>
      </c>
      <c r="AM7" s="2" t="str">
        <f>IFERROR(VLOOKUP(MID($C7,AM$2,1),CorrespondanceCaractereValeur[],2,FALSE),"")</f>
        <v/>
      </c>
      <c r="AN7" s="2" t="str">
        <f>IFERROR(VLOOKUP(MID($C7,AN$2,1),CorrespondanceCaractereValeur[],2,FALSE),"")</f>
        <v/>
      </c>
      <c r="AO7" s="2" t="str">
        <f>IFERROR(VLOOKUP(MID($C7,AO$2,1),CorrespondanceCaractereValeur[],2,FALSE),"")</f>
        <v/>
      </c>
      <c r="AP7" s="2" t="str">
        <f>IFERROR(VLOOKUP(MID($C7,AP$2,1),CorrespondanceCaractereValeur[],2,FALSE),"")</f>
        <v/>
      </c>
      <c r="AQ7" s="2" t="str">
        <f>IFERROR(VLOOKUP(MID($C7,AQ$2,1),CorrespondanceCaractereValeur[],2,FALSE),"")</f>
        <v/>
      </c>
      <c r="AR7" s="2">
        <f t="shared" si="4"/>
        <v>3</v>
      </c>
      <c r="AS7" s="2">
        <f t="shared" si="5"/>
        <v>34</v>
      </c>
      <c r="AT7" s="2">
        <f t="shared" si="1"/>
        <v>54</v>
      </c>
      <c r="AU7" s="2">
        <f t="shared" si="1"/>
        <v>61</v>
      </c>
      <c r="AV7" s="2">
        <f t="shared" si="1"/>
        <v>35</v>
      </c>
      <c r="AW7" s="2">
        <f t="shared" si="1"/>
        <v>67</v>
      </c>
      <c r="AX7" s="2">
        <f t="shared" si="1"/>
        <v>0</v>
      </c>
      <c r="AY7" s="2">
        <f t="shared" si="1"/>
        <v>0</v>
      </c>
      <c r="AZ7" s="2">
        <f t="shared" si="1"/>
        <v>12</v>
      </c>
      <c r="BA7" s="2">
        <f t="shared" si="1"/>
        <v>24</v>
      </c>
      <c r="BB7" s="2">
        <f t="shared" si="1"/>
        <v>48</v>
      </c>
      <c r="BC7" s="2">
        <f t="shared" si="1"/>
        <v>95</v>
      </c>
      <c r="BD7" s="2">
        <f t="shared" si="1"/>
        <v>81</v>
      </c>
      <c r="BE7" s="2">
        <f t="shared" si="1"/>
        <v>39</v>
      </c>
      <c r="BF7" s="2">
        <f t="shared" si="1"/>
        <v>8</v>
      </c>
      <c r="BG7" s="2">
        <f t="shared" si="1"/>
        <v>87</v>
      </c>
      <c r="BH7" s="2">
        <f t="shared" si="1"/>
        <v>5</v>
      </c>
      <c r="BI7" s="2">
        <f t="shared" si="1"/>
        <v>27</v>
      </c>
      <c r="BJ7" s="2">
        <f t="shared" si="1"/>
        <v>1</v>
      </c>
      <c r="BK7" s="2">
        <f t="shared" si="1"/>
        <v>10</v>
      </c>
      <c r="BL7" s="2">
        <f t="shared" si="1"/>
        <v>3</v>
      </c>
      <c r="BM7" s="2">
        <f t="shared" si="1"/>
        <v>3</v>
      </c>
      <c r="BN7" s="2">
        <f t="shared" si="1"/>
        <v>3</v>
      </c>
      <c r="BO7" s="2">
        <f t="shared" si="1"/>
        <v>3</v>
      </c>
      <c r="BP7" s="2">
        <f t="shared" si="1"/>
        <v>3</v>
      </c>
      <c r="BQ7" s="2">
        <f t="shared" si="1"/>
        <v>3</v>
      </c>
      <c r="BR7" s="2">
        <f t="shared" si="1"/>
        <v>3</v>
      </c>
      <c r="BS7" s="2">
        <f t="shared" si="1"/>
        <v>3</v>
      </c>
      <c r="BT7" s="2">
        <f t="shared" si="1"/>
        <v>3</v>
      </c>
      <c r="BU7" s="2">
        <f t="shared" si="1"/>
        <v>3</v>
      </c>
      <c r="BV7" s="2">
        <f t="shared" si="1"/>
        <v>3</v>
      </c>
      <c r="BW7" s="2">
        <f t="shared" si="1"/>
        <v>3</v>
      </c>
      <c r="BX7" s="2">
        <f t="shared" si="1"/>
        <v>3</v>
      </c>
      <c r="BY7" s="2">
        <f t="shared" si="1"/>
        <v>3</v>
      </c>
      <c r="BZ7" s="2">
        <f t="shared" si="1"/>
        <v>3</v>
      </c>
      <c r="CA7" s="2">
        <f t="shared" si="1"/>
        <v>3</v>
      </c>
      <c r="CB7" s="2">
        <f t="shared" si="1"/>
        <v>3</v>
      </c>
      <c r="CC7" s="2">
        <f t="shared" si="1"/>
        <v>3</v>
      </c>
      <c r="CD7" s="2">
        <f t="shared" si="1"/>
        <v>3</v>
      </c>
      <c r="CE7" s="2">
        <f t="shared" si="1"/>
        <v>3</v>
      </c>
      <c r="CF7" s="2" t="b">
        <f>IF(Tableau3[[#This Row],[R40]]=1,TRUE,FALSE)</f>
        <v>0</v>
      </c>
      <c r="CG7" s="2" t="str">
        <f>LEFT(Tableau3[Changement ordre caractères],LEN(Tableau3[Changement ordre caractères])-4)</f>
        <v>34567890C12345678</v>
      </c>
      <c r="CH7" s="2" t="str">
        <f>LEFT(RIGHT(Tableau3[Changement ordre caractères],4),2)</f>
        <v>CH</v>
      </c>
      <c r="CI7" s="8" t="str">
        <f>RIGHT(Tableau3[Changement ordre caractères],2)</f>
        <v>00</v>
      </c>
      <c r="CJ7" s="8">
        <f>IF(Tableau3[[#This Row],[R40]]=1,Tableau3[[#This Row],[Clé]],VALUE(Tableau3[[#This Row],[Clé]]+Tableau3[[#This Row],[R40]]))</f>
        <v>3</v>
      </c>
      <c r="CK7" s="8" t="str">
        <f>REPT("0",2-LEN(Tableau3[[#This Row],[Bonne clé]]))</f>
        <v>0</v>
      </c>
      <c r="CL7" s="9" t="str">
        <f>CONCATENATE(Tableau3[[#This Row],[Code Pays]],Tableau3[[#This Row],[Texte complémentaire]],Tableau3[[#This Row],[Bonne clé]],Tableau3[[#This Row],[No Compte]])</f>
        <v>CH0334567890C12345678</v>
      </c>
    </row>
    <row r="8" spans="1:90" x14ac:dyDescent="0.25">
      <c r="B8" s="6"/>
      <c r="C8" s="7"/>
    </row>
    <row r="9" spans="1:90" x14ac:dyDescent="0.25">
      <c r="B9" s="6"/>
      <c r="C9" s="7"/>
    </row>
    <row r="10" spans="1:90" x14ac:dyDescent="0.25">
      <c r="B10" s="6"/>
      <c r="C10" s="7"/>
    </row>
    <row r="11" spans="1:90" x14ac:dyDescent="0.25">
      <c r="B11" s="6"/>
      <c r="C11" s="7"/>
    </row>
    <row r="12" spans="1:90" x14ac:dyDescent="0.25">
      <c r="B12" s="6"/>
      <c r="C12" s="7"/>
    </row>
    <row r="13" spans="1:90" x14ac:dyDescent="0.25">
      <c r="B13" s="6"/>
      <c r="C13" s="7"/>
    </row>
    <row r="14" spans="1:90" x14ac:dyDescent="0.25">
      <c r="B14" s="6"/>
      <c r="C14" s="7"/>
    </row>
    <row r="15" spans="1:90" x14ac:dyDescent="0.25">
      <c r="B15" s="6"/>
      <c r="C15" s="7"/>
    </row>
    <row r="16" spans="1:90" x14ac:dyDescent="0.25">
      <c r="B16" s="6"/>
      <c r="C16" s="7"/>
    </row>
    <row r="17" spans="2:3" x14ac:dyDescent="0.25">
      <c r="B17" s="6"/>
      <c r="C17" s="7"/>
    </row>
    <row r="18" spans="2:3" x14ac:dyDescent="0.25">
      <c r="B18" s="6"/>
      <c r="C18" s="7"/>
    </row>
    <row r="19" spans="2:3" x14ac:dyDescent="0.25">
      <c r="B19" s="6"/>
      <c r="C19" s="7"/>
    </row>
    <row r="20" spans="2:3" x14ac:dyDescent="0.25">
      <c r="B20" s="6"/>
      <c r="C20" s="7"/>
    </row>
    <row r="21" spans="2:3" x14ac:dyDescent="0.25">
      <c r="B21" s="6"/>
      <c r="C21" s="7"/>
    </row>
    <row r="22" spans="2:3" x14ac:dyDescent="0.25">
      <c r="B22" s="6"/>
      <c r="C22" s="7"/>
    </row>
    <row r="23" spans="2:3" x14ac:dyDescent="0.25">
      <c r="B23" s="6"/>
      <c r="C23" s="7"/>
    </row>
    <row r="24" spans="2:3" x14ac:dyDescent="0.25">
      <c r="B24" s="6"/>
      <c r="C24" s="7"/>
    </row>
    <row r="25" spans="2:3" x14ac:dyDescent="0.25">
      <c r="B25" s="6"/>
      <c r="C25" s="7"/>
    </row>
    <row r="26" spans="2:3" x14ac:dyDescent="0.25">
      <c r="B26" s="6"/>
      <c r="C26" s="7"/>
    </row>
    <row r="27" spans="2:3" x14ac:dyDescent="0.25">
      <c r="B27" s="6"/>
      <c r="C27" s="7"/>
    </row>
    <row r="28" spans="2:3" x14ac:dyDescent="0.25">
      <c r="B28" s="6"/>
      <c r="C28" s="7"/>
    </row>
    <row r="29" spans="2:3" x14ac:dyDescent="0.25">
      <c r="B29" s="6"/>
      <c r="C29" s="7"/>
    </row>
    <row r="30" spans="2:3" x14ac:dyDescent="0.25">
      <c r="B30" s="6"/>
      <c r="C30" s="7"/>
    </row>
    <row r="31" spans="2:3" x14ac:dyDescent="0.25">
      <c r="B31" s="6"/>
      <c r="C31" s="7"/>
    </row>
    <row r="32" spans="2:3" x14ac:dyDescent="0.25">
      <c r="B32" s="6"/>
      <c r="C32" s="7"/>
    </row>
    <row r="33" spans="2:3" x14ac:dyDescent="0.25">
      <c r="B33" s="6"/>
      <c r="C33" s="7"/>
    </row>
    <row r="34" spans="2:3" x14ac:dyDescent="0.25">
      <c r="B34" s="6"/>
      <c r="C34" s="7"/>
    </row>
    <row r="35" spans="2:3" x14ac:dyDescent="0.25">
      <c r="B35" s="6"/>
      <c r="C35" s="7"/>
    </row>
    <row r="36" spans="2:3" x14ac:dyDescent="0.25">
      <c r="B36" s="6"/>
      <c r="C36" s="7"/>
    </row>
    <row r="37" spans="2:3" x14ac:dyDescent="0.25">
      <c r="B37" s="6"/>
      <c r="C37" s="7"/>
    </row>
    <row r="38" spans="2:3" x14ac:dyDescent="0.25">
      <c r="B38" s="6"/>
      <c r="C38" s="7"/>
    </row>
    <row r="39" spans="2:3" x14ac:dyDescent="0.25">
      <c r="B39" s="6"/>
      <c r="C39" s="7"/>
    </row>
    <row r="40" spans="2:3" x14ac:dyDescent="0.25">
      <c r="B40" s="6"/>
      <c r="C40" s="7"/>
    </row>
    <row r="41" spans="2:3" x14ac:dyDescent="0.25">
      <c r="B41" s="6"/>
      <c r="C41" s="7"/>
    </row>
    <row r="42" spans="2:3" x14ac:dyDescent="0.25">
      <c r="B42" s="6"/>
      <c r="C42" s="7"/>
    </row>
    <row r="43" spans="2:3" x14ac:dyDescent="0.25">
      <c r="B43" s="6"/>
      <c r="C43" s="7"/>
    </row>
    <row r="44" spans="2:3" x14ac:dyDescent="0.25">
      <c r="B44" s="6"/>
      <c r="C44" s="7"/>
    </row>
    <row r="45" spans="2:3" x14ac:dyDescent="0.25">
      <c r="B45" s="6"/>
      <c r="C45" s="7"/>
    </row>
    <row r="46" spans="2:3" x14ac:dyDescent="0.25">
      <c r="B46" s="6"/>
      <c r="C46" s="7"/>
    </row>
    <row r="47" spans="2:3" x14ac:dyDescent="0.25">
      <c r="B47" s="6"/>
      <c r="C47" s="7"/>
    </row>
    <row r="48" spans="2:3" x14ac:dyDescent="0.25">
      <c r="B48" s="6"/>
      <c r="C48" s="7"/>
    </row>
    <row r="49" spans="2:3" x14ac:dyDescent="0.25">
      <c r="B49" s="6"/>
      <c r="C49" s="7"/>
    </row>
    <row r="50" spans="2:3" x14ac:dyDescent="0.25">
      <c r="B50" s="6"/>
      <c r="C50" s="7"/>
    </row>
    <row r="51" spans="2:3" x14ac:dyDescent="0.25">
      <c r="B51" s="6"/>
      <c r="C51" s="7"/>
    </row>
    <row r="52" spans="2:3" x14ac:dyDescent="0.25">
      <c r="B52" s="6"/>
      <c r="C52" s="7"/>
    </row>
    <row r="53" spans="2:3" x14ac:dyDescent="0.25">
      <c r="B53" s="6"/>
      <c r="C53" s="7"/>
    </row>
    <row r="54" spans="2:3" x14ac:dyDescent="0.25">
      <c r="B54" s="6"/>
      <c r="C54" s="7"/>
    </row>
    <row r="55" spans="2:3" x14ac:dyDescent="0.25">
      <c r="B55" s="6"/>
      <c r="C55" s="7"/>
    </row>
    <row r="56" spans="2:3" x14ac:dyDescent="0.25">
      <c r="B56" s="6"/>
      <c r="C56" s="7"/>
    </row>
    <row r="57" spans="2:3" x14ac:dyDescent="0.25">
      <c r="B57" s="6"/>
      <c r="C57" s="7"/>
    </row>
    <row r="58" spans="2:3" x14ac:dyDescent="0.25">
      <c r="B58" s="6"/>
      <c r="C58" s="7"/>
    </row>
    <row r="59" spans="2:3" x14ac:dyDescent="0.25">
      <c r="B59" s="6"/>
      <c r="C59" s="7"/>
    </row>
    <row r="60" spans="2:3" x14ac:dyDescent="0.25">
      <c r="B60" s="6"/>
      <c r="C60" s="7"/>
    </row>
    <row r="61" spans="2:3" x14ac:dyDescent="0.25">
      <c r="B61" s="6"/>
      <c r="C61" s="7"/>
    </row>
    <row r="62" spans="2:3" x14ac:dyDescent="0.25">
      <c r="B62" s="6"/>
      <c r="C62" s="7"/>
    </row>
    <row r="63" spans="2:3" x14ac:dyDescent="0.25">
      <c r="B63" s="6"/>
      <c r="C63" s="7"/>
    </row>
    <row r="64" spans="2:3" x14ac:dyDescent="0.25">
      <c r="B64" s="6"/>
      <c r="C64" s="7"/>
    </row>
    <row r="65" spans="2:3" x14ac:dyDescent="0.25">
      <c r="B65" s="6"/>
      <c r="C65" s="7"/>
    </row>
    <row r="66" spans="2:3" x14ac:dyDescent="0.25">
      <c r="B66" s="6"/>
      <c r="C66" s="7"/>
    </row>
    <row r="67" spans="2:3" x14ac:dyDescent="0.25">
      <c r="B67" s="6"/>
      <c r="C67" s="7"/>
    </row>
    <row r="68" spans="2:3" x14ac:dyDescent="0.25">
      <c r="B68" s="6"/>
      <c r="C68" s="7"/>
    </row>
    <row r="69" spans="2:3" x14ac:dyDescent="0.25">
      <c r="B69" s="6"/>
      <c r="C69" s="7"/>
    </row>
    <row r="70" spans="2:3" x14ac:dyDescent="0.25">
      <c r="B70" s="6"/>
      <c r="C70" s="7"/>
    </row>
    <row r="71" spans="2:3" x14ac:dyDescent="0.25">
      <c r="B71" s="6"/>
      <c r="C71" s="7"/>
    </row>
    <row r="72" spans="2:3" x14ac:dyDescent="0.25">
      <c r="B72" s="6"/>
      <c r="C72" s="7"/>
    </row>
    <row r="73" spans="2:3" x14ac:dyDescent="0.25">
      <c r="B73" s="6"/>
      <c r="C73" s="7"/>
    </row>
    <row r="74" spans="2:3" x14ac:dyDescent="0.25">
      <c r="B74" s="6"/>
      <c r="C74" s="7"/>
    </row>
    <row r="75" spans="2:3" x14ac:dyDescent="0.25">
      <c r="B75" s="6"/>
      <c r="C75" s="7"/>
    </row>
    <row r="76" spans="2:3" x14ac:dyDescent="0.25">
      <c r="B76" s="6"/>
      <c r="C76" s="7"/>
    </row>
    <row r="77" spans="2:3" x14ac:dyDescent="0.25">
      <c r="B77" s="6"/>
      <c r="C77" s="7"/>
    </row>
    <row r="78" spans="2:3" x14ac:dyDescent="0.25">
      <c r="B78" s="6"/>
      <c r="C78" s="7"/>
    </row>
    <row r="79" spans="2:3" x14ac:dyDescent="0.25">
      <c r="B79" s="6"/>
      <c r="C79" s="7"/>
    </row>
    <row r="80" spans="2:3" x14ac:dyDescent="0.25">
      <c r="B80" s="6"/>
      <c r="C80" s="7"/>
    </row>
    <row r="81" spans="2:3" x14ac:dyDescent="0.25">
      <c r="B81" s="6"/>
      <c r="C81" s="7"/>
    </row>
    <row r="82" spans="2:3" x14ac:dyDescent="0.25">
      <c r="B82" s="6"/>
      <c r="C82" s="7"/>
    </row>
    <row r="83" spans="2:3" x14ac:dyDescent="0.25">
      <c r="B83" s="6"/>
      <c r="C83" s="7"/>
    </row>
    <row r="84" spans="2:3" x14ac:dyDescent="0.25">
      <c r="B84" s="6"/>
      <c r="C84" s="7"/>
    </row>
    <row r="85" spans="2:3" x14ac:dyDescent="0.25">
      <c r="B85" s="6"/>
      <c r="C85" s="7"/>
    </row>
    <row r="86" spans="2:3" x14ac:dyDescent="0.25">
      <c r="B86" s="6"/>
      <c r="C86" s="7"/>
    </row>
    <row r="87" spans="2:3" x14ac:dyDescent="0.25">
      <c r="B87" s="6"/>
      <c r="C87" s="7"/>
    </row>
    <row r="88" spans="2:3" x14ac:dyDescent="0.25">
      <c r="B88" s="6"/>
      <c r="C88" s="7"/>
    </row>
    <row r="89" spans="2:3" x14ac:dyDescent="0.25">
      <c r="B89" s="6"/>
      <c r="C89" s="7"/>
    </row>
    <row r="90" spans="2:3" x14ac:dyDescent="0.25">
      <c r="B90" s="6"/>
      <c r="C90" s="7"/>
    </row>
    <row r="91" spans="2:3" x14ac:dyDescent="0.25">
      <c r="B91" s="6"/>
      <c r="C91" s="7"/>
    </row>
    <row r="92" spans="2:3" x14ac:dyDescent="0.25">
      <c r="B92" s="6"/>
      <c r="C92" s="7"/>
    </row>
    <row r="93" spans="2:3" x14ac:dyDescent="0.25">
      <c r="B93" s="6"/>
      <c r="C93" s="7"/>
    </row>
    <row r="94" spans="2:3" x14ac:dyDescent="0.25">
      <c r="B94" s="6"/>
      <c r="C94" s="7"/>
    </row>
    <row r="95" spans="2:3" x14ac:dyDescent="0.25">
      <c r="B95" s="6"/>
      <c r="C95" s="7"/>
    </row>
    <row r="96" spans="2:3" x14ac:dyDescent="0.25">
      <c r="B96" s="6"/>
      <c r="C96" s="7"/>
    </row>
    <row r="97" spans="2:3" x14ac:dyDescent="0.25">
      <c r="B97" s="6"/>
      <c r="C97" s="7"/>
    </row>
    <row r="98" spans="2:3" x14ac:dyDescent="0.25">
      <c r="B98" s="6"/>
      <c r="C98" s="7"/>
    </row>
    <row r="99" spans="2:3" x14ac:dyDescent="0.25">
      <c r="B99" s="6"/>
      <c r="C99" s="7"/>
    </row>
    <row r="100" spans="2:3" x14ac:dyDescent="0.25">
      <c r="B100" s="6"/>
      <c r="C100" s="7"/>
    </row>
    <row r="101" spans="2:3" x14ac:dyDescent="0.25">
      <c r="B101" s="6"/>
      <c r="C101" s="7"/>
    </row>
    <row r="102" spans="2:3" x14ac:dyDescent="0.25">
      <c r="B102" s="6"/>
      <c r="C102" s="7"/>
    </row>
    <row r="103" spans="2:3" x14ac:dyDescent="0.25">
      <c r="B103" s="6"/>
      <c r="C103" s="7"/>
    </row>
    <row r="104" spans="2:3" x14ac:dyDescent="0.25">
      <c r="B104" s="6"/>
      <c r="C104" s="7"/>
    </row>
    <row r="105" spans="2:3" x14ac:dyDescent="0.25">
      <c r="B105" s="6"/>
      <c r="C105" s="7"/>
    </row>
    <row r="106" spans="2:3" x14ac:dyDescent="0.25">
      <c r="B106" s="6"/>
      <c r="C106" s="7"/>
    </row>
  </sheetData>
  <pageMargins left="0.7" right="0.7" top="0.75" bottom="0.75" header="0.3" footer="0.3"/>
  <pageSetup paperSize="9" orientation="portrait" horizontalDpi="300" verticalDpi="30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37"/>
  <sheetViews>
    <sheetView workbookViewId="0">
      <selection activeCell="A2" sqref="A2:A37"/>
    </sheetView>
  </sheetViews>
  <sheetFormatPr baseColWidth="10" defaultRowHeight="15" x14ac:dyDescent="0.25"/>
  <cols>
    <col min="1" max="1" width="11.7109375" bestFit="1" customWidth="1"/>
  </cols>
  <sheetData>
    <row r="1" spans="1:2" x14ac:dyDescent="0.25">
      <c r="A1" t="s">
        <v>65</v>
      </c>
      <c r="B1" t="s">
        <v>64</v>
      </c>
    </row>
    <row r="2" spans="1:2" x14ac:dyDescent="0.25">
      <c r="A2" s="5" t="s">
        <v>66</v>
      </c>
      <c r="B2" s="2">
        <v>0</v>
      </c>
    </row>
    <row r="3" spans="1:2" x14ac:dyDescent="0.25">
      <c r="A3" s="5" t="s">
        <v>30</v>
      </c>
      <c r="B3" s="2">
        <v>1</v>
      </c>
    </row>
    <row r="4" spans="1:2" x14ac:dyDescent="0.25">
      <c r="A4" s="5" t="s">
        <v>31</v>
      </c>
      <c r="B4" s="2">
        <v>2</v>
      </c>
    </row>
    <row r="5" spans="1:2" x14ac:dyDescent="0.25">
      <c r="A5" s="5" t="s">
        <v>32</v>
      </c>
      <c r="B5" s="2">
        <v>3</v>
      </c>
    </row>
    <row r="6" spans="1:2" x14ac:dyDescent="0.25">
      <c r="A6" s="5" t="s">
        <v>33</v>
      </c>
      <c r="B6" s="2">
        <v>4</v>
      </c>
    </row>
    <row r="7" spans="1:2" x14ac:dyDescent="0.25">
      <c r="A7" s="5" t="s">
        <v>34</v>
      </c>
      <c r="B7" s="2">
        <v>5</v>
      </c>
    </row>
    <row r="8" spans="1:2" x14ac:dyDescent="0.25">
      <c r="A8" s="5" t="s">
        <v>35</v>
      </c>
      <c r="B8" s="2">
        <v>6</v>
      </c>
    </row>
    <row r="9" spans="1:2" x14ac:dyDescent="0.25">
      <c r="A9" s="5" t="s">
        <v>36</v>
      </c>
      <c r="B9" s="2">
        <v>7</v>
      </c>
    </row>
    <row r="10" spans="1:2" x14ac:dyDescent="0.25">
      <c r="A10" s="5" t="s">
        <v>37</v>
      </c>
      <c r="B10" s="2">
        <v>8</v>
      </c>
    </row>
    <row r="11" spans="1:2" x14ac:dyDescent="0.25">
      <c r="A11" s="5" t="s">
        <v>38</v>
      </c>
      <c r="B11" s="1">
        <v>9</v>
      </c>
    </row>
    <row r="12" spans="1:2" x14ac:dyDescent="0.25">
      <c r="A12" s="4" t="s">
        <v>0</v>
      </c>
      <c r="B12" s="1">
        <v>10</v>
      </c>
    </row>
    <row r="13" spans="1:2" x14ac:dyDescent="0.25">
      <c r="A13" s="4" t="s">
        <v>1</v>
      </c>
      <c r="B13" s="1">
        <v>11</v>
      </c>
    </row>
    <row r="14" spans="1:2" x14ac:dyDescent="0.25">
      <c r="A14" s="4" t="s">
        <v>2</v>
      </c>
      <c r="B14" s="1">
        <v>12</v>
      </c>
    </row>
    <row r="15" spans="1:2" x14ac:dyDescent="0.25">
      <c r="A15" s="4" t="s">
        <v>3</v>
      </c>
      <c r="B15" s="1">
        <v>13</v>
      </c>
    </row>
    <row r="16" spans="1:2" x14ac:dyDescent="0.25">
      <c r="A16" s="4" t="s">
        <v>4</v>
      </c>
      <c r="B16" s="1">
        <v>14</v>
      </c>
    </row>
    <row r="17" spans="1:2" x14ac:dyDescent="0.25">
      <c r="A17" s="4" t="s">
        <v>5</v>
      </c>
      <c r="B17" s="1">
        <v>15</v>
      </c>
    </row>
    <row r="18" spans="1:2" x14ac:dyDescent="0.25">
      <c r="A18" s="4" t="s">
        <v>6</v>
      </c>
      <c r="B18" s="1">
        <v>16</v>
      </c>
    </row>
    <row r="19" spans="1:2" x14ac:dyDescent="0.25">
      <c r="A19" s="4" t="s">
        <v>7</v>
      </c>
      <c r="B19" s="1">
        <v>17</v>
      </c>
    </row>
    <row r="20" spans="1:2" x14ac:dyDescent="0.25">
      <c r="A20" s="4" t="s">
        <v>8</v>
      </c>
      <c r="B20" s="1">
        <v>18</v>
      </c>
    </row>
    <row r="21" spans="1:2" x14ac:dyDescent="0.25">
      <c r="A21" s="4" t="s">
        <v>9</v>
      </c>
      <c r="B21" s="1">
        <v>19</v>
      </c>
    </row>
    <row r="22" spans="1:2" x14ac:dyDescent="0.25">
      <c r="A22" s="4" t="s">
        <v>10</v>
      </c>
      <c r="B22" s="1">
        <v>20</v>
      </c>
    </row>
    <row r="23" spans="1:2" x14ac:dyDescent="0.25">
      <c r="A23" s="4" t="s">
        <v>11</v>
      </c>
      <c r="B23" s="1">
        <v>21</v>
      </c>
    </row>
    <row r="24" spans="1:2" x14ac:dyDescent="0.25">
      <c r="A24" s="4" t="s">
        <v>12</v>
      </c>
      <c r="B24" s="1">
        <v>22</v>
      </c>
    </row>
    <row r="25" spans="1:2" x14ac:dyDescent="0.25">
      <c r="A25" s="4" t="s">
        <v>13</v>
      </c>
      <c r="B25" s="1">
        <v>23</v>
      </c>
    </row>
    <row r="26" spans="1:2" x14ac:dyDescent="0.25">
      <c r="A26" s="4" t="s">
        <v>14</v>
      </c>
      <c r="B26" s="1">
        <v>24</v>
      </c>
    </row>
    <row r="27" spans="1:2" x14ac:dyDescent="0.25">
      <c r="A27" s="4" t="s">
        <v>15</v>
      </c>
      <c r="B27" s="1">
        <v>25</v>
      </c>
    </row>
    <row r="28" spans="1:2" x14ac:dyDescent="0.25">
      <c r="A28" s="4" t="s">
        <v>16</v>
      </c>
      <c r="B28" s="1">
        <v>26</v>
      </c>
    </row>
    <row r="29" spans="1:2" x14ac:dyDescent="0.25">
      <c r="A29" s="4" t="s">
        <v>17</v>
      </c>
      <c r="B29" s="1">
        <v>27</v>
      </c>
    </row>
    <row r="30" spans="1:2" x14ac:dyDescent="0.25">
      <c r="A30" s="4" t="s">
        <v>18</v>
      </c>
      <c r="B30" s="1">
        <v>28</v>
      </c>
    </row>
    <row r="31" spans="1:2" x14ac:dyDescent="0.25">
      <c r="A31" s="4" t="s">
        <v>19</v>
      </c>
      <c r="B31" s="1">
        <v>29</v>
      </c>
    </row>
    <row r="32" spans="1:2" x14ac:dyDescent="0.25">
      <c r="A32" s="4" t="s">
        <v>20</v>
      </c>
      <c r="B32" s="1">
        <v>30</v>
      </c>
    </row>
    <row r="33" spans="1:2" x14ac:dyDescent="0.25">
      <c r="A33" s="4" t="s">
        <v>21</v>
      </c>
      <c r="B33" s="1">
        <v>31</v>
      </c>
    </row>
    <row r="34" spans="1:2" x14ac:dyDescent="0.25">
      <c r="A34" s="4" t="s">
        <v>22</v>
      </c>
      <c r="B34" s="1">
        <v>32</v>
      </c>
    </row>
    <row r="35" spans="1:2" x14ac:dyDescent="0.25">
      <c r="A35" s="4" t="s">
        <v>23</v>
      </c>
      <c r="B35" s="1">
        <v>33</v>
      </c>
    </row>
    <row r="36" spans="1:2" x14ac:dyDescent="0.25">
      <c r="A36" s="4" t="s">
        <v>24</v>
      </c>
      <c r="B36" s="1">
        <v>34</v>
      </c>
    </row>
    <row r="37" spans="1:2" x14ac:dyDescent="0.25">
      <c r="A37" s="4" t="s">
        <v>25</v>
      </c>
      <c r="B37" s="1">
        <v>35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IBAN Testeur</vt:lpstr>
      <vt:lpstr>RefData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yves.vouardoux@swisscom.com</dc:creator>
  <cp:lastModifiedBy>Charles Badjaksezian</cp:lastModifiedBy>
  <dcterms:created xsi:type="dcterms:W3CDTF">2017-05-01T08:43:50Z</dcterms:created>
  <dcterms:modified xsi:type="dcterms:W3CDTF">2018-04-15T22:17:03Z</dcterms:modified>
</cp:coreProperties>
</file>