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homas\"/>
    </mc:Choice>
  </mc:AlternateContent>
  <bookViews>
    <workbookView xWindow="0" yWindow="0" windowWidth="20490" windowHeight="7530" tabRatio="309"/>
  </bookViews>
  <sheets>
    <sheet name="Planning" sheetId="1" r:id="rId1"/>
    <sheet name="Dossier_Prod" sheetId="4" r:id="rId2"/>
    <sheet name="Liste" sheetId="2" r:id="rId3"/>
  </sheets>
  <definedNames>
    <definedName name="JoursFeries">Liste!$C$2:$C$14</definedName>
    <definedName name="ListeTypeDossier">TabTypeDossier[TypeDossier]</definedName>
    <definedName name="Ref_Année">Planning!$B$1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C14" i="2" s="1"/>
  <c r="E5" i="1" a="1"/>
  <c r="F5" i="1" s="1"/>
  <c r="C3" i="2" l="1"/>
  <c r="C5" i="2"/>
  <c r="C13" i="2"/>
  <c r="C2" i="2"/>
  <c r="C11" i="2"/>
  <c r="C6" i="2"/>
  <c r="C12" i="2"/>
  <c r="C10" i="2"/>
  <c r="NB5" i="1"/>
  <c r="MT5" i="1"/>
  <c r="ML5" i="1"/>
  <c r="MC5" i="1"/>
  <c r="LR5" i="1"/>
  <c r="LH5" i="1"/>
  <c r="KW5" i="1"/>
  <c r="KL5" i="1"/>
  <c r="KB5" i="1"/>
  <c r="JQ5" i="1"/>
  <c r="JF5" i="1"/>
  <c r="IV5" i="1"/>
  <c r="IK5" i="1"/>
  <c r="HZ5" i="1"/>
  <c r="HP5" i="1"/>
  <c r="HE5" i="1"/>
  <c r="GT5" i="1"/>
  <c r="GJ5" i="1"/>
  <c r="FY5" i="1"/>
  <c r="FN5" i="1"/>
  <c r="FD5" i="1"/>
  <c r="ES5" i="1"/>
  <c r="EH5" i="1"/>
  <c r="DX5" i="1"/>
  <c r="DM5" i="1"/>
  <c r="DB5" i="1"/>
  <c r="CR5" i="1"/>
  <c r="CG5" i="1"/>
  <c r="BM5" i="1"/>
  <c r="AR5" i="1"/>
  <c r="V5" i="1"/>
  <c r="MY5" i="1"/>
  <c r="MQ5" i="1"/>
  <c r="MI5" i="1"/>
  <c r="LY5" i="1"/>
  <c r="LN5" i="1"/>
  <c r="LD5" i="1"/>
  <c r="KS5" i="1"/>
  <c r="KH5" i="1"/>
  <c r="JX5" i="1"/>
  <c r="JM5" i="1"/>
  <c r="JB5" i="1"/>
  <c r="IR5" i="1"/>
  <c r="IG5" i="1"/>
  <c r="HV5" i="1"/>
  <c r="HL5" i="1"/>
  <c r="HA5" i="1"/>
  <c r="GP5" i="1"/>
  <c r="GF5" i="1"/>
  <c r="FU5" i="1"/>
  <c r="FJ5" i="1"/>
  <c r="EZ5" i="1"/>
  <c r="EO5" i="1"/>
  <c r="ED5" i="1"/>
  <c r="DT5" i="1"/>
  <c r="DI5" i="1"/>
  <c r="CX5" i="1"/>
  <c r="CN5" i="1"/>
  <c r="CC5" i="1"/>
  <c r="BH5" i="1"/>
  <c r="AL5" i="1"/>
  <c r="Q5" i="1"/>
  <c r="MX5" i="1"/>
  <c r="MP5" i="1"/>
  <c r="MH5" i="1"/>
  <c r="LX5" i="1"/>
  <c r="LM5" i="1"/>
  <c r="LB5" i="1"/>
  <c r="KR5" i="1"/>
  <c r="KG5" i="1"/>
  <c r="JV5" i="1"/>
  <c r="JL5" i="1"/>
  <c r="JA5" i="1"/>
  <c r="IP5" i="1"/>
  <c r="IF5" i="1"/>
  <c r="HU5" i="1"/>
  <c r="HJ5" i="1"/>
  <c r="GZ5" i="1"/>
  <c r="GO5" i="1"/>
  <c r="GD5" i="1"/>
  <c r="FT5" i="1"/>
  <c r="FI5" i="1"/>
  <c r="EX5" i="1"/>
  <c r="EN5" i="1"/>
  <c r="EC5" i="1"/>
  <c r="DR5" i="1"/>
  <c r="DH5" i="1"/>
  <c r="CW5" i="1"/>
  <c r="CL5" i="1"/>
  <c r="BX5" i="1"/>
  <c r="BB5" i="1"/>
  <c r="AG5" i="1"/>
  <c r="L5" i="1"/>
  <c r="NC5" i="1"/>
  <c r="MU5" i="1"/>
  <c r="MM5" i="1"/>
  <c r="MD5" i="1"/>
  <c r="LT5" i="1"/>
  <c r="LI5" i="1"/>
  <c r="KX5" i="1"/>
  <c r="KN5" i="1"/>
  <c r="KC5" i="1"/>
  <c r="JR5" i="1"/>
  <c r="JH5" i="1"/>
  <c r="IW5" i="1"/>
  <c r="IL5" i="1"/>
  <c r="IB5" i="1"/>
  <c r="HQ5" i="1"/>
  <c r="HF5" i="1"/>
  <c r="GV5" i="1"/>
  <c r="GK5" i="1"/>
  <c r="FZ5" i="1"/>
  <c r="FP5" i="1"/>
  <c r="FE5" i="1"/>
  <c r="ET5" i="1"/>
  <c r="EJ5" i="1"/>
  <c r="DY5" i="1"/>
  <c r="DN5" i="1"/>
  <c r="DD5" i="1"/>
  <c r="CS5" i="1"/>
  <c r="CH5" i="1"/>
  <c r="BR5" i="1"/>
  <c r="AW5" i="1"/>
  <c r="AB5" i="1"/>
  <c r="G5" i="1"/>
  <c r="K5" i="1"/>
  <c r="O5" i="1"/>
  <c r="S5" i="1"/>
  <c r="W5" i="1"/>
  <c r="AA5" i="1"/>
  <c r="AE5" i="1"/>
  <c r="AI5" i="1"/>
  <c r="AM5" i="1"/>
  <c r="AQ5" i="1"/>
  <c r="AU5" i="1"/>
  <c r="AY5" i="1"/>
  <c r="BC5" i="1"/>
  <c r="BG5" i="1"/>
  <c r="BK5" i="1"/>
  <c r="BO5" i="1"/>
  <c r="BS5" i="1"/>
  <c r="BW5" i="1"/>
  <c r="CA5" i="1"/>
  <c r="CE5" i="1"/>
  <c r="CI5" i="1"/>
  <c r="CM5" i="1"/>
  <c r="CQ5" i="1"/>
  <c r="CU5" i="1"/>
  <c r="CY5" i="1"/>
  <c r="DC5" i="1"/>
  <c r="DG5" i="1"/>
  <c r="DK5" i="1"/>
  <c r="DO5" i="1"/>
  <c r="DS5" i="1"/>
  <c r="DW5" i="1"/>
  <c r="EA5" i="1"/>
  <c r="EE5" i="1"/>
  <c r="EI5" i="1"/>
  <c r="EM5" i="1"/>
  <c r="EQ5" i="1"/>
  <c r="EU5" i="1"/>
  <c r="EY5" i="1"/>
  <c r="FC5" i="1"/>
  <c r="FG5" i="1"/>
  <c r="FK5" i="1"/>
  <c r="FO5" i="1"/>
  <c r="FS5" i="1"/>
  <c r="FW5" i="1"/>
  <c r="GA5" i="1"/>
  <c r="GE5" i="1"/>
  <c r="GI5" i="1"/>
  <c r="GM5" i="1"/>
  <c r="GQ5" i="1"/>
  <c r="GU5" i="1"/>
  <c r="GY5" i="1"/>
  <c r="HC5" i="1"/>
  <c r="HG5" i="1"/>
  <c r="HK5" i="1"/>
  <c r="HO5" i="1"/>
  <c r="HS5" i="1"/>
  <c r="HW5" i="1"/>
  <c r="IA5" i="1"/>
  <c r="IE5" i="1"/>
  <c r="II5" i="1"/>
  <c r="IM5" i="1"/>
  <c r="IQ5" i="1"/>
  <c r="IU5" i="1"/>
  <c r="IY5" i="1"/>
  <c r="JC5" i="1"/>
  <c r="JG5" i="1"/>
  <c r="JK5" i="1"/>
  <c r="JO5" i="1"/>
  <c r="JS5" i="1"/>
  <c r="JW5" i="1"/>
  <c r="KA5" i="1"/>
  <c r="KE5" i="1"/>
  <c r="KI5" i="1"/>
  <c r="KM5" i="1"/>
  <c r="KQ5" i="1"/>
  <c r="KU5" i="1"/>
  <c r="KY5" i="1"/>
  <c r="LC5" i="1"/>
  <c r="LG5" i="1"/>
  <c r="LK5" i="1"/>
  <c r="LO5" i="1"/>
  <c r="LS5" i="1"/>
  <c r="LW5" i="1"/>
  <c r="MA5" i="1"/>
  <c r="ME5" i="1"/>
  <c r="ND5" i="1"/>
  <c r="MZ5" i="1"/>
  <c r="MV5" i="1"/>
  <c r="MR5" i="1"/>
  <c r="MN5" i="1"/>
  <c r="MJ5" i="1"/>
  <c r="MF5" i="1"/>
  <c r="LZ5" i="1"/>
  <c r="LU5" i="1"/>
  <c r="LP5" i="1"/>
  <c r="LJ5" i="1"/>
  <c r="LE5" i="1"/>
  <c r="KZ5" i="1"/>
  <c r="KT5" i="1"/>
  <c r="KO5" i="1"/>
  <c r="KJ5" i="1"/>
  <c r="KD5" i="1"/>
  <c r="JY5" i="1"/>
  <c r="JT5" i="1"/>
  <c r="JN5" i="1"/>
  <c r="JI5" i="1"/>
  <c r="JD5" i="1"/>
  <c r="IX5" i="1"/>
  <c r="IS5" i="1"/>
  <c r="IN5" i="1"/>
  <c r="IH5" i="1"/>
  <c r="IC5" i="1"/>
  <c r="HX5" i="1"/>
  <c r="HR5" i="1"/>
  <c r="HM5" i="1"/>
  <c r="HH5" i="1"/>
  <c r="HB5" i="1"/>
  <c r="GW5" i="1"/>
  <c r="GR5" i="1"/>
  <c r="GL5" i="1"/>
  <c r="GG5" i="1"/>
  <c r="GB5" i="1"/>
  <c r="FV5" i="1"/>
  <c r="FQ5" i="1"/>
  <c r="FL5" i="1"/>
  <c r="FF5" i="1"/>
  <c r="FA5" i="1"/>
  <c r="EV5" i="1"/>
  <c r="EP5" i="1"/>
  <c r="EK5" i="1"/>
  <c r="EF5" i="1"/>
  <c r="DZ5" i="1"/>
  <c r="DU5" i="1"/>
  <c r="DP5" i="1"/>
  <c r="DJ5" i="1"/>
  <c r="DE5" i="1"/>
  <c r="CZ5" i="1"/>
  <c r="CT5" i="1"/>
  <c r="CO5" i="1"/>
  <c r="CJ5" i="1"/>
  <c r="CD5" i="1"/>
  <c r="BY5" i="1"/>
  <c r="BT5" i="1"/>
  <c r="BN5" i="1"/>
  <c r="BI5" i="1"/>
  <c r="BD5" i="1"/>
  <c r="AX5" i="1"/>
  <c r="AS5" i="1"/>
  <c r="AN5" i="1"/>
  <c r="AH5" i="1"/>
  <c r="AC5" i="1"/>
  <c r="X5" i="1"/>
  <c r="R5" i="1"/>
  <c r="M5" i="1"/>
  <c r="H5" i="1"/>
  <c r="CB5" i="1"/>
  <c r="BV5" i="1"/>
  <c r="BQ5" i="1"/>
  <c r="BL5" i="1"/>
  <c r="BF5" i="1"/>
  <c r="BA5" i="1"/>
  <c r="AV5" i="1"/>
  <c r="AP5" i="1"/>
  <c r="AK5" i="1"/>
  <c r="AF5" i="1"/>
  <c r="Z5" i="1"/>
  <c r="U5" i="1"/>
  <c r="P5" i="1"/>
  <c r="J5" i="1"/>
  <c r="E5" i="1"/>
  <c r="NE5" i="1"/>
  <c r="NA5" i="1"/>
  <c r="MW5" i="1"/>
  <c r="MS5" i="1"/>
  <c r="MO5" i="1"/>
  <c r="MK5" i="1"/>
  <c r="MG5" i="1"/>
  <c r="MB5" i="1"/>
  <c r="LV5" i="1"/>
  <c r="LQ5" i="1"/>
  <c r="LL5" i="1"/>
  <c r="LF5" i="1"/>
  <c r="LA5" i="1"/>
  <c r="KV5" i="1"/>
  <c r="KP5" i="1"/>
  <c r="KK5" i="1"/>
  <c r="KF5" i="1"/>
  <c r="JZ5" i="1"/>
  <c r="JU5" i="1"/>
  <c r="JP5" i="1"/>
  <c r="JJ5" i="1"/>
  <c r="JE5" i="1"/>
  <c r="IZ5" i="1"/>
  <c r="IT5" i="1"/>
  <c r="IO5" i="1"/>
  <c r="IJ5" i="1"/>
  <c r="ID5" i="1"/>
  <c r="HY5" i="1"/>
  <c r="HT5" i="1"/>
  <c r="HN5" i="1"/>
  <c r="HI5" i="1"/>
  <c r="HD5" i="1"/>
  <c r="GX5" i="1"/>
  <c r="GS5" i="1"/>
  <c r="GN5" i="1"/>
  <c r="GH5" i="1"/>
  <c r="GC5" i="1"/>
  <c r="FX5" i="1"/>
  <c r="FR5" i="1"/>
  <c r="FM5" i="1"/>
  <c r="FH5" i="1"/>
  <c r="FB5" i="1"/>
  <c r="EW5" i="1"/>
  <c r="ER5" i="1"/>
  <c r="EL5" i="1"/>
  <c r="EG5" i="1"/>
  <c r="EB5" i="1"/>
  <c r="DV5" i="1"/>
  <c r="DQ5" i="1"/>
  <c r="DL5" i="1"/>
  <c r="DF5" i="1"/>
  <c r="DA5" i="1"/>
  <c r="CV5" i="1"/>
  <c r="CP5" i="1"/>
  <c r="CK5" i="1"/>
  <c r="CF5" i="1"/>
  <c r="BZ5" i="1"/>
  <c r="BU5" i="1"/>
  <c r="BP5" i="1"/>
  <c r="BJ5" i="1"/>
  <c r="BE5" i="1"/>
  <c r="AZ5" i="1"/>
  <c r="AT5" i="1"/>
  <c r="AO5" i="1"/>
  <c r="AJ5" i="1"/>
  <c r="AD5" i="1"/>
  <c r="Y5" i="1"/>
  <c r="T5" i="1"/>
  <c r="N5" i="1"/>
  <c r="I5" i="1"/>
  <c r="NH6" i="1"/>
  <c r="C9" i="2" l="1"/>
  <c r="C7" i="2"/>
  <c r="C8" i="2"/>
  <c r="C4" i="2"/>
  <c r="NH11" i="1"/>
  <c r="NH32" i="1" l="1"/>
  <c r="NH31" i="1"/>
  <c r="NH30" i="1"/>
  <c r="NH29" i="1"/>
  <c r="NH28" i="1"/>
  <c r="NH27" i="1"/>
  <c r="NH26" i="1"/>
  <c r="NH25" i="1"/>
  <c r="NH24" i="1"/>
  <c r="NH23" i="1"/>
  <c r="NH22" i="1"/>
  <c r="NH21" i="1"/>
  <c r="NH20" i="1"/>
  <c r="NH19" i="1"/>
  <c r="NH18" i="1"/>
  <c r="NH17" i="1"/>
  <c r="NH16" i="1"/>
  <c r="NH15" i="1"/>
  <c r="NH14" i="1"/>
  <c r="NH13" i="1"/>
  <c r="NH12" i="1"/>
  <c r="NH9" i="1"/>
  <c r="NH8" i="1"/>
  <c r="NH7" i="1"/>
  <c r="NH10" i="1"/>
</calcChain>
</file>

<file path=xl/sharedStrings.xml><?xml version="1.0" encoding="utf-8"?>
<sst xmlns="http://schemas.openxmlformats.org/spreadsheetml/2006/main" count="58" uniqueCount="49">
  <si>
    <t>Numéro
de dossier</t>
  </si>
  <si>
    <t>DOSSIER</t>
  </si>
  <si>
    <t>Quantité</t>
  </si>
  <si>
    <t>Remarque</t>
  </si>
  <si>
    <t>Michelle</t>
  </si>
  <si>
    <t>Guy</t>
  </si>
  <si>
    <t>Cyp</t>
  </si>
  <si>
    <t>Thom W</t>
  </si>
  <si>
    <t>Thom B</t>
  </si>
  <si>
    <t>Séb</t>
  </si>
  <si>
    <t>Delphine</t>
  </si>
  <si>
    <t>Sylvie</t>
  </si>
  <si>
    <t>Soldé</t>
  </si>
  <si>
    <t>msf</t>
  </si>
  <si>
    <t>colis</t>
  </si>
  <si>
    <t>msp</t>
  </si>
  <si>
    <t>pliage</t>
  </si>
  <si>
    <t>TypeDossier</t>
  </si>
  <si>
    <t>Tps
Estimé</t>
  </si>
  <si>
    <t>Tps
réel</t>
  </si>
  <si>
    <t>Réception</t>
  </si>
  <si>
    <t>Numéro Dossier</t>
  </si>
  <si>
    <t>Temps Production</t>
  </si>
  <si>
    <t>Nom Dossier</t>
  </si>
  <si>
    <t>Type</t>
  </si>
  <si>
    <t>Année</t>
  </si>
  <si>
    <t>jour de l'an</t>
  </si>
  <si>
    <t>Pâques</t>
  </si>
  <si>
    <t>Lundi de pâques</t>
  </si>
  <si>
    <t>Fête du travail</t>
  </si>
  <si>
    <t>Armistice 45</t>
  </si>
  <si>
    <t>Ascension</t>
  </si>
  <si>
    <t>Pentecôte</t>
  </si>
  <si>
    <t>Lundi de pentecôte</t>
  </si>
  <si>
    <t>Fête Nationale</t>
  </si>
  <si>
    <t>Assomption</t>
  </si>
  <si>
    <t>Armistice 18</t>
  </si>
  <si>
    <t>Toussaint</t>
  </si>
  <si>
    <t>Noël</t>
  </si>
  <si>
    <t>Dossier 1</t>
  </si>
  <si>
    <t>Dossier 2</t>
  </si>
  <si>
    <t>Dossier 3</t>
  </si>
  <si>
    <t>Dossier 4</t>
  </si>
  <si>
    <t>Dossier 5</t>
  </si>
  <si>
    <t>Dossier 6</t>
  </si>
  <si>
    <t>ScrollBarre</t>
  </si>
  <si>
    <t>Arr</t>
  </si>
  <si>
    <t>Départ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</si>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</sst>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0000000"/>
    <numFmt numFmtId="165" formatCode="_-* #,##0\ _€_-;\-* #,##0\ _€_-;_-* &quot;-&quot;??\ _€_-;_-@_-"/>
    <numFmt numFmtId="166" formatCode="[h]:mm"/>
    <numFmt numFmtId="167" formatCode="h:mm;@"/>
    <numFmt numFmtId="168" formatCode="[$-F800]dddd\,\ mmmm\ dd\,\ yyyy"/>
    <numFmt numFmtId="169" formatCode="ddd\ dd\ mm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b/>
      <sz val="17"/>
      <name val="Calibri"/>
      <family val="2"/>
      <scheme val="minor"/>
    </font>
    <font>
      <sz val="18"/>
      <name val="Calibri"/>
      <family val="2"/>
      <scheme val="minor"/>
    </font>
    <font>
      <i/>
      <sz val="16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171717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hair">
        <color auto="1"/>
      </top>
      <bottom style="hair">
        <color auto="1"/>
      </bottom>
      <diagonal/>
    </border>
    <border>
      <left style="slantDashDot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slantDashDot">
        <color indexed="64"/>
      </right>
      <top style="thin">
        <color indexed="64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slantDashDot">
        <color indexed="64"/>
      </left>
      <right style="dotted">
        <color indexed="64"/>
      </right>
      <top style="thin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166" fontId="4" fillId="0" borderId="7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165" fontId="7" fillId="3" borderId="2" xfId="1" applyNumberFormat="1" applyFont="1" applyFill="1" applyBorder="1" applyAlignment="1">
      <alignment horizontal="center" vertical="center" wrapText="1"/>
    </xf>
    <xf numFmtId="166" fontId="9" fillId="2" borderId="4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/>
    </xf>
    <xf numFmtId="166" fontId="5" fillId="0" borderId="1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5" fillId="0" borderId="0" xfId="0" applyFont="1"/>
    <xf numFmtId="0" fontId="11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1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0" fontId="4" fillId="0" borderId="0" xfId="0" applyFont="1" applyAlignment="1">
      <alignment vertical="top" wrapText="1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Font="1"/>
    <xf numFmtId="167" fontId="9" fillId="2" borderId="2" xfId="0" applyNumberFormat="1" applyFont="1" applyFill="1" applyBorder="1" applyAlignment="1">
      <alignment horizontal="center" vertical="center" wrapText="1"/>
    </xf>
    <xf numFmtId="167" fontId="7" fillId="2" borderId="3" xfId="0" applyNumberFormat="1" applyFont="1" applyFill="1" applyBorder="1" applyAlignment="1">
      <alignment horizontal="center" vertical="center" textRotation="90"/>
    </xf>
    <xf numFmtId="167" fontId="7" fillId="2" borderId="1" xfId="0" applyNumberFormat="1" applyFont="1" applyFill="1" applyBorder="1" applyAlignment="1">
      <alignment horizontal="center" vertical="center" textRotation="90"/>
    </xf>
    <xf numFmtId="0" fontId="9" fillId="2" borderId="2" xfId="0" applyFont="1" applyFill="1" applyBorder="1" applyAlignment="1">
      <alignment horizontal="center" vertical="center"/>
    </xf>
    <xf numFmtId="164" fontId="5" fillId="0" borderId="5" xfId="0" applyNumberFormat="1" applyFont="1" applyFill="1" applyBorder="1" applyAlignment="1">
      <alignment horizontal="center" vertical="center"/>
    </xf>
    <xf numFmtId="165" fontId="5" fillId="0" borderId="6" xfId="1" applyNumberFormat="1" applyFont="1" applyFill="1" applyBorder="1" applyAlignment="1">
      <alignment horizontal="center" vertical="center"/>
    </xf>
    <xf numFmtId="165" fontId="5" fillId="0" borderId="13" xfId="1" applyNumberFormat="1" applyFont="1" applyFill="1" applyBorder="1" applyAlignment="1">
      <alignment horizontal="center" vertical="center"/>
    </xf>
    <xf numFmtId="166" fontId="4" fillId="0" borderId="9" xfId="0" applyNumberFormat="1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68" fontId="0" fillId="0" borderId="0" xfId="0" applyNumberFormat="1"/>
    <xf numFmtId="168" fontId="0" fillId="0" borderId="0" xfId="0" applyNumberFormat="1" applyFont="1"/>
    <xf numFmtId="168" fontId="16" fillId="0" borderId="0" xfId="0" applyNumberFormat="1" applyFont="1"/>
    <xf numFmtId="0" fontId="17" fillId="4" borderId="17" xfId="0" applyFont="1" applyFill="1" applyBorder="1" applyAlignment="1">
      <alignment horizontal="center" vertical="center"/>
    </xf>
    <xf numFmtId="0" fontId="18" fillId="0" borderId="17" xfId="0" applyFont="1" applyBorder="1"/>
    <xf numFmtId="169" fontId="14" fillId="4" borderId="14" xfId="1" applyNumberFormat="1" applyFont="1" applyFill="1" applyBorder="1" applyAlignment="1">
      <alignment horizontal="center" vertical="center" textRotation="90" wrapText="1"/>
    </xf>
    <xf numFmtId="169" fontId="14" fillId="4" borderId="15" xfId="1" applyNumberFormat="1" applyFont="1" applyFill="1" applyBorder="1" applyAlignment="1">
      <alignment horizontal="center" vertical="center" textRotation="90" wrapText="1"/>
    </xf>
    <xf numFmtId="169" fontId="14" fillId="4" borderId="16" xfId="1" applyNumberFormat="1" applyFont="1" applyFill="1" applyBorder="1" applyAlignment="1">
      <alignment horizontal="center" vertical="center" textRotation="90" wrapText="1"/>
    </xf>
    <xf numFmtId="165" fontId="19" fillId="0" borderId="13" xfId="1" applyNumberFormat="1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/>
    </xf>
    <xf numFmtId="0" fontId="15" fillId="4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10">
    <dxf>
      <fill>
        <patternFill>
          <bgColor rgb="FFC198E0"/>
        </patternFill>
      </fill>
    </dxf>
    <dxf>
      <fill>
        <patternFill>
          <bgColor rgb="FFFF8B8B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BA8CDC"/>
        </patternFill>
      </fill>
    </dxf>
    <dxf>
      <fill>
        <patternFill>
          <bgColor theme="3" tint="0.79998168889431442"/>
        </patternFill>
      </fill>
    </dxf>
    <dxf>
      <fill>
        <patternFill>
          <bgColor rgb="FFFFE697"/>
        </patternFill>
      </fill>
    </dxf>
    <dxf>
      <fill>
        <patternFill>
          <bgColor rgb="FFFFAFFF"/>
        </patternFill>
      </fill>
    </dxf>
    <dxf>
      <fill>
        <gradientFill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C198E0"/>
      <color rgb="FFBA8CDC"/>
      <color rgb="FFFF8B8B"/>
      <color rgb="FFFF8F8F"/>
      <color rgb="FFF96767"/>
      <color rgb="FFC5DCF1"/>
      <color rgb="FF86B7FE"/>
      <color rgb="FFFFE59B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Spin" dx="22" fmlaLink="$B$1" max="3000" min="2018" page="10" val="2018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47625</xdr:rowOff>
        </xdr:from>
        <xdr:to>
          <xdr:col>2</xdr:col>
          <xdr:colOff>990600</xdr:colOff>
          <xdr:row>0</xdr:row>
          <xdr:rowOff>428625</xdr:rowOff>
        </xdr:to>
        <xdr:sp macro="" textlink="">
          <xdr:nvSpPr>
            <xdr:cNvPr id="1026" name="Compteu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2</xdr:row>
          <xdr:rowOff>47625</xdr:rowOff>
        </xdr:from>
        <xdr:to>
          <xdr:col>108</xdr:col>
          <xdr:colOff>523875</xdr:colOff>
          <xdr:row>3</xdr:row>
          <xdr:rowOff>76200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Dossier" displayName="TabTypeDossier" ref="A1:A5" totalsRowShown="0">
  <autoFilter ref="A1:A5"/>
  <tableColumns count="1">
    <tableColumn id="1" name="Type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D36"/>
  <sheetViews>
    <sheetView tabSelected="1" topLeftCell="DS1" zoomScale="55" zoomScaleNormal="55" workbookViewId="0">
      <selection activeCell="NQ7" sqref="NQ7"/>
    </sheetView>
  </sheetViews>
  <sheetFormatPr baseColWidth="10" defaultColWidth="50.7109375" defaultRowHeight="21" x14ac:dyDescent="0.35"/>
  <cols>
    <col min="1" max="1" width="12.28515625" style="1" bestFit="1" customWidth="1"/>
    <col min="2" max="2" width="16.7109375" style="21" bestFit="1" customWidth="1"/>
    <col min="3" max="3" width="13.85546875" style="21" bestFit="1" customWidth="1"/>
    <col min="4" max="4" width="16.28515625" style="21" bestFit="1" customWidth="1"/>
    <col min="5" max="108" width="8.7109375" style="21" hidden="1" customWidth="1"/>
    <col min="109" max="136" width="8.7109375" style="21" customWidth="1"/>
    <col min="137" max="148" width="8.7109375" style="21" hidden="1" customWidth="1"/>
    <col min="149" max="149" width="13.42578125" style="21" hidden="1" customWidth="1"/>
    <col min="150" max="369" width="8.7109375" style="21" hidden="1" customWidth="1"/>
    <col min="370" max="370" width="11.5703125" style="21" customWidth="1"/>
    <col min="371" max="371" width="16" style="13" customWidth="1"/>
    <col min="372" max="372" width="9.7109375" style="21" customWidth="1"/>
    <col min="373" max="380" width="8.7109375" style="21" bestFit="1" customWidth="1"/>
    <col min="381" max="381" width="9.42578125" style="21" bestFit="1" customWidth="1"/>
    <col min="382" max="706" width="50.7109375" style="21" customWidth="1"/>
    <col min="707" max="16384" width="50.7109375" style="21"/>
  </cols>
  <sheetData>
    <row r="1" spans="1:394" ht="36" x14ac:dyDescent="0.55000000000000004">
      <c r="A1" s="19" t="s">
        <v>25</v>
      </c>
      <c r="B1" s="20">
        <v>2018</v>
      </c>
    </row>
    <row r="2" spans="1:394" ht="36" x14ac:dyDescent="0.55000000000000004">
      <c r="A2" s="19"/>
      <c r="B2" s="20"/>
    </row>
    <row r="3" spans="1:394" ht="36" x14ac:dyDescent="0.55000000000000004">
      <c r="A3" s="19"/>
      <c r="B3" s="20"/>
    </row>
    <row r="4" spans="1:394" ht="36" x14ac:dyDescent="0.55000000000000004">
      <c r="A4" s="19"/>
      <c r="B4" s="2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0"/>
      <c r="CN4" s="40"/>
      <c r="CO4" s="40"/>
      <c r="CP4" s="40"/>
      <c r="CQ4" s="40"/>
      <c r="CR4" s="40"/>
      <c r="CS4" s="40"/>
      <c r="CT4" s="40"/>
      <c r="CU4" s="40"/>
      <c r="CV4" s="40"/>
      <c r="CW4" s="40"/>
      <c r="CX4" s="40"/>
      <c r="CY4" s="40"/>
      <c r="CZ4" s="40"/>
      <c r="DA4" s="40"/>
      <c r="DB4" s="40"/>
      <c r="DC4" s="40"/>
      <c r="DD4" s="40"/>
      <c r="DE4" s="40"/>
      <c r="DF4" s="40"/>
      <c r="DG4" s="40"/>
      <c r="DH4" s="40"/>
      <c r="DI4" s="40"/>
      <c r="DJ4" s="40"/>
      <c r="DK4" s="40"/>
      <c r="DL4" s="40"/>
      <c r="DM4" s="40"/>
      <c r="DN4" s="40"/>
      <c r="DO4" s="40"/>
      <c r="DP4" s="40"/>
      <c r="DQ4" s="40"/>
      <c r="DR4" s="40"/>
      <c r="DS4" s="40"/>
      <c r="DT4" s="40"/>
      <c r="DU4" s="40"/>
      <c r="DV4" s="40"/>
      <c r="DW4" s="40"/>
      <c r="DX4" s="40"/>
      <c r="DY4" s="40"/>
      <c r="DZ4" s="40"/>
      <c r="EA4" s="40"/>
      <c r="EB4" s="40"/>
      <c r="EC4" s="40"/>
      <c r="ED4" s="40"/>
      <c r="EE4" s="40"/>
      <c r="EF4" s="40"/>
      <c r="EG4" s="40"/>
      <c r="EH4" s="40"/>
      <c r="EI4" s="40"/>
      <c r="EJ4" s="40"/>
      <c r="EK4" s="40"/>
      <c r="EL4" s="40"/>
      <c r="EM4" s="40"/>
      <c r="EN4" s="40"/>
      <c r="EO4" s="40"/>
      <c r="EP4" s="40"/>
      <c r="EQ4" s="40"/>
      <c r="ER4" s="40"/>
      <c r="ES4" s="40"/>
      <c r="ET4" s="40"/>
      <c r="EU4" s="40"/>
      <c r="EV4" s="40"/>
      <c r="EW4" s="40"/>
      <c r="EX4" s="40"/>
      <c r="EY4" s="40"/>
      <c r="EZ4" s="40"/>
      <c r="FA4" s="40"/>
      <c r="FB4" s="40"/>
      <c r="FC4" s="40"/>
      <c r="FD4" s="40"/>
      <c r="FE4" s="40"/>
      <c r="FF4" s="40"/>
      <c r="FG4" s="40"/>
      <c r="FH4" s="40"/>
      <c r="FI4" s="40"/>
      <c r="FJ4" s="40"/>
      <c r="FK4" s="40"/>
      <c r="FL4" s="40"/>
      <c r="FM4" s="40"/>
      <c r="FN4" s="40"/>
      <c r="FO4" s="40"/>
      <c r="FP4" s="40"/>
      <c r="FQ4" s="40"/>
      <c r="FR4" s="40"/>
      <c r="FS4" s="40"/>
      <c r="FT4" s="40"/>
      <c r="FU4" s="40"/>
      <c r="FV4" s="40"/>
      <c r="FW4" s="40"/>
      <c r="FX4" s="40"/>
      <c r="FY4" s="40"/>
      <c r="FZ4" s="40"/>
      <c r="GA4" s="40"/>
      <c r="GB4" s="40"/>
      <c r="GC4" s="40"/>
      <c r="GD4" s="40"/>
      <c r="GE4" s="40"/>
      <c r="GF4" s="40"/>
      <c r="GG4" s="40"/>
      <c r="GH4" s="40"/>
      <c r="GI4" s="40"/>
      <c r="GJ4" s="40"/>
      <c r="GK4" s="40"/>
      <c r="GL4" s="40"/>
      <c r="GM4" s="40"/>
      <c r="GN4" s="40"/>
      <c r="GO4" s="40"/>
      <c r="GP4" s="40"/>
      <c r="GQ4" s="40"/>
      <c r="GR4" s="40"/>
      <c r="GS4" s="40"/>
      <c r="GT4" s="40"/>
      <c r="GU4" s="40"/>
      <c r="GV4" s="40"/>
      <c r="GW4" s="40"/>
      <c r="GX4" s="40"/>
      <c r="GY4" s="40"/>
      <c r="GZ4" s="40"/>
      <c r="HA4" s="40"/>
      <c r="HB4" s="40"/>
      <c r="HC4" s="40"/>
      <c r="HD4" s="40"/>
      <c r="HE4" s="40"/>
      <c r="HF4" s="40"/>
      <c r="HG4" s="40"/>
      <c r="HH4" s="40"/>
      <c r="HI4" s="40"/>
      <c r="HJ4" s="40"/>
      <c r="HK4" s="40"/>
      <c r="HL4" s="40"/>
      <c r="HM4" s="40"/>
      <c r="HN4" s="40"/>
      <c r="HO4" s="40"/>
      <c r="HP4" s="40"/>
      <c r="HQ4" s="40"/>
      <c r="HR4" s="40"/>
      <c r="HS4" s="40"/>
      <c r="HT4" s="40"/>
      <c r="HU4" s="40"/>
      <c r="HV4" s="40"/>
      <c r="HW4" s="40"/>
      <c r="HX4" s="40"/>
      <c r="HY4" s="40"/>
      <c r="HZ4" s="40"/>
      <c r="IA4" s="40"/>
      <c r="IB4" s="40"/>
      <c r="IC4" s="40"/>
      <c r="ID4" s="40"/>
      <c r="IE4" s="40"/>
      <c r="IF4" s="40"/>
      <c r="IG4" s="40"/>
      <c r="IH4" s="40"/>
      <c r="II4" s="40"/>
      <c r="IJ4" s="40"/>
      <c r="IK4" s="40"/>
      <c r="IL4" s="40"/>
      <c r="IM4" s="40"/>
      <c r="IN4" s="40"/>
      <c r="IO4" s="40"/>
      <c r="IP4" s="40"/>
      <c r="IQ4" s="40"/>
      <c r="IR4" s="40"/>
      <c r="IS4" s="40"/>
      <c r="IT4" s="40"/>
      <c r="IU4" s="40"/>
      <c r="IV4" s="40"/>
      <c r="IW4" s="40"/>
      <c r="IX4" s="40"/>
      <c r="IY4" s="40"/>
      <c r="IZ4" s="40"/>
      <c r="JA4" s="40"/>
      <c r="JB4" s="40"/>
      <c r="JC4" s="40"/>
      <c r="JD4" s="40"/>
      <c r="JE4" s="40"/>
      <c r="JF4" s="40"/>
      <c r="JG4" s="40"/>
      <c r="JH4" s="40"/>
      <c r="JI4" s="40"/>
      <c r="JJ4" s="40"/>
      <c r="JK4" s="40"/>
      <c r="JL4" s="40"/>
      <c r="JM4" s="40"/>
      <c r="JN4" s="40"/>
      <c r="JO4" s="40"/>
      <c r="JP4" s="40"/>
      <c r="JQ4" s="40"/>
      <c r="JR4" s="40"/>
      <c r="JS4" s="40"/>
      <c r="JT4" s="40"/>
      <c r="JU4" s="40"/>
      <c r="JV4" s="40"/>
      <c r="JW4" s="40"/>
      <c r="JX4" s="40"/>
      <c r="JY4" s="40"/>
      <c r="JZ4" s="40"/>
      <c r="KA4" s="40"/>
      <c r="KB4" s="40"/>
      <c r="KC4" s="40"/>
      <c r="KD4" s="40"/>
      <c r="KE4" s="40"/>
      <c r="KF4" s="40"/>
      <c r="KG4" s="40"/>
      <c r="KH4" s="40"/>
      <c r="KI4" s="40"/>
      <c r="KJ4" s="40"/>
      <c r="KK4" s="40"/>
      <c r="KL4" s="40"/>
      <c r="KM4" s="40"/>
      <c r="KN4" s="40"/>
      <c r="KO4" s="40"/>
      <c r="KP4" s="40"/>
      <c r="KQ4" s="40"/>
      <c r="KR4" s="40"/>
      <c r="KS4" s="40"/>
      <c r="KT4" s="40"/>
      <c r="KU4" s="40"/>
      <c r="KV4" s="40"/>
      <c r="KW4" s="40"/>
      <c r="KX4" s="40"/>
      <c r="KY4" s="40"/>
      <c r="KZ4" s="40"/>
      <c r="LA4" s="40"/>
      <c r="LB4" s="40"/>
      <c r="LC4" s="40"/>
      <c r="LD4" s="40"/>
      <c r="LE4" s="40"/>
      <c r="LF4" s="40"/>
      <c r="LG4" s="40"/>
      <c r="LH4" s="40"/>
      <c r="LI4" s="40"/>
      <c r="LJ4" s="40"/>
      <c r="LK4" s="40"/>
      <c r="LL4" s="40"/>
      <c r="LM4" s="40"/>
      <c r="LN4" s="40"/>
      <c r="LO4" s="40"/>
      <c r="LP4" s="40"/>
      <c r="LQ4" s="40"/>
      <c r="LR4" s="40"/>
      <c r="LS4" s="40"/>
      <c r="LT4" s="40"/>
      <c r="LU4" s="40"/>
      <c r="LV4" s="40"/>
      <c r="LW4" s="40"/>
      <c r="LX4" s="40"/>
      <c r="LY4" s="40"/>
      <c r="LZ4" s="40"/>
      <c r="MA4" s="40"/>
      <c r="MB4" s="40"/>
      <c r="MC4" s="40"/>
      <c r="MD4" s="40"/>
      <c r="ME4" s="40"/>
      <c r="MF4" s="40"/>
      <c r="MG4" s="40"/>
      <c r="MH4" s="40"/>
      <c r="MI4" s="40"/>
      <c r="MJ4" s="40"/>
      <c r="MK4" s="40"/>
      <c r="ML4" s="40"/>
      <c r="MM4" s="40"/>
      <c r="MN4" s="40"/>
      <c r="MO4" s="40"/>
      <c r="MP4" s="40"/>
      <c r="MQ4" s="40"/>
      <c r="MR4" s="40"/>
      <c r="MS4" s="40"/>
      <c r="MT4" s="40"/>
      <c r="MU4" s="40"/>
      <c r="MV4" s="40"/>
      <c r="MW4" s="40"/>
      <c r="MX4" s="40"/>
      <c r="MY4" s="40"/>
      <c r="MZ4" s="40"/>
      <c r="NA4" s="40"/>
      <c r="NB4" s="40"/>
      <c r="NC4" s="40"/>
      <c r="ND4" s="40"/>
      <c r="NE4" s="40"/>
    </row>
    <row r="5" spans="1:394" ht="105" customHeight="1" thickBot="1" x14ac:dyDescent="0.3">
      <c r="A5" s="5"/>
      <c r="B5" s="6" t="s">
        <v>0</v>
      </c>
      <c r="C5" s="7" t="s">
        <v>1</v>
      </c>
      <c r="D5" s="8" t="s">
        <v>2</v>
      </c>
      <c r="E5" s="36">
        <f t="array" ref="E5:NE5">DATE(Ref_Année,1,COLUMN(1:367))</f>
        <v>43101</v>
      </c>
      <c r="F5" s="37">
        <v>43102</v>
      </c>
      <c r="G5" s="37">
        <v>43103</v>
      </c>
      <c r="H5" s="37">
        <v>43104</v>
      </c>
      <c r="I5" s="37">
        <v>43105</v>
      </c>
      <c r="J5" s="37">
        <v>43106</v>
      </c>
      <c r="K5" s="37">
        <v>43107</v>
      </c>
      <c r="L5" s="37">
        <v>43108</v>
      </c>
      <c r="M5" s="37">
        <v>43109</v>
      </c>
      <c r="N5" s="37">
        <v>43110</v>
      </c>
      <c r="O5" s="37">
        <v>43111</v>
      </c>
      <c r="P5" s="37">
        <v>43112</v>
      </c>
      <c r="Q5" s="37">
        <v>43113</v>
      </c>
      <c r="R5" s="37">
        <v>43114</v>
      </c>
      <c r="S5" s="37">
        <v>43115</v>
      </c>
      <c r="T5" s="37">
        <v>43116</v>
      </c>
      <c r="U5" s="37">
        <v>43117</v>
      </c>
      <c r="V5" s="37">
        <v>43118</v>
      </c>
      <c r="W5" s="37">
        <v>43119</v>
      </c>
      <c r="X5" s="37">
        <v>43120</v>
      </c>
      <c r="Y5" s="37">
        <v>43121</v>
      </c>
      <c r="Z5" s="37">
        <v>43122</v>
      </c>
      <c r="AA5" s="37">
        <v>43123</v>
      </c>
      <c r="AB5" s="37">
        <v>43124</v>
      </c>
      <c r="AC5" s="37">
        <v>43125</v>
      </c>
      <c r="AD5" s="37">
        <v>43126</v>
      </c>
      <c r="AE5" s="37">
        <v>43127</v>
      </c>
      <c r="AF5" s="37">
        <v>43128</v>
      </c>
      <c r="AG5" s="37">
        <v>43129</v>
      </c>
      <c r="AH5" s="37">
        <v>43130</v>
      </c>
      <c r="AI5" s="37">
        <v>43131</v>
      </c>
      <c r="AJ5" s="37">
        <v>43132</v>
      </c>
      <c r="AK5" s="37">
        <v>43133</v>
      </c>
      <c r="AL5" s="37">
        <v>43134</v>
      </c>
      <c r="AM5" s="37">
        <v>43135</v>
      </c>
      <c r="AN5" s="37">
        <v>43136</v>
      </c>
      <c r="AO5" s="37">
        <v>43137</v>
      </c>
      <c r="AP5" s="37">
        <v>43138</v>
      </c>
      <c r="AQ5" s="37">
        <v>43139</v>
      </c>
      <c r="AR5" s="37">
        <v>43140</v>
      </c>
      <c r="AS5" s="37">
        <v>43141</v>
      </c>
      <c r="AT5" s="37">
        <v>43142</v>
      </c>
      <c r="AU5" s="37">
        <v>43143</v>
      </c>
      <c r="AV5" s="37">
        <v>43144</v>
      </c>
      <c r="AW5" s="37">
        <v>43145</v>
      </c>
      <c r="AX5" s="37">
        <v>43146</v>
      </c>
      <c r="AY5" s="37">
        <v>43147</v>
      </c>
      <c r="AZ5" s="37">
        <v>43148</v>
      </c>
      <c r="BA5" s="37">
        <v>43149</v>
      </c>
      <c r="BB5" s="37">
        <v>43150</v>
      </c>
      <c r="BC5" s="37">
        <v>43151</v>
      </c>
      <c r="BD5" s="37">
        <v>43152</v>
      </c>
      <c r="BE5" s="37">
        <v>43153</v>
      </c>
      <c r="BF5" s="37">
        <v>43154</v>
      </c>
      <c r="BG5" s="37">
        <v>43155</v>
      </c>
      <c r="BH5" s="37">
        <v>43156</v>
      </c>
      <c r="BI5" s="37">
        <v>43157</v>
      </c>
      <c r="BJ5" s="37">
        <v>43158</v>
      </c>
      <c r="BK5" s="37">
        <v>43159</v>
      </c>
      <c r="BL5" s="37">
        <v>43160</v>
      </c>
      <c r="BM5" s="37">
        <v>43161</v>
      </c>
      <c r="BN5" s="37">
        <v>43162</v>
      </c>
      <c r="BO5" s="37">
        <v>43163</v>
      </c>
      <c r="BP5" s="37">
        <v>43164</v>
      </c>
      <c r="BQ5" s="37">
        <v>43165</v>
      </c>
      <c r="BR5" s="37">
        <v>43166</v>
      </c>
      <c r="BS5" s="37">
        <v>43167</v>
      </c>
      <c r="BT5" s="37">
        <v>43168</v>
      </c>
      <c r="BU5" s="37">
        <v>43169</v>
      </c>
      <c r="BV5" s="37">
        <v>43170</v>
      </c>
      <c r="BW5" s="37">
        <v>43171</v>
      </c>
      <c r="BX5" s="37">
        <v>43172</v>
      </c>
      <c r="BY5" s="37">
        <v>43173</v>
      </c>
      <c r="BZ5" s="37">
        <v>43174</v>
      </c>
      <c r="CA5" s="37">
        <v>43175</v>
      </c>
      <c r="CB5" s="37">
        <v>43176</v>
      </c>
      <c r="CC5" s="37">
        <v>43177</v>
      </c>
      <c r="CD5" s="37">
        <v>43178</v>
      </c>
      <c r="CE5" s="37">
        <v>43179</v>
      </c>
      <c r="CF5" s="37">
        <v>43180</v>
      </c>
      <c r="CG5" s="37">
        <v>43181</v>
      </c>
      <c r="CH5" s="37">
        <v>43182</v>
      </c>
      <c r="CI5" s="37">
        <v>43183</v>
      </c>
      <c r="CJ5" s="37">
        <v>43184</v>
      </c>
      <c r="CK5" s="37">
        <v>43185</v>
      </c>
      <c r="CL5" s="37">
        <v>43186</v>
      </c>
      <c r="CM5" s="37">
        <v>43187</v>
      </c>
      <c r="CN5" s="37">
        <v>43188</v>
      </c>
      <c r="CO5" s="37">
        <v>43189</v>
      </c>
      <c r="CP5" s="37">
        <v>43190</v>
      </c>
      <c r="CQ5" s="37">
        <v>43191</v>
      </c>
      <c r="CR5" s="37">
        <v>43192</v>
      </c>
      <c r="CS5" s="37">
        <v>43193</v>
      </c>
      <c r="CT5" s="37">
        <v>43194</v>
      </c>
      <c r="CU5" s="37">
        <v>43195</v>
      </c>
      <c r="CV5" s="37">
        <v>43196</v>
      </c>
      <c r="CW5" s="37">
        <v>43197</v>
      </c>
      <c r="CX5" s="37">
        <v>43198</v>
      </c>
      <c r="CY5" s="37">
        <v>43199</v>
      </c>
      <c r="CZ5" s="37">
        <v>43200</v>
      </c>
      <c r="DA5" s="37">
        <v>43201</v>
      </c>
      <c r="DB5" s="37">
        <v>43202</v>
      </c>
      <c r="DC5" s="37">
        <v>43203</v>
      </c>
      <c r="DD5" s="37">
        <v>43204</v>
      </c>
      <c r="DE5" s="37">
        <v>43205</v>
      </c>
      <c r="DF5" s="37">
        <v>43206</v>
      </c>
      <c r="DG5" s="37">
        <v>43207</v>
      </c>
      <c r="DH5" s="37">
        <v>43208</v>
      </c>
      <c r="DI5" s="37">
        <v>43209</v>
      </c>
      <c r="DJ5" s="37">
        <v>43210</v>
      </c>
      <c r="DK5" s="37">
        <v>43211</v>
      </c>
      <c r="DL5" s="37">
        <v>43212</v>
      </c>
      <c r="DM5" s="37">
        <v>43213</v>
      </c>
      <c r="DN5" s="37">
        <v>43214</v>
      </c>
      <c r="DO5" s="37">
        <v>43215</v>
      </c>
      <c r="DP5" s="37">
        <v>43216</v>
      </c>
      <c r="DQ5" s="37">
        <v>43217</v>
      </c>
      <c r="DR5" s="37">
        <v>43218</v>
      </c>
      <c r="DS5" s="37">
        <v>43219</v>
      </c>
      <c r="DT5" s="37">
        <v>43220</v>
      </c>
      <c r="DU5" s="37">
        <v>43221</v>
      </c>
      <c r="DV5" s="37">
        <v>43222</v>
      </c>
      <c r="DW5" s="37">
        <v>43223</v>
      </c>
      <c r="DX5" s="37">
        <v>43224</v>
      </c>
      <c r="DY5" s="37">
        <v>43225</v>
      </c>
      <c r="DZ5" s="37">
        <v>43226</v>
      </c>
      <c r="EA5" s="37">
        <v>43227</v>
      </c>
      <c r="EB5" s="37">
        <v>43228</v>
      </c>
      <c r="EC5" s="37">
        <v>43229</v>
      </c>
      <c r="ED5" s="37">
        <v>43230</v>
      </c>
      <c r="EE5" s="37">
        <v>43231</v>
      </c>
      <c r="EF5" s="37">
        <v>43232</v>
      </c>
      <c r="EG5" s="37">
        <v>43233</v>
      </c>
      <c r="EH5" s="37">
        <v>43234</v>
      </c>
      <c r="EI5" s="37">
        <v>43235</v>
      </c>
      <c r="EJ5" s="37">
        <v>43236</v>
      </c>
      <c r="EK5" s="37">
        <v>43237</v>
      </c>
      <c r="EL5" s="37">
        <v>43238</v>
      </c>
      <c r="EM5" s="37">
        <v>43239</v>
      </c>
      <c r="EN5" s="37">
        <v>43240</v>
      </c>
      <c r="EO5" s="37">
        <v>43241</v>
      </c>
      <c r="EP5" s="37">
        <v>43242</v>
      </c>
      <c r="EQ5" s="37">
        <v>43243</v>
      </c>
      <c r="ER5" s="37">
        <v>43244</v>
      </c>
      <c r="ES5" s="37">
        <v>43245</v>
      </c>
      <c r="ET5" s="37">
        <v>43246</v>
      </c>
      <c r="EU5" s="37">
        <v>43247</v>
      </c>
      <c r="EV5" s="37">
        <v>43248</v>
      </c>
      <c r="EW5" s="37">
        <v>43249</v>
      </c>
      <c r="EX5" s="37">
        <v>43250</v>
      </c>
      <c r="EY5" s="37">
        <v>43251</v>
      </c>
      <c r="EZ5" s="37">
        <v>43252</v>
      </c>
      <c r="FA5" s="37">
        <v>43253</v>
      </c>
      <c r="FB5" s="37">
        <v>43254</v>
      </c>
      <c r="FC5" s="37">
        <v>43255</v>
      </c>
      <c r="FD5" s="37">
        <v>43256</v>
      </c>
      <c r="FE5" s="37">
        <v>43257</v>
      </c>
      <c r="FF5" s="37">
        <v>43258</v>
      </c>
      <c r="FG5" s="37">
        <v>43259</v>
      </c>
      <c r="FH5" s="37">
        <v>43260</v>
      </c>
      <c r="FI5" s="37">
        <v>43261</v>
      </c>
      <c r="FJ5" s="37">
        <v>43262</v>
      </c>
      <c r="FK5" s="37">
        <v>43263</v>
      </c>
      <c r="FL5" s="37">
        <v>43264</v>
      </c>
      <c r="FM5" s="37">
        <v>43265</v>
      </c>
      <c r="FN5" s="37">
        <v>43266</v>
      </c>
      <c r="FO5" s="37">
        <v>43267</v>
      </c>
      <c r="FP5" s="37">
        <v>43268</v>
      </c>
      <c r="FQ5" s="37">
        <v>43269</v>
      </c>
      <c r="FR5" s="37">
        <v>43270</v>
      </c>
      <c r="FS5" s="37">
        <v>43271</v>
      </c>
      <c r="FT5" s="37">
        <v>43272</v>
      </c>
      <c r="FU5" s="37">
        <v>43273</v>
      </c>
      <c r="FV5" s="37">
        <v>43274</v>
      </c>
      <c r="FW5" s="37">
        <v>43275</v>
      </c>
      <c r="FX5" s="37">
        <v>43276</v>
      </c>
      <c r="FY5" s="37">
        <v>43277</v>
      </c>
      <c r="FZ5" s="37">
        <v>43278</v>
      </c>
      <c r="GA5" s="37">
        <v>43279</v>
      </c>
      <c r="GB5" s="37">
        <v>43280</v>
      </c>
      <c r="GC5" s="37">
        <v>43281</v>
      </c>
      <c r="GD5" s="37">
        <v>43282</v>
      </c>
      <c r="GE5" s="37">
        <v>43283</v>
      </c>
      <c r="GF5" s="37">
        <v>43284</v>
      </c>
      <c r="GG5" s="37">
        <v>43285</v>
      </c>
      <c r="GH5" s="37">
        <v>43286</v>
      </c>
      <c r="GI5" s="37">
        <v>43287</v>
      </c>
      <c r="GJ5" s="37">
        <v>43288</v>
      </c>
      <c r="GK5" s="37">
        <v>43289</v>
      </c>
      <c r="GL5" s="37">
        <v>43290</v>
      </c>
      <c r="GM5" s="37">
        <v>43291</v>
      </c>
      <c r="GN5" s="37">
        <v>43292</v>
      </c>
      <c r="GO5" s="37">
        <v>43293</v>
      </c>
      <c r="GP5" s="37">
        <v>43294</v>
      </c>
      <c r="GQ5" s="37">
        <v>43295</v>
      </c>
      <c r="GR5" s="37">
        <v>43296</v>
      </c>
      <c r="GS5" s="37">
        <v>43297</v>
      </c>
      <c r="GT5" s="37">
        <v>43298</v>
      </c>
      <c r="GU5" s="37">
        <v>43299</v>
      </c>
      <c r="GV5" s="37">
        <v>43300</v>
      </c>
      <c r="GW5" s="37">
        <v>43301</v>
      </c>
      <c r="GX5" s="37">
        <v>43302</v>
      </c>
      <c r="GY5" s="37">
        <v>43303</v>
      </c>
      <c r="GZ5" s="37">
        <v>43304</v>
      </c>
      <c r="HA5" s="37">
        <v>43305</v>
      </c>
      <c r="HB5" s="37">
        <v>43306</v>
      </c>
      <c r="HC5" s="37">
        <v>43307</v>
      </c>
      <c r="HD5" s="37">
        <v>43308</v>
      </c>
      <c r="HE5" s="37">
        <v>43309</v>
      </c>
      <c r="HF5" s="37">
        <v>43310</v>
      </c>
      <c r="HG5" s="37">
        <v>43311</v>
      </c>
      <c r="HH5" s="37">
        <v>43312</v>
      </c>
      <c r="HI5" s="37">
        <v>43313</v>
      </c>
      <c r="HJ5" s="37">
        <v>43314</v>
      </c>
      <c r="HK5" s="37">
        <v>43315</v>
      </c>
      <c r="HL5" s="37">
        <v>43316</v>
      </c>
      <c r="HM5" s="37">
        <v>43317</v>
      </c>
      <c r="HN5" s="37">
        <v>43318</v>
      </c>
      <c r="HO5" s="37">
        <v>43319</v>
      </c>
      <c r="HP5" s="37">
        <v>43320</v>
      </c>
      <c r="HQ5" s="37">
        <v>43321</v>
      </c>
      <c r="HR5" s="37">
        <v>43322</v>
      </c>
      <c r="HS5" s="37">
        <v>43323</v>
      </c>
      <c r="HT5" s="37">
        <v>43324</v>
      </c>
      <c r="HU5" s="37">
        <v>43325</v>
      </c>
      <c r="HV5" s="37">
        <v>43326</v>
      </c>
      <c r="HW5" s="37">
        <v>43327</v>
      </c>
      <c r="HX5" s="37">
        <v>43328</v>
      </c>
      <c r="HY5" s="37">
        <v>43329</v>
      </c>
      <c r="HZ5" s="37">
        <v>43330</v>
      </c>
      <c r="IA5" s="37">
        <v>43331</v>
      </c>
      <c r="IB5" s="37">
        <v>43332</v>
      </c>
      <c r="IC5" s="37">
        <v>43333</v>
      </c>
      <c r="ID5" s="37">
        <v>43334</v>
      </c>
      <c r="IE5" s="37">
        <v>43335</v>
      </c>
      <c r="IF5" s="37">
        <v>43336</v>
      </c>
      <c r="IG5" s="37">
        <v>43337</v>
      </c>
      <c r="IH5" s="37">
        <v>43338</v>
      </c>
      <c r="II5" s="37">
        <v>43339</v>
      </c>
      <c r="IJ5" s="37">
        <v>43340</v>
      </c>
      <c r="IK5" s="37">
        <v>43341</v>
      </c>
      <c r="IL5" s="37">
        <v>43342</v>
      </c>
      <c r="IM5" s="37">
        <v>43343</v>
      </c>
      <c r="IN5" s="37">
        <v>43344</v>
      </c>
      <c r="IO5" s="37">
        <v>43345</v>
      </c>
      <c r="IP5" s="37">
        <v>43346</v>
      </c>
      <c r="IQ5" s="37">
        <v>43347</v>
      </c>
      <c r="IR5" s="37">
        <v>43348</v>
      </c>
      <c r="IS5" s="37">
        <v>43349</v>
      </c>
      <c r="IT5" s="37">
        <v>43350</v>
      </c>
      <c r="IU5" s="37">
        <v>43351</v>
      </c>
      <c r="IV5" s="37">
        <v>43352</v>
      </c>
      <c r="IW5" s="37">
        <v>43353</v>
      </c>
      <c r="IX5" s="37">
        <v>43354</v>
      </c>
      <c r="IY5" s="37">
        <v>43355</v>
      </c>
      <c r="IZ5" s="37">
        <v>43356</v>
      </c>
      <c r="JA5" s="37">
        <v>43357</v>
      </c>
      <c r="JB5" s="37">
        <v>43358</v>
      </c>
      <c r="JC5" s="37">
        <v>43359</v>
      </c>
      <c r="JD5" s="37">
        <v>43360</v>
      </c>
      <c r="JE5" s="37">
        <v>43361</v>
      </c>
      <c r="JF5" s="37">
        <v>43362</v>
      </c>
      <c r="JG5" s="37">
        <v>43363</v>
      </c>
      <c r="JH5" s="37">
        <v>43364</v>
      </c>
      <c r="JI5" s="37">
        <v>43365</v>
      </c>
      <c r="JJ5" s="37">
        <v>43366</v>
      </c>
      <c r="JK5" s="37">
        <v>43367</v>
      </c>
      <c r="JL5" s="37">
        <v>43368</v>
      </c>
      <c r="JM5" s="37">
        <v>43369</v>
      </c>
      <c r="JN5" s="37">
        <v>43370</v>
      </c>
      <c r="JO5" s="37">
        <v>43371</v>
      </c>
      <c r="JP5" s="37">
        <v>43372</v>
      </c>
      <c r="JQ5" s="37">
        <v>43373</v>
      </c>
      <c r="JR5" s="37">
        <v>43374</v>
      </c>
      <c r="JS5" s="37">
        <v>43375</v>
      </c>
      <c r="JT5" s="37">
        <v>43376</v>
      </c>
      <c r="JU5" s="37">
        <v>43377</v>
      </c>
      <c r="JV5" s="37">
        <v>43378</v>
      </c>
      <c r="JW5" s="37">
        <v>43379</v>
      </c>
      <c r="JX5" s="37">
        <v>43380</v>
      </c>
      <c r="JY5" s="37">
        <v>43381</v>
      </c>
      <c r="JZ5" s="37">
        <v>43382</v>
      </c>
      <c r="KA5" s="37">
        <v>43383</v>
      </c>
      <c r="KB5" s="37">
        <v>43384</v>
      </c>
      <c r="KC5" s="37">
        <v>43385</v>
      </c>
      <c r="KD5" s="37">
        <v>43386</v>
      </c>
      <c r="KE5" s="37">
        <v>43387</v>
      </c>
      <c r="KF5" s="37">
        <v>43388</v>
      </c>
      <c r="KG5" s="37">
        <v>43389</v>
      </c>
      <c r="KH5" s="37">
        <v>43390</v>
      </c>
      <c r="KI5" s="37">
        <v>43391</v>
      </c>
      <c r="KJ5" s="37">
        <v>43392</v>
      </c>
      <c r="KK5" s="37">
        <v>43393</v>
      </c>
      <c r="KL5" s="37">
        <v>43394</v>
      </c>
      <c r="KM5" s="37">
        <v>43395</v>
      </c>
      <c r="KN5" s="37">
        <v>43396</v>
      </c>
      <c r="KO5" s="37">
        <v>43397</v>
      </c>
      <c r="KP5" s="37">
        <v>43398</v>
      </c>
      <c r="KQ5" s="37">
        <v>43399</v>
      </c>
      <c r="KR5" s="37">
        <v>43400</v>
      </c>
      <c r="KS5" s="37">
        <v>43401</v>
      </c>
      <c r="KT5" s="37">
        <v>43402</v>
      </c>
      <c r="KU5" s="37">
        <v>43403</v>
      </c>
      <c r="KV5" s="37">
        <v>43404</v>
      </c>
      <c r="KW5" s="37">
        <v>43405</v>
      </c>
      <c r="KX5" s="37">
        <v>43406</v>
      </c>
      <c r="KY5" s="37">
        <v>43407</v>
      </c>
      <c r="KZ5" s="37">
        <v>43408</v>
      </c>
      <c r="LA5" s="37">
        <v>43409</v>
      </c>
      <c r="LB5" s="37">
        <v>43410</v>
      </c>
      <c r="LC5" s="37">
        <v>43411</v>
      </c>
      <c r="LD5" s="37">
        <v>43412</v>
      </c>
      <c r="LE5" s="37">
        <v>43413</v>
      </c>
      <c r="LF5" s="37">
        <v>43414</v>
      </c>
      <c r="LG5" s="37">
        <v>43415</v>
      </c>
      <c r="LH5" s="37">
        <v>43416</v>
      </c>
      <c r="LI5" s="37">
        <v>43417</v>
      </c>
      <c r="LJ5" s="37">
        <v>43418</v>
      </c>
      <c r="LK5" s="37">
        <v>43419</v>
      </c>
      <c r="LL5" s="37">
        <v>43420</v>
      </c>
      <c r="LM5" s="37">
        <v>43421</v>
      </c>
      <c r="LN5" s="37">
        <v>43422</v>
      </c>
      <c r="LO5" s="37">
        <v>43423</v>
      </c>
      <c r="LP5" s="37">
        <v>43424</v>
      </c>
      <c r="LQ5" s="37">
        <v>43425</v>
      </c>
      <c r="LR5" s="37">
        <v>43426</v>
      </c>
      <c r="LS5" s="37">
        <v>43427</v>
      </c>
      <c r="LT5" s="37">
        <v>43428</v>
      </c>
      <c r="LU5" s="37">
        <v>43429</v>
      </c>
      <c r="LV5" s="37">
        <v>43430</v>
      </c>
      <c r="LW5" s="37">
        <v>43431</v>
      </c>
      <c r="LX5" s="37">
        <v>43432</v>
      </c>
      <c r="LY5" s="37">
        <v>43433</v>
      </c>
      <c r="LZ5" s="37">
        <v>43434</v>
      </c>
      <c r="MA5" s="37">
        <v>43435</v>
      </c>
      <c r="MB5" s="37">
        <v>43436</v>
      </c>
      <c r="MC5" s="37">
        <v>43437</v>
      </c>
      <c r="MD5" s="37">
        <v>43438</v>
      </c>
      <c r="ME5" s="37">
        <v>43439</v>
      </c>
      <c r="MF5" s="37">
        <v>43440</v>
      </c>
      <c r="MG5" s="37">
        <v>43441</v>
      </c>
      <c r="MH5" s="37">
        <v>43442</v>
      </c>
      <c r="MI5" s="37">
        <v>43443</v>
      </c>
      <c r="MJ5" s="37">
        <v>43444</v>
      </c>
      <c r="MK5" s="37">
        <v>43445</v>
      </c>
      <c r="ML5" s="37">
        <v>43446</v>
      </c>
      <c r="MM5" s="37">
        <v>43447</v>
      </c>
      <c r="MN5" s="37">
        <v>43448</v>
      </c>
      <c r="MO5" s="37">
        <v>43449</v>
      </c>
      <c r="MP5" s="37">
        <v>43450</v>
      </c>
      <c r="MQ5" s="37">
        <v>43451</v>
      </c>
      <c r="MR5" s="37">
        <v>43452</v>
      </c>
      <c r="MS5" s="37">
        <v>43453</v>
      </c>
      <c r="MT5" s="37">
        <v>43454</v>
      </c>
      <c r="MU5" s="37">
        <v>43455</v>
      </c>
      <c r="MV5" s="37">
        <v>43456</v>
      </c>
      <c r="MW5" s="37">
        <v>43457</v>
      </c>
      <c r="MX5" s="37">
        <v>43458</v>
      </c>
      <c r="MY5" s="37">
        <v>43459</v>
      </c>
      <c r="MZ5" s="37">
        <v>43460</v>
      </c>
      <c r="NA5" s="37">
        <v>43461</v>
      </c>
      <c r="NB5" s="37">
        <v>43462</v>
      </c>
      <c r="NC5" s="37">
        <v>43463</v>
      </c>
      <c r="ND5" s="37">
        <v>43464</v>
      </c>
      <c r="NE5" s="38">
        <v>43465</v>
      </c>
      <c r="NF5" s="9" t="s">
        <v>18</v>
      </c>
      <c r="NG5" s="10" t="s">
        <v>3</v>
      </c>
      <c r="NH5" s="22" t="s">
        <v>19</v>
      </c>
      <c r="NI5" s="23" t="s">
        <v>4</v>
      </c>
      <c r="NJ5" s="24" t="s">
        <v>5</v>
      </c>
      <c r="NK5" s="24" t="s">
        <v>6</v>
      </c>
      <c r="NL5" s="24" t="s">
        <v>7</v>
      </c>
      <c r="NM5" s="24" t="s">
        <v>8</v>
      </c>
      <c r="NN5" s="24" t="s">
        <v>9</v>
      </c>
      <c r="NO5" s="24" t="s">
        <v>10</v>
      </c>
      <c r="NP5" s="24" t="s">
        <v>11</v>
      </c>
      <c r="NQ5" s="25" t="s">
        <v>12</v>
      </c>
    </row>
    <row r="6" spans="1:394" ht="23.25" x14ac:dyDescent="0.25">
      <c r="A6" s="2" t="s">
        <v>13</v>
      </c>
      <c r="B6" s="26">
        <v>1</v>
      </c>
      <c r="C6" s="3" t="s">
        <v>39</v>
      </c>
      <c r="D6" s="27">
        <v>170000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39"/>
      <c r="DE6" s="39"/>
      <c r="DF6" s="39" t="s">
        <v>46</v>
      </c>
      <c r="DG6" s="39"/>
      <c r="DH6" s="39"/>
      <c r="DI6" s="39"/>
      <c r="DJ6" s="39"/>
      <c r="DK6" s="39"/>
      <c r="DL6" s="39"/>
      <c r="DM6" s="39"/>
      <c r="DN6" s="39"/>
      <c r="DO6" s="39"/>
      <c r="DP6" s="39"/>
      <c r="DQ6" s="39"/>
      <c r="DR6" s="39"/>
      <c r="DS6" s="39"/>
      <c r="DT6" s="39"/>
      <c r="DU6" s="39"/>
      <c r="DV6" s="39"/>
      <c r="DW6" s="39"/>
      <c r="DX6" s="39"/>
      <c r="DY6" s="39"/>
      <c r="DZ6" s="39"/>
      <c r="EA6" s="39"/>
      <c r="EB6" s="39"/>
      <c r="EC6" s="39"/>
      <c r="ED6" s="39"/>
      <c r="EE6" s="39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 t="s">
        <v>47</v>
      </c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  <c r="IW6" s="28"/>
      <c r="IX6" s="28"/>
      <c r="IY6" s="28"/>
      <c r="IZ6" s="28"/>
      <c r="JA6" s="28"/>
      <c r="JB6" s="28"/>
      <c r="JC6" s="28"/>
      <c r="JD6" s="28"/>
      <c r="JE6" s="28"/>
      <c r="JF6" s="28"/>
      <c r="JG6" s="28"/>
      <c r="JH6" s="28"/>
      <c r="JI6" s="28"/>
      <c r="JJ6" s="28"/>
      <c r="JK6" s="28"/>
      <c r="JL6" s="28"/>
      <c r="JM6" s="28"/>
      <c r="JN6" s="28"/>
      <c r="JO6" s="28"/>
      <c r="JP6" s="28"/>
      <c r="JQ6" s="28"/>
      <c r="JR6" s="28"/>
      <c r="JS6" s="28"/>
      <c r="JT6" s="28"/>
      <c r="JU6" s="28"/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28"/>
      <c r="KZ6" s="28"/>
      <c r="LA6" s="28"/>
      <c r="LB6" s="28"/>
      <c r="LC6" s="28"/>
      <c r="LD6" s="28"/>
      <c r="LE6" s="28"/>
      <c r="LF6" s="28"/>
      <c r="LG6" s="28"/>
      <c r="LH6" s="28"/>
      <c r="LI6" s="28"/>
      <c r="LJ6" s="28"/>
      <c r="LK6" s="28"/>
      <c r="LL6" s="28"/>
      <c r="LM6" s="28"/>
      <c r="LN6" s="28"/>
      <c r="LO6" s="28"/>
      <c r="LP6" s="28"/>
      <c r="LQ6" s="28"/>
      <c r="LR6" s="28"/>
      <c r="LS6" s="28"/>
      <c r="LT6" s="28"/>
      <c r="LU6" s="28"/>
      <c r="LV6" s="28"/>
      <c r="LW6" s="28"/>
      <c r="LX6" s="28"/>
      <c r="LY6" s="28"/>
      <c r="LZ6" s="28"/>
      <c r="MA6" s="28"/>
      <c r="MB6" s="28"/>
      <c r="MC6" s="28"/>
      <c r="MD6" s="28"/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8"/>
      <c r="NE6" s="28"/>
      <c r="NF6" s="4">
        <v>10</v>
      </c>
      <c r="NG6" s="14"/>
      <c r="NH6" s="29">
        <f t="shared" ref="NH6:NH9" si="0">SUM(NI6:NP6)</f>
        <v>2</v>
      </c>
      <c r="NI6" s="11"/>
      <c r="NJ6" s="11"/>
      <c r="NK6" s="11"/>
      <c r="NL6" s="11">
        <v>4.1666666666666664E-2</v>
      </c>
      <c r="NM6" s="11">
        <v>0.45833333333333331</v>
      </c>
      <c r="NN6" s="11"/>
      <c r="NO6" s="11">
        <v>0.5</v>
      </c>
      <c r="NP6" s="11">
        <v>1</v>
      </c>
      <c r="NQ6" s="30" t="s">
        <v>48</v>
      </c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</row>
    <row r="7" spans="1:394" ht="23.25" x14ac:dyDescent="0.25">
      <c r="A7" s="2" t="s">
        <v>14</v>
      </c>
      <c r="B7" s="26">
        <v>2</v>
      </c>
      <c r="C7" s="3" t="s">
        <v>40</v>
      </c>
      <c r="D7" s="27">
        <v>966</v>
      </c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39"/>
      <c r="DE7" s="39"/>
      <c r="DF7" s="39"/>
      <c r="DG7" s="39"/>
      <c r="DH7" s="39"/>
      <c r="DI7" s="39"/>
      <c r="DJ7" s="39"/>
      <c r="DK7" s="39"/>
      <c r="DL7" s="39"/>
      <c r="DM7" s="39"/>
      <c r="DN7" s="39"/>
      <c r="DO7" s="39"/>
      <c r="DP7" s="39"/>
      <c r="DQ7" s="39"/>
      <c r="DR7" s="39"/>
      <c r="DS7" s="39"/>
      <c r="DT7" s="39"/>
      <c r="DU7" s="39"/>
      <c r="DV7" s="39"/>
      <c r="DW7" s="39"/>
      <c r="DX7" s="39"/>
      <c r="DY7" s="39"/>
      <c r="DZ7" s="39"/>
      <c r="EA7" s="39"/>
      <c r="EB7" s="39"/>
      <c r="EC7" s="39"/>
      <c r="ED7" s="39"/>
      <c r="EE7" s="39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8"/>
      <c r="NF7" s="4">
        <v>1.25</v>
      </c>
      <c r="NG7" s="14"/>
      <c r="NH7" s="29">
        <f t="shared" si="0"/>
        <v>1.2083333333333335</v>
      </c>
      <c r="NI7" s="11">
        <v>0.25</v>
      </c>
      <c r="NJ7" s="11">
        <v>0.20833333333333334</v>
      </c>
      <c r="NK7" s="11"/>
      <c r="NL7" s="11"/>
      <c r="NM7" s="11"/>
      <c r="NN7" s="11">
        <v>0.25</v>
      </c>
      <c r="NO7" s="11">
        <v>0.25</v>
      </c>
      <c r="NP7" s="11">
        <v>0.25</v>
      </c>
      <c r="NQ7" s="30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</row>
    <row r="8" spans="1:394" ht="23.25" x14ac:dyDescent="0.25">
      <c r="A8" s="2" t="s">
        <v>13</v>
      </c>
      <c r="B8" s="26">
        <v>3</v>
      </c>
      <c r="C8" s="3" t="s">
        <v>41</v>
      </c>
      <c r="D8" s="27">
        <v>2500</v>
      </c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39"/>
      <c r="DE8" s="39"/>
      <c r="DF8" s="39"/>
      <c r="DG8" s="39"/>
      <c r="DH8" s="39"/>
      <c r="DI8" s="39"/>
      <c r="DJ8" s="39"/>
      <c r="DK8" s="39"/>
      <c r="DL8" s="39"/>
      <c r="DM8" s="39"/>
      <c r="DN8" s="39"/>
      <c r="DO8" s="39"/>
      <c r="DP8" s="39"/>
      <c r="DQ8" s="39"/>
      <c r="DR8" s="39"/>
      <c r="DS8" s="39"/>
      <c r="DT8" s="39"/>
      <c r="DU8" s="39"/>
      <c r="DV8" s="39"/>
      <c r="DW8" s="39"/>
      <c r="DX8" s="39"/>
      <c r="DY8" s="39"/>
      <c r="DZ8" s="39"/>
      <c r="EA8" s="39"/>
      <c r="EB8" s="39"/>
      <c r="EC8" s="39"/>
      <c r="ED8" s="39"/>
      <c r="EE8" s="39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4">
        <v>8.3333333333333329E-2</v>
      </c>
      <c r="NG8" s="14" t="s">
        <v>20</v>
      </c>
      <c r="NH8" s="29">
        <f t="shared" si="0"/>
        <v>0.125</v>
      </c>
      <c r="NI8" s="11"/>
      <c r="NJ8" s="11"/>
      <c r="NK8" s="11">
        <v>6.25E-2</v>
      </c>
      <c r="NL8" s="11">
        <v>6.25E-2</v>
      </c>
      <c r="NM8" s="11"/>
      <c r="NN8" s="11"/>
      <c r="NO8" s="11"/>
      <c r="NP8" s="11"/>
      <c r="NQ8" s="30"/>
    </row>
    <row r="9" spans="1:394" ht="23.25" x14ac:dyDescent="0.25">
      <c r="A9" s="2" t="s">
        <v>15</v>
      </c>
      <c r="B9" s="26">
        <v>4</v>
      </c>
      <c r="C9" s="3" t="s">
        <v>42</v>
      </c>
      <c r="D9" s="27">
        <v>1200</v>
      </c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4">
        <v>3.125E-2</v>
      </c>
      <c r="NG9" s="14"/>
      <c r="NH9" s="29">
        <f t="shared" si="0"/>
        <v>4.1666666666666664E-2</v>
      </c>
      <c r="NI9" s="11"/>
      <c r="NJ9" s="11">
        <v>4.1666666666666664E-2</v>
      </c>
      <c r="NK9" s="11"/>
      <c r="NL9" s="11"/>
      <c r="NM9" s="11"/>
      <c r="NN9" s="11"/>
      <c r="NO9" s="11"/>
      <c r="NP9" s="11"/>
      <c r="NQ9" s="30"/>
    </row>
    <row r="10" spans="1:394" ht="23.25" x14ac:dyDescent="0.25">
      <c r="A10" s="2" t="s">
        <v>14</v>
      </c>
      <c r="B10" s="26">
        <v>5</v>
      </c>
      <c r="C10" s="3" t="s">
        <v>43</v>
      </c>
      <c r="D10" s="27">
        <v>1800</v>
      </c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39"/>
      <c r="DE10" s="39"/>
      <c r="DF10" s="39"/>
      <c r="DG10" s="39"/>
      <c r="DH10" s="39"/>
      <c r="DI10" s="39"/>
      <c r="DJ10" s="39"/>
      <c r="DK10" s="39"/>
      <c r="DL10" s="39"/>
      <c r="DM10" s="39"/>
      <c r="DN10" s="39"/>
      <c r="DO10" s="39"/>
      <c r="DP10" s="39"/>
      <c r="DQ10" s="39"/>
      <c r="DR10" s="39"/>
      <c r="DS10" s="39"/>
      <c r="DT10" s="39"/>
      <c r="DU10" s="39"/>
      <c r="DV10" s="39"/>
      <c r="DW10" s="39"/>
      <c r="DX10" s="39"/>
      <c r="DY10" s="39"/>
      <c r="DZ10" s="39"/>
      <c r="EA10" s="39"/>
      <c r="EB10" s="39"/>
      <c r="EC10" s="39"/>
      <c r="ED10" s="39"/>
      <c r="EE10" s="39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  <c r="NE10" s="28"/>
      <c r="NF10" s="4">
        <v>1.375</v>
      </c>
      <c r="NG10" s="14"/>
      <c r="NH10" s="29">
        <f>SUM(NI10:NP10)</f>
        <v>1.2916666666666667</v>
      </c>
      <c r="NI10" s="11"/>
      <c r="NJ10" s="11"/>
      <c r="NK10" s="11"/>
      <c r="NL10" s="11"/>
      <c r="NM10" s="11">
        <v>0.41666666666666669</v>
      </c>
      <c r="NN10" s="11">
        <v>0.41666666666666669</v>
      </c>
      <c r="NO10" s="11">
        <v>0.45833333333333331</v>
      </c>
      <c r="NP10" s="11"/>
      <c r="NQ10" s="30"/>
    </row>
    <row r="11" spans="1:394" ht="23.25" x14ac:dyDescent="0.25">
      <c r="A11" s="2" t="s">
        <v>13</v>
      </c>
      <c r="B11" s="26">
        <v>6</v>
      </c>
      <c r="C11" s="3" t="s">
        <v>44</v>
      </c>
      <c r="D11" s="27">
        <v>180000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39"/>
      <c r="DE11" s="39"/>
      <c r="DF11" s="39"/>
      <c r="DG11" s="39"/>
      <c r="DH11" s="39"/>
      <c r="DI11" s="39"/>
      <c r="DJ11" s="39"/>
      <c r="DK11" s="39"/>
      <c r="DL11" s="39"/>
      <c r="DM11" s="39"/>
      <c r="DN11" s="39"/>
      <c r="DO11" s="39"/>
      <c r="DP11" s="39"/>
      <c r="DQ11" s="39"/>
      <c r="DR11" s="39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/>
      <c r="MK11" s="28"/>
      <c r="ML11" s="28"/>
      <c r="MM11" s="28"/>
      <c r="MN11" s="28"/>
      <c r="MO11" s="28"/>
      <c r="MP11" s="28"/>
      <c r="MQ11" s="28"/>
      <c r="MR11" s="28"/>
      <c r="MS11" s="28"/>
      <c r="MT11" s="28"/>
      <c r="MU11" s="28"/>
      <c r="MV11" s="28"/>
      <c r="MW11" s="28"/>
      <c r="MX11" s="28"/>
      <c r="MY11" s="28"/>
      <c r="MZ11" s="28"/>
      <c r="NA11" s="28"/>
      <c r="NB11" s="28"/>
      <c r="NC11" s="28"/>
      <c r="ND11" s="28"/>
      <c r="NE11" s="28"/>
      <c r="NF11" s="4"/>
      <c r="NG11" s="14"/>
      <c r="NH11" s="29">
        <f t="shared" ref="NH11:NH32" si="1">SUM(NI11:NP11)</f>
        <v>0</v>
      </c>
      <c r="NI11" s="11"/>
      <c r="NJ11" s="11"/>
      <c r="NK11" s="11"/>
      <c r="NL11" s="11"/>
      <c r="NM11" s="11"/>
      <c r="NN11" s="11"/>
      <c r="NO11" s="11"/>
      <c r="NP11" s="11"/>
      <c r="NQ11" s="30"/>
    </row>
    <row r="12" spans="1:394" ht="23.25" x14ac:dyDescent="0.25">
      <c r="A12" s="2"/>
      <c r="B12" s="26"/>
      <c r="C12" s="3"/>
      <c r="D12" s="27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39"/>
      <c r="DE12" s="39"/>
      <c r="DF12" s="39"/>
      <c r="DG12" s="39"/>
      <c r="DH12" s="39"/>
      <c r="DI12" s="39"/>
      <c r="DJ12" s="39"/>
      <c r="DK12" s="39"/>
      <c r="DL12" s="39"/>
      <c r="DM12" s="39"/>
      <c r="DN12" s="39"/>
      <c r="DO12" s="39"/>
      <c r="DP12" s="39"/>
      <c r="DQ12" s="39"/>
      <c r="DR12" s="39"/>
      <c r="DS12" s="39"/>
      <c r="DT12" s="39"/>
      <c r="DU12" s="39"/>
      <c r="DV12" s="39"/>
      <c r="DW12" s="39"/>
      <c r="DX12" s="39"/>
      <c r="DY12" s="39"/>
      <c r="DZ12" s="39"/>
      <c r="EA12" s="39"/>
      <c r="EB12" s="39"/>
      <c r="EC12" s="39"/>
      <c r="ED12" s="39"/>
      <c r="EE12" s="39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  <c r="ND12" s="28"/>
      <c r="NE12" s="28"/>
      <c r="NF12" s="4"/>
      <c r="NG12" s="14"/>
      <c r="NH12" s="29">
        <f t="shared" si="1"/>
        <v>0</v>
      </c>
      <c r="NI12" s="11"/>
      <c r="NJ12" s="11"/>
      <c r="NK12" s="11"/>
      <c r="NL12" s="11"/>
      <c r="NM12" s="11"/>
      <c r="NN12" s="11"/>
      <c r="NO12" s="11"/>
      <c r="NP12" s="11"/>
      <c r="NQ12" s="30"/>
    </row>
    <row r="13" spans="1:394" ht="23.25" x14ac:dyDescent="0.25">
      <c r="A13" s="2"/>
      <c r="B13" s="26"/>
      <c r="C13" s="3"/>
      <c r="D13" s="27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39"/>
      <c r="DE13" s="39"/>
      <c r="DF13" s="39"/>
      <c r="DG13" s="39"/>
      <c r="DH13" s="39"/>
      <c r="DI13" s="39"/>
      <c r="DJ13" s="39"/>
      <c r="DK13" s="39"/>
      <c r="DL13" s="39"/>
      <c r="DM13" s="39"/>
      <c r="DN13" s="39"/>
      <c r="DO13" s="39"/>
      <c r="DP13" s="39"/>
      <c r="DQ13" s="39"/>
      <c r="DR13" s="39"/>
      <c r="DS13" s="39"/>
      <c r="DT13" s="39"/>
      <c r="DU13" s="39"/>
      <c r="DV13" s="39"/>
      <c r="DW13" s="39"/>
      <c r="DX13" s="39"/>
      <c r="DY13" s="39"/>
      <c r="DZ13" s="39"/>
      <c r="EA13" s="39"/>
      <c r="EB13" s="39"/>
      <c r="EC13" s="39"/>
      <c r="ED13" s="39"/>
      <c r="EE13" s="39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8"/>
      <c r="NE13" s="28"/>
      <c r="NF13" s="4"/>
      <c r="NG13" s="14"/>
      <c r="NH13" s="29">
        <f t="shared" si="1"/>
        <v>0</v>
      </c>
      <c r="NI13" s="11"/>
      <c r="NJ13" s="11"/>
      <c r="NK13" s="11"/>
      <c r="NL13" s="11"/>
      <c r="NM13" s="11"/>
      <c r="NN13" s="11"/>
      <c r="NO13" s="11"/>
      <c r="NP13" s="11"/>
      <c r="NQ13" s="30"/>
    </row>
    <row r="14" spans="1:394" ht="23.25" x14ac:dyDescent="0.25">
      <c r="A14" s="2"/>
      <c r="B14" s="26"/>
      <c r="C14" s="3"/>
      <c r="D14" s="27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39"/>
      <c r="DE14" s="39"/>
      <c r="DF14" s="39"/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  <c r="NE14" s="28"/>
      <c r="NF14" s="4"/>
      <c r="NG14" s="14"/>
      <c r="NH14" s="29">
        <f t="shared" si="1"/>
        <v>0</v>
      </c>
      <c r="NI14" s="11"/>
      <c r="NJ14" s="11"/>
      <c r="NK14" s="11"/>
      <c r="NL14" s="11"/>
      <c r="NM14" s="11"/>
      <c r="NN14" s="11"/>
      <c r="NO14" s="11"/>
      <c r="NP14" s="11"/>
      <c r="NQ14" s="30"/>
    </row>
    <row r="15" spans="1:394" ht="23.25" x14ac:dyDescent="0.25">
      <c r="A15" s="2"/>
      <c r="B15" s="26"/>
      <c r="C15" s="3"/>
      <c r="D15" s="27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39"/>
      <c r="DE15" s="39"/>
      <c r="DF15" s="39"/>
      <c r="DG15" s="39"/>
      <c r="DH15" s="39"/>
      <c r="DI15" s="39"/>
      <c r="DJ15" s="39"/>
      <c r="DK15" s="39"/>
      <c r="DL15" s="39"/>
      <c r="DM15" s="39"/>
      <c r="DN15" s="39"/>
      <c r="DO15" s="39"/>
      <c r="DP15" s="39"/>
      <c r="DQ15" s="39"/>
      <c r="DR15" s="39"/>
      <c r="DS15" s="39"/>
      <c r="DT15" s="39"/>
      <c r="DU15" s="39"/>
      <c r="DV15" s="39"/>
      <c r="DW15" s="39"/>
      <c r="DX15" s="39"/>
      <c r="DY15" s="39"/>
      <c r="DZ15" s="39"/>
      <c r="EA15" s="39"/>
      <c r="EB15" s="39"/>
      <c r="EC15" s="39"/>
      <c r="ED15" s="39"/>
      <c r="EE15" s="39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/>
      <c r="MK15" s="28"/>
      <c r="ML15" s="28"/>
      <c r="MM15" s="28"/>
      <c r="MN15" s="28"/>
      <c r="MO15" s="28"/>
      <c r="MP15" s="28"/>
      <c r="MQ15" s="28"/>
      <c r="MR15" s="28"/>
      <c r="MS15" s="28"/>
      <c r="MT15" s="28"/>
      <c r="MU15" s="28"/>
      <c r="MV15" s="28"/>
      <c r="MW15" s="28"/>
      <c r="MX15" s="28"/>
      <c r="MY15" s="28"/>
      <c r="MZ15" s="28"/>
      <c r="NA15" s="28"/>
      <c r="NB15" s="28"/>
      <c r="NC15" s="28"/>
      <c r="ND15" s="28"/>
      <c r="NE15" s="28"/>
      <c r="NF15" s="4"/>
      <c r="NG15" s="14"/>
      <c r="NH15" s="29">
        <f t="shared" si="1"/>
        <v>0</v>
      </c>
      <c r="NI15" s="11"/>
      <c r="NJ15" s="11"/>
      <c r="NK15" s="11"/>
      <c r="NL15" s="11"/>
      <c r="NM15" s="11"/>
      <c r="NN15" s="11"/>
      <c r="NO15" s="11"/>
      <c r="NP15" s="11"/>
      <c r="NQ15" s="30"/>
    </row>
    <row r="16" spans="1:394" ht="23.25" x14ac:dyDescent="0.25">
      <c r="A16" s="2"/>
      <c r="B16" s="26"/>
      <c r="C16" s="3"/>
      <c r="D16" s="27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39"/>
      <c r="DE16" s="39"/>
      <c r="DF16" s="39"/>
      <c r="DG16" s="39"/>
      <c r="DH16" s="39"/>
      <c r="DI16" s="39"/>
      <c r="DJ16" s="39"/>
      <c r="DK16" s="39"/>
      <c r="DL16" s="39"/>
      <c r="DM16" s="39"/>
      <c r="DN16" s="39"/>
      <c r="DO16" s="39"/>
      <c r="DP16" s="39"/>
      <c r="DQ16" s="39"/>
      <c r="DR16" s="39"/>
      <c r="DS16" s="39"/>
      <c r="DT16" s="39"/>
      <c r="DU16" s="39"/>
      <c r="DV16" s="39"/>
      <c r="DW16" s="39"/>
      <c r="DX16" s="39"/>
      <c r="DY16" s="39"/>
      <c r="DZ16" s="39"/>
      <c r="EA16" s="39"/>
      <c r="EB16" s="39"/>
      <c r="EC16" s="39"/>
      <c r="ED16" s="39"/>
      <c r="EE16" s="39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8"/>
      <c r="NE16" s="28"/>
      <c r="NF16" s="4"/>
      <c r="NG16" s="14"/>
      <c r="NH16" s="29">
        <f t="shared" si="1"/>
        <v>0</v>
      </c>
      <c r="NI16" s="11"/>
      <c r="NJ16" s="11"/>
      <c r="NK16" s="11"/>
      <c r="NL16" s="11"/>
      <c r="NM16" s="11"/>
      <c r="NN16" s="11"/>
      <c r="NO16" s="11"/>
      <c r="NP16" s="11"/>
      <c r="NQ16" s="30"/>
    </row>
    <row r="17" spans="1:381" ht="23.25" x14ac:dyDescent="0.25">
      <c r="A17" s="2"/>
      <c r="B17" s="26"/>
      <c r="C17" s="3"/>
      <c r="D17" s="27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39"/>
      <c r="DE17" s="39"/>
      <c r="DF17" s="39"/>
      <c r="DG17" s="39"/>
      <c r="DH17" s="39"/>
      <c r="DI17" s="39"/>
      <c r="DJ17" s="39"/>
      <c r="DK17" s="39"/>
      <c r="DL17" s="39"/>
      <c r="DM17" s="39"/>
      <c r="DN17" s="39"/>
      <c r="DO17" s="39"/>
      <c r="DP17" s="39"/>
      <c r="DQ17" s="39"/>
      <c r="DR17" s="39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/>
      <c r="MK17" s="28"/>
      <c r="ML17" s="28"/>
      <c r="MM17" s="28"/>
      <c r="MN17" s="28"/>
      <c r="MO17" s="28"/>
      <c r="MP17" s="28"/>
      <c r="MQ17" s="28"/>
      <c r="MR17" s="28"/>
      <c r="MS17" s="28"/>
      <c r="MT17" s="28"/>
      <c r="MU17" s="28"/>
      <c r="MV17" s="28"/>
      <c r="MW17" s="28"/>
      <c r="MX17" s="28"/>
      <c r="MY17" s="28"/>
      <c r="MZ17" s="28"/>
      <c r="NA17" s="28"/>
      <c r="NB17" s="28"/>
      <c r="NC17" s="28"/>
      <c r="ND17" s="28"/>
      <c r="NE17" s="28"/>
      <c r="NF17" s="4"/>
      <c r="NG17" s="14"/>
      <c r="NH17" s="29">
        <f t="shared" si="1"/>
        <v>0</v>
      </c>
      <c r="NI17" s="11"/>
      <c r="NJ17" s="11"/>
      <c r="NK17" s="11"/>
      <c r="NL17" s="11"/>
      <c r="NM17" s="11"/>
      <c r="NN17" s="11"/>
      <c r="NO17" s="11"/>
      <c r="NP17" s="11"/>
      <c r="NQ17" s="30"/>
    </row>
    <row r="18" spans="1:381" ht="23.25" x14ac:dyDescent="0.25">
      <c r="A18" s="2"/>
      <c r="B18" s="26"/>
      <c r="C18" s="3"/>
      <c r="D18" s="27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39"/>
      <c r="DE18" s="39"/>
      <c r="DF18" s="39"/>
      <c r="DG18" s="39"/>
      <c r="DH18" s="39"/>
      <c r="DI18" s="39"/>
      <c r="DJ18" s="39"/>
      <c r="DK18" s="39"/>
      <c r="DL18" s="39"/>
      <c r="DM18" s="39"/>
      <c r="DN18" s="39"/>
      <c r="DO18" s="39"/>
      <c r="DP18" s="39"/>
      <c r="DQ18" s="39"/>
      <c r="DR18" s="39"/>
      <c r="DS18" s="39"/>
      <c r="DT18" s="39"/>
      <c r="DU18" s="39"/>
      <c r="DV18" s="39"/>
      <c r="DW18" s="39"/>
      <c r="DX18" s="39"/>
      <c r="DY18" s="39"/>
      <c r="DZ18" s="39"/>
      <c r="EA18" s="39"/>
      <c r="EB18" s="39"/>
      <c r="EC18" s="39"/>
      <c r="ED18" s="39"/>
      <c r="EE18" s="39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  <c r="NE18" s="28"/>
      <c r="NF18" s="4"/>
      <c r="NG18" s="14"/>
      <c r="NH18" s="29">
        <f t="shared" si="1"/>
        <v>0</v>
      </c>
      <c r="NI18" s="11"/>
      <c r="NJ18" s="11"/>
      <c r="NK18" s="11"/>
      <c r="NL18" s="11"/>
      <c r="NM18" s="11"/>
      <c r="NN18" s="11"/>
      <c r="NO18" s="11"/>
      <c r="NP18" s="11"/>
      <c r="NQ18" s="30"/>
    </row>
    <row r="19" spans="1:381" ht="23.25" x14ac:dyDescent="0.25">
      <c r="A19" s="2"/>
      <c r="B19" s="26"/>
      <c r="C19" s="3"/>
      <c r="D19" s="27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39"/>
      <c r="DE19" s="39"/>
      <c r="DF19" s="39"/>
      <c r="DG19" s="39"/>
      <c r="DH19" s="39"/>
      <c r="DI19" s="39"/>
      <c r="DJ19" s="39"/>
      <c r="DK19" s="39"/>
      <c r="DL19" s="39"/>
      <c r="DM19" s="39"/>
      <c r="DN19" s="39"/>
      <c r="DO19" s="39"/>
      <c r="DP19" s="39"/>
      <c r="DQ19" s="39"/>
      <c r="DR19" s="39"/>
      <c r="DS19" s="39"/>
      <c r="DT19" s="39"/>
      <c r="DU19" s="39"/>
      <c r="DV19" s="39"/>
      <c r="DW19" s="39"/>
      <c r="DX19" s="39"/>
      <c r="DY19" s="39"/>
      <c r="DZ19" s="39"/>
      <c r="EA19" s="39"/>
      <c r="EB19" s="39"/>
      <c r="EC19" s="39"/>
      <c r="ED19" s="39"/>
      <c r="EE19" s="39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8"/>
      <c r="NE19" s="28"/>
      <c r="NF19" s="4"/>
      <c r="NG19" s="14"/>
      <c r="NH19" s="29">
        <f t="shared" si="1"/>
        <v>0</v>
      </c>
      <c r="NI19" s="11"/>
      <c r="NJ19" s="11"/>
      <c r="NK19" s="11"/>
      <c r="NL19" s="11"/>
      <c r="NM19" s="11"/>
      <c r="NN19" s="11"/>
      <c r="NO19" s="11"/>
      <c r="NP19" s="11"/>
      <c r="NQ19" s="30"/>
    </row>
    <row r="20" spans="1:381" ht="23.25" x14ac:dyDescent="0.25">
      <c r="A20" s="2"/>
      <c r="B20" s="26"/>
      <c r="C20" s="3"/>
      <c r="D20" s="27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39"/>
      <c r="DE20" s="39"/>
      <c r="DF20" s="39"/>
      <c r="DG20" s="39"/>
      <c r="DH20" s="39"/>
      <c r="DI20" s="39"/>
      <c r="DJ20" s="39"/>
      <c r="DK20" s="39"/>
      <c r="DL20" s="39"/>
      <c r="DM20" s="39"/>
      <c r="DN20" s="39"/>
      <c r="DO20" s="39"/>
      <c r="DP20" s="39"/>
      <c r="DQ20" s="39"/>
      <c r="DR20" s="39"/>
      <c r="DS20" s="39"/>
      <c r="DT20" s="39"/>
      <c r="DU20" s="39"/>
      <c r="DV20" s="39"/>
      <c r="DW20" s="39"/>
      <c r="DX20" s="39"/>
      <c r="DY20" s="39"/>
      <c r="DZ20" s="39"/>
      <c r="EA20" s="39"/>
      <c r="EB20" s="39"/>
      <c r="EC20" s="39"/>
      <c r="ED20" s="39"/>
      <c r="EE20" s="39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/>
      <c r="JP20" s="28"/>
      <c r="JQ20" s="28"/>
      <c r="JR20" s="28"/>
      <c r="JS20" s="28"/>
      <c r="JT20" s="28"/>
      <c r="JU20" s="28"/>
      <c r="JV20" s="28"/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/>
      <c r="MK20" s="28"/>
      <c r="ML20" s="28"/>
      <c r="MM20" s="28"/>
      <c r="MN20" s="28"/>
      <c r="MO20" s="28"/>
      <c r="MP20" s="28"/>
      <c r="MQ20" s="28"/>
      <c r="MR20" s="28"/>
      <c r="MS20" s="28"/>
      <c r="MT20" s="28"/>
      <c r="MU20" s="28"/>
      <c r="MV20" s="28"/>
      <c r="MW20" s="28"/>
      <c r="MX20" s="28"/>
      <c r="MY20" s="28"/>
      <c r="MZ20" s="28"/>
      <c r="NA20" s="28"/>
      <c r="NB20" s="28"/>
      <c r="NC20" s="28"/>
      <c r="ND20" s="28"/>
      <c r="NE20" s="28"/>
      <c r="NF20" s="4"/>
      <c r="NG20" s="14"/>
      <c r="NH20" s="29">
        <f t="shared" si="1"/>
        <v>0</v>
      </c>
      <c r="NI20" s="11"/>
      <c r="NJ20" s="11"/>
      <c r="NK20" s="11"/>
      <c r="NL20" s="11"/>
      <c r="NM20" s="11"/>
      <c r="NN20" s="11"/>
      <c r="NO20" s="11"/>
      <c r="NP20" s="11"/>
      <c r="NQ20" s="30"/>
    </row>
    <row r="21" spans="1:381" ht="23.25" x14ac:dyDescent="0.25">
      <c r="A21" s="2"/>
      <c r="B21" s="26"/>
      <c r="C21" s="3"/>
      <c r="D21" s="27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39"/>
      <c r="DE21" s="39"/>
      <c r="DF21" s="39"/>
      <c r="DG21" s="39"/>
      <c r="DH21" s="39"/>
      <c r="DI21" s="39"/>
      <c r="DJ21" s="39"/>
      <c r="DK21" s="39"/>
      <c r="DL21" s="39"/>
      <c r="DM21" s="39"/>
      <c r="DN21" s="39"/>
      <c r="DO21" s="39"/>
      <c r="DP21" s="39"/>
      <c r="DQ21" s="39"/>
      <c r="DR21" s="39"/>
      <c r="DS21" s="39"/>
      <c r="DT21" s="39"/>
      <c r="DU21" s="39"/>
      <c r="DV21" s="39"/>
      <c r="DW21" s="39"/>
      <c r="DX21" s="39"/>
      <c r="DY21" s="39"/>
      <c r="DZ21" s="39"/>
      <c r="EA21" s="39"/>
      <c r="EB21" s="39"/>
      <c r="EC21" s="39"/>
      <c r="ED21" s="39"/>
      <c r="EE21" s="39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  <c r="NE21" s="28"/>
      <c r="NF21" s="4"/>
      <c r="NG21" s="14"/>
      <c r="NH21" s="29">
        <f t="shared" si="1"/>
        <v>0</v>
      </c>
      <c r="NI21" s="11"/>
      <c r="NJ21" s="11"/>
      <c r="NK21" s="11"/>
      <c r="NL21" s="11"/>
      <c r="NM21" s="11"/>
      <c r="NN21" s="11"/>
      <c r="NO21" s="11"/>
      <c r="NP21" s="11"/>
      <c r="NQ21" s="30"/>
    </row>
    <row r="22" spans="1:381" ht="23.25" x14ac:dyDescent="0.25">
      <c r="A22" s="2"/>
      <c r="B22" s="26"/>
      <c r="C22" s="3"/>
      <c r="D22" s="27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39"/>
      <c r="DE22" s="39"/>
      <c r="DF22" s="39"/>
      <c r="DG22" s="39"/>
      <c r="DH22" s="39"/>
      <c r="DI22" s="39"/>
      <c r="DJ22" s="39"/>
      <c r="DK22" s="39"/>
      <c r="DL22" s="39"/>
      <c r="DM22" s="39"/>
      <c r="DN22" s="39"/>
      <c r="DO22" s="39"/>
      <c r="DP22" s="39"/>
      <c r="DQ22" s="39"/>
      <c r="DR22" s="39"/>
      <c r="DS22" s="39"/>
      <c r="DT22" s="39"/>
      <c r="DU22" s="39"/>
      <c r="DV22" s="39"/>
      <c r="DW22" s="39"/>
      <c r="DX22" s="39"/>
      <c r="DY22" s="39"/>
      <c r="DZ22" s="39"/>
      <c r="EA22" s="39"/>
      <c r="EB22" s="39"/>
      <c r="EC22" s="39"/>
      <c r="ED22" s="39"/>
      <c r="EE22" s="39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/>
      <c r="MK22" s="28"/>
      <c r="ML22" s="28"/>
      <c r="MM22" s="28"/>
      <c r="MN22" s="28"/>
      <c r="MO22" s="28"/>
      <c r="MP22" s="28"/>
      <c r="MQ22" s="28"/>
      <c r="MR22" s="28"/>
      <c r="MS22" s="28"/>
      <c r="MT22" s="28"/>
      <c r="MU22" s="28"/>
      <c r="MV22" s="28"/>
      <c r="MW22" s="28"/>
      <c r="MX22" s="28"/>
      <c r="MY22" s="28"/>
      <c r="MZ22" s="28"/>
      <c r="NA22" s="28"/>
      <c r="NB22" s="28"/>
      <c r="NC22" s="28"/>
      <c r="ND22" s="28"/>
      <c r="NE22" s="28"/>
      <c r="NF22" s="4"/>
      <c r="NG22" s="14"/>
      <c r="NH22" s="29">
        <f t="shared" si="1"/>
        <v>0</v>
      </c>
      <c r="NI22" s="11"/>
      <c r="NJ22" s="11"/>
      <c r="NK22" s="11"/>
      <c r="NL22" s="11"/>
      <c r="NM22" s="11"/>
      <c r="NN22" s="11"/>
      <c r="NO22" s="11"/>
      <c r="NP22" s="11"/>
      <c r="NQ22" s="30"/>
    </row>
    <row r="23" spans="1:381" ht="23.25" x14ac:dyDescent="0.25">
      <c r="A23" s="2"/>
      <c r="B23" s="26"/>
      <c r="C23" s="3"/>
      <c r="D23" s="27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39"/>
      <c r="DE23" s="39"/>
      <c r="DF23" s="39"/>
      <c r="DG23" s="39"/>
      <c r="DH23" s="39"/>
      <c r="DI23" s="39"/>
      <c r="DJ23" s="39"/>
      <c r="DK23" s="39"/>
      <c r="DL23" s="39"/>
      <c r="DM23" s="39"/>
      <c r="DN23" s="39"/>
      <c r="DO23" s="39"/>
      <c r="DP23" s="39"/>
      <c r="DQ23" s="39"/>
      <c r="DR23" s="39"/>
      <c r="DS23" s="39"/>
      <c r="DT23" s="39"/>
      <c r="DU23" s="39"/>
      <c r="DV23" s="39"/>
      <c r="DW23" s="39"/>
      <c r="DX23" s="39"/>
      <c r="DY23" s="39"/>
      <c r="DZ23" s="39"/>
      <c r="EA23" s="39"/>
      <c r="EB23" s="39"/>
      <c r="EC23" s="39"/>
      <c r="ED23" s="39"/>
      <c r="EE23" s="39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/>
      <c r="MK23" s="28"/>
      <c r="ML23" s="28"/>
      <c r="MM23" s="28"/>
      <c r="MN23" s="28"/>
      <c r="MO23" s="28"/>
      <c r="MP23" s="28"/>
      <c r="MQ23" s="28"/>
      <c r="MR23" s="28"/>
      <c r="MS23" s="28"/>
      <c r="MT23" s="28"/>
      <c r="MU23" s="28"/>
      <c r="MV23" s="28"/>
      <c r="MW23" s="28"/>
      <c r="MX23" s="28"/>
      <c r="MY23" s="28"/>
      <c r="MZ23" s="28"/>
      <c r="NA23" s="28"/>
      <c r="NB23" s="28"/>
      <c r="NC23" s="28"/>
      <c r="ND23" s="28"/>
      <c r="NE23" s="28"/>
      <c r="NF23" s="4"/>
      <c r="NG23" s="14"/>
      <c r="NH23" s="29">
        <f t="shared" si="1"/>
        <v>0</v>
      </c>
      <c r="NI23" s="11"/>
      <c r="NJ23" s="11"/>
      <c r="NK23" s="11"/>
      <c r="NL23" s="11"/>
      <c r="NM23" s="11"/>
      <c r="NN23" s="11"/>
      <c r="NO23" s="11"/>
      <c r="NP23" s="11"/>
      <c r="NQ23" s="30"/>
    </row>
    <row r="24" spans="1:381" ht="23.25" x14ac:dyDescent="0.25">
      <c r="A24" s="2"/>
      <c r="B24" s="26"/>
      <c r="C24" s="3"/>
      <c r="D24" s="27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39"/>
      <c r="DE24" s="39"/>
      <c r="DF24" s="39"/>
      <c r="DG24" s="39"/>
      <c r="DH24" s="39"/>
      <c r="DI24" s="39"/>
      <c r="DJ24" s="39"/>
      <c r="DK24" s="39"/>
      <c r="DL24" s="39"/>
      <c r="DM24" s="39"/>
      <c r="DN24" s="39"/>
      <c r="DO24" s="39"/>
      <c r="DP24" s="39"/>
      <c r="DQ24" s="39"/>
      <c r="DR24" s="39"/>
      <c r="DS24" s="39"/>
      <c r="DT24" s="39"/>
      <c r="DU24" s="39"/>
      <c r="DV24" s="39"/>
      <c r="DW24" s="39"/>
      <c r="DX24" s="39"/>
      <c r="DY24" s="39"/>
      <c r="DZ24" s="39"/>
      <c r="EA24" s="39"/>
      <c r="EB24" s="39"/>
      <c r="EC24" s="39"/>
      <c r="ED24" s="39"/>
      <c r="EE24" s="39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8"/>
      <c r="NE24" s="28"/>
      <c r="NF24" s="4"/>
      <c r="NG24" s="14"/>
      <c r="NH24" s="29">
        <f t="shared" si="1"/>
        <v>0</v>
      </c>
      <c r="NI24" s="11"/>
      <c r="NJ24" s="11"/>
      <c r="NK24" s="11"/>
      <c r="NL24" s="11"/>
      <c r="NM24" s="11"/>
      <c r="NN24" s="11"/>
      <c r="NO24" s="11"/>
      <c r="NP24" s="11"/>
      <c r="NQ24" s="30"/>
    </row>
    <row r="25" spans="1:381" ht="23.25" x14ac:dyDescent="0.25">
      <c r="A25" s="2"/>
      <c r="B25" s="26"/>
      <c r="C25" s="3"/>
      <c r="D25" s="27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39"/>
      <c r="DE25" s="39"/>
      <c r="DF25" s="39"/>
      <c r="DG25" s="39"/>
      <c r="DH25" s="39"/>
      <c r="DI25" s="39"/>
      <c r="DJ25" s="39"/>
      <c r="DK25" s="39"/>
      <c r="DL25" s="39"/>
      <c r="DM25" s="39"/>
      <c r="DN25" s="39"/>
      <c r="DO25" s="39"/>
      <c r="DP25" s="39"/>
      <c r="DQ25" s="39"/>
      <c r="DR25" s="39"/>
      <c r="DS25" s="39"/>
      <c r="DT25" s="39"/>
      <c r="DU25" s="39"/>
      <c r="DV25" s="39"/>
      <c r="DW25" s="39"/>
      <c r="DX25" s="39"/>
      <c r="DY25" s="39"/>
      <c r="DZ25" s="39"/>
      <c r="EA25" s="39"/>
      <c r="EB25" s="39"/>
      <c r="EC25" s="39"/>
      <c r="ED25" s="39"/>
      <c r="EE25" s="39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8"/>
      <c r="NE25" s="28"/>
      <c r="NF25" s="4"/>
      <c r="NG25" s="14"/>
      <c r="NH25" s="29">
        <f t="shared" si="1"/>
        <v>0</v>
      </c>
      <c r="NI25" s="11"/>
      <c r="NJ25" s="11"/>
      <c r="NK25" s="11"/>
      <c r="NL25" s="11"/>
      <c r="NM25" s="11"/>
      <c r="NN25" s="11"/>
      <c r="NO25" s="11"/>
      <c r="NP25" s="11"/>
      <c r="NQ25" s="30"/>
    </row>
    <row r="26" spans="1:381" ht="23.25" x14ac:dyDescent="0.25">
      <c r="A26" s="2"/>
      <c r="B26" s="26"/>
      <c r="C26" s="3"/>
      <c r="D26" s="27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39"/>
      <c r="DE26" s="39"/>
      <c r="DF26" s="39"/>
      <c r="DG26" s="39"/>
      <c r="DH26" s="39"/>
      <c r="DI26" s="39"/>
      <c r="DJ26" s="39"/>
      <c r="DK26" s="39"/>
      <c r="DL26" s="39"/>
      <c r="DM26" s="39"/>
      <c r="DN26" s="39"/>
      <c r="DO26" s="39"/>
      <c r="DP26" s="39"/>
      <c r="DQ26" s="39"/>
      <c r="DR26" s="39"/>
      <c r="DS26" s="39"/>
      <c r="DT26" s="39"/>
      <c r="DU26" s="39"/>
      <c r="DV26" s="39"/>
      <c r="DW26" s="39"/>
      <c r="DX26" s="39"/>
      <c r="DY26" s="39"/>
      <c r="DZ26" s="39"/>
      <c r="EA26" s="39"/>
      <c r="EB26" s="39"/>
      <c r="EC26" s="39"/>
      <c r="ED26" s="39"/>
      <c r="EE26" s="39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8"/>
      <c r="NE26" s="28"/>
      <c r="NF26" s="4"/>
      <c r="NG26" s="14"/>
      <c r="NH26" s="29">
        <f t="shared" si="1"/>
        <v>0</v>
      </c>
      <c r="NI26" s="11"/>
      <c r="NJ26" s="11"/>
      <c r="NK26" s="11"/>
      <c r="NL26" s="11"/>
      <c r="NM26" s="11"/>
      <c r="NN26" s="11"/>
      <c r="NO26" s="11"/>
      <c r="NP26" s="11"/>
      <c r="NQ26" s="30"/>
    </row>
    <row r="27" spans="1:381" ht="23.25" x14ac:dyDescent="0.25">
      <c r="A27" s="2"/>
      <c r="B27" s="26"/>
      <c r="C27" s="3"/>
      <c r="D27" s="27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39"/>
      <c r="DE27" s="39"/>
      <c r="DF27" s="39"/>
      <c r="DG27" s="39"/>
      <c r="DH27" s="39"/>
      <c r="DI27" s="39"/>
      <c r="DJ27" s="39"/>
      <c r="DK27" s="39"/>
      <c r="DL27" s="39"/>
      <c r="DM27" s="39"/>
      <c r="DN27" s="39"/>
      <c r="DO27" s="39"/>
      <c r="DP27" s="39"/>
      <c r="DQ27" s="39"/>
      <c r="DR27" s="39"/>
      <c r="DS27" s="39"/>
      <c r="DT27" s="39"/>
      <c r="DU27" s="39"/>
      <c r="DV27" s="39"/>
      <c r="DW27" s="39"/>
      <c r="DX27" s="39"/>
      <c r="DY27" s="39"/>
      <c r="DZ27" s="39"/>
      <c r="EA27" s="39"/>
      <c r="EB27" s="39"/>
      <c r="EC27" s="39"/>
      <c r="ED27" s="39"/>
      <c r="EE27" s="39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/>
      <c r="MK27" s="28"/>
      <c r="ML27" s="28"/>
      <c r="MM27" s="28"/>
      <c r="MN27" s="28"/>
      <c r="MO27" s="28"/>
      <c r="MP27" s="28"/>
      <c r="MQ27" s="28"/>
      <c r="MR27" s="28"/>
      <c r="MS27" s="28"/>
      <c r="MT27" s="28"/>
      <c r="MU27" s="28"/>
      <c r="MV27" s="28"/>
      <c r="MW27" s="28"/>
      <c r="MX27" s="28"/>
      <c r="MY27" s="28"/>
      <c r="MZ27" s="28"/>
      <c r="NA27" s="28"/>
      <c r="NB27" s="28"/>
      <c r="NC27" s="28"/>
      <c r="ND27" s="28"/>
      <c r="NE27" s="28"/>
      <c r="NF27" s="4"/>
      <c r="NG27" s="14"/>
      <c r="NH27" s="29">
        <f t="shared" si="1"/>
        <v>0</v>
      </c>
      <c r="NI27" s="11"/>
      <c r="NJ27" s="11"/>
      <c r="NK27" s="11"/>
      <c r="NL27" s="11"/>
      <c r="NM27" s="11"/>
      <c r="NN27" s="11"/>
      <c r="NO27" s="11"/>
      <c r="NP27" s="11"/>
      <c r="NQ27" s="30"/>
    </row>
    <row r="28" spans="1:381" ht="23.25" x14ac:dyDescent="0.25">
      <c r="A28" s="2"/>
      <c r="B28" s="26"/>
      <c r="C28" s="3"/>
      <c r="D28" s="27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39"/>
      <c r="DE28" s="39"/>
      <c r="DF28" s="39"/>
      <c r="DG28" s="39"/>
      <c r="DH28" s="39"/>
      <c r="DI28" s="39"/>
      <c r="DJ28" s="39"/>
      <c r="DK28" s="39"/>
      <c r="DL28" s="39"/>
      <c r="DM28" s="39"/>
      <c r="DN28" s="39"/>
      <c r="DO28" s="39"/>
      <c r="DP28" s="39"/>
      <c r="DQ28" s="39"/>
      <c r="DR28" s="39"/>
      <c r="DS28" s="39"/>
      <c r="DT28" s="39"/>
      <c r="DU28" s="39"/>
      <c r="DV28" s="39"/>
      <c r="DW28" s="39"/>
      <c r="DX28" s="39"/>
      <c r="DY28" s="39"/>
      <c r="DZ28" s="39"/>
      <c r="EA28" s="39"/>
      <c r="EB28" s="39"/>
      <c r="EC28" s="39"/>
      <c r="ED28" s="39"/>
      <c r="EE28" s="39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/>
      <c r="MK28" s="28"/>
      <c r="ML28" s="28"/>
      <c r="MM28" s="28"/>
      <c r="MN28" s="28"/>
      <c r="MO28" s="28"/>
      <c r="MP28" s="28"/>
      <c r="MQ28" s="28"/>
      <c r="MR28" s="28"/>
      <c r="MS28" s="28"/>
      <c r="MT28" s="28"/>
      <c r="MU28" s="28"/>
      <c r="MV28" s="28"/>
      <c r="MW28" s="28"/>
      <c r="MX28" s="28"/>
      <c r="MY28" s="28"/>
      <c r="MZ28" s="28"/>
      <c r="NA28" s="28"/>
      <c r="NB28" s="28"/>
      <c r="NC28" s="28"/>
      <c r="ND28" s="28"/>
      <c r="NE28" s="28"/>
      <c r="NF28" s="4"/>
      <c r="NG28" s="14"/>
      <c r="NH28" s="29">
        <f t="shared" si="1"/>
        <v>0</v>
      </c>
      <c r="NI28" s="11"/>
      <c r="NJ28" s="11"/>
      <c r="NK28" s="11"/>
      <c r="NL28" s="11"/>
      <c r="NM28" s="11"/>
      <c r="NN28" s="11"/>
      <c r="NO28" s="11"/>
      <c r="NP28" s="11"/>
      <c r="NQ28" s="30"/>
    </row>
    <row r="29" spans="1:381" ht="23.25" x14ac:dyDescent="0.25">
      <c r="A29" s="2"/>
      <c r="B29" s="26"/>
      <c r="C29" s="3"/>
      <c r="D29" s="27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39"/>
      <c r="DP29" s="39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39"/>
      <c r="ED29" s="39"/>
      <c r="EE29" s="39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8"/>
      <c r="NE29" s="28"/>
      <c r="NF29" s="4"/>
      <c r="NG29" s="14"/>
      <c r="NH29" s="29">
        <f t="shared" si="1"/>
        <v>0</v>
      </c>
      <c r="NI29" s="11"/>
      <c r="NJ29" s="11"/>
      <c r="NK29" s="11"/>
      <c r="NL29" s="11"/>
      <c r="NM29" s="11"/>
      <c r="NN29" s="11"/>
      <c r="NO29" s="11"/>
      <c r="NP29" s="11"/>
      <c r="NQ29" s="30"/>
    </row>
    <row r="30" spans="1:381" ht="23.25" x14ac:dyDescent="0.25">
      <c r="A30" s="2"/>
      <c r="B30" s="26"/>
      <c r="C30" s="3"/>
      <c r="D30" s="27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39"/>
      <c r="DE30" s="39"/>
      <c r="DF30" s="39"/>
      <c r="DG30" s="39"/>
      <c r="DH30" s="39"/>
      <c r="DI30" s="39"/>
      <c r="DJ30" s="39"/>
      <c r="DK30" s="39"/>
      <c r="DL30" s="39"/>
      <c r="DM30" s="39"/>
      <c r="DN30" s="39"/>
      <c r="DO30" s="39"/>
      <c r="DP30" s="39"/>
      <c r="DQ30" s="39"/>
      <c r="DR30" s="39"/>
      <c r="DS30" s="39"/>
      <c r="DT30" s="39"/>
      <c r="DU30" s="39"/>
      <c r="DV30" s="39"/>
      <c r="DW30" s="39"/>
      <c r="DX30" s="39"/>
      <c r="DY30" s="39"/>
      <c r="DZ30" s="39"/>
      <c r="EA30" s="39"/>
      <c r="EB30" s="39"/>
      <c r="EC30" s="39"/>
      <c r="ED30" s="39"/>
      <c r="EE30" s="39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28"/>
      <c r="MX30" s="28"/>
      <c r="MY30" s="28"/>
      <c r="MZ30" s="28"/>
      <c r="NA30" s="28"/>
      <c r="NB30" s="28"/>
      <c r="NC30" s="28"/>
      <c r="ND30" s="28"/>
      <c r="NE30" s="28"/>
      <c r="NF30" s="4"/>
      <c r="NG30" s="14"/>
      <c r="NH30" s="29">
        <f t="shared" si="1"/>
        <v>0</v>
      </c>
      <c r="NI30" s="11"/>
      <c r="NJ30" s="11"/>
      <c r="NK30" s="11"/>
      <c r="NL30" s="11"/>
      <c r="NM30" s="11"/>
      <c r="NN30" s="11"/>
      <c r="NO30" s="11"/>
      <c r="NP30" s="11"/>
      <c r="NQ30" s="30"/>
    </row>
    <row r="31" spans="1:381" ht="23.25" x14ac:dyDescent="0.25">
      <c r="A31" s="2"/>
      <c r="B31" s="26"/>
      <c r="C31" s="3"/>
      <c r="D31" s="27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39"/>
      <c r="DE31" s="39"/>
      <c r="DF31" s="39"/>
      <c r="DG31" s="39"/>
      <c r="DH31" s="39"/>
      <c r="DI31" s="39"/>
      <c r="DJ31" s="39"/>
      <c r="DK31" s="39"/>
      <c r="DL31" s="39"/>
      <c r="DM31" s="39"/>
      <c r="DN31" s="39"/>
      <c r="DO31" s="39"/>
      <c r="DP31" s="39"/>
      <c r="DQ31" s="39"/>
      <c r="DR31" s="39"/>
      <c r="DS31" s="39"/>
      <c r="DT31" s="39"/>
      <c r="DU31" s="39"/>
      <c r="DV31" s="39"/>
      <c r="DW31" s="39"/>
      <c r="DX31" s="39"/>
      <c r="DY31" s="39"/>
      <c r="DZ31" s="39"/>
      <c r="EA31" s="39"/>
      <c r="EB31" s="39"/>
      <c r="EC31" s="39"/>
      <c r="ED31" s="39"/>
      <c r="EE31" s="39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28"/>
      <c r="MX31" s="28"/>
      <c r="MY31" s="28"/>
      <c r="MZ31" s="28"/>
      <c r="NA31" s="28"/>
      <c r="NB31" s="28"/>
      <c r="NC31" s="28"/>
      <c r="ND31" s="28"/>
      <c r="NE31" s="28"/>
      <c r="NF31" s="4"/>
      <c r="NG31" s="14"/>
      <c r="NH31" s="29">
        <f t="shared" si="1"/>
        <v>0</v>
      </c>
      <c r="NI31" s="11"/>
      <c r="NJ31" s="11"/>
      <c r="NK31" s="11"/>
      <c r="NL31" s="11"/>
      <c r="NM31" s="11"/>
      <c r="NN31" s="11"/>
      <c r="NO31" s="11"/>
      <c r="NP31" s="11"/>
      <c r="NQ31" s="30"/>
    </row>
    <row r="32" spans="1:381" ht="23.25" x14ac:dyDescent="0.25">
      <c r="A32" s="2"/>
      <c r="B32" s="26"/>
      <c r="C32" s="3"/>
      <c r="D32" s="27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39"/>
      <c r="DE32" s="39"/>
      <c r="DF32" s="39"/>
      <c r="DG32" s="39"/>
      <c r="DH32" s="39"/>
      <c r="DI32" s="39"/>
      <c r="DJ32" s="39"/>
      <c r="DK32" s="39"/>
      <c r="DL32" s="39"/>
      <c r="DM32" s="39"/>
      <c r="DN32" s="39"/>
      <c r="DO32" s="39"/>
      <c r="DP32" s="39"/>
      <c r="DQ32" s="39"/>
      <c r="DR32" s="39"/>
      <c r="DS32" s="39"/>
      <c r="DT32" s="39"/>
      <c r="DU32" s="39"/>
      <c r="DV32" s="39"/>
      <c r="DW32" s="39"/>
      <c r="DX32" s="39"/>
      <c r="DY32" s="39"/>
      <c r="DZ32" s="39"/>
      <c r="EA32" s="39"/>
      <c r="EB32" s="39"/>
      <c r="EC32" s="39"/>
      <c r="ED32" s="39"/>
      <c r="EE32" s="39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8"/>
      <c r="NE32" s="28"/>
      <c r="NF32" s="4"/>
      <c r="NG32" s="14"/>
      <c r="NH32" s="29">
        <f t="shared" si="1"/>
        <v>0</v>
      </c>
      <c r="NI32" s="11"/>
      <c r="NJ32" s="11"/>
      <c r="NK32" s="11"/>
      <c r="NL32" s="11"/>
      <c r="NM32" s="11"/>
      <c r="NN32" s="11"/>
      <c r="NO32" s="11"/>
      <c r="NP32" s="11"/>
      <c r="NQ32" s="30"/>
    </row>
    <row r="33" spans="380:380" x14ac:dyDescent="0.35">
      <c r="NP33" s="12"/>
    </row>
    <row r="34" spans="380:380" x14ac:dyDescent="0.35">
      <c r="NP34" s="12"/>
    </row>
    <row r="35" spans="380:380" x14ac:dyDescent="0.35">
      <c r="NP35" s="12"/>
    </row>
    <row r="36" spans="380:380" x14ac:dyDescent="0.35">
      <c r="NP36" s="12"/>
    </row>
  </sheetData>
  <mergeCells count="1">
    <mergeCell ref="E4:NE4"/>
  </mergeCells>
  <conditionalFormatting sqref="A6:NQ32">
    <cfRule type="expression" dxfId="9" priority="31">
      <formula>$A6="msf"</formula>
    </cfRule>
  </conditionalFormatting>
  <conditionalFormatting sqref="NP33:NP36 A6:NQ32">
    <cfRule type="expression" dxfId="8" priority="15">
      <formula>$NQ6="x"</formula>
    </cfRule>
    <cfRule type="expression" dxfId="7" priority="32">
      <formula>$A6="msp"</formula>
    </cfRule>
    <cfRule type="expression" dxfId="6" priority="33">
      <formula>$A6="colis"</formula>
    </cfRule>
    <cfRule type="expression" dxfId="5" priority="34">
      <formula>$A6="pliage"</formula>
    </cfRule>
  </conditionalFormatting>
  <conditionalFormatting sqref="E5:NE32">
    <cfRule type="timePeriod" dxfId="4" priority="2" timePeriod="today">
      <formula>FLOOR(E5,1)=TODAY()</formula>
    </cfRule>
    <cfRule type="expression" dxfId="3" priority="3">
      <formula>WEEKDAY(E$5)=7</formula>
    </cfRule>
    <cfRule type="expression" dxfId="2" priority="4">
      <formula>WEEKDAY(E$5)=1</formula>
    </cfRule>
    <cfRule type="expression" dxfId="1" priority="5">
      <formula>OR(E$5=JoursFeries)</formula>
    </cfRule>
  </conditionalFormatting>
  <conditionalFormatting sqref="E5:NE5">
    <cfRule type="timePeriod" dxfId="0" priority="1" timePeriod="today">
      <formula>FLOOR(E5,1)=TODAY()</formula>
    </cfRule>
  </conditionalFormatting>
  <dataValidations count="3">
    <dataValidation type="custom" allowBlank="1" showInputMessage="1" showErrorMessage="1" sqref="NI6:NP32">
      <formula1>AND(NI6&gt;=(0.01/24),NI6&lt;=(100/24))</formula1>
    </dataValidation>
    <dataValidation type="list" allowBlank="1" showInputMessage="1" showErrorMessage="1" sqref="A6:A32">
      <formula1>ListeTypeDossier</formula1>
    </dataValidation>
    <dataValidation type="custom" showInputMessage="1" showErrorMessage="1" error="Merci de renseigner le temps de production avant de solder le dossier" sqref="NQ6:NQ32">
      <formula1>OR(ISNUMBER(NI6),ISNUMBER(NJ6),ISNUMBER(NK6),ISNUMBER(NL6),ISNUMBER(NM6),ISNUMBER(NN6),ISNUMBER(NO6),ISNUMBER(NP6))</formula1>
    </dataValidation>
  </dataValidations>
  <pageMargins left="0.25" right="0.25" top="0.75" bottom="0.75" header="0.3" footer="0.3"/>
  <pageSetup paperSize="8" scale="35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333375</xdr:colOff>
                <xdr:row>2</xdr:row>
                <xdr:rowOff>47625</xdr:rowOff>
              </from>
              <to>
                <xdr:col>108</xdr:col>
                <xdr:colOff>523875</xdr:colOff>
                <xdr:row>3</xdr:row>
                <xdr:rowOff>76200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6" r:id="rId6" name="Spinner 2">
          <controlPr defaultSize="0" autoPict="0">
            <anchor moveWithCells="1" sizeWithCells="1">
              <from>
                <xdr:col>2</xdr:col>
                <xdr:colOff>38100</xdr:colOff>
                <xdr:row>0</xdr:row>
                <xdr:rowOff>47625</xdr:rowOff>
              </from>
              <to>
                <xdr:col>2</xdr:col>
                <xdr:colOff>990600</xdr:colOff>
                <xdr:row>0</xdr:row>
                <xdr:rowOff>428625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A3" sqref="A3"/>
    </sheetView>
  </sheetViews>
  <sheetFormatPr baseColWidth="10" defaultRowHeight="15" x14ac:dyDescent="0.25"/>
  <cols>
    <col min="1" max="1" width="15.28515625" style="15" bestFit="1" customWidth="1"/>
    <col min="2" max="2" width="12.28515625" style="15" bestFit="1" customWidth="1"/>
    <col min="3" max="3" width="10.28515625" style="16" bestFit="1" customWidth="1"/>
    <col min="4" max="4" width="17.140625" style="17" bestFit="1" customWidth="1"/>
    <col min="5" max="5" width="10.140625" style="15" bestFit="1" customWidth="1"/>
  </cols>
  <sheetData>
    <row r="1" spans="1:5" x14ac:dyDescent="0.25">
      <c r="A1" s="15" t="s">
        <v>21</v>
      </c>
      <c r="B1" s="15" t="s">
        <v>23</v>
      </c>
      <c r="C1" s="16" t="s">
        <v>2</v>
      </c>
      <c r="D1" s="17" t="s">
        <v>22</v>
      </c>
      <c r="E1" s="15" t="s">
        <v>24</v>
      </c>
    </row>
    <row r="2" spans="1:5" x14ac:dyDescent="0.25">
      <c r="A2" s="15">
        <v>1</v>
      </c>
      <c r="B2" s="15" t="s">
        <v>39</v>
      </c>
      <c r="C2" s="16">
        <v>170000</v>
      </c>
      <c r="D2" s="17">
        <v>10</v>
      </c>
      <c r="E2" s="15" t="s">
        <v>13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workbookViewId="0">
      <selection activeCell="F2" sqref="F2"/>
    </sheetView>
  </sheetViews>
  <sheetFormatPr baseColWidth="10" defaultRowHeight="15" x14ac:dyDescent="0.25"/>
  <cols>
    <col min="1" max="1" width="14" customWidth="1"/>
    <col min="3" max="3" width="26.5703125" style="31" bestFit="1" customWidth="1"/>
    <col min="4" max="4" width="18.28515625" bestFit="1" customWidth="1"/>
  </cols>
  <sheetData>
    <row r="1" spans="1:8" ht="26.25" x14ac:dyDescent="0.4">
      <c r="A1" t="s">
        <v>17</v>
      </c>
      <c r="C1" s="41">
        <f>Planning!B1</f>
        <v>2018</v>
      </c>
      <c r="D1" s="41"/>
      <c r="F1" s="34" t="s">
        <v>45</v>
      </c>
    </row>
    <row r="2" spans="1:8" x14ac:dyDescent="0.25">
      <c r="A2" t="s">
        <v>13</v>
      </c>
      <c r="C2" s="32">
        <f>DATE(C1,1,1)</f>
        <v>43101</v>
      </c>
      <c r="D2" t="s">
        <v>26</v>
      </c>
      <c r="F2" s="35"/>
    </row>
    <row r="3" spans="1:8" x14ac:dyDescent="0.25">
      <c r="A3" t="s">
        <v>15</v>
      </c>
      <c r="C3" s="33">
        <f>FLOOR(DAY(MINUTE(C1/38)/2+56)&amp;"/5/"&amp;C1,7)-34</f>
        <v>43191</v>
      </c>
      <c r="D3" t="s">
        <v>27</v>
      </c>
      <c r="H3">
        <v>28</v>
      </c>
    </row>
    <row r="4" spans="1:8" x14ac:dyDescent="0.25">
      <c r="A4" t="s">
        <v>14</v>
      </c>
      <c r="C4" s="32">
        <f>C3+1</f>
        <v>43192</v>
      </c>
      <c r="D4" t="s">
        <v>28</v>
      </c>
      <c r="H4">
        <v>337</v>
      </c>
    </row>
    <row r="5" spans="1:8" x14ac:dyDescent="0.25">
      <c r="A5" t="s">
        <v>16</v>
      </c>
      <c r="C5" s="32">
        <f>DATE(C1,5,1)</f>
        <v>43221</v>
      </c>
      <c r="D5" t="s">
        <v>29</v>
      </c>
    </row>
    <row r="6" spans="1:8" x14ac:dyDescent="0.25">
      <c r="C6" s="32">
        <f>DATE(C1,5,8)</f>
        <v>43228</v>
      </c>
      <c r="D6" t="s">
        <v>30</v>
      </c>
    </row>
    <row r="7" spans="1:8" x14ac:dyDescent="0.25">
      <c r="C7" s="32">
        <f>C3+39</f>
        <v>43230</v>
      </c>
      <c r="D7" t="s">
        <v>31</v>
      </c>
    </row>
    <row r="8" spans="1:8" x14ac:dyDescent="0.25">
      <c r="C8" s="32">
        <f>C3+49</f>
        <v>43240</v>
      </c>
      <c r="D8" t="s">
        <v>32</v>
      </c>
    </row>
    <row r="9" spans="1:8" x14ac:dyDescent="0.25">
      <c r="C9" s="32">
        <f>C3+50</f>
        <v>43241</v>
      </c>
      <c r="D9" t="s">
        <v>33</v>
      </c>
    </row>
    <row r="10" spans="1:8" x14ac:dyDescent="0.25">
      <c r="C10" s="32">
        <f>DATE(C1,7,14)</f>
        <v>43295</v>
      </c>
      <c r="D10" t="s">
        <v>34</v>
      </c>
    </row>
    <row r="11" spans="1:8" x14ac:dyDescent="0.25">
      <c r="C11" s="32">
        <f>DATE(C1,8,15)</f>
        <v>43327</v>
      </c>
      <c r="D11" t="s">
        <v>35</v>
      </c>
    </row>
    <row r="12" spans="1:8" x14ac:dyDescent="0.25">
      <c r="C12" s="32">
        <f>DATE(C1,11,1)</f>
        <v>43405</v>
      </c>
      <c r="D12" t="s">
        <v>37</v>
      </c>
    </row>
    <row r="13" spans="1:8" x14ac:dyDescent="0.25">
      <c r="C13" s="32">
        <f>DATE(C1,11,11)</f>
        <v>43415</v>
      </c>
      <c r="D13" t="s">
        <v>36</v>
      </c>
    </row>
    <row r="14" spans="1:8" x14ac:dyDescent="0.25">
      <c r="C14" s="32">
        <f>DATE(C1,12,25)</f>
        <v>43459</v>
      </c>
      <c r="D14" t="s">
        <v>38</v>
      </c>
    </row>
  </sheetData>
  <mergeCells count="1">
    <mergeCell ref="C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Dossier_Prod</vt:lpstr>
      <vt:lpstr>Liste</vt:lpstr>
      <vt:lpstr>JoursFeries</vt:lpstr>
      <vt:lpstr>ListeTypeDossier</vt:lpstr>
      <vt:lpstr>Ref_Année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2018-02-15T10:09:27Z</cp:lastPrinted>
  <dcterms:created xsi:type="dcterms:W3CDTF">2018-02-14T12:40:21Z</dcterms:created>
  <dcterms:modified xsi:type="dcterms:W3CDTF">2018-04-16T15:14:16Z</dcterms:modified>
</cp:coreProperties>
</file>