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homas\"/>
    </mc:Choice>
  </mc:AlternateContent>
  <bookViews>
    <workbookView xWindow="0" yWindow="0" windowWidth="20490" windowHeight="7530" tabRatio="294"/>
    <workbookView xWindow="0" yWindow="0" windowWidth="20490" windowHeight="7530"/>
  </bookViews>
  <sheets>
    <sheet name="Planning" sheetId="1" r:id="rId1"/>
    <sheet name="Dossier_Prod" sheetId="4" r:id="rId2"/>
    <sheet name="Liste" sheetId="2" r:id="rId3"/>
  </sheets>
  <definedNames>
    <definedName name="JoursFeries">Liste!$C$2:$C$14</definedName>
    <definedName name="ListeTypeDossier">TabTypeDossier[TypeDossier]</definedName>
    <definedName name="Ref_Année">Planning!$B$1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C14" i="2" s="1"/>
  <c r="E5" i="1" a="1"/>
  <c r="F5" i="1" s="1"/>
  <c r="C3" i="2" l="1"/>
  <c r="C5" i="2"/>
  <c r="C13" i="2"/>
  <c r="C2" i="2"/>
  <c r="C11" i="2"/>
  <c r="C6" i="2"/>
  <c r="C12" i="2"/>
  <c r="C10" i="2"/>
  <c r="NB5" i="1"/>
  <c r="MT5" i="1"/>
  <c r="ML5" i="1"/>
  <c r="MC5" i="1"/>
  <c r="LR5" i="1"/>
  <c r="LH5" i="1"/>
  <c r="KW5" i="1"/>
  <c r="KL5" i="1"/>
  <c r="KB5" i="1"/>
  <c r="JQ5" i="1"/>
  <c r="JF5" i="1"/>
  <c r="IV5" i="1"/>
  <c r="IK5" i="1"/>
  <c r="HZ5" i="1"/>
  <c r="HP5" i="1"/>
  <c r="HE5" i="1"/>
  <c r="GT5" i="1"/>
  <c r="GJ5" i="1"/>
  <c r="FY5" i="1"/>
  <c r="FN5" i="1"/>
  <c r="FD5" i="1"/>
  <c r="ES5" i="1"/>
  <c r="EH5" i="1"/>
  <c r="DX5" i="1"/>
  <c r="DM5" i="1"/>
  <c r="DB5" i="1"/>
  <c r="CR5" i="1"/>
  <c r="CG5" i="1"/>
  <c r="BM5" i="1"/>
  <c r="AR5" i="1"/>
  <c r="V5" i="1"/>
  <c r="MY5" i="1"/>
  <c r="MQ5" i="1"/>
  <c r="MI5" i="1"/>
  <c r="LY5" i="1"/>
  <c r="LN5" i="1"/>
  <c r="LD5" i="1"/>
  <c r="KS5" i="1"/>
  <c r="KH5" i="1"/>
  <c r="JX5" i="1"/>
  <c r="JM5" i="1"/>
  <c r="JB5" i="1"/>
  <c r="IR5" i="1"/>
  <c r="IG5" i="1"/>
  <c r="HV5" i="1"/>
  <c r="HL5" i="1"/>
  <c r="HA5" i="1"/>
  <c r="GP5" i="1"/>
  <c r="GF5" i="1"/>
  <c r="FU5" i="1"/>
  <c r="FJ5" i="1"/>
  <c r="EZ5" i="1"/>
  <c r="EO5" i="1"/>
  <c r="ED5" i="1"/>
  <c r="DT5" i="1"/>
  <c r="DI5" i="1"/>
  <c r="CX5" i="1"/>
  <c r="CN5" i="1"/>
  <c r="CC5" i="1"/>
  <c r="BH5" i="1"/>
  <c r="AL5" i="1"/>
  <c r="Q5" i="1"/>
  <c r="MX5" i="1"/>
  <c r="MP5" i="1"/>
  <c r="MH5" i="1"/>
  <c r="LX5" i="1"/>
  <c r="LM5" i="1"/>
  <c r="LB5" i="1"/>
  <c r="KR5" i="1"/>
  <c r="KG5" i="1"/>
  <c r="JV5" i="1"/>
  <c r="JL5" i="1"/>
  <c r="JA5" i="1"/>
  <c r="IP5" i="1"/>
  <c r="IF5" i="1"/>
  <c r="HU5" i="1"/>
  <c r="HJ5" i="1"/>
  <c r="GZ5" i="1"/>
  <c r="GO5" i="1"/>
  <c r="GD5" i="1"/>
  <c r="FT5" i="1"/>
  <c r="FI5" i="1"/>
  <c r="EX5" i="1"/>
  <c r="EN5" i="1"/>
  <c r="EC5" i="1"/>
  <c r="DR5" i="1"/>
  <c r="DH5" i="1"/>
  <c r="CW5" i="1"/>
  <c r="CL5" i="1"/>
  <c r="BX5" i="1"/>
  <c r="BB5" i="1"/>
  <c r="AG5" i="1"/>
  <c r="L5" i="1"/>
  <c r="NC5" i="1"/>
  <c r="MU5" i="1"/>
  <c r="MM5" i="1"/>
  <c r="MD5" i="1"/>
  <c r="LT5" i="1"/>
  <c r="LI5" i="1"/>
  <c r="KX5" i="1"/>
  <c r="KN5" i="1"/>
  <c r="KC5" i="1"/>
  <c r="JR5" i="1"/>
  <c r="JH5" i="1"/>
  <c r="IW5" i="1"/>
  <c r="IL5" i="1"/>
  <c r="IB5" i="1"/>
  <c r="HQ5" i="1"/>
  <c r="HF5" i="1"/>
  <c r="GV5" i="1"/>
  <c r="GK5" i="1"/>
  <c r="FZ5" i="1"/>
  <c r="FP5" i="1"/>
  <c r="FE5" i="1"/>
  <c r="ET5" i="1"/>
  <c r="EJ5" i="1"/>
  <c r="DY5" i="1"/>
  <c r="DN5" i="1"/>
  <c r="DD5" i="1"/>
  <c r="CS5" i="1"/>
  <c r="CH5" i="1"/>
  <c r="BR5" i="1"/>
  <c r="AW5" i="1"/>
  <c r="AB5" i="1"/>
  <c r="G5" i="1"/>
  <c r="K5" i="1"/>
  <c r="O5" i="1"/>
  <c r="S5" i="1"/>
  <c r="W5" i="1"/>
  <c r="AA5" i="1"/>
  <c r="AE5" i="1"/>
  <c r="AI5" i="1"/>
  <c r="AM5" i="1"/>
  <c r="AQ5" i="1"/>
  <c r="AU5" i="1"/>
  <c r="AY5" i="1"/>
  <c r="BC5" i="1"/>
  <c r="BG5" i="1"/>
  <c r="BK5" i="1"/>
  <c r="BO5" i="1"/>
  <c r="BS5" i="1"/>
  <c r="BW5" i="1"/>
  <c r="CA5" i="1"/>
  <c r="CE5" i="1"/>
  <c r="CI5" i="1"/>
  <c r="CM5" i="1"/>
  <c r="CQ5" i="1"/>
  <c r="CU5" i="1"/>
  <c r="CY5" i="1"/>
  <c r="DC5" i="1"/>
  <c r="DG5" i="1"/>
  <c r="DK5" i="1"/>
  <c r="DO5" i="1"/>
  <c r="DS5" i="1"/>
  <c r="DW5" i="1"/>
  <c r="EA5" i="1"/>
  <c r="EE5" i="1"/>
  <c r="EI5" i="1"/>
  <c r="EM5" i="1"/>
  <c r="EQ5" i="1"/>
  <c r="EU5" i="1"/>
  <c r="EY5" i="1"/>
  <c r="FC5" i="1"/>
  <c r="FG5" i="1"/>
  <c r="FK5" i="1"/>
  <c r="FO5" i="1"/>
  <c r="FS5" i="1"/>
  <c r="FW5" i="1"/>
  <c r="GA5" i="1"/>
  <c r="GE5" i="1"/>
  <c r="GI5" i="1"/>
  <c r="GM5" i="1"/>
  <c r="GQ5" i="1"/>
  <c r="GU5" i="1"/>
  <c r="GY5" i="1"/>
  <c r="HC5" i="1"/>
  <c r="HG5" i="1"/>
  <c r="HK5" i="1"/>
  <c r="HO5" i="1"/>
  <c r="HS5" i="1"/>
  <c r="HW5" i="1"/>
  <c r="IA5" i="1"/>
  <c r="IE5" i="1"/>
  <c r="II5" i="1"/>
  <c r="IM5" i="1"/>
  <c r="IQ5" i="1"/>
  <c r="IU5" i="1"/>
  <c r="IY5" i="1"/>
  <c r="JC5" i="1"/>
  <c r="JG5" i="1"/>
  <c r="JK5" i="1"/>
  <c r="JO5" i="1"/>
  <c r="JS5" i="1"/>
  <c r="JW5" i="1"/>
  <c r="KA5" i="1"/>
  <c r="KE5" i="1"/>
  <c r="KI5" i="1"/>
  <c r="KM5" i="1"/>
  <c r="KQ5" i="1"/>
  <c r="KU5" i="1"/>
  <c r="KY5" i="1"/>
  <c r="LC5" i="1"/>
  <c r="LG5" i="1"/>
  <c r="LK5" i="1"/>
  <c r="LO5" i="1"/>
  <c r="LS5" i="1"/>
  <c r="LW5" i="1"/>
  <c r="MA5" i="1"/>
  <c r="ME5" i="1"/>
  <c r="ND5" i="1"/>
  <c r="MZ5" i="1"/>
  <c r="MV5" i="1"/>
  <c r="MR5" i="1"/>
  <c r="MN5" i="1"/>
  <c r="MJ5" i="1"/>
  <c r="MF5" i="1"/>
  <c r="LZ5" i="1"/>
  <c r="LU5" i="1"/>
  <c r="LP5" i="1"/>
  <c r="LJ5" i="1"/>
  <c r="LE5" i="1"/>
  <c r="KZ5" i="1"/>
  <c r="KT5" i="1"/>
  <c r="KO5" i="1"/>
  <c r="KJ5" i="1"/>
  <c r="KD5" i="1"/>
  <c r="JY5" i="1"/>
  <c r="JT5" i="1"/>
  <c r="JN5" i="1"/>
  <c r="JI5" i="1"/>
  <c r="JD5" i="1"/>
  <c r="IX5" i="1"/>
  <c r="IS5" i="1"/>
  <c r="IN5" i="1"/>
  <c r="IH5" i="1"/>
  <c r="IC5" i="1"/>
  <c r="HX5" i="1"/>
  <c r="HR5" i="1"/>
  <c r="HM5" i="1"/>
  <c r="HH5" i="1"/>
  <c r="HB5" i="1"/>
  <c r="GW5" i="1"/>
  <c r="GR5" i="1"/>
  <c r="GL5" i="1"/>
  <c r="GG5" i="1"/>
  <c r="GB5" i="1"/>
  <c r="FV5" i="1"/>
  <c r="FQ5" i="1"/>
  <c r="FL5" i="1"/>
  <c r="FF5" i="1"/>
  <c r="FA5" i="1"/>
  <c r="EV5" i="1"/>
  <c r="EP5" i="1"/>
  <c r="EK5" i="1"/>
  <c r="EF5" i="1"/>
  <c r="DZ5" i="1"/>
  <c r="DU5" i="1"/>
  <c r="DP5" i="1"/>
  <c r="DJ5" i="1"/>
  <c r="DE5" i="1"/>
  <c r="CZ5" i="1"/>
  <c r="CT5" i="1"/>
  <c r="CO5" i="1"/>
  <c r="CJ5" i="1"/>
  <c r="CD5" i="1"/>
  <c r="BY5" i="1"/>
  <c r="BT5" i="1"/>
  <c r="BN5" i="1"/>
  <c r="BI5" i="1"/>
  <c r="BD5" i="1"/>
  <c r="AX5" i="1"/>
  <c r="AS5" i="1"/>
  <c r="AN5" i="1"/>
  <c r="AH5" i="1"/>
  <c r="AC5" i="1"/>
  <c r="X5" i="1"/>
  <c r="R5" i="1"/>
  <c r="M5" i="1"/>
  <c r="H5" i="1"/>
  <c r="CB5" i="1"/>
  <c r="BV5" i="1"/>
  <c r="BQ5" i="1"/>
  <c r="BL5" i="1"/>
  <c r="BF5" i="1"/>
  <c r="BA5" i="1"/>
  <c r="AV5" i="1"/>
  <c r="AP5" i="1"/>
  <c r="AK5" i="1"/>
  <c r="AF5" i="1"/>
  <c r="Z5" i="1"/>
  <c r="U5" i="1"/>
  <c r="P5" i="1"/>
  <c r="J5" i="1"/>
  <c r="E5" i="1"/>
  <c r="NE5" i="1"/>
  <c r="NA5" i="1"/>
  <c r="MW5" i="1"/>
  <c r="MS5" i="1"/>
  <c r="MO5" i="1"/>
  <c r="MK5" i="1"/>
  <c r="MG5" i="1"/>
  <c r="MB5" i="1"/>
  <c r="LV5" i="1"/>
  <c r="LQ5" i="1"/>
  <c r="LL5" i="1"/>
  <c r="LF5" i="1"/>
  <c r="LA5" i="1"/>
  <c r="KV5" i="1"/>
  <c r="KP5" i="1"/>
  <c r="KK5" i="1"/>
  <c r="KF5" i="1"/>
  <c r="JZ5" i="1"/>
  <c r="JU5" i="1"/>
  <c r="JP5" i="1"/>
  <c r="JJ5" i="1"/>
  <c r="JE5" i="1"/>
  <c r="IZ5" i="1"/>
  <c r="IT5" i="1"/>
  <c r="IO5" i="1"/>
  <c r="IJ5" i="1"/>
  <c r="ID5" i="1"/>
  <c r="HY5" i="1"/>
  <c r="HT5" i="1"/>
  <c r="HN5" i="1"/>
  <c r="HI5" i="1"/>
  <c r="HD5" i="1"/>
  <c r="GX5" i="1"/>
  <c r="GS5" i="1"/>
  <c r="GN5" i="1"/>
  <c r="GH5" i="1"/>
  <c r="GC5" i="1"/>
  <c r="FX5" i="1"/>
  <c r="FR5" i="1"/>
  <c r="FM5" i="1"/>
  <c r="FH5" i="1"/>
  <c r="FB5" i="1"/>
  <c r="EW5" i="1"/>
  <c r="ER5" i="1"/>
  <c r="EL5" i="1"/>
  <c r="EG5" i="1"/>
  <c r="EB5" i="1"/>
  <c r="DV5" i="1"/>
  <c r="DQ5" i="1"/>
  <c r="DL5" i="1"/>
  <c r="DF5" i="1"/>
  <c r="DA5" i="1"/>
  <c r="CV5" i="1"/>
  <c r="CP5" i="1"/>
  <c r="CK5" i="1"/>
  <c r="CF5" i="1"/>
  <c r="BZ5" i="1"/>
  <c r="BU5" i="1"/>
  <c r="BP5" i="1"/>
  <c r="BJ5" i="1"/>
  <c r="BE5" i="1"/>
  <c r="AZ5" i="1"/>
  <c r="AT5" i="1"/>
  <c r="AO5" i="1"/>
  <c r="AJ5" i="1"/>
  <c r="AD5" i="1"/>
  <c r="Y5" i="1"/>
  <c r="T5" i="1"/>
  <c r="N5" i="1"/>
  <c r="I5" i="1"/>
  <c r="NH6" i="1"/>
  <c r="C9" i="2" l="1"/>
  <c r="C7" i="2"/>
  <c r="C8" i="2"/>
  <c r="C4" i="2"/>
  <c r="NH11" i="1"/>
  <c r="NH32" i="1" l="1"/>
  <c r="NH31" i="1"/>
  <c r="NH30" i="1"/>
  <c r="NH29" i="1"/>
  <c r="NH28" i="1"/>
  <c r="NH27" i="1"/>
  <c r="NH26" i="1"/>
  <c r="NH25" i="1"/>
  <c r="NH24" i="1"/>
  <c r="NH23" i="1"/>
  <c r="NH22" i="1"/>
  <c r="NH21" i="1"/>
  <c r="NH20" i="1"/>
  <c r="NH19" i="1"/>
  <c r="NH18" i="1"/>
  <c r="NH17" i="1"/>
  <c r="NH16" i="1"/>
  <c r="NH15" i="1"/>
  <c r="NH14" i="1"/>
  <c r="NH13" i="1"/>
  <c r="NH12" i="1"/>
  <c r="NH9" i="1"/>
  <c r="NH8" i="1"/>
  <c r="NH7" i="1"/>
  <c r="NH10" i="1"/>
</calcChain>
</file>

<file path=xl/sharedStrings.xml><?xml version="1.0" encoding="utf-8"?>
<sst xmlns="http://schemas.openxmlformats.org/spreadsheetml/2006/main" count="55" uniqueCount="46">
  <si>
    <t>Numéro
de dossier</t>
  </si>
  <si>
    <t>DOSSIER</t>
  </si>
  <si>
    <t>Quantité</t>
  </si>
  <si>
    <t>Remarque</t>
  </si>
  <si>
    <t>Michelle</t>
  </si>
  <si>
    <t>Guy</t>
  </si>
  <si>
    <t>Cyp</t>
  </si>
  <si>
    <t>Thom W</t>
  </si>
  <si>
    <t>Thom B</t>
  </si>
  <si>
    <t>Séb</t>
  </si>
  <si>
    <t>Delphine</t>
  </si>
  <si>
    <t>Sylvie</t>
  </si>
  <si>
    <t>Soldé</t>
  </si>
  <si>
    <t>msf</t>
  </si>
  <si>
    <t>x</t>
  </si>
  <si>
    <t>colis</t>
  </si>
  <si>
    <t>msp</t>
  </si>
  <si>
    <t>pliage</t>
  </si>
  <si>
    <t>TypeDossier</t>
  </si>
  <si>
    <t>Tps
Estimé</t>
  </si>
  <si>
    <t>Tps
réel</t>
  </si>
  <si>
    <t>Réception</t>
  </si>
  <si>
    <t>Numéro Dossier</t>
  </si>
  <si>
    <t>Temps Production</t>
  </si>
  <si>
    <t>Nom Dossier</t>
  </si>
  <si>
    <t>Type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</si>
  <si>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</si>
  <si>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</si>
  <si>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</si>
  <si>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</si>
  <si>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</si>
  <si>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</si>
  <si>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</si>
  <si>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</si>
  <si>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</si>
  <si>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</si>
  <si>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</si>
  <si>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</si>
  <si>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</si>
  <si>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</si>
  <si>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1</t>
  </si>
  <si>
    <t>Dossier 2</t>
  </si>
  <si>
    <t>Dossier 3</t>
  </si>
  <si>
    <t>Dossier 4</t>
  </si>
  <si>
    <t>Dossier 5</t>
  </si>
  <si>
    <t>Dossier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</si>
</sst>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h]:mm"/>
    <numFmt numFmtId="167" formatCode="h:mm;@"/>
    <numFmt numFmtId="168" formatCode="ddd\ dd"/>
    <numFmt numFmtId="169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b/>
      <sz val="17"/>
      <name val="Calibri"/>
      <family val="2"/>
      <scheme val="minor"/>
    </font>
    <font>
      <sz val="18"/>
      <name val="Calibri"/>
      <family val="2"/>
      <scheme val="minor"/>
    </font>
    <font>
      <i/>
      <sz val="16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6" fontId="4" fillId="0" borderId="7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5" fontId="7" fillId="3" borderId="2" xfId="1" applyNumberFormat="1" applyFont="1" applyFill="1" applyBorder="1" applyAlignment="1">
      <alignment horizontal="center" vertical="center" wrapText="1"/>
    </xf>
    <xf numFmtId="166" fontId="9" fillId="2" borderId="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166" fontId="5" fillId="0" borderId="1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0" fontId="11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0" xfId="0" applyFont="1" applyAlignment="1">
      <alignment vertical="top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/>
    <xf numFmtId="167" fontId="9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textRotation="90"/>
    </xf>
    <xf numFmtId="167" fontId="7" fillId="2" borderId="1" xfId="0" applyNumberFormat="1" applyFont="1" applyFill="1" applyBorder="1" applyAlignment="1">
      <alignment horizontal="center" vertical="center" textRotation="90"/>
    </xf>
    <xf numFmtId="0" fontId="9" fillId="2" borderId="2" xfId="0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center" vertical="center"/>
    </xf>
    <xf numFmtId="165" fontId="5" fillId="0" borderId="13" xfId="1" applyNumberFormat="1" applyFont="1" applyFill="1" applyBorder="1" applyAlignment="1">
      <alignment horizontal="center" vertical="center"/>
    </xf>
    <xf numFmtId="166" fontId="4" fillId="0" borderId="9" xfId="0" applyNumberFormat="1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9" fontId="0" fillId="0" borderId="0" xfId="0" applyNumberFormat="1"/>
    <xf numFmtId="169" fontId="0" fillId="0" borderId="0" xfId="0" applyNumberFormat="1" applyFont="1"/>
    <xf numFmtId="169" fontId="16" fillId="0" borderId="0" xfId="0" applyNumberFormat="1" applyFont="1"/>
    <xf numFmtId="168" fontId="14" fillId="4" borderId="14" xfId="1" applyNumberFormat="1" applyFont="1" applyFill="1" applyBorder="1" applyAlignment="1">
      <alignment horizontal="center" vertical="center" wrapText="1"/>
    </xf>
    <xf numFmtId="168" fontId="14" fillId="4" borderId="15" xfId="1" applyNumberFormat="1" applyFont="1" applyFill="1" applyBorder="1" applyAlignment="1">
      <alignment horizontal="center" vertical="center" wrapText="1"/>
    </xf>
    <xf numFmtId="168" fontId="14" fillId="4" borderId="16" xfId="1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/>
    </xf>
    <xf numFmtId="0" fontId="15" fillId="4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20">
    <dxf>
      <fill>
        <patternFill>
          <bgColor rgb="FFC198E0"/>
        </patternFill>
      </fill>
    </dxf>
    <dxf>
      <fill>
        <patternFill>
          <bgColor rgb="FFFF8B8B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BA8CDC"/>
        </patternFill>
      </fill>
    </dxf>
    <dxf>
      <fill>
        <patternFill>
          <bgColor theme="3" tint="0.79998168889431442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8" tint="0.59996337778862885"/>
        </patternFill>
      </fill>
    </dxf>
    <dxf>
      <fill>
        <patternFill>
          <bgColor rgb="FFC198E0"/>
        </patternFill>
      </fill>
    </dxf>
    <dxf>
      <fill>
        <patternFill>
          <bgColor rgb="FFFF8B8B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BA8CDC"/>
        </patternFill>
      </fill>
    </dxf>
    <dxf>
      <fill>
        <patternFill>
          <bgColor theme="3" tint="0.79998168889431442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198E0"/>
      <color rgb="FFBA8CDC"/>
      <color rgb="FFFF8B8B"/>
      <color rgb="FFFF8F8F"/>
      <color rgb="FFF96767"/>
      <color rgb="FFC5DCF1"/>
      <color rgb="FF86B7FE"/>
      <color rgb="FFFFE59B"/>
      <color rgb="FFFFE1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47625</xdr:rowOff>
        </xdr:from>
        <xdr:to>
          <xdr:col>2</xdr:col>
          <xdr:colOff>990600</xdr:colOff>
          <xdr:row>0</xdr:row>
          <xdr:rowOff>428625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D36"/>
  <sheetViews>
    <sheetView tabSelected="1" zoomScale="40" zoomScaleNormal="40" workbookViewId="0">
      <pane xSplit="4" topLeftCell="CW1" activePane="topRight" state="frozen"/>
      <selection pane="topRight" activeCell="DC5" sqref="DC5"/>
    </sheetView>
    <sheetView tabSelected="1" zoomScale="40" zoomScaleNormal="40" workbookViewId="1">
      <selection activeCell="A6" sqref="A6"/>
    </sheetView>
  </sheetViews>
  <sheetFormatPr baseColWidth="10" defaultColWidth="50.7109375" defaultRowHeight="21" x14ac:dyDescent="0.35"/>
  <cols>
    <col min="1" max="1" width="13" style="1" customWidth="1"/>
    <col min="2" max="2" width="17.7109375" style="21" bestFit="1" customWidth="1"/>
    <col min="3" max="3" width="20.85546875" style="21" bestFit="1" customWidth="1"/>
    <col min="4" max="4" width="16.5703125" style="21" customWidth="1"/>
    <col min="5" max="5" width="10.140625" style="21" bestFit="1" customWidth="1"/>
    <col min="6" max="7" width="12.28515625" style="21" bestFit="1" customWidth="1"/>
    <col min="8" max="8" width="10.85546875" style="21" bestFit="1" customWidth="1"/>
    <col min="9" max="9" width="12" style="21" bestFit="1" customWidth="1"/>
    <col min="10" max="10" width="13" style="21" bestFit="1" customWidth="1"/>
    <col min="11" max="11" width="12" style="21" bestFit="1" customWidth="1"/>
    <col min="12" max="12" width="10.85546875" style="21" bestFit="1" customWidth="1"/>
    <col min="13" max="13" width="12.28515625" style="21" bestFit="1" customWidth="1"/>
    <col min="14" max="14" width="11.5703125" style="21" bestFit="1" customWidth="1"/>
    <col min="15" max="15" width="9.42578125" style="21" bestFit="1" customWidth="1"/>
    <col min="16" max="16" width="11.28515625" style="21" bestFit="1" customWidth="1"/>
    <col min="17" max="17" width="12.28515625" style="21" bestFit="1" customWidth="1"/>
    <col min="18" max="18" width="11.28515625" style="21" bestFit="1" customWidth="1"/>
    <col min="19" max="19" width="10.140625" style="21" bestFit="1" customWidth="1"/>
    <col min="20" max="21" width="11.5703125" style="21" bestFit="1" customWidth="1"/>
    <col min="22" max="22" width="10.140625" style="21" bestFit="1" customWidth="1"/>
    <col min="23" max="23" width="11.28515625" style="21" bestFit="1" customWidth="1"/>
    <col min="24" max="24" width="13" style="21" bestFit="1" customWidth="1"/>
    <col min="25" max="25" width="11.28515625" style="21" bestFit="1" customWidth="1"/>
    <col min="26" max="26" width="10.85546875" style="21" bestFit="1" customWidth="1"/>
    <col min="27" max="28" width="12.28515625" style="21" bestFit="1" customWidth="1"/>
    <col min="29" max="29" width="10.85546875" style="21" bestFit="1" customWidth="1"/>
    <col min="30" max="30" width="12" style="21" bestFit="1" customWidth="1"/>
    <col min="31" max="31" width="13" style="21" bestFit="1" customWidth="1"/>
    <col min="32" max="32" width="12" style="21" bestFit="1" customWidth="1"/>
    <col min="33" max="33" width="10.85546875" style="21" bestFit="1" customWidth="1"/>
    <col min="34" max="34" width="12.28515625" style="21" bestFit="1" customWidth="1"/>
    <col min="35" max="35" width="11.5703125" style="21" bestFit="1" customWidth="1"/>
    <col min="36" max="36" width="10.140625" style="21" bestFit="1" customWidth="1"/>
    <col min="37" max="37" width="12" style="21" bestFit="1" customWidth="1"/>
    <col min="38" max="38" width="13" style="21" bestFit="1" customWidth="1"/>
    <col min="39" max="39" width="12" style="21" bestFit="1" customWidth="1"/>
    <col min="40" max="40" width="10.85546875" style="21" bestFit="1" customWidth="1"/>
    <col min="41" max="42" width="12.28515625" style="21" bestFit="1" customWidth="1"/>
    <col min="43" max="43" width="10.85546875" style="21" bestFit="1" customWidth="1"/>
    <col min="44" max="44" width="12" style="21" bestFit="1" customWidth="1"/>
    <col min="45" max="45" width="12.28515625" style="21" bestFit="1" customWidth="1"/>
    <col min="46" max="46" width="10.5703125" style="21" bestFit="1" customWidth="1"/>
    <col min="47" max="47" width="10.140625" style="21" bestFit="1" customWidth="1"/>
    <col min="48" max="49" width="11.5703125" style="21" bestFit="1" customWidth="1"/>
    <col min="50" max="50" width="10.140625" style="21" bestFit="1" customWidth="1"/>
    <col min="51" max="51" width="11.28515625" style="21" bestFit="1" customWidth="1"/>
    <col min="52" max="52" width="12.28515625" style="21" bestFit="1" customWidth="1"/>
    <col min="53" max="53" width="11.28515625" style="21" bestFit="1" customWidth="1"/>
    <col min="54" max="54" width="10.140625" style="21" bestFit="1" customWidth="1"/>
    <col min="55" max="55" width="12.28515625" style="21" bestFit="1" customWidth="1"/>
    <col min="56" max="56" width="11.5703125" style="21" bestFit="1" customWidth="1"/>
    <col min="57" max="57" width="10.85546875" style="21" bestFit="1" customWidth="1"/>
    <col min="58" max="58" width="12" style="21" bestFit="1" customWidth="1"/>
    <col min="59" max="59" width="13" style="21" bestFit="1" customWidth="1"/>
    <col min="60" max="60" width="12" style="21" bestFit="1" customWidth="1"/>
    <col min="61" max="61" width="10.85546875" style="21" bestFit="1" customWidth="1"/>
    <col min="62" max="63" width="12.28515625" style="21" bestFit="1" customWidth="1"/>
    <col min="64" max="64" width="10.140625" style="21" bestFit="1" customWidth="1"/>
    <col min="65" max="65" width="12" style="21" bestFit="1" customWidth="1"/>
    <col min="66" max="66" width="13" style="21" bestFit="1" customWidth="1"/>
    <col min="67" max="67" width="12" style="21" bestFit="1" customWidth="1"/>
    <col min="68" max="68" width="10.85546875" style="21" bestFit="1" customWidth="1"/>
    <col min="69" max="70" width="12.28515625" style="21" bestFit="1" customWidth="1"/>
    <col min="71" max="71" width="10.85546875" style="21" bestFit="1" customWidth="1"/>
    <col min="72" max="72" width="12" style="21" bestFit="1" customWidth="1"/>
    <col min="73" max="73" width="12.28515625" style="21" bestFit="1" customWidth="1"/>
    <col min="74" max="74" width="10.5703125" style="21" bestFit="1" customWidth="1"/>
    <col min="75" max="75" width="10.140625" style="21" bestFit="1" customWidth="1"/>
    <col min="76" max="77" width="11.5703125" style="21" bestFit="1" customWidth="1"/>
    <col min="78" max="78" width="10.140625" style="21" bestFit="1" customWidth="1"/>
    <col min="79" max="79" width="11.28515625" style="21" bestFit="1" customWidth="1"/>
    <col min="80" max="80" width="12.28515625" style="21" bestFit="1" customWidth="1"/>
    <col min="81" max="81" width="11.28515625" style="21" bestFit="1" customWidth="1"/>
    <col min="82" max="82" width="10.140625" style="21" bestFit="1" customWidth="1"/>
    <col min="83" max="83" width="12.28515625" style="21" bestFit="1" customWidth="1"/>
    <col min="84" max="84" width="11.5703125" style="21" bestFit="1" customWidth="1"/>
    <col min="85" max="85" width="10.85546875" style="21" bestFit="1" customWidth="1"/>
    <col min="86" max="86" width="12" style="21" bestFit="1" customWidth="1"/>
    <col min="87" max="87" width="13" style="21" bestFit="1" customWidth="1"/>
    <col min="88" max="88" width="12" style="21" bestFit="1" customWidth="1"/>
    <col min="89" max="89" width="10.85546875" style="21" bestFit="1" customWidth="1"/>
    <col min="90" max="91" width="12.28515625" style="21" bestFit="1" customWidth="1"/>
    <col min="92" max="92" width="10.85546875" style="21" bestFit="1" customWidth="1"/>
    <col min="93" max="93" width="12" style="21" bestFit="1" customWidth="1"/>
    <col min="94" max="94" width="12.28515625" style="21" bestFit="1" customWidth="1"/>
    <col min="95" max="95" width="11.28515625" style="21" bestFit="1" customWidth="1"/>
    <col min="96" max="96" width="10.85546875" style="21" bestFit="1" customWidth="1"/>
    <col min="97" max="98" width="12.28515625" style="21" bestFit="1" customWidth="1"/>
    <col min="99" max="99" width="10.85546875" style="21" bestFit="1" customWidth="1"/>
    <col min="100" max="100" width="12" style="21" bestFit="1" customWidth="1"/>
    <col min="101" max="101" width="13" style="21" bestFit="1" customWidth="1"/>
    <col min="102" max="102" width="12" style="21" bestFit="1" customWidth="1"/>
    <col min="103" max="103" width="10.85546875" style="21" bestFit="1" customWidth="1"/>
    <col min="104" max="104" width="11.5703125" style="21" bestFit="1" customWidth="1"/>
    <col min="105" max="105" width="10.85546875" style="21" bestFit="1" customWidth="1"/>
    <col min="106" max="106" width="10.140625" style="21" bestFit="1" customWidth="1"/>
    <col min="107" max="107" width="11.28515625" style="21" bestFit="1" customWidth="1"/>
    <col min="108" max="108" width="12.28515625" style="21" bestFit="1" customWidth="1"/>
    <col min="109" max="109" width="11.28515625" style="21" bestFit="1" customWidth="1"/>
    <col min="110" max="110" width="10.140625" style="21" bestFit="1" customWidth="1"/>
    <col min="111" max="112" width="11.5703125" style="21" bestFit="1" customWidth="1"/>
    <col min="113" max="113" width="10.140625" style="21" bestFit="1" customWidth="1"/>
    <col min="114" max="114" width="12" style="21" bestFit="1" customWidth="1"/>
    <col min="115" max="115" width="12.28515625" style="21" bestFit="1" customWidth="1"/>
    <col min="116" max="116" width="12" style="21" bestFit="1" customWidth="1"/>
    <col min="117" max="117" width="10.85546875" style="21" bestFit="1" customWidth="1"/>
    <col min="118" max="119" width="12.28515625" style="21" bestFit="1" customWidth="1"/>
    <col min="120" max="120" width="10.85546875" style="21" bestFit="1" customWidth="1"/>
    <col min="121" max="121" width="12" style="21" bestFit="1" customWidth="1"/>
    <col min="122" max="122" width="13" style="21" bestFit="1" customWidth="1"/>
    <col min="123" max="123" width="12" style="21" bestFit="1" customWidth="1"/>
    <col min="124" max="124" width="10.85546875" style="21" bestFit="1" customWidth="1"/>
    <col min="125" max="125" width="11.5703125" style="21" bestFit="1" customWidth="1"/>
    <col min="126" max="126" width="12.28515625" style="21" bestFit="1" customWidth="1"/>
    <col min="127" max="127" width="10.85546875" style="21" bestFit="1" customWidth="1"/>
    <col min="128" max="128" width="12" style="21" bestFit="1" customWidth="1"/>
    <col min="129" max="129" width="13" style="21" bestFit="1" customWidth="1"/>
    <col min="130" max="130" width="12" style="21" bestFit="1" customWidth="1"/>
    <col min="131" max="131" width="10.85546875" style="21" bestFit="1" customWidth="1"/>
    <col min="132" max="133" width="12.28515625" style="21" bestFit="1" customWidth="1"/>
    <col min="134" max="134" width="10.140625" style="21" bestFit="1" customWidth="1"/>
    <col min="135" max="135" width="10.5703125" style="21" bestFit="1" customWidth="1"/>
    <col min="136" max="136" width="12.28515625" style="21" bestFit="1" customWidth="1"/>
    <col min="137" max="137" width="11.28515625" style="21" bestFit="1" customWidth="1"/>
    <col min="138" max="138" width="10.140625" style="21" bestFit="1" customWidth="1"/>
    <col min="139" max="140" width="11.5703125" style="21" bestFit="1" customWidth="1"/>
    <col min="141" max="141" width="10.140625" style="21" bestFit="1" customWidth="1"/>
    <col min="142" max="142" width="11.28515625" style="21" bestFit="1" customWidth="1"/>
    <col min="143" max="143" width="12.28515625" style="21" bestFit="1" customWidth="1"/>
    <col min="144" max="144" width="12" style="21" bestFit="1" customWidth="1"/>
    <col min="145" max="145" width="10.140625" style="21" bestFit="1" customWidth="1"/>
    <col min="146" max="147" width="12.28515625" style="21" bestFit="1" customWidth="1"/>
    <col min="148" max="148" width="10.85546875" style="21" bestFit="1" customWidth="1"/>
    <col min="149" max="149" width="12" style="21" bestFit="1" customWidth="1"/>
    <col min="150" max="150" width="13" style="21" bestFit="1" customWidth="1"/>
    <col min="151" max="151" width="12" style="21" bestFit="1" customWidth="1"/>
    <col min="152" max="152" width="10.85546875" style="21" bestFit="1" customWidth="1"/>
    <col min="153" max="154" width="12.28515625" style="21" bestFit="1" customWidth="1"/>
    <col min="155" max="155" width="10.140625" style="21" bestFit="1" customWidth="1"/>
    <col min="156" max="156" width="11.28515625" style="21" bestFit="1" customWidth="1"/>
    <col min="157" max="157" width="13" style="21" bestFit="1" customWidth="1"/>
    <col min="158" max="158" width="12" style="21" bestFit="1" customWidth="1"/>
    <col min="159" max="159" width="10.85546875" style="21" bestFit="1" customWidth="1"/>
    <col min="160" max="161" width="12.28515625" style="21" bestFit="1" customWidth="1"/>
    <col min="162" max="162" width="10.85546875" style="21" bestFit="1" customWidth="1"/>
    <col min="163" max="163" width="12" style="21" bestFit="1" customWidth="1"/>
    <col min="164" max="164" width="13" style="21" bestFit="1" customWidth="1"/>
    <col min="165" max="165" width="11.28515625" style="21" bestFit="1" customWidth="1"/>
    <col min="166" max="166" width="9.42578125" style="21" bestFit="1" customWidth="1"/>
    <col min="167" max="168" width="11.5703125" style="21" bestFit="1" customWidth="1"/>
    <col min="169" max="169" width="10.140625" style="21" bestFit="1" customWidth="1"/>
    <col min="170" max="170" width="11.28515625" style="21" bestFit="1" customWidth="1"/>
    <col min="171" max="171" width="12.28515625" style="21" bestFit="1" customWidth="1"/>
    <col min="172" max="172" width="11.28515625" style="21" bestFit="1" customWidth="1"/>
    <col min="173" max="173" width="10.140625" style="21" bestFit="1" customWidth="1"/>
    <col min="174" max="174" width="11.5703125" style="21" bestFit="1" customWidth="1"/>
    <col min="175" max="175" width="12.28515625" style="21" bestFit="1" customWidth="1"/>
    <col min="176" max="176" width="10.140625" style="21" bestFit="1" customWidth="1"/>
    <col min="177" max="177" width="12" style="21" bestFit="1" customWidth="1"/>
    <col min="178" max="178" width="13" style="21" bestFit="1" customWidth="1"/>
    <col min="179" max="179" width="12" style="21" bestFit="1" customWidth="1"/>
    <col min="180" max="180" width="10.85546875" style="21" bestFit="1" customWidth="1"/>
    <col min="181" max="182" width="12.28515625" style="21" bestFit="1" customWidth="1"/>
    <col min="183" max="183" width="10.85546875" style="21" bestFit="1" customWidth="1"/>
    <col min="184" max="184" width="12" style="21" bestFit="1" customWidth="1"/>
    <col min="185" max="185" width="13" style="21" bestFit="1" customWidth="1"/>
    <col min="186" max="186" width="11.28515625" style="21" bestFit="1" customWidth="1"/>
    <col min="187" max="187" width="10.85546875" style="21" bestFit="1" customWidth="1"/>
    <col min="188" max="189" width="12.28515625" style="21" bestFit="1" customWidth="1"/>
    <col min="190" max="190" width="10.85546875" style="21" bestFit="1" customWidth="1"/>
    <col min="191" max="191" width="12" style="21" bestFit="1" customWidth="1"/>
    <col min="192" max="192" width="13" style="21" bestFit="1" customWidth="1"/>
    <col min="193" max="193" width="12" style="21" bestFit="1" customWidth="1"/>
    <col min="194" max="194" width="10.85546875" style="21" bestFit="1" customWidth="1"/>
    <col min="195" max="195" width="11.5703125" style="21" bestFit="1" customWidth="1"/>
    <col min="196" max="196" width="10.85546875" style="21" bestFit="1" customWidth="1"/>
    <col min="197" max="197" width="10.140625" style="21" bestFit="1" customWidth="1"/>
    <col min="198" max="198" width="11.28515625" style="21" bestFit="1" customWidth="1"/>
    <col min="199" max="199" width="12.28515625" style="21" bestFit="1" customWidth="1"/>
    <col min="200" max="200" width="11.28515625" style="21" bestFit="1" customWidth="1"/>
    <col min="201" max="201" width="10.140625" style="21" bestFit="1" customWidth="1"/>
    <col min="202" max="203" width="11.5703125" style="21" bestFit="1" customWidth="1"/>
    <col min="204" max="204" width="10.140625" style="21" bestFit="1" customWidth="1"/>
    <col min="205" max="205" width="12" style="21" bestFit="1" customWidth="1"/>
    <col min="206" max="206" width="12.28515625" style="21" bestFit="1" customWidth="1"/>
    <col min="207" max="207" width="12" style="21" bestFit="1" customWidth="1"/>
    <col min="208" max="208" width="10.85546875" style="21" bestFit="1" customWidth="1"/>
    <col min="209" max="210" width="12.28515625" style="21" bestFit="1" customWidth="1"/>
    <col min="211" max="211" width="10.85546875" style="21" bestFit="1" customWidth="1"/>
    <col min="212" max="212" width="12" style="21" bestFit="1" customWidth="1"/>
    <col min="213" max="213" width="13" style="21" bestFit="1" customWidth="1"/>
    <col min="214" max="214" width="12" style="21" bestFit="1" customWidth="1"/>
    <col min="215" max="215" width="10.85546875" style="21" bestFit="1" customWidth="1"/>
    <col min="216" max="217" width="11.5703125" style="21" bestFit="1" customWidth="1"/>
    <col min="218" max="218" width="10.85546875" style="21" bestFit="1" customWidth="1"/>
    <col min="219" max="219" width="12" style="21" bestFit="1" customWidth="1"/>
    <col min="220" max="220" width="13" style="21" bestFit="1" customWidth="1"/>
    <col min="221" max="221" width="12" style="21" bestFit="1" customWidth="1"/>
    <col min="222" max="222" width="10.85546875" style="21" bestFit="1" customWidth="1"/>
    <col min="223" max="224" width="12.28515625" style="21" bestFit="1" customWidth="1"/>
    <col min="225" max="225" width="10.85546875" style="21" bestFit="1" customWidth="1"/>
    <col min="226" max="226" width="11.28515625" style="21" bestFit="1" customWidth="1"/>
    <col min="227" max="227" width="11.5703125" style="21" bestFit="1" customWidth="1"/>
    <col min="228" max="228" width="11.28515625" style="21" bestFit="1" customWidth="1"/>
    <col min="229" max="229" width="10.140625" style="21" bestFit="1" customWidth="1"/>
    <col min="230" max="231" width="11.5703125" style="21" bestFit="1" customWidth="1"/>
    <col min="232" max="232" width="10.140625" style="21" bestFit="1" customWidth="1"/>
    <col min="233" max="233" width="11.28515625" style="21" bestFit="1" customWidth="1"/>
    <col min="234" max="234" width="12.28515625" style="21" bestFit="1" customWidth="1"/>
    <col min="235" max="235" width="11.28515625" style="21" bestFit="1" customWidth="1"/>
    <col min="236" max="236" width="10.85546875" style="21" bestFit="1" customWidth="1"/>
    <col min="237" max="237" width="11.5703125" style="21" bestFit="1" customWidth="1"/>
    <col min="238" max="238" width="12.28515625" style="21" bestFit="1" customWidth="1"/>
    <col min="239" max="239" width="10.85546875" style="21" bestFit="1" customWidth="1"/>
    <col min="240" max="240" width="12" style="21" bestFit="1" customWidth="1"/>
    <col min="241" max="241" width="13" style="21" bestFit="1" customWidth="1"/>
    <col min="242" max="242" width="12" style="21" bestFit="1" customWidth="1"/>
    <col min="243" max="243" width="10.85546875" style="21" bestFit="1" customWidth="1"/>
    <col min="244" max="245" width="12.28515625" style="21" bestFit="1" customWidth="1"/>
    <col min="246" max="246" width="10.85546875" style="21" bestFit="1" customWidth="1"/>
    <col min="247" max="247" width="11.28515625" style="21" bestFit="1" customWidth="1"/>
    <col min="248" max="248" width="12.28515625" style="21" bestFit="1" customWidth="1"/>
    <col min="249" max="249" width="12" style="21" bestFit="1" customWidth="1"/>
    <col min="250" max="250" width="10.85546875" style="21" bestFit="1" customWidth="1"/>
    <col min="251" max="252" width="12.28515625" style="21" bestFit="1" customWidth="1"/>
    <col min="253" max="253" width="10.85546875" style="21" bestFit="1" customWidth="1"/>
    <col min="254" max="254" width="12" style="21" bestFit="1" customWidth="1"/>
    <col min="255" max="255" width="13" style="21" bestFit="1" customWidth="1"/>
    <col min="256" max="256" width="12" style="21" bestFit="1" customWidth="1"/>
    <col min="257" max="257" width="10.140625" style="21" bestFit="1" customWidth="1"/>
    <col min="258" max="258" width="10.85546875" style="21" bestFit="1" customWidth="1"/>
    <col min="259" max="259" width="11.5703125" style="21" bestFit="1" customWidth="1"/>
    <col min="260" max="260" width="10.140625" style="21" bestFit="1" customWidth="1"/>
    <col min="261" max="261" width="11.28515625" style="21" bestFit="1" customWidth="1"/>
    <col min="262" max="262" width="12.28515625" style="21" bestFit="1" customWidth="1"/>
    <col min="263" max="263" width="11.28515625" style="21" bestFit="1" customWidth="1"/>
    <col min="264" max="264" width="10.140625" style="21" bestFit="1" customWidth="1"/>
    <col min="265" max="266" width="11.5703125" style="21" bestFit="1" customWidth="1"/>
    <col min="267" max="267" width="10.85546875" style="21" bestFit="1" customWidth="1"/>
    <col min="268" max="268" width="11.28515625" style="21" bestFit="1" customWidth="1"/>
    <col min="269" max="269" width="13" style="21" bestFit="1" customWidth="1"/>
    <col min="270" max="270" width="12" style="21" bestFit="1" customWidth="1"/>
    <col min="271" max="271" width="10.85546875" style="21" bestFit="1" customWidth="1"/>
    <col min="272" max="273" width="12.28515625" style="21" bestFit="1" customWidth="1"/>
    <col min="274" max="274" width="10.85546875" style="21" bestFit="1" customWidth="1"/>
    <col min="275" max="275" width="12" style="21" bestFit="1" customWidth="1"/>
    <col min="276" max="276" width="13" style="21" bestFit="1" customWidth="1"/>
    <col min="277" max="277" width="12" style="21" bestFit="1" customWidth="1"/>
    <col min="278" max="278" width="10.140625" style="21" bestFit="1" customWidth="1"/>
    <col min="279" max="280" width="12.28515625" style="21" bestFit="1" customWidth="1"/>
    <col min="281" max="281" width="10.85546875" style="21" bestFit="1" customWidth="1"/>
    <col min="282" max="282" width="12" style="21" bestFit="1" customWidth="1"/>
    <col min="283" max="283" width="13" style="21" bestFit="1" customWidth="1"/>
    <col min="284" max="284" width="12" style="21" bestFit="1" customWidth="1"/>
    <col min="285" max="285" width="10.85546875" style="21" bestFit="1" customWidth="1"/>
    <col min="286" max="286" width="12.28515625" style="21" bestFit="1" customWidth="1"/>
    <col min="287" max="287" width="11.5703125" style="21" bestFit="1" customWidth="1"/>
    <col min="288" max="288" width="9.42578125" style="21" bestFit="1" customWidth="1"/>
    <col min="289" max="289" width="11.28515625" style="21" bestFit="1" customWidth="1"/>
    <col min="290" max="290" width="12.28515625" style="21" bestFit="1" customWidth="1"/>
    <col min="291" max="291" width="11.28515625" style="21" bestFit="1" customWidth="1"/>
    <col min="292" max="292" width="10.140625" style="21" bestFit="1" customWidth="1"/>
    <col min="293" max="294" width="11.5703125" style="21" bestFit="1" customWidth="1"/>
    <col min="295" max="295" width="10.140625" style="21" bestFit="1" customWidth="1"/>
    <col min="296" max="296" width="11.28515625" style="21" bestFit="1" customWidth="1"/>
    <col min="297" max="297" width="13" style="21" bestFit="1" customWidth="1"/>
    <col min="298" max="298" width="11.28515625" style="21" bestFit="1" customWidth="1"/>
    <col min="299" max="299" width="10.85546875" style="21" bestFit="1" customWidth="1"/>
    <col min="300" max="301" width="12.28515625" style="21" bestFit="1" customWidth="1"/>
    <col min="302" max="302" width="10.85546875" style="21" bestFit="1" customWidth="1"/>
    <col min="303" max="303" width="12" style="21" bestFit="1" customWidth="1"/>
    <col min="304" max="304" width="13" style="21" bestFit="1" customWidth="1"/>
    <col min="305" max="305" width="12" style="21" bestFit="1" customWidth="1"/>
    <col min="306" max="306" width="10.85546875" style="21" bestFit="1" customWidth="1"/>
    <col min="307" max="307" width="12.28515625" style="21" bestFit="1" customWidth="1"/>
    <col min="308" max="308" width="11.5703125" style="21" bestFit="1" customWidth="1"/>
    <col min="309" max="309" width="10.140625" style="21" bestFit="1" customWidth="1"/>
    <col min="310" max="310" width="12" style="21" bestFit="1" customWidth="1"/>
    <col min="311" max="311" width="13" style="21" bestFit="1" customWidth="1"/>
    <col min="312" max="312" width="12" style="21" bestFit="1" customWidth="1"/>
    <col min="313" max="313" width="10.85546875" style="21" bestFit="1" customWidth="1"/>
    <col min="314" max="315" width="12.28515625" style="21" bestFit="1" customWidth="1"/>
    <col min="316" max="316" width="10.85546875" style="21" bestFit="1" customWidth="1"/>
    <col min="317" max="317" width="12" style="21" bestFit="1" customWidth="1"/>
    <col min="318" max="318" width="12.28515625" style="21" bestFit="1" customWidth="1"/>
    <col min="319" max="319" width="10.5703125" style="21" bestFit="1" customWidth="1"/>
    <col min="320" max="320" width="10.140625" style="21" bestFit="1" customWidth="1"/>
    <col min="321" max="322" width="11.5703125" style="21" bestFit="1" customWidth="1"/>
    <col min="323" max="323" width="10.140625" style="21" bestFit="1" customWidth="1"/>
    <col min="324" max="324" width="11.28515625" style="21" bestFit="1" customWidth="1"/>
    <col min="325" max="325" width="12.28515625" style="21" bestFit="1" customWidth="1"/>
    <col min="326" max="326" width="11.28515625" style="21" bestFit="1" customWidth="1"/>
    <col min="327" max="327" width="10.140625" style="21" bestFit="1" customWidth="1"/>
    <col min="328" max="328" width="12.28515625" style="21" bestFit="1" customWidth="1"/>
    <col min="329" max="329" width="11.5703125" style="21" bestFit="1" customWidth="1"/>
    <col min="330" max="330" width="10.85546875" style="21" bestFit="1" customWidth="1"/>
    <col min="331" max="331" width="12" style="21" bestFit="1" customWidth="1"/>
    <col min="332" max="332" width="13" style="21" bestFit="1" customWidth="1"/>
    <col min="333" max="333" width="12" style="21" bestFit="1" customWidth="1"/>
    <col min="334" max="334" width="10.85546875" style="21" bestFit="1" customWidth="1"/>
    <col min="335" max="336" width="12.28515625" style="21" bestFit="1" customWidth="1"/>
    <col min="337" max="337" width="10.85546875" style="21" bestFit="1" customWidth="1"/>
    <col min="338" max="338" width="12" style="21" bestFit="1" customWidth="1"/>
    <col min="339" max="339" width="12.28515625" style="21" bestFit="1" customWidth="1"/>
    <col min="340" max="340" width="12" style="21" bestFit="1" customWidth="1"/>
    <col min="341" max="341" width="10.85546875" style="21" bestFit="1" customWidth="1"/>
    <col min="342" max="343" width="12.28515625" style="21" bestFit="1" customWidth="1"/>
    <col min="344" max="344" width="10.85546875" style="21" bestFit="1" customWidth="1"/>
    <col min="345" max="345" width="12" style="21" bestFit="1" customWidth="1"/>
    <col min="346" max="346" width="13" style="21" bestFit="1" customWidth="1"/>
    <col min="347" max="347" width="12" style="21" bestFit="1" customWidth="1"/>
    <col min="348" max="348" width="10.140625" style="21" bestFit="1" customWidth="1"/>
    <col min="349" max="349" width="10.85546875" style="21" bestFit="1" customWidth="1"/>
    <col min="350" max="350" width="11.5703125" style="21" bestFit="1" customWidth="1"/>
    <col min="351" max="351" width="10.140625" style="21" bestFit="1" customWidth="1"/>
    <col min="352" max="352" width="11.28515625" style="21" bestFit="1" customWidth="1"/>
    <col min="353" max="353" width="12.28515625" style="21" bestFit="1" customWidth="1"/>
    <col min="354" max="354" width="11.28515625" style="21" bestFit="1" customWidth="1"/>
    <col min="355" max="355" width="10.140625" style="21" bestFit="1" customWidth="1"/>
    <col min="356" max="357" width="11.5703125" style="21" bestFit="1" customWidth="1"/>
    <col min="358" max="358" width="10.85546875" style="21" bestFit="1" customWidth="1"/>
    <col min="359" max="359" width="11.28515625" style="21" bestFit="1" customWidth="1"/>
    <col min="360" max="360" width="13" style="21" bestFit="1" customWidth="1"/>
    <col min="361" max="361" width="12" style="21" bestFit="1" customWidth="1"/>
    <col min="362" max="362" width="10.85546875" style="21" bestFit="1" customWidth="1"/>
    <col min="363" max="364" width="12.28515625" style="21" bestFit="1" customWidth="1"/>
    <col min="365" max="365" width="10.85546875" style="21" bestFit="1" customWidth="1"/>
    <col min="366" max="366" width="12" style="21" bestFit="1" customWidth="1"/>
    <col min="367" max="367" width="13" style="21" bestFit="1" customWidth="1"/>
    <col min="368" max="368" width="12" style="21" bestFit="1" customWidth="1"/>
    <col min="369" max="369" width="10.140625" style="21" bestFit="1" customWidth="1"/>
    <col min="370" max="370" width="14.140625" style="21" bestFit="1" customWidth="1"/>
    <col min="371" max="371" width="21.5703125" style="13" bestFit="1" customWidth="1"/>
    <col min="372" max="381" width="12" style="21" bestFit="1" customWidth="1"/>
    <col min="382" max="16384" width="50.7109375" style="21"/>
  </cols>
  <sheetData>
    <row r="1" spans="1:394" ht="36" x14ac:dyDescent="0.55000000000000004">
      <c r="A1" s="19" t="s">
        <v>26</v>
      </c>
      <c r="B1" s="20">
        <v>2018</v>
      </c>
    </row>
    <row r="2" spans="1:394" ht="36" x14ac:dyDescent="0.55000000000000004">
      <c r="A2" s="19"/>
      <c r="B2" s="20"/>
    </row>
    <row r="3" spans="1:394" ht="36" x14ac:dyDescent="0.55000000000000004">
      <c r="A3" s="19"/>
      <c r="B3" s="20"/>
    </row>
    <row r="4" spans="1:394" ht="36" x14ac:dyDescent="0.55000000000000004">
      <c r="A4" s="19"/>
      <c r="B4" s="20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  <c r="IU4" s="37"/>
      <c r="IV4" s="37"/>
      <c r="IW4" s="37"/>
      <c r="IX4" s="37"/>
      <c r="IY4" s="37"/>
      <c r="IZ4" s="37"/>
      <c r="JA4" s="37"/>
      <c r="JB4" s="37"/>
      <c r="JC4" s="37"/>
      <c r="JD4" s="37"/>
      <c r="JE4" s="37"/>
      <c r="JF4" s="37"/>
      <c r="JG4" s="37"/>
      <c r="JH4" s="37"/>
      <c r="JI4" s="37"/>
      <c r="JJ4" s="37"/>
      <c r="JK4" s="37"/>
      <c r="JL4" s="37"/>
      <c r="JM4" s="37"/>
      <c r="JN4" s="37"/>
      <c r="JO4" s="37"/>
      <c r="JP4" s="37"/>
      <c r="JQ4" s="37"/>
      <c r="JR4" s="37"/>
      <c r="JS4" s="37"/>
      <c r="JT4" s="37"/>
      <c r="JU4" s="37"/>
      <c r="JV4" s="37"/>
      <c r="JW4" s="37"/>
      <c r="JX4" s="37"/>
      <c r="JY4" s="37"/>
      <c r="JZ4" s="37"/>
      <c r="KA4" s="37"/>
      <c r="KB4" s="37"/>
      <c r="KC4" s="37"/>
      <c r="KD4" s="37"/>
      <c r="KE4" s="37"/>
      <c r="KF4" s="37"/>
      <c r="KG4" s="37"/>
      <c r="KH4" s="37"/>
      <c r="KI4" s="37"/>
      <c r="KJ4" s="37"/>
      <c r="KK4" s="37"/>
      <c r="KL4" s="37"/>
      <c r="KM4" s="37"/>
      <c r="KN4" s="37"/>
      <c r="KO4" s="37"/>
      <c r="KP4" s="37"/>
      <c r="KQ4" s="37"/>
      <c r="KR4" s="37"/>
      <c r="KS4" s="37"/>
      <c r="KT4" s="37"/>
      <c r="KU4" s="37"/>
      <c r="KV4" s="37"/>
      <c r="KW4" s="37"/>
      <c r="KX4" s="37"/>
      <c r="KY4" s="37"/>
      <c r="KZ4" s="37"/>
      <c r="LA4" s="37"/>
      <c r="LB4" s="37"/>
      <c r="LC4" s="37"/>
      <c r="LD4" s="37"/>
      <c r="LE4" s="37"/>
      <c r="LF4" s="37"/>
      <c r="LG4" s="37"/>
      <c r="LH4" s="37"/>
      <c r="LI4" s="37"/>
      <c r="LJ4" s="37"/>
      <c r="LK4" s="37"/>
      <c r="LL4" s="37"/>
      <c r="LM4" s="37"/>
      <c r="LN4" s="37"/>
      <c r="LO4" s="37"/>
      <c r="LP4" s="37"/>
      <c r="LQ4" s="37"/>
      <c r="LR4" s="37"/>
      <c r="LS4" s="37"/>
      <c r="LT4" s="37"/>
      <c r="LU4" s="37"/>
      <c r="LV4" s="37"/>
      <c r="LW4" s="37"/>
      <c r="LX4" s="37"/>
      <c r="LY4" s="37"/>
      <c r="LZ4" s="37"/>
      <c r="MA4" s="37"/>
      <c r="MB4" s="37"/>
      <c r="MC4" s="37"/>
      <c r="MD4" s="37"/>
      <c r="ME4" s="37"/>
      <c r="MF4" s="37"/>
      <c r="MG4" s="37"/>
      <c r="MH4" s="37"/>
      <c r="MI4" s="37"/>
      <c r="MJ4" s="37"/>
      <c r="MK4" s="37"/>
      <c r="ML4" s="37"/>
      <c r="MM4" s="37"/>
      <c r="MN4" s="37"/>
      <c r="MO4" s="37"/>
      <c r="MP4" s="37"/>
      <c r="MQ4" s="37"/>
      <c r="MR4" s="37"/>
      <c r="MS4" s="37"/>
      <c r="MT4" s="37"/>
      <c r="MU4" s="37"/>
      <c r="MV4" s="37"/>
      <c r="MW4" s="37"/>
      <c r="MX4" s="37"/>
      <c r="MY4" s="37"/>
      <c r="MZ4" s="37"/>
      <c r="NA4" s="37"/>
      <c r="NB4" s="37"/>
      <c r="NC4" s="37"/>
      <c r="ND4" s="37"/>
      <c r="NE4" s="37"/>
    </row>
    <row r="5" spans="1:394" ht="84" customHeight="1" thickBot="1" x14ac:dyDescent="0.3">
      <c r="A5" s="5"/>
      <c r="B5" s="6" t="s">
        <v>0</v>
      </c>
      <c r="C5" s="7" t="s">
        <v>1</v>
      </c>
      <c r="D5" s="8" t="s">
        <v>2</v>
      </c>
      <c r="E5" s="34">
        <f t="array" ref="E5:NE5">DATE(Ref_Année,1,COLUMN(1:367))</f>
        <v>43101</v>
      </c>
      <c r="F5" s="35">
        <v>43102</v>
      </c>
      <c r="G5" s="35">
        <v>43103</v>
      </c>
      <c r="H5" s="35">
        <v>43104</v>
      </c>
      <c r="I5" s="35">
        <v>43105</v>
      </c>
      <c r="J5" s="35">
        <v>43106</v>
      </c>
      <c r="K5" s="35">
        <v>43107</v>
      </c>
      <c r="L5" s="35">
        <v>43108</v>
      </c>
      <c r="M5" s="35">
        <v>43109</v>
      </c>
      <c r="N5" s="35">
        <v>43110</v>
      </c>
      <c r="O5" s="35">
        <v>43111</v>
      </c>
      <c r="P5" s="35">
        <v>43112</v>
      </c>
      <c r="Q5" s="35">
        <v>43113</v>
      </c>
      <c r="R5" s="35">
        <v>43114</v>
      </c>
      <c r="S5" s="35">
        <v>43115</v>
      </c>
      <c r="T5" s="35">
        <v>43116</v>
      </c>
      <c r="U5" s="35">
        <v>43117</v>
      </c>
      <c r="V5" s="35">
        <v>43118</v>
      </c>
      <c r="W5" s="35">
        <v>43119</v>
      </c>
      <c r="X5" s="35">
        <v>43120</v>
      </c>
      <c r="Y5" s="35">
        <v>43121</v>
      </c>
      <c r="Z5" s="35">
        <v>43122</v>
      </c>
      <c r="AA5" s="35">
        <v>43123</v>
      </c>
      <c r="AB5" s="35">
        <v>43124</v>
      </c>
      <c r="AC5" s="35">
        <v>43125</v>
      </c>
      <c r="AD5" s="35">
        <v>43126</v>
      </c>
      <c r="AE5" s="35">
        <v>43127</v>
      </c>
      <c r="AF5" s="35">
        <v>43128</v>
      </c>
      <c r="AG5" s="35">
        <v>43129</v>
      </c>
      <c r="AH5" s="35">
        <v>43130</v>
      </c>
      <c r="AI5" s="35">
        <v>43131</v>
      </c>
      <c r="AJ5" s="35">
        <v>43132</v>
      </c>
      <c r="AK5" s="35">
        <v>43133</v>
      </c>
      <c r="AL5" s="35">
        <v>43134</v>
      </c>
      <c r="AM5" s="35">
        <v>43135</v>
      </c>
      <c r="AN5" s="35">
        <v>43136</v>
      </c>
      <c r="AO5" s="35">
        <v>43137</v>
      </c>
      <c r="AP5" s="35">
        <v>43138</v>
      </c>
      <c r="AQ5" s="35">
        <v>43139</v>
      </c>
      <c r="AR5" s="35">
        <v>43140</v>
      </c>
      <c r="AS5" s="35">
        <v>43141</v>
      </c>
      <c r="AT5" s="35">
        <v>43142</v>
      </c>
      <c r="AU5" s="35">
        <v>43143</v>
      </c>
      <c r="AV5" s="35">
        <v>43144</v>
      </c>
      <c r="AW5" s="35">
        <v>43145</v>
      </c>
      <c r="AX5" s="35">
        <v>43146</v>
      </c>
      <c r="AY5" s="35">
        <v>43147</v>
      </c>
      <c r="AZ5" s="35">
        <v>43148</v>
      </c>
      <c r="BA5" s="35">
        <v>43149</v>
      </c>
      <c r="BB5" s="35">
        <v>43150</v>
      </c>
      <c r="BC5" s="35">
        <v>43151</v>
      </c>
      <c r="BD5" s="35">
        <v>43152</v>
      </c>
      <c r="BE5" s="35">
        <v>43153</v>
      </c>
      <c r="BF5" s="35">
        <v>43154</v>
      </c>
      <c r="BG5" s="35">
        <v>43155</v>
      </c>
      <c r="BH5" s="35">
        <v>43156</v>
      </c>
      <c r="BI5" s="35">
        <v>43157</v>
      </c>
      <c r="BJ5" s="35">
        <v>43158</v>
      </c>
      <c r="BK5" s="35">
        <v>43159</v>
      </c>
      <c r="BL5" s="35">
        <v>43160</v>
      </c>
      <c r="BM5" s="35">
        <v>43161</v>
      </c>
      <c r="BN5" s="35">
        <v>43162</v>
      </c>
      <c r="BO5" s="35">
        <v>43163</v>
      </c>
      <c r="BP5" s="35">
        <v>43164</v>
      </c>
      <c r="BQ5" s="35">
        <v>43165</v>
      </c>
      <c r="BR5" s="35">
        <v>43166</v>
      </c>
      <c r="BS5" s="35">
        <v>43167</v>
      </c>
      <c r="BT5" s="35">
        <v>43168</v>
      </c>
      <c r="BU5" s="35">
        <v>43169</v>
      </c>
      <c r="BV5" s="35">
        <v>43170</v>
      </c>
      <c r="BW5" s="35">
        <v>43171</v>
      </c>
      <c r="BX5" s="35">
        <v>43172</v>
      </c>
      <c r="BY5" s="35">
        <v>43173</v>
      </c>
      <c r="BZ5" s="35">
        <v>43174</v>
      </c>
      <c r="CA5" s="35">
        <v>43175</v>
      </c>
      <c r="CB5" s="35">
        <v>43176</v>
      </c>
      <c r="CC5" s="35">
        <v>43177</v>
      </c>
      <c r="CD5" s="35">
        <v>43178</v>
      </c>
      <c r="CE5" s="35">
        <v>43179</v>
      </c>
      <c r="CF5" s="35">
        <v>43180</v>
      </c>
      <c r="CG5" s="35">
        <v>43181</v>
      </c>
      <c r="CH5" s="35">
        <v>43182</v>
      </c>
      <c r="CI5" s="35">
        <v>43183</v>
      </c>
      <c r="CJ5" s="35">
        <v>43184</v>
      </c>
      <c r="CK5" s="35">
        <v>43185</v>
      </c>
      <c r="CL5" s="35">
        <v>43186</v>
      </c>
      <c r="CM5" s="35">
        <v>43187</v>
      </c>
      <c r="CN5" s="35">
        <v>43188</v>
      </c>
      <c r="CO5" s="35">
        <v>43189</v>
      </c>
      <c r="CP5" s="35">
        <v>43190</v>
      </c>
      <c r="CQ5" s="35">
        <v>43191</v>
      </c>
      <c r="CR5" s="35">
        <v>43192</v>
      </c>
      <c r="CS5" s="35">
        <v>43193</v>
      </c>
      <c r="CT5" s="35">
        <v>43194</v>
      </c>
      <c r="CU5" s="35">
        <v>43195</v>
      </c>
      <c r="CV5" s="35">
        <v>43196</v>
      </c>
      <c r="CW5" s="35">
        <v>43197</v>
      </c>
      <c r="CX5" s="35">
        <v>43198</v>
      </c>
      <c r="CY5" s="35">
        <v>43199</v>
      </c>
      <c r="CZ5" s="35">
        <v>43200</v>
      </c>
      <c r="DA5" s="35">
        <v>43201</v>
      </c>
      <c r="DB5" s="35">
        <v>43202</v>
      </c>
      <c r="DC5" s="35">
        <v>43203</v>
      </c>
      <c r="DD5" s="35">
        <v>43204</v>
      </c>
      <c r="DE5" s="35">
        <v>43205</v>
      </c>
      <c r="DF5" s="35">
        <v>43206</v>
      </c>
      <c r="DG5" s="35">
        <v>43207</v>
      </c>
      <c r="DH5" s="35">
        <v>43208</v>
      </c>
      <c r="DI5" s="35">
        <v>43209</v>
      </c>
      <c r="DJ5" s="35">
        <v>43210</v>
      </c>
      <c r="DK5" s="35">
        <v>43211</v>
      </c>
      <c r="DL5" s="35">
        <v>43212</v>
      </c>
      <c r="DM5" s="35">
        <v>43213</v>
      </c>
      <c r="DN5" s="35">
        <v>43214</v>
      </c>
      <c r="DO5" s="35">
        <v>43215</v>
      </c>
      <c r="DP5" s="35">
        <v>43216</v>
      </c>
      <c r="DQ5" s="35">
        <v>43217</v>
      </c>
      <c r="DR5" s="35">
        <v>43218</v>
      </c>
      <c r="DS5" s="35">
        <v>43219</v>
      </c>
      <c r="DT5" s="35">
        <v>43220</v>
      </c>
      <c r="DU5" s="35">
        <v>43221</v>
      </c>
      <c r="DV5" s="35">
        <v>43222</v>
      </c>
      <c r="DW5" s="35">
        <v>43223</v>
      </c>
      <c r="DX5" s="35">
        <v>43224</v>
      </c>
      <c r="DY5" s="35">
        <v>43225</v>
      </c>
      <c r="DZ5" s="35">
        <v>43226</v>
      </c>
      <c r="EA5" s="35">
        <v>43227</v>
      </c>
      <c r="EB5" s="35">
        <v>43228</v>
      </c>
      <c r="EC5" s="35">
        <v>43229</v>
      </c>
      <c r="ED5" s="35">
        <v>43230</v>
      </c>
      <c r="EE5" s="35">
        <v>43231</v>
      </c>
      <c r="EF5" s="35">
        <v>43232</v>
      </c>
      <c r="EG5" s="35">
        <v>43233</v>
      </c>
      <c r="EH5" s="35">
        <v>43234</v>
      </c>
      <c r="EI5" s="35">
        <v>43235</v>
      </c>
      <c r="EJ5" s="35">
        <v>43236</v>
      </c>
      <c r="EK5" s="35">
        <v>43237</v>
      </c>
      <c r="EL5" s="35">
        <v>43238</v>
      </c>
      <c r="EM5" s="35">
        <v>43239</v>
      </c>
      <c r="EN5" s="35">
        <v>43240</v>
      </c>
      <c r="EO5" s="35">
        <v>43241</v>
      </c>
      <c r="EP5" s="35">
        <v>43242</v>
      </c>
      <c r="EQ5" s="35">
        <v>43243</v>
      </c>
      <c r="ER5" s="35">
        <v>43244</v>
      </c>
      <c r="ES5" s="35">
        <v>43245</v>
      </c>
      <c r="ET5" s="35">
        <v>43246</v>
      </c>
      <c r="EU5" s="35">
        <v>43247</v>
      </c>
      <c r="EV5" s="35">
        <v>43248</v>
      </c>
      <c r="EW5" s="35">
        <v>43249</v>
      </c>
      <c r="EX5" s="35">
        <v>43250</v>
      </c>
      <c r="EY5" s="35">
        <v>43251</v>
      </c>
      <c r="EZ5" s="35">
        <v>43252</v>
      </c>
      <c r="FA5" s="35">
        <v>43253</v>
      </c>
      <c r="FB5" s="35">
        <v>43254</v>
      </c>
      <c r="FC5" s="35">
        <v>43255</v>
      </c>
      <c r="FD5" s="35">
        <v>43256</v>
      </c>
      <c r="FE5" s="35">
        <v>43257</v>
      </c>
      <c r="FF5" s="35">
        <v>43258</v>
      </c>
      <c r="FG5" s="35">
        <v>43259</v>
      </c>
      <c r="FH5" s="35">
        <v>43260</v>
      </c>
      <c r="FI5" s="35">
        <v>43261</v>
      </c>
      <c r="FJ5" s="35">
        <v>43262</v>
      </c>
      <c r="FK5" s="35">
        <v>43263</v>
      </c>
      <c r="FL5" s="35">
        <v>43264</v>
      </c>
      <c r="FM5" s="35">
        <v>43265</v>
      </c>
      <c r="FN5" s="35">
        <v>43266</v>
      </c>
      <c r="FO5" s="35">
        <v>43267</v>
      </c>
      <c r="FP5" s="35">
        <v>43268</v>
      </c>
      <c r="FQ5" s="35">
        <v>43269</v>
      </c>
      <c r="FR5" s="35">
        <v>43270</v>
      </c>
      <c r="FS5" s="35">
        <v>43271</v>
      </c>
      <c r="FT5" s="35">
        <v>43272</v>
      </c>
      <c r="FU5" s="35">
        <v>43273</v>
      </c>
      <c r="FV5" s="35">
        <v>43274</v>
      </c>
      <c r="FW5" s="35">
        <v>43275</v>
      </c>
      <c r="FX5" s="35">
        <v>43276</v>
      </c>
      <c r="FY5" s="35">
        <v>43277</v>
      </c>
      <c r="FZ5" s="35">
        <v>43278</v>
      </c>
      <c r="GA5" s="35">
        <v>43279</v>
      </c>
      <c r="GB5" s="35">
        <v>43280</v>
      </c>
      <c r="GC5" s="35">
        <v>43281</v>
      </c>
      <c r="GD5" s="35">
        <v>43282</v>
      </c>
      <c r="GE5" s="35">
        <v>43283</v>
      </c>
      <c r="GF5" s="35">
        <v>43284</v>
      </c>
      <c r="GG5" s="35">
        <v>43285</v>
      </c>
      <c r="GH5" s="35">
        <v>43286</v>
      </c>
      <c r="GI5" s="35">
        <v>43287</v>
      </c>
      <c r="GJ5" s="35">
        <v>43288</v>
      </c>
      <c r="GK5" s="35">
        <v>43289</v>
      </c>
      <c r="GL5" s="35">
        <v>43290</v>
      </c>
      <c r="GM5" s="35">
        <v>43291</v>
      </c>
      <c r="GN5" s="35">
        <v>43292</v>
      </c>
      <c r="GO5" s="35">
        <v>43293</v>
      </c>
      <c r="GP5" s="35">
        <v>43294</v>
      </c>
      <c r="GQ5" s="35">
        <v>43295</v>
      </c>
      <c r="GR5" s="35">
        <v>43296</v>
      </c>
      <c r="GS5" s="35">
        <v>43297</v>
      </c>
      <c r="GT5" s="35">
        <v>43298</v>
      </c>
      <c r="GU5" s="35">
        <v>43299</v>
      </c>
      <c r="GV5" s="35">
        <v>43300</v>
      </c>
      <c r="GW5" s="35">
        <v>43301</v>
      </c>
      <c r="GX5" s="35">
        <v>43302</v>
      </c>
      <c r="GY5" s="35">
        <v>43303</v>
      </c>
      <c r="GZ5" s="35">
        <v>43304</v>
      </c>
      <c r="HA5" s="35">
        <v>43305</v>
      </c>
      <c r="HB5" s="35">
        <v>43306</v>
      </c>
      <c r="HC5" s="35">
        <v>43307</v>
      </c>
      <c r="HD5" s="35">
        <v>43308</v>
      </c>
      <c r="HE5" s="35">
        <v>43309</v>
      </c>
      <c r="HF5" s="35">
        <v>43310</v>
      </c>
      <c r="HG5" s="35">
        <v>43311</v>
      </c>
      <c r="HH5" s="35">
        <v>43312</v>
      </c>
      <c r="HI5" s="35">
        <v>43313</v>
      </c>
      <c r="HJ5" s="35">
        <v>43314</v>
      </c>
      <c r="HK5" s="35">
        <v>43315</v>
      </c>
      <c r="HL5" s="35">
        <v>43316</v>
      </c>
      <c r="HM5" s="35">
        <v>43317</v>
      </c>
      <c r="HN5" s="35">
        <v>43318</v>
      </c>
      <c r="HO5" s="35">
        <v>43319</v>
      </c>
      <c r="HP5" s="35">
        <v>43320</v>
      </c>
      <c r="HQ5" s="35">
        <v>43321</v>
      </c>
      <c r="HR5" s="35">
        <v>43322</v>
      </c>
      <c r="HS5" s="35">
        <v>43323</v>
      </c>
      <c r="HT5" s="35">
        <v>43324</v>
      </c>
      <c r="HU5" s="35">
        <v>43325</v>
      </c>
      <c r="HV5" s="35">
        <v>43326</v>
      </c>
      <c r="HW5" s="35">
        <v>43327</v>
      </c>
      <c r="HX5" s="35">
        <v>43328</v>
      </c>
      <c r="HY5" s="35">
        <v>43329</v>
      </c>
      <c r="HZ5" s="35">
        <v>43330</v>
      </c>
      <c r="IA5" s="35">
        <v>43331</v>
      </c>
      <c r="IB5" s="35">
        <v>43332</v>
      </c>
      <c r="IC5" s="35">
        <v>43333</v>
      </c>
      <c r="ID5" s="35">
        <v>43334</v>
      </c>
      <c r="IE5" s="35">
        <v>43335</v>
      </c>
      <c r="IF5" s="35">
        <v>43336</v>
      </c>
      <c r="IG5" s="35">
        <v>43337</v>
      </c>
      <c r="IH5" s="35">
        <v>43338</v>
      </c>
      <c r="II5" s="35">
        <v>43339</v>
      </c>
      <c r="IJ5" s="35">
        <v>43340</v>
      </c>
      <c r="IK5" s="35">
        <v>43341</v>
      </c>
      <c r="IL5" s="35">
        <v>43342</v>
      </c>
      <c r="IM5" s="35">
        <v>43343</v>
      </c>
      <c r="IN5" s="35">
        <v>43344</v>
      </c>
      <c r="IO5" s="35">
        <v>43345</v>
      </c>
      <c r="IP5" s="35">
        <v>43346</v>
      </c>
      <c r="IQ5" s="35">
        <v>43347</v>
      </c>
      <c r="IR5" s="35">
        <v>43348</v>
      </c>
      <c r="IS5" s="35">
        <v>43349</v>
      </c>
      <c r="IT5" s="35">
        <v>43350</v>
      </c>
      <c r="IU5" s="35">
        <v>43351</v>
      </c>
      <c r="IV5" s="35">
        <v>43352</v>
      </c>
      <c r="IW5" s="35">
        <v>43353</v>
      </c>
      <c r="IX5" s="35">
        <v>43354</v>
      </c>
      <c r="IY5" s="35">
        <v>43355</v>
      </c>
      <c r="IZ5" s="35">
        <v>43356</v>
      </c>
      <c r="JA5" s="35">
        <v>43357</v>
      </c>
      <c r="JB5" s="35">
        <v>43358</v>
      </c>
      <c r="JC5" s="35">
        <v>43359</v>
      </c>
      <c r="JD5" s="35">
        <v>43360</v>
      </c>
      <c r="JE5" s="35">
        <v>43361</v>
      </c>
      <c r="JF5" s="35">
        <v>43362</v>
      </c>
      <c r="JG5" s="35">
        <v>43363</v>
      </c>
      <c r="JH5" s="35">
        <v>43364</v>
      </c>
      <c r="JI5" s="35">
        <v>43365</v>
      </c>
      <c r="JJ5" s="35">
        <v>43366</v>
      </c>
      <c r="JK5" s="35">
        <v>43367</v>
      </c>
      <c r="JL5" s="35">
        <v>43368</v>
      </c>
      <c r="JM5" s="35">
        <v>43369</v>
      </c>
      <c r="JN5" s="35">
        <v>43370</v>
      </c>
      <c r="JO5" s="35">
        <v>43371</v>
      </c>
      <c r="JP5" s="35">
        <v>43372</v>
      </c>
      <c r="JQ5" s="35">
        <v>43373</v>
      </c>
      <c r="JR5" s="35">
        <v>43374</v>
      </c>
      <c r="JS5" s="35">
        <v>43375</v>
      </c>
      <c r="JT5" s="35">
        <v>43376</v>
      </c>
      <c r="JU5" s="35">
        <v>43377</v>
      </c>
      <c r="JV5" s="35">
        <v>43378</v>
      </c>
      <c r="JW5" s="35">
        <v>43379</v>
      </c>
      <c r="JX5" s="35">
        <v>43380</v>
      </c>
      <c r="JY5" s="35">
        <v>43381</v>
      </c>
      <c r="JZ5" s="35">
        <v>43382</v>
      </c>
      <c r="KA5" s="35">
        <v>43383</v>
      </c>
      <c r="KB5" s="35">
        <v>43384</v>
      </c>
      <c r="KC5" s="35">
        <v>43385</v>
      </c>
      <c r="KD5" s="35">
        <v>43386</v>
      </c>
      <c r="KE5" s="35">
        <v>43387</v>
      </c>
      <c r="KF5" s="35">
        <v>43388</v>
      </c>
      <c r="KG5" s="35">
        <v>43389</v>
      </c>
      <c r="KH5" s="35">
        <v>43390</v>
      </c>
      <c r="KI5" s="35">
        <v>43391</v>
      </c>
      <c r="KJ5" s="35">
        <v>43392</v>
      </c>
      <c r="KK5" s="35">
        <v>43393</v>
      </c>
      <c r="KL5" s="35">
        <v>43394</v>
      </c>
      <c r="KM5" s="35">
        <v>43395</v>
      </c>
      <c r="KN5" s="35">
        <v>43396</v>
      </c>
      <c r="KO5" s="35">
        <v>43397</v>
      </c>
      <c r="KP5" s="35">
        <v>43398</v>
      </c>
      <c r="KQ5" s="35">
        <v>43399</v>
      </c>
      <c r="KR5" s="35">
        <v>43400</v>
      </c>
      <c r="KS5" s="35">
        <v>43401</v>
      </c>
      <c r="KT5" s="35">
        <v>43402</v>
      </c>
      <c r="KU5" s="35">
        <v>43403</v>
      </c>
      <c r="KV5" s="35">
        <v>43404</v>
      </c>
      <c r="KW5" s="35">
        <v>43405</v>
      </c>
      <c r="KX5" s="35">
        <v>43406</v>
      </c>
      <c r="KY5" s="35">
        <v>43407</v>
      </c>
      <c r="KZ5" s="35">
        <v>43408</v>
      </c>
      <c r="LA5" s="35">
        <v>43409</v>
      </c>
      <c r="LB5" s="35">
        <v>43410</v>
      </c>
      <c r="LC5" s="35">
        <v>43411</v>
      </c>
      <c r="LD5" s="35">
        <v>43412</v>
      </c>
      <c r="LE5" s="35">
        <v>43413</v>
      </c>
      <c r="LF5" s="35">
        <v>43414</v>
      </c>
      <c r="LG5" s="35">
        <v>43415</v>
      </c>
      <c r="LH5" s="35">
        <v>43416</v>
      </c>
      <c r="LI5" s="35">
        <v>43417</v>
      </c>
      <c r="LJ5" s="35">
        <v>43418</v>
      </c>
      <c r="LK5" s="35">
        <v>43419</v>
      </c>
      <c r="LL5" s="35">
        <v>43420</v>
      </c>
      <c r="LM5" s="35">
        <v>43421</v>
      </c>
      <c r="LN5" s="35">
        <v>43422</v>
      </c>
      <c r="LO5" s="35">
        <v>43423</v>
      </c>
      <c r="LP5" s="35">
        <v>43424</v>
      </c>
      <c r="LQ5" s="35">
        <v>43425</v>
      </c>
      <c r="LR5" s="35">
        <v>43426</v>
      </c>
      <c r="LS5" s="35">
        <v>43427</v>
      </c>
      <c r="LT5" s="35">
        <v>43428</v>
      </c>
      <c r="LU5" s="35">
        <v>43429</v>
      </c>
      <c r="LV5" s="35">
        <v>43430</v>
      </c>
      <c r="LW5" s="35">
        <v>43431</v>
      </c>
      <c r="LX5" s="35">
        <v>43432</v>
      </c>
      <c r="LY5" s="35">
        <v>43433</v>
      </c>
      <c r="LZ5" s="35">
        <v>43434</v>
      </c>
      <c r="MA5" s="35">
        <v>43435</v>
      </c>
      <c r="MB5" s="35">
        <v>43436</v>
      </c>
      <c r="MC5" s="35">
        <v>43437</v>
      </c>
      <c r="MD5" s="35">
        <v>43438</v>
      </c>
      <c r="ME5" s="35">
        <v>43439</v>
      </c>
      <c r="MF5" s="35">
        <v>43440</v>
      </c>
      <c r="MG5" s="35">
        <v>43441</v>
      </c>
      <c r="MH5" s="35">
        <v>43442</v>
      </c>
      <c r="MI5" s="35">
        <v>43443</v>
      </c>
      <c r="MJ5" s="35">
        <v>43444</v>
      </c>
      <c r="MK5" s="35">
        <v>43445</v>
      </c>
      <c r="ML5" s="35">
        <v>43446</v>
      </c>
      <c r="MM5" s="35">
        <v>43447</v>
      </c>
      <c r="MN5" s="35">
        <v>43448</v>
      </c>
      <c r="MO5" s="35">
        <v>43449</v>
      </c>
      <c r="MP5" s="35">
        <v>43450</v>
      </c>
      <c r="MQ5" s="35">
        <v>43451</v>
      </c>
      <c r="MR5" s="35">
        <v>43452</v>
      </c>
      <c r="MS5" s="35">
        <v>43453</v>
      </c>
      <c r="MT5" s="35">
        <v>43454</v>
      </c>
      <c r="MU5" s="35">
        <v>43455</v>
      </c>
      <c r="MV5" s="35">
        <v>43456</v>
      </c>
      <c r="MW5" s="35">
        <v>43457</v>
      </c>
      <c r="MX5" s="35">
        <v>43458</v>
      </c>
      <c r="MY5" s="35">
        <v>43459</v>
      </c>
      <c r="MZ5" s="35">
        <v>43460</v>
      </c>
      <c r="NA5" s="35">
        <v>43461</v>
      </c>
      <c r="NB5" s="35">
        <v>43462</v>
      </c>
      <c r="NC5" s="35">
        <v>43463</v>
      </c>
      <c r="ND5" s="35">
        <v>43464</v>
      </c>
      <c r="NE5" s="36">
        <v>43465</v>
      </c>
      <c r="NF5" s="9" t="s">
        <v>19</v>
      </c>
      <c r="NG5" s="10" t="s">
        <v>3</v>
      </c>
      <c r="NH5" s="22" t="s">
        <v>20</v>
      </c>
      <c r="NI5" s="23" t="s">
        <v>4</v>
      </c>
      <c r="NJ5" s="24" t="s">
        <v>5</v>
      </c>
      <c r="NK5" s="24" t="s">
        <v>6</v>
      </c>
      <c r="NL5" s="24" t="s">
        <v>7</v>
      </c>
      <c r="NM5" s="24" t="s">
        <v>8</v>
      </c>
      <c r="NN5" s="24" t="s">
        <v>9</v>
      </c>
      <c r="NO5" s="24" t="s">
        <v>10</v>
      </c>
      <c r="NP5" s="24" t="s">
        <v>11</v>
      </c>
      <c r="NQ5" s="25" t="s">
        <v>12</v>
      </c>
    </row>
    <row r="6" spans="1:394" ht="23.25" x14ac:dyDescent="0.25">
      <c r="A6" s="2" t="s">
        <v>13</v>
      </c>
      <c r="B6" s="26">
        <v>1</v>
      </c>
      <c r="C6" s="3" t="s">
        <v>40</v>
      </c>
      <c r="D6" s="27">
        <v>150000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4">
        <v>10</v>
      </c>
      <c r="NG6" s="14"/>
      <c r="NH6" s="29">
        <f t="shared" ref="NH6:NH9" si="0">SUM(NI6:NP6)</f>
        <v>1.5</v>
      </c>
      <c r="NI6" s="11"/>
      <c r="NJ6" s="11"/>
      <c r="NK6" s="11"/>
      <c r="NL6" s="11">
        <v>4.1666666666666664E-2</v>
      </c>
      <c r="NM6" s="11">
        <v>0.45833333333333331</v>
      </c>
      <c r="NN6" s="11"/>
      <c r="NO6" s="11"/>
      <c r="NP6" s="11">
        <v>1</v>
      </c>
      <c r="NQ6" s="30" t="s">
        <v>14</v>
      </c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</row>
    <row r="7" spans="1:394" ht="23.25" x14ac:dyDescent="0.25">
      <c r="A7" s="2" t="s">
        <v>15</v>
      </c>
      <c r="B7" s="26">
        <v>2</v>
      </c>
      <c r="C7" s="3" t="s">
        <v>41</v>
      </c>
      <c r="D7" s="27">
        <v>966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4">
        <v>1.25</v>
      </c>
      <c r="NG7" s="14"/>
      <c r="NH7" s="29">
        <f t="shared" si="0"/>
        <v>1.2083333333333335</v>
      </c>
      <c r="NI7" s="11">
        <v>0.25</v>
      </c>
      <c r="NJ7" s="11">
        <v>0.20833333333333334</v>
      </c>
      <c r="NK7" s="11"/>
      <c r="NL7" s="11"/>
      <c r="NM7" s="11"/>
      <c r="NN7" s="11">
        <v>0.25</v>
      </c>
      <c r="NO7" s="11">
        <v>0.25</v>
      </c>
      <c r="NP7" s="11">
        <v>0.25</v>
      </c>
      <c r="NQ7" s="30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</row>
    <row r="8" spans="1:394" ht="23.25" x14ac:dyDescent="0.25">
      <c r="A8" s="2" t="s">
        <v>13</v>
      </c>
      <c r="B8" s="26">
        <v>3</v>
      </c>
      <c r="C8" s="3" t="s">
        <v>42</v>
      </c>
      <c r="D8" s="27">
        <v>2500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4">
        <v>8.3333333333333329E-2</v>
      </c>
      <c r="NG8" s="14" t="s">
        <v>21</v>
      </c>
      <c r="NH8" s="29">
        <f t="shared" si="0"/>
        <v>0.125</v>
      </c>
      <c r="NI8" s="11"/>
      <c r="NJ8" s="11"/>
      <c r="NK8" s="11">
        <v>6.25E-2</v>
      </c>
      <c r="NL8" s="11">
        <v>6.25E-2</v>
      </c>
      <c r="NM8" s="11"/>
      <c r="NN8" s="11"/>
      <c r="NO8" s="11"/>
      <c r="NP8" s="11"/>
      <c r="NQ8" s="30"/>
    </row>
    <row r="9" spans="1:394" ht="23.25" x14ac:dyDescent="0.25">
      <c r="A9" s="2" t="s">
        <v>16</v>
      </c>
      <c r="B9" s="26">
        <v>4</v>
      </c>
      <c r="C9" s="3" t="s">
        <v>43</v>
      </c>
      <c r="D9" s="27">
        <v>1200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4">
        <v>3.125E-2</v>
      </c>
      <c r="NG9" s="14"/>
      <c r="NH9" s="29">
        <f t="shared" si="0"/>
        <v>4.1666666666666664E-2</v>
      </c>
      <c r="NI9" s="11"/>
      <c r="NJ9" s="11">
        <v>4.1666666666666664E-2</v>
      </c>
      <c r="NK9" s="11"/>
      <c r="NL9" s="11"/>
      <c r="NM9" s="11"/>
      <c r="NN9" s="11"/>
      <c r="NO9" s="11"/>
      <c r="NP9" s="11"/>
      <c r="NQ9" s="30"/>
    </row>
    <row r="10" spans="1:394" ht="23.25" x14ac:dyDescent="0.25">
      <c r="A10" s="2" t="s">
        <v>15</v>
      </c>
      <c r="B10" s="26">
        <v>5</v>
      </c>
      <c r="C10" s="3" t="s">
        <v>44</v>
      </c>
      <c r="D10" s="27">
        <v>1800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4">
        <v>1.375</v>
      </c>
      <c r="NG10" s="14"/>
      <c r="NH10" s="29">
        <f>SUM(NI10:NP10)</f>
        <v>1.2916666666666667</v>
      </c>
      <c r="NI10" s="11"/>
      <c r="NJ10" s="11"/>
      <c r="NK10" s="11"/>
      <c r="NL10" s="11"/>
      <c r="NM10" s="11">
        <v>0.41666666666666669</v>
      </c>
      <c r="NN10" s="11">
        <v>0.41666666666666669</v>
      </c>
      <c r="NO10" s="11">
        <v>0.45833333333333331</v>
      </c>
      <c r="NP10" s="11"/>
      <c r="NQ10" s="30"/>
    </row>
    <row r="11" spans="1:394" ht="23.25" x14ac:dyDescent="0.25">
      <c r="A11" s="2" t="s">
        <v>13</v>
      </c>
      <c r="B11" s="26">
        <v>6</v>
      </c>
      <c r="C11" s="3" t="s">
        <v>45</v>
      </c>
      <c r="D11" s="27">
        <v>180000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4"/>
      <c r="NG11" s="14"/>
      <c r="NH11" s="29">
        <f t="shared" ref="NH11:NH32" si="1">SUM(NI11:NP11)</f>
        <v>0</v>
      </c>
      <c r="NI11" s="11"/>
      <c r="NJ11" s="11"/>
      <c r="NK11" s="11"/>
      <c r="NL11" s="11"/>
      <c r="NM11" s="11"/>
      <c r="NN11" s="11"/>
      <c r="NO11" s="11"/>
      <c r="NP11" s="11"/>
      <c r="NQ11" s="30"/>
    </row>
    <row r="12" spans="1:394" ht="23.25" x14ac:dyDescent="0.25">
      <c r="A12" s="2"/>
      <c r="B12" s="26"/>
      <c r="C12" s="3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4"/>
      <c r="NG12" s="14"/>
      <c r="NH12" s="29">
        <f t="shared" si="1"/>
        <v>0</v>
      </c>
      <c r="NI12" s="11"/>
      <c r="NJ12" s="11"/>
      <c r="NK12" s="11"/>
      <c r="NL12" s="11"/>
      <c r="NM12" s="11"/>
      <c r="NN12" s="11"/>
      <c r="NO12" s="11"/>
      <c r="NP12" s="11"/>
      <c r="NQ12" s="30"/>
    </row>
    <row r="13" spans="1:394" ht="23.25" x14ac:dyDescent="0.25">
      <c r="A13" s="2"/>
      <c r="B13" s="26"/>
      <c r="C13" s="3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4"/>
      <c r="NG13" s="14"/>
      <c r="NH13" s="29">
        <f t="shared" si="1"/>
        <v>0</v>
      </c>
      <c r="NI13" s="11"/>
      <c r="NJ13" s="11"/>
      <c r="NK13" s="11"/>
      <c r="NL13" s="11"/>
      <c r="NM13" s="11"/>
      <c r="NN13" s="11"/>
      <c r="NO13" s="11"/>
      <c r="NP13" s="11"/>
      <c r="NQ13" s="30"/>
    </row>
    <row r="14" spans="1:394" ht="23.25" x14ac:dyDescent="0.25">
      <c r="A14" s="2"/>
      <c r="B14" s="26"/>
      <c r="C14" s="3"/>
      <c r="D14" s="27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4"/>
      <c r="NG14" s="14"/>
      <c r="NH14" s="29">
        <f t="shared" si="1"/>
        <v>0</v>
      </c>
      <c r="NI14" s="11"/>
      <c r="NJ14" s="11"/>
      <c r="NK14" s="11"/>
      <c r="NL14" s="11"/>
      <c r="NM14" s="11"/>
      <c r="NN14" s="11"/>
      <c r="NO14" s="11"/>
      <c r="NP14" s="11"/>
      <c r="NQ14" s="30"/>
    </row>
    <row r="15" spans="1:394" ht="23.25" x14ac:dyDescent="0.25">
      <c r="A15" s="2"/>
      <c r="B15" s="26"/>
      <c r="C15" s="3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4"/>
      <c r="NG15" s="14"/>
      <c r="NH15" s="29">
        <f t="shared" si="1"/>
        <v>0</v>
      </c>
      <c r="NI15" s="11"/>
      <c r="NJ15" s="11"/>
      <c r="NK15" s="11"/>
      <c r="NL15" s="11"/>
      <c r="NM15" s="11"/>
      <c r="NN15" s="11"/>
      <c r="NO15" s="11"/>
      <c r="NP15" s="11"/>
      <c r="NQ15" s="30"/>
    </row>
    <row r="16" spans="1:394" ht="23.25" x14ac:dyDescent="0.25">
      <c r="A16" s="2"/>
      <c r="B16" s="26"/>
      <c r="C16" s="3"/>
      <c r="D16" s="27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4"/>
      <c r="NG16" s="14"/>
      <c r="NH16" s="29">
        <f t="shared" si="1"/>
        <v>0</v>
      </c>
      <c r="NI16" s="11"/>
      <c r="NJ16" s="11"/>
      <c r="NK16" s="11"/>
      <c r="NL16" s="11"/>
      <c r="NM16" s="11"/>
      <c r="NN16" s="11"/>
      <c r="NO16" s="11"/>
      <c r="NP16" s="11"/>
      <c r="NQ16" s="30"/>
    </row>
    <row r="17" spans="1:381" ht="23.25" x14ac:dyDescent="0.25">
      <c r="A17" s="2"/>
      <c r="B17" s="26"/>
      <c r="C17" s="3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4"/>
      <c r="NG17" s="14"/>
      <c r="NH17" s="29">
        <f t="shared" si="1"/>
        <v>0</v>
      </c>
      <c r="NI17" s="11"/>
      <c r="NJ17" s="11"/>
      <c r="NK17" s="11"/>
      <c r="NL17" s="11"/>
      <c r="NM17" s="11"/>
      <c r="NN17" s="11"/>
      <c r="NO17" s="11"/>
      <c r="NP17" s="11"/>
      <c r="NQ17" s="30"/>
    </row>
    <row r="18" spans="1:381" ht="23.25" x14ac:dyDescent="0.25">
      <c r="A18" s="2"/>
      <c r="B18" s="26"/>
      <c r="C18" s="3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4"/>
      <c r="NG18" s="14"/>
      <c r="NH18" s="29">
        <f t="shared" si="1"/>
        <v>0</v>
      </c>
      <c r="NI18" s="11"/>
      <c r="NJ18" s="11"/>
      <c r="NK18" s="11"/>
      <c r="NL18" s="11"/>
      <c r="NM18" s="11"/>
      <c r="NN18" s="11"/>
      <c r="NO18" s="11"/>
      <c r="NP18" s="11"/>
      <c r="NQ18" s="30"/>
    </row>
    <row r="19" spans="1:381" ht="23.25" x14ac:dyDescent="0.25">
      <c r="A19" s="2"/>
      <c r="B19" s="26"/>
      <c r="C19" s="3"/>
      <c r="D19" s="27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4"/>
      <c r="NG19" s="14"/>
      <c r="NH19" s="29">
        <f t="shared" si="1"/>
        <v>0</v>
      </c>
      <c r="NI19" s="11"/>
      <c r="NJ19" s="11"/>
      <c r="NK19" s="11"/>
      <c r="NL19" s="11"/>
      <c r="NM19" s="11"/>
      <c r="NN19" s="11"/>
      <c r="NO19" s="11"/>
      <c r="NP19" s="11"/>
      <c r="NQ19" s="30"/>
    </row>
    <row r="20" spans="1:381" ht="23.25" x14ac:dyDescent="0.25">
      <c r="A20" s="2"/>
      <c r="B20" s="26"/>
      <c r="C20" s="3"/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4"/>
      <c r="NG20" s="14"/>
      <c r="NH20" s="29">
        <f t="shared" si="1"/>
        <v>0</v>
      </c>
      <c r="NI20" s="11"/>
      <c r="NJ20" s="11"/>
      <c r="NK20" s="11"/>
      <c r="NL20" s="11"/>
      <c r="NM20" s="11"/>
      <c r="NN20" s="11"/>
      <c r="NO20" s="11"/>
      <c r="NP20" s="11"/>
      <c r="NQ20" s="30"/>
    </row>
    <row r="21" spans="1:381" ht="23.25" x14ac:dyDescent="0.25">
      <c r="A21" s="2"/>
      <c r="B21" s="26"/>
      <c r="C21" s="3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4"/>
      <c r="NG21" s="14"/>
      <c r="NH21" s="29">
        <f t="shared" si="1"/>
        <v>0</v>
      </c>
      <c r="NI21" s="11"/>
      <c r="NJ21" s="11"/>
      <c r="NK21" s="11"/>
      <c r="NL21" s="11"/>
      <c r="NM21" s="11"/>
      <c r="NN21" s="11"/>
      <c r="NO21" s="11"/>
      <c r="NP21" s="11"/>
      <c r="NQ21" s="30"/>
    </row>
    <row r="22" spans="1:381" ht="23.25" x14ac:dyDescent="0.25">
      <c r="A22" s="2"/>
      <c r="B22" s="26"/>
      <c r="C22" s="3"/>
      <c r="D22" s="27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4"/>
      <c r="NG22" s="14"/>
      <c r="NH22" s="29">
        <f t="shared" si="1"/>
        <v>0</v>
      </c>
      <c r="NI22" s="11"/>
      <c r="NJ22" s="11"/>
      <c r="NK22" s="11"/>
      <c r="NL22" s="11"/>
      <c r="NM22" s="11"/>
      <c r="NN22" s="11"/>
      <c r="NO22" s="11"/>
      <c r="NP22" s="11"/>
      <c r="NQ22" s="30"/>
    </row>
    <row r="23" spans="1:381" ht="23.25" x14ac:dyDescent="0.25">
      <c r="A23" s="2"/>
      <c r="B23" s="26"/>
      <c r="C23" s="3"/>
      <c r="D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4"/>
      <c r="NG23" s="14"/>
      <c r="NH23" s="29">
        <f t="shared" si="1"/>
        <v>0</v>
      </c>
      <c r="NI23" s="11"/>
      <c r="NJ23" s="11"/>
      <c r="NK23" s="11"/>
      <c r="NL23" s="11"/>
      <c r="NM23" s="11"/>
      <c r="NN23" s="11"/>
      <c r="NO23" s="11"/>
      <c r="NP23" s="11"/>
      <c r="NQ23" s="30"/>
    </row>
    <row r="24" spans="1:381" ht="23.25" x14ac:dyDescent="0.25">
      <c r="A24" s="2"/>
      <c r="B24" s="26"/>
      <c r="C24" s="3"/>
      <c r="D24" s="2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4"/>
      <c r="NG24" s="14"/>
      <c r="NH24" s="29">
        <f t="shared" si="1"/>
        <v>0</v>
      </c>
      <c r="NI24" s="11"/>
      <c r="NJ24" s="11"/>
      <c r="NK24" s="11"/>
      <c r="NL24" s="11"/>
      <c r="NM24" s="11"/>
      <c r="NN24" s="11"/>
      <c r="NO24" s="11"/>
      <c r="NP24" s="11"/>
      <c r="NQ24" s="30"/>
    </row>
    <row r="25" spans="1:381" ht="23.25" x14ac:dyDescent="0.25">
      <c r="A25" s="2"/>
      <c r="B25" s="26"/>
      <c r="C25" s="3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4"/>
      <c r="NG25" s="14"/>
      <c r="NH25" s="29">
        <f t="shared" si="1"/>
        <v>0</v>
      </c>
      <c r="NI25" s="11"/>
      <c r="NJ25" s="11"/>
      <c r="NK25" s="11"/>
      <c r="NL25" s="11"/>
      <c r="NM25" s="11"/>
      <c r="NN25" s="11"/>
      <c r="NO25" s="11"/>
      <c r="NP25" s="11"/>
      <c r="NQ25" s="30"/>
    </row>
    <row r="26" spans="1:381" ht="23.25" x14ac:dyDescent="0.25">
      <c r="A26" s="2"/>
      <c r="B26" s="26"/>
      <c r="C26" s="3"/>
      <c r="D26" s="2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4"/>
      <c r="NG26" s="14"/>
      <c r="NH26" s="29">
        <f t="shared" si="1"/>
        <v>0</v>
      </c>
      <c r="NI26" s="11"/>
      <c r="NJ26" s="11"/>
      <c r="NK26" s="11"/>
      <c r="NL26" s="11"/>
      <c r="NM26" s="11"/>
      <c r="NN26" s="11"/>
      <c r="NO26" s="11"/>
      <c r="NP26" s="11"/>
      <c r="NQ26" s="30"/>
    </row>
    <row r="27" spans="1:381" ht="23.25" x14ac:dyDescent="0.25">
      <c r="A27" s="2"/>
      <c r="B27" s="26"/>
      <c r="C27" s="3"/>
      <c r="D27" s="2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4"/>
      <c r="NG27" s="14"/>
      <c r="NH27" s="29">
        <f t="shared" si="1"/>
        <v>0</v>
      </c>
      <c r="NI27" s="11"/>
      <c r="NJ27" s="11"/>
      <c r="NK27" s="11"/>
      <c r="NL27" s="11"/>
      <c r="NM27" s="11"/>
      <c r="NN27" s="11"/>
      <c r="NO27" s="11"/>
      <c r="NP27" s="11"/>
      <c r="NQ27" s="30"/>
    </row>
    <row r="28" spans="1:381" ht="23.25" x14ac:dyDescent="0.25">
      <c r="A28" s="2"/>
      <c r="B28" s="26"/>
      <c r="C28" s="3"/>
      <c r="D28" s="27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4"/>
      <c r="NG28" s="14"/>
      <c r="NH28" s="29">
        <f t="shared" si="1"/>
        <v>0</v>
      </c>
      <c r="NI28" s="11"/>
      <c r="NJ28" s="11"/>
      <c r="NK28" s="11"/>
      <c r="NL28" s="11"/>
      <c r="NM28" s="11"/>
      <c r="NN28" s="11"/>
      <c r="NO28" s="11"/>
      <c r="NP28" s="11"/>
      <c r="NQ28" s="30"/>
    </row>
    <row r="29" spans="1:381" ht="23.25" x14ac:dyDescent="0.25">
      <c r="A29" s="2"/>
      <c r="B29" s="26"/>
      <c r="C29" s="3"/>
      <c r="D29" s="2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4"/>
      <c r="NG29" s="14"/>
      <c r="NH29" s="29">
        <f t="shared" si="1"/>
        <v>0</v>
      </c>
      <c r="NI29" s="11"/>
      <c r="NJ29" s="11"/>
      <c r="NK29" s="11"/>
      <c r="NL29" s="11"/>
      <c r="NM29" s="11"/>
      <c r="NN29" s="11"/>
      <c r="NO29" s="11"/>
      <c r="NP29" s="11"/>
      <c r="NQ29" s="30"/>
    </row>
    <row r="30" spans="1:381" ht="23.25" x14ac:dyDescent="0.25">
      <c r="A30" s="2"/>
      <c r="B30" s="26"/>
      <c r="C30" s="3"/>
      <c r="D30" s="27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4"/>
      <c r="NG30" s="14"/>
      <c r="NH30" s="29">
        <f t="shared" si="1"/>
        <v>0</v>
      </c>
      <c r="NI30" s="11"/>
      <c r="NJ30" s="11"/>
      <c r="NK30" s="11"/>
      <c r="NL30" s="11"/>
      <c r="NM30" s="11"/>
      <c r="NN30" s="11"/>
      <c r="NO30" s="11"/>
      <c r="NP30" s="11"/>
      <c r="NQ30" s="30"/>
    </row>
    <row r="31" spans="1:381" ht="23.25" x14ac:dyDescent="0.25">
      <c r="A31" s="2"/>
      <c r="B31" s="26"/>
      <c r="C31" s="3"/>
      <c r="D31" s="2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4"/>
      <c r="NG31" s="14"/>
      <c r="NH31" s="29">
        <f t="shared" si="1"/>
        <v>0</v>
      </c>
      <c r="NI31" s="11"/>
      <c r="NJ31" s="11"/>
      <c r="NK31" s="11"/>
      <c r="NL31" s="11"/>
      <c r="NM31" s="11"/>
      <c r="NN31" s="11"/>
      <c r="NO31" s="11"/>
      <c r="NP31" s="11"/>
      <c r="NQ31" s="30"/>
    </row>
    <row r="32" spans="1:381" ht="23.25" x14ac:dyDescent="0.25">
      <c r="A32" s="2"/>
      <c r="B32" s="26"/>
      <c r="C32" s="3"/>
      <c r="D32" s="2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4"/>
      <c r="NG32" s="14"/>
      <c r="NH32" s="29">
        <f t="shared" si="1"/>
        <v>0</v>
      </c>
      <c r="NI32" s="11"/>
      <c r="NJ32" s="11"/>
      <c r="NK32" s="11"/>
      <c r="NL32" s="11"/>
      <c r="NM32" s="11"/>
      <c r="NN32" s="11"/>
      <c r="NO32" s="11"/>
      <c r="NP32" s="11"/>
      <c r="NQ32" s="30"/>
    </row>
    <row r="33" spans="380:380" x14ac:dyDescent="0.35">
      <c r="NP33" s="12"/>
    </row>
    <row r="34" spans="380:380" x14ac:dyDescent="0.35">
      <c r="NP34" s="12"/>
    </row>
    <row r="35" spans="380:380" x14ac:dyDescent="0.35">
      <c r="NP35" s="12"/>
    </row>
    <row r="36" spans="380:380" x14ac:dyDescent="0.35">
      <c r="NP36" s="12"/>
    </row>
  </sheetData>
  <mergeCells count="1">
    <mergeCell ref="E4:NE4"/>
  </mergeCells>
  <conditionalFormatting sqref="A6:NQ32">
    <cfRule type="expression" dxfId="19" priority="31">
      <formula>$A6="msf"</formula>
    </cfRule>
  </conditionalFormatting>
  <conditionalFormatting sqref="NP33:NP36 A6:NQ32">
    <cfRule type="expression" dxfId="18" priority="15">
      <formula>$NQ6="x"</formula>
    </cfRule>
    <cfRule type="expression" dxfId="17" priority="32">
      <formula>$A6="msp"</formula>
    </cfRule>
    <cfRule type="expression" dxfId="16" priority="33">
      <formula>$A6="colis"</formula>
    </cfRule>
    <cfRule type="expression" dxfId="15" priority="34">
      <formula>$A6="pliage"</formula>
    </cfRule>
  </conditionalFormatting>
  <conditionalFormatting sqref="E5:NE32">
    <cfRule type="timePeriod" dxfId="14" priority="2" timePeriod="today">
      <formula>FLOOR(E5,1)=TODAY()</formula>
    </cfRule>
    <cfRule type="expression" dxfId="13" priority="3">
      <formula>WEEKDAY(E$5)=7</formula>
    </cfRule>
    <cfRule type="expression" dxfId="12" priority="4">
      <formula>WEEKDAY(E$5)=1</formula>
    </cfRule>
    <cfRule type="expression" dxfId="11" priority="5">
      <formula>OR(E$5=JoursFeries)</formula>
    </cfRule>
  </conditionalFormatting>
  <conditionalFormatting sqref="E5:NE5">
    <cfRule type="timePeriod" dxfId="10" priority="1" timePeriod="today">
      <formula>FLOOR(E5,1)=TODAY()</formula>
    </cfRule>
  </conditionalFormatting>
  <dataValidations count="3">
    <dataValidation type="custom" allowBlank="1" showInputMessage="1" showErrorMessage="1" sqref="NI6:NP32">
      <formula1>AND(NI6&gt;=(0.01/24),NI6&lt;=(100/24))</formula1>
    </dataValidation>
    <dataValidation type="list" allowBlank="1" showInputMessage="1" showErrorMessage="1" sqref="A6:A32">
      <formula1>ListeTypeDossier</formula1>
    </dataValidation>
    <dataValidation type="custom" showInputMessage="1" showErrorMessage="1" error="Merci de renseigner le temps de production avant de solder le dossier" sqref="NQ6:NQ32">
      <formula1>OR(ISNUMBER(NI6),ISNUMBER(NJ6),ISNUMBER(NK6),ISNUMBER(NL6),ISNUMBER(NM6),ISNUMBER(NN6),ISNUMBER(NO6),ISNUMBER(NP6))</formula1>
    </dataValidation>
  </dataValidations>
  <pageMargins left="0.25" right="0.25" top="0.75" bottom="0.75" header="0.3" footer="0.3"/>
  <pageSetup paperSize="8" scale="35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2</xdr:col>
                    <xdr:colOff>38100</xdr:colOff>
                    <xdr:row>0</xdr:row>
                    <xdr:rowOff>47625</xdr:rowOff>
                  </from>
                  <to>
                    <xdr:col>2</xdr:col>
                    <xdr:colOff>990600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"/>
  <sheetViews>
    <sheetView workbookViewId="0">
      <selection activeCell="A2" sqref="A2"/>
    </sheetView>
    <sheetView workbookViewId="1">
      <selection activeCell="A3" sqref="A3"/>
    </sheetView>
  </sheetViews>
  <sheetFormatPr baseColWidth="10" defaultRowHeight="15" x14ac:dyDescent="0.25"/>
  <cols>
    <col min="1" max="1" width="15.28515625" style="15" bestFit="1" customWidth="1"/>
    <col min="2" max="2" width="12.28515625" style="15" bestFit="1" customWidth="1"/>
    <col min="3" max="3" width="10.28515625" style="16" bestFit="1" customWidth="1"/>
    <col min="4" max="4" width="17.140625" style="17" bestFit="1" customWidth="1"/>
    <col min="5" max="5" width="10.140625" style="15" bestFit="1" customWidth="1"/>
  </cols>
  <sheetData>
    <row r="1" spans="1:5" x14ac:dyDescent="0.25">
      <c r="A1" s="15" t="s">
        <v>22</v>
      </c>
      <c r="B1" s="15" t="s">
        <v>24</v>
      </c>
      <c r="C1" s="16" t="s">
        <v>2</v>
      </c>
      <c r="D1" s="17" t="s">
        <v>23</v>
      </c>
      <c r="E1" s="15" t="s">
        <v>25</v>
      </c>
    </row>
    <row r="2" spans="1:5" x14ac:dyDescent="0.25">
      <c r="A2" s="15">
        <v>1</v>
      </c>
      <c r="B2" s="15" t="s">
        <v>40</v>
      </c>
      <c r="C2" s="16">
        <v>150000</v>
      </c>
      <c r="D2" s="17">
        <v>1.5</v>
      </c>
      <c r="E2" s="15" t="s">
        <v>13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E5" sqref="E5"/>
    </sheetView>
    <sheetView workbookViewId="1">
      <selection activeCell="B11" sqref="B11"/>
    </sheetView>
  </sheetViews>
  <sheetFormatPr baseColWidth="10" defaultRowHeight="15" x14ac:dyDescent="0.25"/>
  <cols>
    <col min="1" max="1" width="14" customWidth="1"/>
    <col min="3" max="3" width="26.5703125" style="31" bestFit="1" customWidth="1"/>
    <col min="4" max="4" width="18.28515625" bestFit="1" customWidth="1"/>
  </cols>
  <sheetData>
    <row r="1" spans="1:4" ht="26.25" x14ac:dyDescent="0.4">
      <c r="A1" t="s">
        <v>18</v>
      </c>
      <c r="C1" s="38">
        <f>Planning!B1</f>
        <v>2018</v>
      </c>
      <c r="D1" s="38"/>
    </row>
    <row r="2" spans="1:4" x14ac:dyDescent="0.25">
      <c r="A2" t="s">
        <v>13</v>
      </c>
      <c r="C2" s="32">
        <f>DATE(C1,1,1)</f>
        <v>43101</v>
      </c>
      <c r="D2" t="s">
        <v>27</v>
      </c>
    </row>
    <row r="3" spans="1:4" x14ac:dyDescent="0.25">
      <c r="A3" t="s">
        <v>16</v>
      </c>
      <c r="C3" s="33">
        <f>FLOOR(DAY(MINUTE(C1/38)/2+56)&amp;"/5/"&amp;C1,7)-34</f>
        <v>43191</v>
      </c>
      <c r="D3" t="s">
        <v>28</v>
      </c>
    </row>
    <row r="4" spans="1:4" x14ac:dyDescent="0.25">
      <c r="A4" t="s">
        <v>15</v>
      </c>
      <c r="C4" s="32">
        <f>C3+1</f>
        <v>43192</v>
      </c>
      <c r="D4" t="s">
        <v>29</v>
      </c>
    </row>
    <row r="5" spans="1:4" x14ac:dyDescent="0.25">
      <c r="A5" t="s">
        <v>17</v>
      </c>
      <c r="C5" s="32">
        <f>DATE(C1,5,1)</f>
        <v>43221</v>
      </c>
      <c r="D5" t="s">
        <v>30</v>
      </c>
    </row>
    <row r="6" spans="1:4" x14ac:dyDescent="0.25">
      <c r="C6" s="32">
        <f>DATE(C1,5,8)</f>
        <v>43228</v>
      </c>
      <c r="D6" t="s">
        <v>31</v>
      </c>
    </row>
    <row r="7" spans="1:4" x14ac:dyDescent="0.25">
      <c r="C7" s="32">
        <f>C3+39</f>
        <v>43230</v>
      </c>
      <c r="D7" t="s">
        <v>32</v>
      </c>
    </row>
    <row r="8" spans="1:4" x14ac:dyDescent="0.25">
      <c r="C8" s="32">
        <f>C3+49</f>
        <v>43240</v>
      </c>
      <c r="D8" t="s">
        <v>33</v>
      </c>
    </row>
    <row r="9" spans="1:4" x14ac:dyDescent="0.25">
      <c r="C9" s="32">
        <f>C3+50</f>
        <v>43241</v>
      </c>
      <c r="D9" t="s">
        <v>34</v>
      </c>
    </row>
    <row r="10" spans="1:4" x14ac:dyDescent="0.25">
      <c r="C10" s="32">
        <f>DATE(C1,7,14)</f>
        <v>43295</v>
      </c>
      <c r="D10" t="s">
        <v>35</v>
      </c>
    </row>
    <row r="11" spans="1:4" x14ac:dyDescent="0.25">
      <c r="C11" s="32">
        <f>DATE(C1,8,15)</f>
        <v>43327</v>
      </c>
      <c r="D11" t="s">
        <v>36</v>
      </c>
    </row>
    <row r="12" spans="1:4" x14ac:dyDescent="0.25">
      <c r="C12" s="32">
        <f>DATE(C1,11,1)</f>
        <v>43405</v>
      </c>
      <c r="D12" t="s">
        <v>38</v>
      </c>
    </row>
    <row r="13" spans="1:4" x14ac:dyDescent="0.25">
      <c r="C13" s="32">
        <f>DATE(C1,11,11)</f>
        <v>43415</v>
      </c>
      <c r="D13" t="s">
        <v>37</v>
      </c>
    </row>
    <row r="14" spans="1:4" x14ac:dyDescent="0.25">
      <c r="C14" s="32">
        <f>DATE(C1,12,25)</f>
        <v>43459</v>
      </c>
      <c r="D14" t="s">
        <v>39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Dossier_Prod</vt:lpstr>
      <vt:lpstr>Liste</vt:lpstr>
      <vt:lpstr>JoursFeries</vt:lpstr>
      <vt:lpstr>ListeTypeDossier</vt:lpstr>
      <vt:lpstr>Ref_Année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2018-02-15T10:09:27Z</cp:lastPrinted>
  <dcterms:created xsi:type="dcterms:W3CDTF">2018-02-14T12:40:21Z</dcterms:created>
  <dcterms:modified xsi:type="dcterms:W3CDTF">2018-04-13T13:50:17Z</dcterms:modified>
</cp:coreProperties>
</file>