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\Desktop\"/>
    </mc:Choice>
  </mc:AlternateContent>
  <xr:revisionPtr revIDLastSave="0" documentId="12_ncr:500000_{A065966D-B1B2-4C32-88F0-2D7AE950A2C7}" xr6:coauthVersionLast="31" xr6:coauthVersionMax="31" xr10:uidLastSave="{00000000-0000-0000-0000-000000000000}"/>
  <bookViews>
    <workbookView xWindow="240" yWindow="30" windowWidth="21255" windowHeight="9990" activeTab="6" xr2:uid="{00000000-000D-0000-FFFF-FFFF00000000}"/>
  </bookViews>
  <sheets>
    <sheet name="Formules" sheetId="21" r:id="rId1"/>
    <sheet name="Appartements" sheetId="4" r:id="rId2"/>
    <sheet name="Eau" sheetId="11" r:id="rId3"/>
    <sheet name="Electricité" sheetId="12" r:id="rId4"/>
    <sheet name="2017" sheetId="13" r:id="rId5"/>
    <sheet name="2018" sheetId="3" r:id="rId6"/>
    <sheet name="2019" sheetId="20" r:id="rId7"/>
  </sheets>
  <definedNames>
    <definedName name="_xlnm.Print_Titles" localSheetId="5">'2018'!$1:$9</definedName>
    <definedName name="_xlnm.Print_Titles" localSheetId="6">'2019'!$1:$9</definedName>
  </definedNames>
  <calcPr calcId="162913"/>
</workbook>
</file>

<file path=xl/calcChain.xml><?xml version="1.0" encoding="utf-8"?>
<calcChain xmlns="http://schemas.openxmlformats.org/spreadsheetml/2006/main">
  <c r="A2" i="13" l="1"/>
  <c r="A2" i="3"/>
  <c r="A2" i="20"/>
  <c r="O29" i="20" l="1"/>
  <c r="N29" i="20"/>
  <c r="M29" i="20"/>
  <c r="L29" i="20"/>
  <c r="K29" i="20"/>
  <c r="J29" i="20"/>
  <c r="I29" i="20"/>
  <c r="H29" i="20"/>
  <c r="G29" i="20"/>
  <c r="F29" i="20"/>
  <c r="E29" i="20"/>
  <c r="D29" i="20"/>
  <c r="O28" i="20"/>
  <c r="N28" i="20"/>
  <c r="M28" i="20"/>
  <c r="L28" i="20"/>
  <c r="K28" i="20"/>
  <c r="J28" i="20"/>
  <c r="I28" i="20"/>
  <c r="H28" i="20"/>
  <c r="G28" i="20"/>
  <c r="F28" i="20"/>
  <c r="E28" i="20"/>
  <c r="D28" i="20"/>
  <c r="O27" i="20"/>
  <c r="N27" i="20"/>
  <c r="M27" i="20"/>
  <c r="L27" i="20"/>
  <c r="K27" i="20"/>
  <c r="J27" i="20"/>
  <c r="I27" i="20"/>
  <c r="H27" i="20"/>
  <c r="G27" i="20"/>
  <c r="F27" i="20"/>
  <c r="E27" i="20"/>
  <c r="D27" i="20"/>
  <c r="O26" i="20"/>
  <c r="N26" i="20"/>
  <c r="M26" i="20"/>
  <c r="L26" i="20"/>
  <c r="K26" i="20"/>
  <c r="J26" i="20"/>
  <c r="I26" i="20"/>
  <c r="H26" i="20"/>
  <c r="G26" i="20"/>
  <c r="F26" i="20"/>
  <c r="E26" i="20"/>
  <c r="D26" i="20"/>
  <c r="O25" i="20"/>
  <c r="N25" i="20"/>
  <c r="M25" i="20"/>
  <c r="L25" i="20"/>
  <c r="K25" i="20"/>
  <c r="J25" i="20"/>
  <c r="I25" i="20"/>
  <c r="H25" i="20"/>
  <c r="G25" i="20"/>
  <c r="F25" i="20"/>
  <c r="E25" i="20"/>
  <c r="D25" i="20"/>
  <c r="O24" i="20"/>
  <c r="N24" i="20"/>
  <c r="M24" i="20"/>
  <c r="L24" i="20"/>
  <c r="K24" i="20"/>
  <c r="J24" i="20"/>
  <c r="I24" i="20"/>
  <c r="H24" i="20"/>
  <c r="G24" i="20"/>
  <c r="F24" i="20"/>
  <c r="E24" i="20"/>
  <c r="D24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O19" i="20"/>
  <c r="N19" i="20"/>
  <c r="M19" i="20"/>
  <c r="L19" i="20"/>
  <c r="K19" i="20"/>
  <c r="J19" i="20"/>
  <c r="I19" i="20"/>
  <c r="H19" i="20"/>
  <c r="G19" i="20"/>
  <c r="F19" i="20"/>
  <c r="E19" i="20"/>
  <c r="D19" i="20"/>
  <c r="O18" i="20"/>
  <c r="N18" i="20"/>
  <c r="M18" i="20"/>
  <c r="L18" i="20"/>
  <c r="K18" i="20"/>
  <c r="J18" i="20"/>
  <c r="I18" i="20"/>
  <c r="H18" i="20"/>
  <c r="G18" i="20"/>
  <c r="F18" i="20"/>
  <c r="E18" i="20"/>
  <c r="D18" i="20"/>
  <c r="O16" i="20"/>
  <c r="N16" i="20"/>
  <c r="M16" i="20"/>
  <c r="L16" i="20"/>
  <c r="K16" i="20"/>
  <c r="J16" i="20"/>
  <c r="I16" i="20"/>
  <c r="H16" i="20"/>
  <c r="G16" i="20"/>
  <c r="F16" i="20"/>
  <c r="E16" i="20"/>
  <c r="D16" i="20"/>
  <c r="O15" i="20"/>
  <c r="N15" i="20"/>
  <c r="M15" i="20"/>
  <c r="L15" i="20"/>
  <c r="K15" i="20"/>
  <c r="J15" i="20"/>
  <c r="I15" i="20"/>
  <c r="H15" i="20"/>
  <c r="G15" i="20"/>
  <c r="F15" i="20"/>
  <c r="E15" i="20"/>
  <c r="D15" i="20"/>
  <c r="O14" i="20"/>
  <c r="N14" i="20"/>
  <c r="M14" i="20"/>
  <c r="L14" i="20"/>
  <c r="K14" i="20"/>
  <c r="J14" i="20"/>
  <c r="I14" i="20"/>
  <c r="H14" i="20"/>
  <c r="G14" i="20"/>
  <c r="F14" i="20"/>
  <c r="E14" i="20"/>
  <c r="D14" i="20"/>
  <c r="O13" i="20"/>
  <c r="N13" i="20"/>
  <c r="M13" i="20"/>
  <c r="L13" i="20"/>
  <c r="K13" i="20"/>
  <c r="J13" i="20"/>
  <c r="I13" i="20"/>
  <c r="H13" i="20"/>
  <c r="G13" i="20"/>
  <c r="F13" i="20"/>
  <c r="E13" i="20"/>
  <c r="D13" i="20"/>
  <c r="O12" i="20"/>
  <c r="N12" i="20"/>
  <c r="M12" i="20"/>
  <c r="L12" i="20"/>
  <c r="K12" i="20"/>
  <c r="J12" i="20"/>
  <c r="I12" i="20"/>
  <c r="H12" i="20"/>
  <c r="G12" i="20"/>
  <c r="F12" i="20"/>
  <c r="E12" i="20"/>
  <c r="D12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I13" i="3"/>
  <c r="O29" i="3"/>
  <c r="N29" i="3"/>
  <c r="M29" i="3"/>
  <c r="L29" i="3"/>
  <c r="K29" i="3"/>
  <c r="J29" i="3"/>
  <c r="I29" i="3"/>
  <c r="H29" i="3"/>
  <c r="G29" i="3"/>
  <c r="F29" i="3"/>
  <c r="E29" i="3"/>
  <c r="D29" i="3"/>
  <c r="O28" i="3"/>
  <c r="N28" i="3"/>
  <c r="M28" i="3"/>
  <c r="L28" i="3"/>
  <c r="K28" i="3"/>
  <c r="J28" i="3"/>
  <c r="I28" i="3"/>
  <c r="H28" i="3"/>
  <c r="G28" i="3"/>
  <c r="F28" i="3"/>
  <c r="E28" i="3"/>
  <c r="D28" i="3"/>
  <c r="O27" i="3"/>
  <c r="N27" i="3"/>
  <c r="M27" i="3"/>
  <c r="L27" i="3"/>
  <c r="K27" i="3"/>
  <c r="J27" i="3"/>
  <c r="I27" i="3"/>
  <c r="H27" i="3"/>
  <c r="G27" i="3"/>
  <c r="F27" i="3"/>
  <c r="E27" i="3"/>
  <c r="D27" i="3"/>
  <c r="O26" i="3"/>
  <c r="N26" i="3"/>
  <c r="M26" i="3"/>
  <c r="L26" i="3"/>
  <c r="K26" i="3"/>
  <c r="J26" i="3"/>
  <c r="I26" i="3"/>
  <c r="H26" i="3"/>
  <c r="G26" i="3"/>
  <c r="F26" i="3"/>
  <c r="E26" i="3"/>
  <c r="D26" i="3"/>
  <c r="O25" i="3"/>
  <c r="N25" i="3"/>
  <c r="M25" i="3"/>
  <c r="L25" i="3"/>
  <c r="K25" i="3"/>
  <c r="J25" i="3"/>
  <c r="I25" i="3"/>
  <c r="H25" i="3"/>
  <c r="G25" i="3"/>
  <c r="F25" i="3"/>
  <c r="E25" i="3"/>
  <c r="D25" i="3"/>
  <c r="O24" i="3"/>
  <c r="N24" i="3"/>
  <c r="M24" i="3"/>
  <c r="L24" i="3"/>
  <c r="K24" i="3"/>
  <c r="J24" i="3"/>
  <c r="I24" i="3"/>
  <c r="H24" i="3"/>
  <c r="G24" i="3"/>
  <c r="F24" i="3"/>
  <c r="E24" i="3"/>
  <c r="D24" i="3"/>
  <c r="O22" i="3"/>
  <c r="N22" i="3"/>
  <c r="M22" i="3"/>
  <c r="L22" i="3"/>
  <c r="K22" i="3"/>
  <c r="J22" i="3"/>
  <c r="I22" i="3"/>
  <c r="H22" i="3"/>
  <c r="G22" i="3"/>
  <c r="F22" i="3"/>
  <c r="E22" i="3"/>
  <c r="D22" i="3"/>
  <c r="O21" i="3"/>
  <c r="N21" i="3"/>
  <c r="M21" i="3"/>
  <c r="L21" i="3"/>
  <c r="K21" i="3"/>
  <c r="J21" i="3"/>
  <c r="I21" i="3"/>
  <c r="H21" i="3"/>
  <c r="G21" i="3"/>
  <c r="F21" i="3"/>
  <c r="E21" i="3"/>
  <c r="D21" i="3"/>
  <c r="O19" i="3"/>
  <c r="N19" i="3"/>
  <c r="M19" i="3"/>
  <c r="L19" i="3"/>
  <c r="K19" i="3"/>
  <c r="J19" i="3"/>
  <c r="I19" i="3"/>
  <c r="H19" i="3"/>
  <c r="G19" i="3"/>
  <c r="F19" i="3"/>
  <c r="E19" i="3"/>
  <c r="D19" i="3"/>
  <c r="O18" i="3"/>
  <c r="N18" i="3"/>
  <c r="M18" i="3"/>
  <c r="L18" i="3"/>
  <c r="K18" i="3"/>
  <c r="J18" i="3"/>
  <c r="I18" i="3"/>
  <c r="H18" i="3"/>
  <c r="G18" i="3"/>
  <c r="F18" i="3"/>
  <c r="E18" i="3"/>
  <c r="D18" i="3"/>
  <c r="O16" i="3"/>
  <c r="N16" i="3"/>
  <c r="M16" i="3"/>
  <c r="L16" i="3"/>
  <c r="K16" i="3"/>
  <c r="J16" i="3"/>
  <c r="I16" i="3"/>
  <c r="H16" i="3"/>
  <c r="G16" i="3"/>
  <c r="F16" i="3"/>
  <c r="E16" i="3"/>
  <c r="D16" i="3"/>
  <c r="O15" i="3"/>
  <c r="N15" i="3"/>
  <c r="M15" i="3"/>
  <c r="L15" i="3"/>
  <c r="K15" i="3"/>
  <c r="J15" i="3"/>
  <c r="I15" i="3"/>
  <c r="H15" i="3"/>
  <c r="G15" i="3"/>
  <c r="F15" i="3"/>
  <c r="E15" i="3"/>
  <c r="D15" i="3"/>
  <c r="O14" i="3"/>
  <c r="N14" i="3"/>
  <c r="M14" i="3"/>
  <c r="L14" i="3"/>
  <c r="K14" i="3"/>
  <c r="J14" i="3"/>
  <c r="I14" i="3"/>
  <c r="H14" i="3"/>
  <c r="G14" i="3"/>
  <c r="F14" i="3"/>
  <c r="E14" i="3"/>
  <c r="D14" i="3"/>
  <c r="O13" i="3"/>
  <c r="N13" i="3"/>
  <c r="M13" i="3"/>
  <c r="L13" i="3"/>
  <c r="K13" i="3"/>
  <c r="J13" i="3"/>
  <c r="H13" i="3"/>
  <c r="G13" i="3"/>
  <c r="F13" i="3"/>
  <c r="E13" i="3"/>
  <c r="D13" i="3"/>
  <c r="O12" i="3"/>
  <c r="N12" i="3"/>
  <c r="M12" i="3"/>
  <c r="L12" i="3"/>
  <c r="K12" i="3"/>
  <c r="J12" i="3"/>
  <c r="I12" i="3"/>
  <c r="H12" i="3"/>
  <c r="G12" i="3"/>
  <c r="F12" i="3"/>
  <c r="E12" i="3"/>
  <c r="D12" i="3"/>
  <c r="O11" i="3"/>
  <c r="N11" i="3"/>
  <c r="M11" i="3"/>
  <c r="L11" i="3"/>
  <c r="K11" i="3"/>
  <c r="J11" i="3"/>
  <c r="I11" i="3"/>
  <c r="H11" i="3"/>
  <c r="G11" i="3"/>
  <c r="F11" i="3"/>
  <c r="E11" i="3"/>
  <c r="D11" i="3"/>
  <c r="G31" i="20" l="1"/>
  <c r="L31" i="20"/>
  <c r="F31" i="20"/>
  <c r="E31" i="20"/>
  <c r="Q31" i="20"/>
  <c r="Q29" i="20"/>
  <c r="Q28" i="20"/>
  <c r="Q27" i="20"/>
  <c r="Q26" i="20"/>
  <c r="Q25" i="20"/>
  <c r="Q24" i="20"/>
  <c r="A23" i="20"/>
  <c r="Q22" i="20"/>
  <c r="Q21" i="20"/>
  <c r="A20" i="20"/>
  <c r="Q19" i="20"/>
  <c r="Q18" i="20"/>
  <c r="A17" i="20"/>
  <c r="Q16" i="20"/>
  <c r="Q15" i="20"/>
  <c r="Q14" i="20"/>
  <c r="Q13" i="20"/>
  <c r="Q12" i="20"/>
  <c r="O31" i="20"/>
  <c r="K31" i="20"/>
  <c r="Q11" i="20"/>
  <c r="N31" i="20"/>
  <c r="J31" i="20"/>
  <c r="I31" i="20"/>
  <c r="A10" i="20"/>
  <c r="P21" i="13"/>
  <c r="D31" i="20" l="1"/>
  <c r="M31" i="20"/>
  <c r="P12" i="20" l="1"/>
  <c r="R12" i="20" s="1"/>
  <c r="P15" i="20"/>
  <c r="R15" i="20" s="1"/>
  <c r="P19" i="20"/>
  <c r="R19" i="20" s="1"/>
  <c r="P24" i="20"/>
  <c r="R24" i="20" s="1"/>
  <c r="P29" i="20"/>
  <c r="R29" i="20" s="1"/>
  <c r="P14" i="20"/>
  <c r="R14" i="20" s="1"/>
  <c r="P21" i="20"/>
  <c r="R21" i="20" s="1"/>
  <c r="P26" i="20"/>
  <c r="R26" i="20" s="1"/>
  <c r="P27" i="20"/>
  <c r="R27" i="20" s="1"/>
  <c r="P13" i="20"/>
  <c r="R13" i="20" s="1"/>
  <c r="P16" i="20"/>
  <c r="R16" i="20" s="1"/>
  <c r="P22" i="20"/>
  <c r="R22" i="20" s="1"/>
  <c r="P25" i="20"/>
  <c r="R25" i="20" s="1"/>
  <c r="P28" i="20"/>
  <c r="R28" i="20" s="1"/>
  <c r="P11" i="20"/>
  <c r="R11" i="20" s="1"/>
  <c r="H31" i="3"/>
  <c r="P12" i="3"/>
  <c r="O31" i="13"/>
  <c r="N31" i="13"/>
  <c r="M31" i="13"/>
  <c r="L31" i="13"/>
  <c r="K31" i="13"/>
  <c r="J31" i="13"/>
  <c r="I31" i="13"/>
  <c r="H31" i="13"/>
  <c r="G31" i="13"/>
  <c r="F31" i="13"/>
  <c r="E31" i="13"/>
  <c r="D31" i="13"/>
  <c r="P29" i="13"/>
  <c r="Q29" i="3" s="1"/>
  <c r="P28" i="13"/>
  <c r="Q28" i="13" s="1"/>
  <c r="P27" i="13"/>
  <c r="Q27" i="13" s="1"/>
  <c r="R27" i="13" s="1"/>
  <c r="P26" i="13"/>
  <c r="Q26" i="3" s="1"/>
  <c r="Q25" i="13"/>
  <c r="P25" i="13"/>
  <c r="P24" i="13"/>
  <c r="Q24" i="13" s="1"/>
  <c r="A23" i="13"/>
  <c r="P22" i="13"/>
  <c r="Q22" i="13" s="1"/>
  <c r="A20" i="13"/>
  <c r="P19" i="13"/>
  <c r="Q18" i="13"/>
  <c r="P18" i="13"/>
  <c r="A17" i="13"/>
  <c r="P16" i="13"/>
  <c r="Q16" i="3" s="1"/>
  <c r="P15" i="13"/>
  <c r="Q15" i="3" s="1"/>
  <c r="P14" i="13"/>
  <c r="Q14" i="13" s="1"/>
  <c r="P13" i="13"/>
  <c r="Q13" i="13" s="1"/>
  <c r="R13" i="13" s="1"/>
  <c r="P12" i="13"/>
  <c r="P11" i="13"/>
  <c r="Q11" i="13" s="1"/>
  <c r="A10" i="13"/>
  <c r="F31" i="3"/>
  <c r="G31" i="3"/>
  <c r="I31" i="3"/>
  <c r="J31" i="3"/>
  <c r="K31" i="3"/>
  <c r="L31" i="3"/>
  <c r="O31" i="3"/>
  <c r="Q13" i="3"/>
  <c r="Q19" i="3"/>
  <c r="Q21" i="3"/>
  <c r="Q25" i="3"/>
  <c r="Q27" i="3"/>
  <c r="P29" i="3"/>
  <c r="P28" i="3"/>
  <c r="P27" i="3"/>
  <c r="P26" i="3"/>
  <c r="P25" i="3"/>
  <c r="P24" i="3"/>
  <c r="P22" i="3"/>
  <c r="P21" i="3"/>
  <c r="P19" i="3"/>
  <c r="P16" i="3"/>
  <c r="P15" i="3"/>
  <c r="P14" i="3"/>
  <c r="P13" i="3"/>
  <c r="A24" i="12"/>
  <c r="A20" i="12"/>
  <c r="A16" i="12"/>
  <c r="A8" i="12"/>
  <c r="A24" i="11"/>
  <c r="A20" i="11"/>
  <c r="A16" i="11"/>
  <c r="A8" i="11"/>
  <c r="G7" i="4"/>
  <c r="G8" i="4"/>
  <c r="G9" i="4"/>
  <c r="G10" i="4"/>
  <c r="G11" i="4"/>
  <c r="G13" i="4"/>
  <c r="G14" i="4"/>
  <c r="G16" i="4"/>
  <c r="G17" i="4"/>
  <c r="G19" i="4"/>
  <c r="G20" i="4"/>
  <c r="G21" i="4"/>
  <c r="G22" i="4"/>
  <c r="G23" i="4"/>
  <c r="G24" i="4"/>
  <c r="G6" i="4"/>
  <c r="A23" i="3"/>
  <c r="A20" i="3"/>
  <c r="A17" i="3"/>
  <c r="A10" i="3"/>
  <c r="Q12" i="13" l="1"/>
  <c r="R12" i="13" s="1"/>
  <c r="R26" i="3"/>
  <c r="Q12" i="3"/>
  <c r="R12" i="3" s="1"/>
  <c r="Q16" i="13"/>
  <c r="R16" i="13" s="1"/>
  <c r="Q22" i="3"/>
  <c r="R22" i="3" s="1"/>
  <c r="R13" i="3"/>
  <c r="P18" i="3"/>
  <c r="M31" i="3"/>
  <c r="N31" i="3"/>
  <c r="Q15" i="13"/>
  <c r="R15" i="13" s="1"/>
  <c r="Q19" i="13"/>
  <c r="R19" i="13" s="1"/>
  <c r="Q21" i="13"/>
  <c r="R21" i="13" s="1"/>
  <c r="Q26" i="13"/>
  <c r="R26" i="13" s="1"/>
  <c r="R15" i="3"/>
  <c r="R18" i="13"/>
  <c r="R25" i="13"/>
  <c r="Q29" i="13"/>
  <c r="R29" i="13" s="1"/>
  <c r="Q18" i="3"/>
  <c r="R11" i="13"/>
  <c r="P31" i="13"/>
  <c r="Q24" i="3"/>
  <c r="R24" i="3" s="1"/>
  <c r="Q28" i="3"/>
  <c r="R28" i="3" s="1"/>
  <c r="Q14" i="3"/>
  <c r="R14" i="3" s="1"/>
  <c r="R14" i="13"/>
  <c r="R22" i="13"/>
  <c r="R24" i="13"/>
  <c r="R28" i="13"/>
  <c r="R19" i="3"/>
  <c r="R29" i="3"/>
  <c r="R27" i="3"/>
  <c r="Q11" i="3"/>
  <c r="R16" i="3"/>
  <c r="R21" i="3"/>
  <c r="R25" i="3"/>
  <c r="R18" i="3" l="1"/>
  <c r="Q31" i="3"/>
  <c r="Q31" i="13"/>
  <c r="R31" i="13" s="1"/>
  <c r="D31" i="3" l="1"/>
  <c r="P11" i="3"/>
  <c r="R11" i="3" s="1"/>
  <c r="E31" i="3"/>
  <c r="P31" i="3" l="1"/>
  <c r="R31" i="3" s="1"/>
  <c r="P18" i="20"/>
  <c r="R18" i="20" s="1"/>
  <c r="H31" i="20"/>
  <c r="P31" i="20" s="1"/>
  <c r="R31" i="20" s="1"/>
</calcChain>
</file>

<file path=xl/sharedStrings.xml><?xml version="1.0" encoding="utf-8"?>
<sst xmlns="http://schemas.openxmlformats.org/spreadsheetml/2006/main" count="159" uniqueCount="47">
  <si>
    <t>Numéro</t>
  </si>
  <si>
    <t>Locataires</t>
  </si>
  <si>
    <t>N° Appartement</t>
  </si>
  <si>
    <t>Batiment</t>
  </si>
  <si>
    <t>Etage</t>
  </si>
  <si>
    <t>Mars</t>
  </si>
  <si>
    <t>Mai</t>
  </si>
  <si>
    <t>Juin</t>
  </si>
  <si>
    <t>Août</t>
  </si>
  <si>
    <t>Maisons-Laffitte - 12 Av Lesage</t>
  </si>
  <si>
    <t>Montesson - 14 Rue Pierre Louis Guyard</t>
  </si>
  <si>
    <t>LE TOHIC</t>
  </si>
  <si>
    <t>SAUGEZ</t>
  </si>
  <si>
    <t>X</t>
  </si>
  <si>
    <t>Position
G/D/F</t>
  </si>
  <si>
    <t>Trimestre</t>
  </si>
  <si>
    <t>Indices</t>
  </si>
  <si>
    <t>Meulan - 34 Av Gambetta - Pollux</t>
  </si>
  <si>
    <t>Maisons-Laffitte - 14 Rue Des Plantes - Sarine</t>
  </si>
  <si>
    <t>4 T</t>
  </si>
  <si>
    <t>1 T</t>
  </si>
  <si>
    <t>3 T</t>
  </si>
  <si>
    <t>Charges</t>
  </si>
  <si>
    <t>Total</t>
  </si>
  <si>
    <t>Date de Révision</t>
  </si>
  <si>
    <t>Indice de Départ</t>
  </si>
  <si>
    <t>LEVY-KERBOULL</t>
  </si>
  <si>
    <t>OUABBI</t>
  </si>
  <si>
    <t>Prix Loyer Base</t>
  </si>
  <si>
    <t>Relevé Compteurs d'Eau</t>
  </si>
  <si>
    <t>Relevé Compteurs Eléctrique</t>
  </si>
  <si>
    <t>4T</t>
  </si>
  <si>
    <t>1T</t>
  </si>
  <si>
    <t>GENTZBURGER/ROMAIN</t>
  </si>
  <si>
    <t>TOTAL N</t>
  </si>
  <si>
    <t>N-1</t>
  </si>
  <si>
    <t>Ecart</t>
  </si>
  <si>
    <t>Avr</t>
  </si>
  <si>
    <t>Juil</t>
  </si>
  <si>
    <t>Janv</t>
  </si>
  <si>
    <t>Sept</t>
  </si>
  <si>
    <t>Oct</t>
  </si>
  <si>
    <t>Nov</t>
  </si>
  <si>
    <t>Déc</t>
  </si>
  <si>
    <t>Févr</t>
  </si>
  <si>
    <t>SI(OU('2017'!A2="-";'2017'!A2="";'2017'!A2="0");"-";('2017'!A2*A$9/'2017'!A$9))</t>
  </si>
  <si>
    <t>SI(OU('2017'!A4="-";'2017'!A4="";'2017'!A4="0";A$9="");"-";('2017'!A4*A$9/'2017'!A$9))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</si>
</sst>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0" fillId="0" borderId="0" xfId="0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4" fontId="0" fillId="0" borderId="0" xfId="0" applyNumberFormat="1"/>
    <xf numFmtId="164" fontId="0" fillId="0" borderId="6" xfId="0" applyNumberFormat="1" applyBorder="1"/>
    <xf numFmtId="0" fontId="0" fillId="0" borderId="6" xfId="0" applyNumberFormat="1" applyBorder="1" applyAlignment="1">
      <alignment horizontal="right" vertical="center"/>
    </xf>
    <xf numFmtId="0" fontId="0" fillId="2" borderId="6" xfId="0" applyNumberFormat="1" applyFill="1" applyBorder="1" applyAlignment="1">
      <alignment horizontal="right" vertical="center"/>
    </xf>
    <xf numFmtId="4" fontId="0" fillId="0" borderId="6" xfId="0" applyNumberFormat="1" applyBorder="1" applyAlignment="1">
      <alignment horizontal="right" vertical="center"/>
    </xf>
    <xf numFmtId="4" fontId="0" fillId="0" borderId="6" xfId="0" applyNumberFormat="1" applyBorder="1" applyAlignment="1">
      <alignment horizontal="right"/>
    </xf>
    <xf numFmtId="4" fontId="0" fillId="2" borderId="6" xfId="0" applyNumberFormat="1" applyFill="1" applyBorder="1" applyAlignment="1">
      <alignment horizontal="right" vertical="center"/>
    </xf>
    <xf numFmtId="4" fontId="0" fillId="2" borderId="6" xfId="0" applyNumberFormat="1" applyFill="1" applyBorder="1" applyAlignment="1">
      <alignment horizontal="right"/>
    </xf>
    <xf numFmtId="0" fontId="0" fillId="0" borderId="6" xfId="0" applyNumberFormat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/>
    </xf>
    <xf numFmtId="0" fontId="0" fillId="0" borderId="6" xfId="0" applyNumberFormat="1" applyBorder="1"/>
    <xf numFmtId="0" fontId="0" fillId="2" borderId="6" xfId="0" applyNumberFormat="1" applyFill="1" applyBorder="1"/>
    <xf numFmtId="0" fontId="0" fillId="0" borderId="16" xfId="0" applyBorder="1"/>
    <xf numFmtId="0" fontId="0" fillId="0" borderId="1" xfId="0" applyBorder="1"/>
    <xf numFmtId="0" fontId="0" fillId="0" borderId="1" xfId="0" quotePrefix="1" applyBorder="1"/>
    <xf numFmtId="4" fontId="0" fillId="0" borderId="1" xfId="0" applyNumberFormat="1" applyFill="1" applyBorder="1"/>
    <xf numFmtId="4" fontId="0" fillId="0" borderId="1" xfId="0" applyNumberFormat="1" applyBorder="1"/>
    <xf numFmtId="0" fontId="0" fillId="0" borderId="1" xfId="0" applyFill="1" applyBorder="1"/>
    <xf numFmtId="0" fontId="0" fillId="0" borderId="1" xfId="0" quotePrefix="1" applyFill="1" applyBorder="1"/>
    <xf numFmtId="0" fontId="0" fillId="2" borderId="3" xfId="0" applyNumberFormat="1" applyFill="1" applyBorder="1"/>
    <xf numFmtId="4" fontId="0" fillId="2" borderId="3" xfId="0" applyNumberFormat="1" applyFill="1" applyBorder="1" applyAlignment="1">
      <alignment horizontal="right"/>
    </xf>
    <xf numFmtId="0" fontId="0" fillId="5" borderId="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right" vertical="center"/>
    </xf>
    <xf numFmtId="4" fontId="0" fillId="5" borderId="6" xfId="0" applyNumberFormat="1" applyFill="1" applyBorder="1" applyAlignment="1">
      <alignment horizontal="right" vertical="center"/>
    </xf>
    <xf numFmtId="4" fontId="0" fillId="5" borderId="6" xfId="0" applyNumberFormat="1" applyFill="1" applyBorder="1" applyAlignment="1">
      <alignment horizontal="right"/>
    </xf>
    <xf numFmtId="0" fontId="0" fillId="5" borderId="6" xfId="0" applyNumberFormat="1" applyFill="1" applyBorder="1"/>
    <xf numFmtId="0" fontId="0" fillId="5" borderId="3" xfId="0" applyNumberFormat="1" applyFill="1" applyBorder="1"/>
    <xf numFmtId="4" fontId="0" fillId="5" borderId="3" xfId="0" applyNumberFormat="1" applyFill="1" applyBorder="1" applyAlignment="1">
      <alignment horizontal="right"/>
    </xf>
    <xf numFmtId="0" fontId="0" fillId="7" borderId="4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2" fontId="0" fillId="7" borderId="2" xfId="0" applyNumberFormat="1" applyFill="1" applyBorder="1" applyAlignment="1">
      <alignment horizontal="right" vertical="center"/>
    </xf>
    <xf numFmtId="2" fontId="0" fillId="7" borderId="2" xfId="0" applyNumberFormat="1" applyFill="1" applyBorder="1" applyAlignment="1">
      <alignment horizontal="right"/>
    </xf>
    <xf numFmtId="0" fontId="0" fillId="3" borderId="6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right" vertical="center"/>
    </xf>
    <xf numFmtId="164" fontId="0" fillId="3" borderId="6" xfId="0" applyNumberFormat="1" applyFill="1" applyBorder="1" applyAlignment="1">
      <alignment horizontal="center" vertical="center"/>
    </xf>
    <xf numFmtId="0" fontId="0" fillId="3" borderId="6" xfId="0" applyNumberFormat="1" applyFill="1" applyBorder="1"/>
    <xf numFmtId="164" fontId="0" fillId="3" borderId="6" xfId="0" applyNumberFormat="1" applyFill="1" applyBorder="1"/>
    <xf numFmtId="0" fontId="0" fillId="3" borderId="3" xfId="0" applyNumberFormat="1" applyFill="1" applyBorder="1"/>
    <xf numFmtId="164" fontId="0" fillId="3" borderId="3" xfId="0" applyNumberFormat="1" applyFill="1" applyBorder="1"/>
    <xf numFmtId="0" fontId="3" fillId="0" borderId="20" xfId="0" applyFont="1" applyBorder="1" applyAlignment="1">
      <alignment horizontal="left" wrapText="1"/>
    </xf>
    <xf numFmtId="164" fontId="3" fillId="0" borderId="5" xfId="0" applyNumberFormat="1" applyFont="1" applyBorder="1" applyAlignment="1">
      <alignment vertical="center"/>
    </xf>
    <xf numFmtId="164" fontId="3" fillId="0" borderId="7" xfId="0" applyNumberFormat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2" fontId="0" fillId="7" borderId="5" xfId="0" applyNumberFormat="1" applyFill="1" applyBorder="1" applyAlignment="1">
      <alignment horizontal="right"/>
    </xf>
    <xf numFmtId="4" fontId="2" fillId="0" borderId="25" xfId="0" applyNumberFormat="1" applyFont="1" applyFill="1" applyBorder="1" applyAlignment="1">
      <alignment vertical="center"/>
    </xf>
    <xf numFmtId="0" fontId="0" fillId="0" borderId="2" xfId="0" applyNumberFormat="1" applyBorder="1"/>
    <xf numFmtId="164" fontId="0" fillId="0" borderId="2" xfId="0" applyNumberFormat="1" applyBorder="1"/>
    <xf numFmtId="0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right" vertical="center"/>
    </xf>
    <xf numFmtId="164" fontId="0" fillId="0" borderId="2" xfId="0" applyNumberFormat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right" vertical="center"/>
    </xf>
    <xf numFmtId="164" fontId="0" fillId="3" borderId="3" xfId="0" applyNumberFormat="1" applyFill="1" applyBorder="1" applyAlignment="1">
      <alignment horizontal="center" vertical="center"/>
    </xf>
    <xf numFmtId="4" fontId="0" fillId="7" borderId="7" xfId="0" applyNumberFormat="1" applyFill="1" applyBorder="1"/>
    <xf numFmtId="4" fontId="0" fillId="7" borderId="8" xfId="0" applyNumberFormat="1" applyFill="1" applyBorder="1"/>
    <xf numFmtId="4" fontId="0" fillId="7" borderId="3" xfId="0" applyNumberFormat="1" applyFill="1" applyBorder="1"/>
    <xf numFmtId="4" fontId="0" fillId="7" borderId="2" xfId="0" applyNumberFormat="1" applyFill="1" applyBorder="1"/>
    <xf numFmtId="4" fontId="0" fillId="7" borderId="4" xfId="0" applyNumberFormat="1" applyFill="1" applyBorder="1" applyAlignment="1">
      <alignment horizontal="center" vertical="center"/>
    </xf>
    <xf numFmtId="4" fontId="0" fillId="7" borderId="6" xfId="0" applyNumberFormat="1" applyFill="1" applyBorder="1" applyAlignment="1">
      <alignment horizontal="center" vertical="center"/>
    </xf>
    <xf numFmtId="4" fontId="0" fillId="7" borderId="23" xfId="0" applyNumberFormat="1" applyFill="1" applyBorder="1" applyAlignment="1">
      <alignment horizontal="center" vertical="center"/>
    </xf>
    <xf numFmtId="4" fontId="0" fillId="7" borderId="9" xfId="0" applyNumberFormat="1" applyFill="1" applyBorder="1" applyAlignment="1">
      <alignment horizontal="center" vertical="center"/>
    </xf>
    <xf numFmtId="4" fontId="0" fillId="7" borderId="3" xfId="0" applyNumberFormat="1" applyFill="1" applyBorder="1" applyAlignment="1">
      <alignment horizontal="center" vertical="center"/>
    </xf>
    <xf numFmtId="4" fontId="0" fillId="7" borderId="11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4" fontId="2" fillId="0" borderId="7" xfId="0" applyNumberFormat="1" applyFont="1" applyFill="1" applyBorder="1" applyAlignment="1">
      <alignment vertical="center"/>
    </xf>
    <xf numFmtId="0" fontId="3" fillId="0" borderId="19" xfId="0" applyFont="1" applyBorder="1" applyAlignment="1">
      <alignment horizontal="left" vertical="top"/>
    </xf>
    <xf numFmtId="0" fontId="3" fillId="0" borderId="19" xfId="0" applyFont="1" applyBorder="1" applyAlignment="1"/>
    <xf numFmtId="0" fontId="3" fillId="0" borderId="20" xfId="0" applyFont="1" applyBorder="1" applyAlignment="1"/>
    <xf numFmtId="0" fontId="5" fillId="7" borderId="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16" xfId="0" applyFill="1" applyBorder="1"/>
    <xf numFmtId="0" fontId="0" fillId="9" borderId="1" xfId="0" applyFill="1" applyBorder="1"/>
    <xf numFmtId="0" fontId="0" fillId="9" borderId="1" xfId="0" quotePrefix="1" applyFill="1" applyBorder="1"/>
    <xf numFmtId="4" fontId="0" fillId="9" borderId="1" xfId="0" applyNumberFormat="1" applyFill="1" applyBorder="1"/>
    <xf numFmtId="0" fontId="1" fillId="10" borderId="13" xfId="0" applyFont="1" applyFill="1" applyBorder="1" applyAlignment="1">
      <alignment horizontal="center" vertical="center"/>
    </xf>
    <xf numFmtId="0" fontId="1" fillId="10" borderId="14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0" fillId="9" borderId="21" xfId="0" applyFill="1" applyBorder="1"/>
    <xf numFmtId="0" fontId="0" fillId="9" borderId="2" xfId="0" applyFill="1" applyBorder="1"/>
    <xf numFmtId="4" fontId="0" fillId="9" borderId="2" xfId="0" applyNumberFormat="1" applyFill="1" applyBorder="1"/>
    <xf numFmtId="0" fontId="0" fillId="9" borderId="17" xfId="0" applyFill="1" applyBorder="1"/>
    <xf numFmtId="0" fontId="0" fillId="9" borderId="18" xfId="0" applyFill="1" applyBorder="1"/>
    <xf numFmtId="4" fontId="0" fillId="9" borderId="18" xfId="0" applyNumberFormat="1" applyFill="1" applyBorder="1"/>
    <xf numFmtId="0" fontId="0" fillId="0" borderId="0" xfId="0" applyFill="1"/>
    <xf numFmtId="0" fontId="1" fillId="10" borderId="26" xfId="0" applyFont="1" applyFill="1" applyBorder="1" applyAlignment="1">
      <alignment horizontal="center" vertical="center"/>
    </xf>
    <xf numFmtId="0" fontId="1" fillId="10" borderId="27" xfId="0" applyFont="1" applyFill="1" applyBorder="1" applyAlignment="1">
      <alignment horizontal="center" vertical="center"/>
    </xf>
    <xf numFmtId="0" fontId="1" fillId="10" borderId="28" xfId="0" applyFont="1" applyFill="1" applyBorder="1" applyAlignment="1">
      <alignment horizontal="center" vertical="center"/>
    </xf>
    <xf numFmtId="4" fontId="1" fillId="0" borderId="22" xfId="0" applyNumberFormat="1" applyFont="1" applyBorder="1" applyAlignment="1">
      <alignment horizontal="right" vertical="center"/>
    </xf>
    <xf numFmtId="4" fontId="1" fillId="9" borderId="22" xfId="0" applyNumberFormat="1" applyFont="1" applyFill="1" applyBorder="1" applyAlignment="1">
      <alignment horizontal="right" vertical="center"/>
    </xf>
    <xf numFmtId="4" fontId="1" fillId="9" borderId="30" xfId="0" applyNumberFormat="1" applyFont="1" applyFill="1" applyBorder="1" applyAlignment="1">
      <alignment horizontal="right" vertical="center"/>
    </xf>
    <xf numFmtId="4" fontId="1" fillId="9" borderId="5" xfId="0" applyNumberFormat="1" applyFont="1" applyFill="1" applyBorder="1" applyAlignment="1">
      <alignment horizontal="right" vertical="center"/>
    </xf>
    <xf numFmtId="4" fontId="0" fillId="9" borderId="29" xfId="0" applyNumberFormat="1" applyFill="1" applyBorder="1" applyAlignment="1">
      <alignment horizontal="right" vertical="center"/>
    </xf>
    <xf numFmtId="4" fontId="0" fillId="0" borderId="29" xfId="0" applyNumberFormat="1" applyBorder="1" applyAlignment="1">
      <alignment horizontal="right" vertical="center"/>
    </xf>
    <xf numFmtId="4" fontId="0" fillId="0" borderId="31" xfId="0" applyNumberFormat="1" applyBorder="1" applyAlignment="1">
      <alignment horizontal="right"/>
    </xf>
    <xf numFmtId="4" fontId="0" fillId="9" borderId="32" xfId="0" applyNumberFormat="1" applyFill="1" applyBorder="1" applyAlignment="1">
      <alignment horizontal="right"/>
    </xf>
    <xf numFmtId="4" fontId="0" fillId="0" borderId="32" xfId="0" applyNumberFormat="1" applyBorder="1" applyAlignment="1">
      <alignment horizontal="right"/>
    </xf>
    <xf numFmtId="4" fontId="0" fillId="9" borderId="33" xfId="0" applyNumberFormat="1" applyFill="1" applyBorder="1" applyAlignment="1">
      <alignment horizontal="right"/>
    </xf>
    <xf numFmtId="4" fontId="0" fillId="0" borderId="31" xfId="0" applyNumberFormat="1" applyBorder="1" applyAlignment="1">
      <alignment horizontal="right" vertical="center"/>
    </xf>
    <xf numFmtId="4" fontId="0" fillId="9" borderId="33" xfId="0" applyNumberFormat="1" applyFill="1" applyBorder="1" applyAlignment="1">
      <alignment horizontal="right" vertical="center"/>
    </xf>
    <xf numFmtId="4" fontId="0" fillId="9" borderId="32" xfId="0" applyNumberFormat="1" applyFill="1" applyBorder="1" applyAlignment="1">
      <alignment horizontal="right" vertical="center"/>
    </xf>
    <xf numFmtId="4" fontId="0" fillId="0" borderId="32" xfId="0" applyNumberFormat="1" applyBorder="1" applyAlignment="1">
      <alignment horizontal="right" vertical="center"/>
    </xf>
    <xf numFmtId="0" fontId="0" fillId="0" borderId="12" xfId="0" applyBorder="1"/>
    <xf numFmtId="0" fontId="3" fillId="0" borderId="12" xfId="0" applyFont="1" applyBorder="1" applyAlignment="1">
      <alignment vertical="center"/>
    </xf>
    <xf numFmtId="164" fontId="3" fillId="0" borderId="12" xfId="0" applyNumberFormat="1" applyFont="1" applyBorder="1" applyAlignment="1">
      <alignment vertical="center"/>
    </xf>
    <xf numFmtId="0" fontId="0" fillId="7" borderId="2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4" fontId="1" fillId="0" borderId="2" xfId="0" applyNumberFormat="1" applyFont="1" applyBorder="1"/>
    <xf numFmtId="4" fontId="1" fillId="0" borderId="6" xfId="0" applyNumberFormat="1" applyFont="1" applyBorder="1"/>
    <xf numFmtId="4" fontId="1" fillId="3" borderId="6" xfId="0" applyNumberFormat="1" applyFont="1" applyFill="1" applyBorder="1"/>
    <xf numFmtId="4" fontId="1" fillId="0" borderId="24" xfId="0" applyNumberFormat="1" applyFont="1" applyBorder="1"/>
    <xf numFmtId="4" fontId="1" fillId="0" borderId="25" xfId="0" applyNumberFormat="1" applyFont="1" applyBorder="1"/>
    <xf numFmtId="4" fontId="1" fillId="0" borderId="0" xfId="0" applyNumberFormat="1" applyFont="1"/>
    <xf numFmtId="4" fontId="1" fillId="0" borderId="1" xfId="0" applyNumberFormat="1" applyFont="1" applyBorder="1"/>
    <xf numFmtId="4" fontId="1" fillId="0" borderId="3" xfId="0" applyNumberFormat="1" applyFont="1" applyBorder="1"/>
    <xf numFmtId="4" fontId="0" fillId="0" borderId="2" xfId="0" applyNumberFormat="1" applyFont="1" applyBorder="1" applyAlignment="1">
      <alignment horizontal="center" vertical="center"/>
    </xf>
    <xf numFmtId="4" fontId="0" fillId="0" borderId="5" xfId="0" applyNumberFormat="1" applyFont="1" applyBorder="1" applyAlignment="1">
      <alignment horizontal="center" vertical="center"/>
    </xf>
    <xf numFmtId="4" fontId="0" fillId="3" borderId="6" xfId="0" applyNumberFormat="1" applyFont="1" applyFill="1" applyBorder="1" applyAlignment="1">
      <alignment horizontal="center" vertical="center"/>
    </xf>
    <xf numFmtId="4" fontId="0" fillId="3" borderId="4" xfId="0" applyNumberFormat="1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4" fontId="0" fillId="0" borderId="6" xfId="0" applyNumberFormat="1" applyFont="1" applyFill="1" applyBorder="1" applyAlignment="1">
      <alignment horizontal="center" vertical="center"/>
    </xf>
    <xf numFmtId="4" fontId="0" fillId="0" borderId="4" xfId="0" applyNumberFormat="1" applyFont="1" applyBorder="1" applyAlignment="1">
      <alignment horizontal="center" vertical="center"/>
    </xf>
    <xf numFmtId="4" fontId="0" fillId="3" borderId="3" xfId="0" applyNumberFormat="1" applyFont="1" applyFill="1" applyBorder="1" applyAlignment="1">
      <alignment horizontal="center" vertical="center"/>
    </xf>
    <xf numFmtId="4" fontId="0" fillId="3" borderId="9" xfId="0" applyNumberFormat="1" applyFont="1" applyFill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4" fontId="0" fillId="8" borderId="2" xfId="0" applyNumberFormat="1" applyFont="1" applyFill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/>
    </xf>
    <xf numFmtId="4" fontId="1" fillId="0" borderId="6" xfId="0" applyNumberFormat="1" applyFont="1" applyBorder="1" applyAlignment="1">
      <alignment horizontal="right"/>
    </xf>
    <xf numFmtId="4" fontId="1" fillId="3" borderId="6" xfId="0" applyNumberFormat="1" applyFont="1" applyFill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0" xfId="0" applyNumberFormat="1" applyFont="1" applyAlignment="1">
      <alignment horizontal="center"/>
    </xf>
    <xf numFmtId="4" fontId="1" fillId="0" borderId="1" xfId="0" applyNumberFormat="1" applyFont="1" applyBorder="1" applyAlignment="1">
      <alignment horizontal="right"/>
    </xf>
    <xf numFmtId="4" fontId="1" fillId="0" borderId="3" xfId="0" applyNumberFormat="1" applyFont="1" applyBorder="1" applyAlignment="1">
      <alignment horizontal="right"/>
    </xf>
    <xf numFmtId="4" fontId="0" fillId="0" borderId="2" xfId="0" applyNumberFormat="1" applyFont="1" applyBorder="1" applyAlignment="1">
      <alignment horizontal="center"/>
    </xf>
    <xf numFmtId="4" fontId="0" fillId="0" borderId="5" xfId="0" applyNumberFormat="1" applyFont="1" applyBorder="1" applyAlignment="1">
      <alignment horizontal="center"/>
    </xf>
    <xf numFmtId="4" fontId="0" fillId="3" borderId="6" xfId="0" applyNumberFormat="1" applyFont="1" applyFill="1" applyBorder="1" applyAlignment="1">
      <alignment horizontal="center"/>
    </xf>
    <xf numFmtId="4" fontId="0" fillId="3" borderId="4" xfId="0" applyNumberFormat="1" applyFont="1" applyFill="1" applyBorder="1" applyAlignment="1">
      <alignment horizontal="center"/>
    </xf>
    <xf numFmtId="4" fontId="0" fillId="0" borderId="6" xfId="0" applyNumberFormat="1" applyFont="1" applyBorder="1" applyAlignment="1">
      <alignment horizontal="center"/>
    </xf>
    <xf numFmtId="4" fontId="0" fillId="0" borderId="4" xfId="0" applyNumberFormat="1" applyFont="1" applyBorder="1" applyAlignment="1">
      <alignment horizontal="center"/>
    </xf>
    <xf numFmtId="4" fontId="0" fillId="3" borderId="3" xfId="0" applyNumberFormat="1" applyFont="1" applyFill="1" applyBorder="1" applyAlignment="1">
      <alignment horizontal="center"/>
    </xf>
    <xf numFmtId="4" fontId="0" fillId="3" borderId="9" xfId="0" applyNumberFormat="1" applyFont="1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2" fontId="0" fillId="3" borderId="6" xfId="0" applyNumberFormat="1" applyFont="1" applyFill="1" applyBorder="1" applyAlignment="1">
      <alignment horizontal="center" vertical="center"/>
    </xf>
    <xf numFmtId="4" fontId="0" fillId="8" borderId="2" xfId="0" applyNumberFormat="1" applyFont="1" applyFill="1" applyBorder="1" applyAlignment="1">
      <alignment horizontal="left" vertical="center"/>
    </xf>
    <xf numFmtId="4" fontId="0" fillId="3" borderId="3" xfId="0" applyNumberFormat="1" applyFont="1" applyFill="1" applyBorder="1" applyAlignment="1">
      <alignment horizontal="left" vertical="center"/>
    </xf>
    <xf numFmtId="0" fontId="1" fillId="10" borderId="13" xfId="0" applyFont="1" applyFill="1" applyBorder="1" applyAlignment="1">
      <alignment horizontal="center" vertical="center" wrapText="1"/>
    </xf>
    <xf numFmtId="0" fontId="1" fillId="10" borderId="14" xfId="0" applyFont="1" applyFill="1" applyBorder="1" applyAlignment="1">
      <alignment horizontal="center" vertical="center" wrapText="1"/>
    </xf>
    <xf numFmtId="0" fontId="1" fillId="10" borderId="15" xfId="0" applyFont="1" applyFill="1" applyBorder="1" applyAlignment="1">
      <alignment horizontal="center" vertical="center" wrapText="1"/>
    </xf>
    <xf numFmtId="4" fontId="1" fillId="10" borderId="13" xfId="0" applyNumberFormat="1" applyFont="1" applyFill="1" applyBorder="1" applyAlignment="1">
      <alignment horizontal="center" vertical="center" wrapText="1"/>
    </xf>
    <xf numFmtId="4" fontId="1" fillId="10" borderId="14" xfId="0" applyNumberFormat="1" applyFont="1" applyFill="1" applyBorder="1" applyAlignment="1">
      <alignment horizontal="center" vertical="center" wrapText="1"/>
    </xf>
    <xf numFmtId="4" fontId="1" fillId="10" borderId="1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164" fontId="3" fillId="0" borderId="5" xfId="0" applyNumberFormat="1" applyFont="1" applyBorder="1" applyAlignment="1">
      <alignment horizontal="left" vertical="center"/>
    </xf>
    <xf numFmtId="164" fontId="3" fillId="0" borderId="7" xfId="0" applyNumberFormat="1" applyFont="1" applyBorder="1" applyAlignment="1">
      <alignment horizontal="left" vertical="center"/>
    </xf>
    <xf numFmtId="164" fontId="3" fillId="0" borderId="8" xfId="0" applyNumberFormat="1" applyFont="1" applyBorder="1" applyAlignment="1">
      <alignment horizontal="left" vertical="center"/>
    </xf>
    <xf numFmtId="164" fontId="3" fillId="0" borderId="9" xfId="0" applyNumberFormat="1" applyFont="1" applyBorder="1" applyAlignment="1">
      <alignment horizontal="left" vertical="center"/>
    </xf>
    <xf numFmtId="164" fontId="3" fillId="0" borderId="10" xfId="0" applyNumberFormat="1" applyFont="1" applyBorder="1" applyAlignment="1">
      <alignment horizontal="left" vertical="center"/>
    </xf>
    <xf numFmtId="164" fontId="3" fillId="0" borderId="11" xfId="0" applyNumberFormat="1" applyFont="1" applyBorder="1" applyAlignment="1">
      <alignment horizontal="left" vertical="center"/>
    </xf>
    <xf numFmtId="0" fontId="0" fillId="6" borderId="2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99"/>
      <color rgb="FFCCFFCC"/>
      <color rgb="FFCCFF99"/>
      <color rgb="FFFFFF99"/>
      <color rgb="FFFFFFCC"/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808BC-425A-4ED2-8DDA-054820657D94}">
  <dimension ref="A2:A4"/>
  <sheetViews>
    <sheetView workbookViewId="0">
      <selection activeCell="C12" sqref="C12"/>
    </sheetView>
  </sheetViews>
  <sheetFormatPr baseColWidth="10" defaultRowHeight="15" x14ac:dyDescent="0.25"/>
  <sheetData>
    <row r="2" spans="1:1" x14ac:dyDescent="0.25">
      <c r="A2" s="160" t="s">
        <v>45</v>
      </c>
    </row>
    <row r="4" spans="1:1" x14ac:dyDescent="0.25">
      <c r="A4" s="161" t="s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workbookViewId="0">
      <selection activeCell="L7" sqref="L7"/>
    </sheetView>
  </sheetViews>
  <sheetFormatPr baseColWidth="10" defaultRowHeight="15" x14ac:dyDescent="0.25"/>
  <cols>
    <col min="2" max="3" width="11.42578125" customWidth="1"/>
    <col min="5" max="5" width="11.42578125" style="7"/>
    <col min="8" max="8" width="15.5703125" customWidth="1"/>
  </cols>
  <sheetData>
    <row r="1" spans="1:9" ht="15.75" thickBot="1" x14ac:dyDescent="0.3"/>
    <row r="2" spans="1:9" ht="15" customHeight="1" x14ac:dyDescent="0.25">
      <c r="A2" s="89"/>
      <c r="B2" s="89"/>
      <c r="C2" s="162" t="s">
        <v>14</v>
      </c>
      <c r="D2" s="89"/>
      <c r="E2" s="165" t="s">
        <v>28</v>
      </c>
      <c r="F2" s="89"/>
      <c r="G2" s="100"/>
      <c r="H2" s="156"/>
      <c r="I2" s="84"/>
    </row>
    <row r="3" spans="1:9" x14ac:dyDescent="0.25">
      <c r="A3" s="90" t="s">
        <v>3</v>
      </c>
      <c r="B3" s="90" t="s">
        <v>4</v>
      </c>
      <c r="C3" s="163"/>
      <c r="D3" s="90" t="s">
        <v>0</v>
      </c>
      <c r="E3" s="166"/>
      <c r="F3" s="90" t="s">
        <v>22</v>
      </c>
      <c r="G3" s="99" t="s">
        <v>23</v>
      </c>
      <c r="H3" s="157" t="s">
        <v>25</v>
      </c>
      <c r="I3" s="84"/>
    </row>
    <row r="4" spans="1:9" ht="15.75" thickBot="1" x14ac:dyDescent="0.3">
      <c r="A4" s="91"/>
      <c r="B4" s="91"/>
      <c r="C4" s="164"/>
      <c r="D4" s="91"/>
      <c r="E4" s="167"/>
      <c r="F4" s="91"/>
      <c r="G4" s="101"/>
      <c r="H4" s="158"/>
      <c r="I4" s="84"/>
    </row>
    <row r="5" spans="1:9" ht="15.75" customHeight="1" thickBot="1" x14ac:dyDescent="0.3">
      <c r="A5" s="79" t="s">
        <v>17</v>
      </c>
      <c r="B5" s="48"/>
      <c r="C5" s="48"/>
      <c r="D5" s="48"/>
      <c r="E5" s="48"/>
      <c r="F5" s="48"/>
      <c r="G5" s="48"/>
      <c r="H5" s="116"/>
    </row>
    <row r="6" spans="1:9" x14ac:dyDescent="0.25">
      <c r="A6" s="19">
        <v>1</v>
      </c>
      <c r="B6" s="20">
        <v>1</v>
      </c>
      <c r="C6" s="21">
        <v>0</v>
      </c>
      <c r="D6" s="20">
        <v>110</v>
      </c>
      <c r="E6" s="22">
        <v>690</v>
      </c>
      <c r="F6" s="23">
        <v>120</v>
      </c>
      <c r="G6" s="102">
        <f>IF((E6+F6)&gt;0,(E6+F6),"-")</f>
        <v>810</v>
      </c>
      <c r="H6" s="112">
        <v>125.9</v>
      </c>
    </row>
    <row r="7" spans="1:9" x14ac:dyDescent="0.25">
      <c r="A7" s="85">
        <v>1</v>
      </c>
      <c r="B7" s="86">
        <v>2</v>
      </c>
      <c r="C7" s="87">
        <v>0</v>
      </c>
      <c r="D7" s="86">
        <v>120</v>
      </c>
      <c r="E7" s="88">
        <v>890</v>
      </c>
      <c r="F7" s="88">
        <v>120</v>
      </c>
      <c r="G7" s="103">
        <f t="shared" ref="G7:G24" si="0">IF((E7+F7)&gt;0,(E7+F7),"-")</f>
        <v>1010</v>
      </c>
      <c r="H7" s="114">
        <v>125.9</v>
      </c>
    </row>
    <row r="8" spans="1:9" x14ac:dyDescent="0.25">
      <c r="A8" s="19">
        <v>2</v>
      </c>
      <c r="B8" s="20">
        <v>0</v>
      </c>
      <c r="C8" s="21">
        <v>0</v>
      </c>
      <c r="D8" s="20">
        <v>200</v>
      </c>
      <c r="E8" s="23"/>
      <c r="F8" s="23"/>
      <c r="G8" s="102" t="str">
        <f t="shared" si="0"/>
        <v>-</v>
      </c>
      <c r="H8" s="115"/>
    </row>
    <row r="9" spans="1:9" x14ac:dyDescent="0.25">
      <c r="A9" s="85">
        <v>2</v>
      </c>
      <c r="B9" s="86">
        <v>1</v>
      </c>
      <c r="C9" s="87">
        <v>0</v>
      </c>
      <c r="D9" s="86">
        <v>210</v>
      </c>
      <c r="E9" s="88"/>
      <c r="F9" s="88"/>
      <c r="G9" s="103" t="str">
        <f t="shared" si="0"/>
        <v>-</v>
      </c>
      <c r="H9" s="114"/>
    </row>
    <row r="10" spans="1:9" x14ac:dyDescent="0.25">
      <c r="A10" s="19">
        <v>2</v>
      </c>
      <c r="B10" s="24">
        <v>2</v>
      </c>
      <c r="C10" s="25">
        <v>0</v>
      </c>
      <c r="D10" s="20">
        <v>220</v>
      </c>
      <c r="E10" s="23"/>
      <c r="F10" s="23"/>
      <c r="G10" s="102" t="str">
        <f t="shared" si="0"/>
        <v>-</v>
      </c>
      <c r="H10" s="115"/>
    </row>
    <row r="11" spans="1:9" ht="15.75" thickBot="1" x14ac:dyDescent="0.3">
      <c r="A11" s="92">
        <v>3</v>
      </c>
      <c r="B11" s="93">
        <v>0</v>
      </c>
      <c r="C11" s="93">
        <v>0</v>
      </c>
      <c r="D11" s="93">
        <v>300</v>
      </c>
      <c r="E11" s="94"/>
      <c r="F11" s="94"/>
      <c r="G11" s="105" t="str">
        <f t="shared" si="0"/>
        <v>-</v>
      </c>
      <c r="H11" s="113"/>
    </row>
    <row r="12" spans="1:9" ht="15.75" thickBot="1" x14ac:dyDescent="0.3">
      <c r="A12" s="80" t="s">
        <v>9</v>
      </c>
      <c r="B12" s="81"/>
      <c r="C12" s="81"/>
      <c r="D12" s="81"/>
      <c r="E12" s="81"/>
      <c r="F12" s="81"/>
      <c r="G12" s="81"/>
      <c r="H12" s="117"/>
    </row>
    <row r="13" spans="1:9" x14ac:dyDescent="0.25">
      <c r="A13" s="19">
        <v>1</v>
      </c>
      <c r="B13" s="20">
        <v>0</v>
      </c>
      <c r="C13" s="20">
        <v>0</v>
      </c>
      <c r="D13" s="20">
        <v>100</v>
      </c>
      <c r="E13" s="23">
        <v>920</v>
      </c>
      <c r="F13" s="23">
        <v>30</v>
      </c>
      <c r="G13" s="102">
        <f t="shared" si="0"/>
        <v>950</v>
      </c>
      <c r="H13" s="112">
        <v>125.5</v>
      </c>
    </row>
    <row r="14" spans="1:9" ht="15.75" thickBot="1" x14ac:dyDescent="0.3">
      <c r="A14" s="92">
        <v>1</v>
      </c>
      <c r="B14" s="93">
        <v>1</v>
      </c>
      <c r="C14" s="93">
        <v>0</v>
      </c>
      <c r="D14" s="93">
        <v>110</v>
      </c>
      <c r="E14" s="94"/>
      <c r="F14" s="94"/>
      <c r="G14" s="105" t="str">
        <f t="shared" si="0"/>
        <v>-</v>
      </c>
      <c r="H14" s="113"/>
    </row>
    <row r="15" spans="1:9" ht="15.75" thickBot="1" x14ac:dyDescent="0.3">
      <c r="A15" s="80" t="s">
        <v>18</v>
      </c>
      <c r="B15" s="81"/>
      <c r="C15" s="81"/>
      <c r="D15" s="81"/>
      <c r="E15" s="81"/>
      <c r="F15" s="81"/>
      <c r="G15" s="81"/>
      <c r="H15" s="117"/>
      <c r="I15" s="98"/>
    </row>
    <row r="16" spans="1:9" ht="15.75" thickBot="1" x14ac:dyDescent="0.3">
      <c r="A16" s="19">
        <v>1</v>
      </c>
      <c r="B16" s="20">
        <v>1</v>
      </c>
      <c r="C16" s="20">
        <v>1</v>
      </c>
      <c r="D16" s="20">
        <v>111</v>
      </c>
      <c r="E16" s="23">
        <v>1070</v>
      </c>
      <c r="F16" s="23">
        <v>120</v>
      </c>
      <c r="G16" s="102">
        <f t="shared" si="0"/>
        <v>1190</v>
      </c>
      <c r="H16" s="107">
        <v>125.24</v>
      </c>
    </row>
    <row r="17" spans="1:8" ht="15.75" thickBot="1" x14ac:dyDescent="0.3">
      <c r="A17" s="92">
        <v>1</v>
      </c>
      <c r="B17" s="93">
        <v>1</v>
      </c>
      <c r="C17" s="93">
        <v>2</v>
      </c>
      <c r="D17" s="93">
        <v>112</v>
      </c>
      <c r="E17" s="94">
        <v>650</v>
      </c>
      <c r="F17" s="94">
        <v>70</v>
      </c>
      <c r="G17" s="105">
        <f t="shared" si="0"/>
        <v>720</v>
      </c>
      <c r="H17" s="106">
        <v>125.26</v>
      </c>
    </row>
    <row r="18" spans="1:8" ht="15.75" thickBot="1" x14ac:dyDescent="0.3">
      <c r="A18" s="80" t="s">
        <v>10</v>
      </c>
      <c r="B18" s="81"/>
      <c r="C18" s="81"/>
      <c r="D18" s="81"/>
      <c r="E18" s="81"/>
      <c r="F18" s="81"/>
      <c r="G18" s="81"/>
      <c r="H18" s="118"/>
    </row>
    <row r="19" spans="1:8" x14ac:dyDescent="0.25">
      <c r="A19" s="19">
        <v>1</v>
      </c>
      <c r="B19" s="20">
        <v>0</v>
      </c>
      <c r="C19" s="20">
        <v>1</v>
      </c>
      <c r="D19" s="20">
        <v>101</v>
      </c>
      <c r="E19" s="23"/>
      <c r="F19" s="23"/>
      <c r="G19" s="102" t="str">
        <f t="shared" si="0"/>
        <v>-</v>
      </c>
      <c r="H19" s="108"/>
    </row>
    <row r="20" spans="1:8" x14ac:dyDescent="0.25">
      <c r="A20" s="85">
        <v>1</v>
      </c>
      <c r="B20" s="86">
        <v>0</v>
      </c>
      <c r="C20" s="86">
        <v>2</v>
      </c>
      <c r="D20" s="86">
        <v>102</v>
      </c>
      <c r="E20" s="88"/>
      <c r="F20" s="88"/>
      <c r="G20" s="103" t="str">
        <f t="shared" si="0"/>
        <v>-</v>
      </c>
      <c r="H20" s="109"/>
    </row>
    <row r="21" spans="1:8" x14ac:dyDescent="0.25">
      <c r="A21" s="19">
        <v>1</v>
      </c>
      <c r="B21" s="20">
        <v>1</v>
      </c>
      <c r="C21" s="20">
        <v>1</v>
      </c>
      <c r="D21" s="20">
        <v>111</v>
      </c>
      <c r="E21" s="23"/>
      <c r="F21" s="23"/>
      <c r="G21" s="102" t="str">
        <f t="shared" si="0"/>
        <v>-</v>
      </c>
      <c r="H21" s="110"/>
    </row>
    <row r="22" spans="1:8" x14ac:dyDescent="0.25">
      <c r="A22" s="85">
        <v>1</v>
      </c>
      <c r="B22" s="86">
        <v>1</v>
      </c>
      <c r="C22" s="86">
        <v>2</v>
      </c>
      <c r="D22" s="86">
        <v>112</v>
      </c>
      <c r="E22" s="88"/>
      <c r="F22" s="88"/>
      <c r="G22" s="103" t="str">
        <f t="shared" si="0"/>
        <v>-</v>
      </c>
      <c r="H22" s="109"/>
    </row>
    <row r="23" spans="1:8" x14ac:dyDescent="0.25">
      <c r="A23" s="19">
        <v>1</v>
      </c>
      <c r="B23" s="20">
        <v>2</v>
      </c>
      <c r="C23" s="20">
        <v>1</v>
      </c>
      <c r="D23" s="20">
        <v>121</v>
      </c>
      <c r="E23" s="23"/>
      <c r="F23" s="23"/>
      <c r="G23" s="102" t="str">
        <f t="shared" si="0"/>
        <v>-</v>
      </c>
      <c r="H23" s="110"/>
    </row>
    <row r="24" spans="1:8" ht="15.75" thickBot="1" x14ac:dyDescent="0.3">
      <c r="A24" s="95">
        <v>1</v>
      </c>
      <c r="B24" s="96">
        <v>2</v>
      </c>
      <c r="C24" s="96">
        <v>2</v>
      </c>
      <c r="D24" s="96">
        <v>122</v>
      </c>
      <c r="E24" s="97"/>
      <c r="F24" s="97"/>
      <c r="G24" s="104" t="str">
        <f t="shared" si="0"/>
        <v>-</v>
      </c>
      <c r="H24" s="111"/>
    </row>
  </sheetData>
  <mergeCells count="2">
    <mergeCell ref="C2:C4"/>
    <mergeCell ref="E2:E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N31"/>
  <sheetViews>
    <sheetView workbookViewId="0">
      <selection activeCell="A5" sqref="A5:A7"/>
    </sheetView>
  </sheetViews>
  <sheetFormatPr baseColWidth="10" defaultRowHeight="15" x14ac:dyDescent="0.25"/>
  <cols>
    <col min="1" max="1" width="15.28515625" customWidth="1"/>
    <col min="2" max="2" width="12.85546875" customWidth="1"/>
    <col min="3" max="14" width="9.85546875" customWidth="1"/>
  </cols>
  <sheetData>
    <row r="2" spans="1:14" ht="21" x14ac:dyDescent="0.35">
      <c r="A2" s="168" t="s">
        <v>29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4" ht="15" customHeight="1" x14ac:dyDescent="0.25">
      <c r="A5" s="169" t="s">
        <v>1</v>
      </c>
      <c r="B5" s="172" t="s">
        <v>2</v>
      </c>
      <c r="C5" s="169">
        <v>2017</v>
      </c>
      <c r="D5" s="169">
        <v>2018</v>
      </c>
      <c r="E5" s="169">
        <v>2019</v>
      </c>
      <c r="F5" s="169">
        <v>2020</v>
      </c>
      <c r="G5" s="169">
        <v>2021</v>
      </c>
      <c r="H5" s="169">
        <v>2022</v>
      </c>
      <c r="I5" s="169">
        <v>2023</v>
      </c>
      <c r="J5" s="169">
        <v>2024</v>
      </c>
      <c r="K5" s="169">
        <v>2025</v>
      </c>
      <c r="L5" s="169">
        <v>2026</v>
      </c>
      <c r="M5" s="169">
        <v>2027</v>
      </c>
      <c r="N5" s="169">
        <v>2028</v>
      </c>
    </row>
    <row r="6" spans="1:14" s="3" customFormat="1" x14ac:dyDescent="0.25">
      <c r="A6" s="170"/>
      <c r="B6" s="173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</row>
    <row r="7" spans="1:14" s="3" customFormat="1" x14ac:dyDescent="0.25">
      <c r="A7" s="171"/>
      <c r="B7" s="174"/>
      <c r="C7" s="171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</row>
    <row r="8" spans="1:14" s="5" customFormat="1" ht="15.75" x14ac:dyDescent="0.25">
      <c r="A8" s="175" t="str">
        <f>Appartements!A5</f>
        <v>Meulan - 34 Av Gambetta - Pollux</v>
      </c>
      <c r="B8" s="176"/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176"/>
      <c r="N8" s="177"/>
    </row>
    <row r="9" spans="1:14" s="5" customFormat="1" ht="15.75" x14ac:dyDescent="0.25">
      <c r="A9" s="178"/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80"/>
    </row>
    <row r="10" spans="1:14" s="3" customFormat="1" x14ac:dyDescent="0.25">
      <c r="A10" s="15" t="s">
        <v>12</v>
      </c>
      <c r="B10" s="9">
        <v>110</v>
      </c>
      <c r="C10" s="11"/>
      <c r="D10" s="11"/>
      <c r="E10" s="11"/>
      <c r="F10" s="11"/>
      <c r="G10" s="11"/>
      <c r="H10" s="11"/>
      <c r="I10" s="11"/>
      <c r="J10" s="11"/>
      <c r="K10" s="11"/>
      <c r="L10" s="12"/>
      <c r="M10" s="12"/>
      <c r="N10" s="12"/>
    </row>
    <row r="11" spans="1:14" s="4" customFormat="1" x14ac:dyDescent="0.25">
      <c r="A11" s="16" t="s">
        <v>11</v>
      </c>
      <c r="B11" s="10">
        <v>120</v>
      </c>
      <c r="C11" s="13"/>
      <c r="D11" s="13"/>
      <c r="E11" s="13"/>
      <c r="F11" s="13"/>
      <c r="G11" s="13"/>
      <c r="H11" s="13"/>
      <c r="I11" s="13"/>
      <c r="J11" s="13"/>
      <c r="K11" s="13"/>
      <c r="L11" s="14"/>
      <c r="M11" s="14"/>
      <c r="N11" s="14"/>
    </row>
    <row r="12" spans="1:14" s="3" customFormat="1" x14ac:dyDescent="0.25">
      <c r="A12" s="15" t="s">
        <v>13</v>
      </c>
      <c r="B12" s="9">
        <v>200</v>
      </c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2"/>
    </row>
    <row r="13" spans="1:14" s="4" customFormat="1" x14ac:dyDescent="0.25">
      <c r="A13" s="16" t="s">
        <v>13</v>
      </c>
      <c r="B13" s="10">
        <v>210</v>
      </c>
      <c r="C13" s="13"/>
      <c r="D13" s="13"/>
      <c r="E13" s="13"/>
      <c r="F13" s="13"/>
      <c r="G13" s="13"/>
      <c r="H13" s="13"/>
      <c r="I13" s="13"/>
      <c r="J13" s="13"/>
      <c r="K13" s="13"/>
      <c r="L13" s="14"/>
      <c r="M13" s="14"/>
      <c r="N13" s="14"/>
    </row>
    <row r="14" spans="1:14" s="3" customFormat="1" x14ac:dyDescent="0.25">
      <c r="A14" s="15" t="s">
        <v>13</v>
      </c>
      <c r="B14" s="9">
        <v>220</v>
      </c>
      <c r="C14" s="11"/>
      <c r="D14" s="11"/>
      <c r="E14" s="11"/>
      <c r="F14" s="11"/>
      <c r="G14" s="11"/>
      <c r="H14" s="11"/>
      <c r="I14" s="11"/>
      <c r="J14" s="11"/>
      <c r="K14" s="11"/>
      <c r="L14" s="12"/>
      <c r="M14" s="12"/>
      <c r="N14" s="12"/>
    </row>
    <row r="15" spans="1:14" s="4" customFormat="1" x14ac:dyDescent="0.25">
      <c r="A15" s="16" t="s">
        <v>13</v>
      </c>
      <c r="B15" s="10">
        <v>300</v>
      </c>
      <c r="C15" s="13"/>
      <c r="D15" s="13"/>
      <c r="E15" s="13"/>
      <c r="F15" s="13"/>
      <c r="G15" s="13"/>
      <c r="H15" s="13"/>
      <c r="I15" s="13"/>
      <c r="J15" s="13"/>
      <c r="K15" s="13"/>
      <c r="L15" s="14"/>
      <c r="M15" s="14"/>
      <c r="N15" s="14"/>
    </row>
    <row r="16" spans="1:14" s="6" customFormat="1" x14ac:dyDescent="0.25">
      <c r="A16" s="181" t="str">
        <f>Appartements!A12</f>
        <v>Maisons-Laffitte - 12 Av Lesage</v>
      </c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3"/>
    </row>
    <row r="17" spans="1:14" s="6" customFormat="1" x14ac:dyDescent="0.25">
      <c r="A17" s="184"/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6"/>
    </row>
    <row r="18" spans="1:14" s="3" customFormat="1" x14ac:dyDescent="0.25">
      <c r="A18" s="15"/>
      <c r="B18" s="9">
        <v>100</v>
      </c>
      <c r="C18" s="11"/>
      <c r="D18" s="11"/>
      <c r="E18" s="11"/>
      <c r="F18" s="11"/>
      <c r="G18" s="11"/>
      <c r="H18" s="11"/>
      <c r="I18" s="11"/>
      <c r="J18" s="11"/>
      <c r="K18" s="11"/>
      <c r="L18" s="12"/>
      <c r="M18" s="12"/>
      <c r="N18" s="12"/>
    </row>
    <row r="19" spans="1:14" s="4" customFormat="1" x14ac:dyDescent="0.25">
      <c r="A19" s="16"/>
      <c r="B19" s="10">
        <v>110</v>
      </c>
      <c r="C19" s="13"/>
      <c r="D19" s="13"/>
      <c r="E19" s="13"/>
      <c r="F19" s="13"/>
      <c r="G19" s="13"/>
      <c r="H19" s="13"/>
      <c r="I19" s="13"/>
      <c r="J19" s="13"/>
      <c r="K19" s="13"/>
      <c r="L19" s="14"/>
      <c r="M19" s="14"/>
      <c r="N19" s="14"/>
    </row>
    <row r="20" spans="1:14" s="6" customFormat="1" x14ac:dyDescent="0.25">
      <c r="A20" s="181" t="str">
        <f>Appartements!A15</f>
        <v>Maisons-Laffitte - 14 Rue Des Plantes - Sarine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3"/>
    </row>
    <row r="21" spans="1:14" s="6" customFormat="1" x14ac:dyDescent="0.25">
      <c r="A21" s="184"/>
      <c r="B21" s="185"/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185"/>
      <c r="N21" s="186"/>
    </row>
    <row r="22" spans="1:14" s="3" customFormat="1" x14ac:dyDescent="0.25">
      <c r="A22" s="15" t="s">
        <v>27</v>
      </c>
      <c r="B22" s="9">
        <v>111</v>
      </c>
      <c r="C22" s="11"/>
      <c r="D22" s="11"/>
      <c r="E22" s="11"/>
      <c r="F22" s="11"/>
      <c r="G22" s="11"/>
      <c r="H22" s="11"/>
      <c r="I22" s="11"/>
      <c r="J22" s="11"/>
      <c r="K22" s="11"/>
      <c r="L22" s="12"/>
      <c r="M22" s="12"/>
      <c r="N22" s="12"/>
    </row>
    <row r="23" spans="1:14" s="4" customFormat="1" x14ac:dyDescent="0.25">
      <c r="A23" s="16" t="s">
        <v>26</v>
      </c>
      <c r="B23" s="10">
        <v>112</v>
      </c>
      <c r="C23" s="13"/>
      <c r="D23" s="13"/>
      <c r="E23" s="13"/>
      <c r="F23" s="13"/>
      <c r="G23" s="13"/>
      <c r="H23" s="13"/>
      <c r="I23" s="13"/>
      <c r="J23" s="13"/>
      <c r="K23" s="13"/>
      <c r="L23" s="14"/>
      <c r="M23" s="14"/>
      <c r="N23" s="14"/>
    </row>
    <row r="24" spans="1:14" s="6" customFormat="1" x14ac:dyDescent="0.25">
      <c r="A24" s="187" t="str">
        <f>Appartements!A18</f>
        <v>Montesson - 14 Rue Pierre Louis Guyard</v>
      </c>
      <c r="B24" s="188"/>
      <c r="C24" s="188"/>
      <c r="D24" s="188"/>
      <c r="E24" s="188"/>
      <c r="F24" s="188"/>
      <c r="G24" s="188"/>
      <c r="H24" s="188"/>
      <c r="I24" s="188"/>
      <c r="J24" s="188"/>
      <c r="K24" s="188"/>
      <c r="L24" s="188"/>
      <c r="M24" s="188"/>
      <c r="N24" s="189"/>
    </row>
    <row r="25" spans="1:14" s="6" customFormat="1" x14ac:dyDescent="0.25">
      <c r="A25" s="190"/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2"/>
    </row>
    <row r="26" spans="1:14" s="3" customFormat="1" x14ac:dyDescent="0.25">
      <c r="A26" s="17"/>
      <c r="B26" s="17">
        <v>101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spans="1:14" s="4" customFormat="1" x14ac:dyDescent="0.25">
      <c r="A27" s="18"/>
      <c r="B27" s="18">
        <v>102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</row>
    <row r="28" spans="1:14" s="3" customFormat="1" x14ac:dyDescent="0.25">
      <c r="A28" s="17"/>
      <c r="B28" s="17">
        <v>111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</row>
    <row r="29" spans="1:14" s="4" customFormat="1" x14ac:dyDescent="0.25">
      <c r="A29" s="18"/>
      <c r="B29" s="18">
        <v>112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0" spans="1:14" s="3" customFormat="1" x14ac:dyDescent="0.25">
      <c r="A30" s="17"/>
      <c r="B30" s="17">
        <v>121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spans="1:14" s="4" customFormat="1" x14ac:dyDescent="0.25">
      <c r="A31" s="26"/>
      <c r="B31" s="26">
        <v>122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</row>
  </sheetData>
  <mergeCells count="19">
    <mergeCell ref="A8:N9"/>
    <mergeCell ref="A16:N17"/>
    <mergeCell ref="A20:N21"/>
    <mergeCell ref="A24:N25"/>
    <mergeCell ref="H5:H7"/>
    <mergeCell ref="I5:I7"/>
    <mergeCell ref="J5:J7"/>
    <mergeCell ref="K5:K7"/>
    <mergeCell ref="L5:L7"/>
    <mergeCell ref="M5:M7"/>
    <mergeCell ref="A2:N2"/>
    <mergeCell ref="A5:A7"/>
    <mergeCell ref="B5:B7"/>
    <mergeCell ref="C5:C7"/>
    <mergeCell ref="D5:D7"/>
    <mergeCell ref="E5:E7"/>
    <mergeCell ref="F5:F7"/>
    <mergeCell ref="G5:G7"/>
    <mergeCell ref="N5:N7"/>
  </mergeCells>
  <pageMargins left="0.25" right="0.25" top="0.75" bottom="0.75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N31"/>
  <sheetViews>
    <sheetView workbookViewId="0">
      <selection activeCell="R11" sqref="R11"/>
    </sheetView>
  </sheetViews>
  <sheetFormatPr baseColWidth="10" defaultRowHeight="15" x14ac:dyDescent="0.25"/>
  <cols>
    <col min="1" max="1" width="15.28515625" customWidth="1"/>
    <col min="2" max="2" width="12.85546875" customWidth="1"/>
    <col min="3" max="14" width="9.85546875" customWidth="1"/>
  </cols>
  <sheetData>
    <row r="2" spans="1:14" ht="21" x14ac:dyDescent="0.35">
      <c r="A2" s="168" t="s">
        <v>30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4" ht="15" customHeight="1" x14ac:dyDescent="0.25">
      <c r="A5" s="193" t="s">
        <v>1</v>
      </c>
      <c r="B5" s="196" t="s">
        <v>2</v>
      </c>
      <c r="C5" s="193">
        <v>2017</v>
      </c>
      <c r="D5" s="193">
        <v>2018</v>
      </c>
      <c r="E5" s="193">
        <v>2019</v>
      </c>
      <c r="F5" s="193">
        <v>2020</v>
      </c>
      <c r="G5" s="193">
        <v>2021</v>
      </c>
      <c r="H5" s="193">
        <v>2022</v>
      </c>
      <c r="I5" s="193">
        <v>2023</v>
      </c>
      <c r="J5" s="193">
        <v>2024</v>
      </c>
      <c r="K5" s="193">
        <v>2025</v>
      </c>
      <c r="L5" s="193">
        <v>2026</v>
      </c>
      <c r="M5" s="193">
        <v>2027</v>
      </c>
      <c r="N5" s="193">
        <v>2028</v>
      </c>
    </row>
    <row r="6" spans="1:14" s="3" customFormat="1" x14ac:dyDescent="0.25">
      <c r="A6" s="194"/>
      <c r="B6" s="197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</row>
    <row r="7" spans="1:14" s="3" customFormat="1" x14ac:dyDescent="0.25">
      <c r="A7" s="195"/>
      <c r="B7" s="198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</row>
    <row r="8" spans="1:14" s="5" customFormat="1" ht="15.75" x14ac:dyDescent="0.25">
      <c r="A8" s="175" t="str">
        <f>Appartements!A5</f>
        <v>Meulan - 34 Av Gambetta - Pollux</v>
      </c>
      <c r="B8" s="176"/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176"/>
      <c r="N8" s="177"/>
    </row>
    <row r="9" spans="1:14" s="5" customFormat="1" ht="15.75" x14ac:dyDescent="0.25">
      <c r="A9" s="178"/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80"/>
    </row>
    <row r="10" spans="1:14" s="3" customFormat="1" x14ac:dyDescent="0.25">
      <c r="A10" s="15" t="s">
        <v>12</v>
      </c>
      <c r="B10" s="9">
        <v>110</v>
      </c>
      <c r="C10" s="11"/>
      <c r="D10" s="11"/>
      <c r="E10" s="11"/>
      <c r="F10" s="11"/>
      <c r="G10" s="11"/>
      <c r="H10" s="11"/>
      <c r="I10" s="11"/>
      <c r="J10" s="11"/>
      <c r="K10" s="11"/>
      <c r="L10" s="12"/>
      <c r="M10" s="12"/>
      <c r="N10" s="12"/>
    </row>
    <row r="11" spans="1:14" s="4" customFormat="1" x14ac:dyDescent="0.25">
      <c r="A11" s="28" t="s">
        <v>11</v>
      </c>
      <c r="B11" s="29">
        <v>120</v>
      </c>
      <c r="C11" s="30"/>
      <c r="D11" s="30"/>
      <c r="E11" s="30"/>
      <c r="F11" s="30"/>
      <c r="G11" s="30"/>
      <c r="H11" s="30"/>
      <c r="I11" s="30"/>
      <c r="J11" s="30"/>
      <c r="K11" s="30"/>
      <c r="L11" s="31"/>
      <c r="M11" s="31"/>
      <c r="N11" s="31"/>
    </row>
    <row r="12" spans="1:14" s="3" customFormat="1" x14ac:dyDescent="0.25">
      <c r="A12" s="15" t="s">
        <v>13</v>
      </c>
      <c r="B12" s="9">
        <v>200</v>
      </c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2"/>
    </row>
    <row r="13" spans="1:14" s="4" customFormat="1" x14ac:dyDescent="0.25">
      <c r="A13" s="28" t="s">
        <v>13</v>
      </c>
      <c r="B13" s="29">
        <v>210</v>
      </c>
      <c r="C13" s="30"/>
      <c r="D13" s="30"/>
      <c r="E13" s="30"/>
      <c r="F13" s="30"/>
      <c r="G13" s="30"/>
      <c r="H13" s="30"/>
      <c r="I13" s="30"/>
      <c r="J13" s="30"/>
      <c r="K13" s="30"/>
      <c r="L13" s="31"/>
      <c r="M13" s="31"/>
      <c r="N13" s="31"/>
    </row>
    <row r="14" spans="1:14" s="3" customFormat="1" x14ac:dyDescent="0.25">
      <c r="A14" s="15" t="s">
        <v>13</v>
      </c>
      <c r="B14" s="9">
        <v>220</v>
      </c>
      <c r="C14" s="11"/>
      <c r="D14" s="11"/>
      <c r="E14" s="11"/>
      <c r="F14" s="11"/>
      <c r="G14" s="11"/>
      <c r="H14" s="11"/>
      <c r="I14" s="11"/>
      <c r="J14" s="11"/>
      <c r="K14" s="11"/>
      <c r="L14" s="12"/>
      <c r="M14" s="12"/>
      <c r="N14" s="12"/>
    </row>
    <row r="15" spans="1:14" s="4" customFormat="1" x14ac:dyDescent="0.25">
      <c r="A15" s="28" t="s">
        <v>13</v>
      </c>
      <c r="B15" s="29">
        <v>300</v>
      </c>
      <c r="C15" s="30"/>
      <c r="D15" s="30"/>
      <c r="E15" s="30"/>
      <c r="F15" s="30"/>
      <c r="G15" s="30"/>
      <c r="H15" s="30"/>
      <c r="I15" s="30"/>
      <c r="J15" s="30"/>
      <c r="K15" s="30"/>
      <c r="L15" s="31"/>
      <c r="M15" s="31"/>
      <c r="N15" s="31"/>
    </row>
    <row r="16" spans="1:14" s="6" customFormat="1" x14ac:dyDescent="0.25">
      <c r="A16" s="181" t="str">
        <f>Appartements!A12</f>
        <v>Maisons-Laffitte - 12 Av Lesage</v>
      </c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3"/>
    </row>
    <row r="17" spans="1:14" s="6" customFormat="1" x14ac:dyDescent="0.25">
      <c r="A17" s="184"/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6"/>
    </row>
    <row r="18" spans="1:14" s="3" customFormat="1" x14ac:dyDescent="0.25">
      <c r="A18" s="15"/>
      <c r="B18" s="9">
        <v>100</v>
      </c>
      <c r="C18" s="11"/>
      <c r="D18" s="11"/>
      <c r="E18" s="11"/>
      <c r="F18" s="11"/>
      <c r="G18" s="11"/>
      <c r="H18" s="11"/>
      <c r="I18" s="11"/>
      <c r="J18" s="11"/>
      <c r="K18" s="11"/>
      <c r="L18" s="12"/>
      <c r="M18" s="12"/>
      <c r="N18" s="12"/>
    </row>
    <row r="19" spans="1:14" s="4" customFormat="1" x14ac:dyDescent="0.25">
      <c r="A19" s="28"/>
      <c r="B19" s="29">
        <v>110</v>
      </c>
      <c r="C19" s="30"/>
      <c r="D19" s="30"/>
      <c r="E19" s="30"/>
      <c r="F19" s="30"/>
      <c r="G19" s="30"/>
      <c r="H19" s="30"/>
      <c r="I19" s="30"/>
      <c r="J19" s="30"/>
      <c r="K19" s="30"/>
      <c r="L19" s="31"/>
      <c r="M19" s="31"/>
      <c r="N19" s="31"/>
    </row>
    <row r="20" spans="1:14" s="6" customFormat="1" x14ac:dyDescent="0.25">
      <c r="A20" s="181" t="str">
        <f>Appartements!A15</f>
        <v>Maisons-Laffitte - 14 Rue Des Plantes - Sarine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3"/>
    </row>
    <row r="21" spans="1:14" s="6" customFormat="1" x14ac:dyDescent="0.25">
      <c r="A21" s="184"/>
      <c r="B21" s="185"/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185"/>
      <c r="N21" s="186"/>
    </row>
    <row r="22" spans="1:14" s="3" customFormat="1" x14ac:dyDescent="0.25">
      <c r="A22" s="15" t="s">
        <v>27</v>
      </c>
      <c r="B22" s="9">
        <v>111</v>
      </c>
      <c r="C22" s="11"/>
      <c r="D22" s="11"/>
      <c r="E22" s="11"/>
      <c r="F22" s="11"/>
      <c r="G22" s="11"/>
      <c r="H22" s="11"/>
      <c r="I22" s="11"/>
      <c r="J22" s="11"/>
      <c r="K22" s="11"/>
      <c r="L22" s="12"/>
      <c r="M22" s="12"/>
      <c r="N22" s="12"/>
    </row>
    <row r="23" spans="1:14" s="4" customFormat="1" x14ac:dyDescent="0.25">
      <c r="A23" s="28" t="s">
        <v>26</v>
      </c>
      <c r="B23" s="29">
        <v>112</v>
      </c>
      <c r="C23" s="30"/>
      <c r="D23" s="30"/>
      <c r="E23" s="30"/>
      <c r="F23" s="30"/>
      <c r="G23" s="30"/>
      <c r="H23" s="30"/>
      <c r="I23" s="30"/>
      <c r="J23" s="30"/>
      <c r="K23" s="30"/>
      <c r="L23" s="31"/>
      <c r="M23" s="31"/>
      <c r="N23" s="31"/>
    </row>
    <row r="24" spans="1:14" s="6" customFormat="1" x14ac:dyDescent="0.25">
      <c r="A24" s="187" t="str">
        <f>Appartements!A18</f>
        <v>Montesson - 14 Rue Pierre Louis Guyard</v>
      </c>
      <c r="B24" s="188"/>
      <c r="C24" s="188"/>
      <c r="D24" s="188"/>
      <c r="E24" s="188"/>
      <c r="F24" s="188"/>
      <c r="G24" s="188"/>
      <c r="H24" s="188"/>
      <c r="I24" s="188"/>
      <c r="J24" s="188"/>
      <c r="K24" s="188"/>
      <c r="L24" s="188"/>
      <c r="M24" s="188"/>
      <c r="N24" s="189"/>
    </row>
    <row r="25" spans="1:14" s="6" customFormat="1" x14ac:dyDescent="0.25">
      <c r="A25" s="190"/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2"/>
    </row>
    <row r="26" spans="1:14" s="3" customFormat="1" x14ac:dyDescent="0.25">
      <c r="A26" s="17"/>
      <c r="B26" s="17">
        <v>101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spans="1:14" s="4" customFormat="1" x14ac:dyDescent="0.25">
      <c r="A27" s="32"/>
      <c r="B27" s="32">
        <v>102</v>
      </c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</row>
    <row r="28" spans="1:14" s="3" customFormat="1" x14ac:dyDescent="0.25">
      <c r="A28" s="17"/>
      <c r="B28" s="17">
        <v>111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</row>
    <row r="29" spans="1:14" s="4" customFormat="1" x14ac:dyDescent="0.25">
      <c r="A29" s="32"/>
      <c r="B29" s="32">
        <v>112</v>
      </c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</row>
    <row r="30" spans="1:14" s="3" customFormat="1" x14ac:dyDescent="0.25">
      <c r="A30" s="17"/>
      <c r="B30" s="17">
        <v>121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spans="1:14" s="4" customFormat="1" x14ac:dyDescent="0.25">
      <c r="A31" s="33"/>
      <c r="B31" s="33">
        <v>122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</row>
  </sheetData>
  <mergeCells count="19">
    <mergeCell ref="A16:N17"/>
    <mergeCell ref="A20:N21"/>
    <mergeCell ref="A24:N25"/>
    <mergeCell ref="J5:J7"/>
    <mergeCell ref="K5:K7"/>
    <mergeCell ref="L5:L7"/>
    <mergeCell ref="M5:M7"/>
    <mergeCell ref="N5:N7"/>
    <mergeCell ref="A8:N9"/>
    <mergeCell ref="A2:N2"/>
    <mergeCell ref="A5:A7"/>
    <mergeCell ref="B5:B7"/>
    <mergeCell ref="C5:C7"/>
    <mergeCell ref="D5:D7"/>
    <mergeCell ref="E5:E7"/>
    <mergeCell ref="F5:F7"/>
    <mergeCell ref="G5:G7"/>
    <mergeCell ref="H5:H7"/>
    <mergeCell ref="I5:I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R31"/>
  <sheetViews>
    <sheetView workbookViewId="0">
      <selection activeCell="A2" sqref="A2:R2"/>
    </sheetView>
  </sheetViews>
  <sheetFormatPr baseColWidth="10" defaultRowHeight="15" x14ac:dyDescent="0.25"/>
  <cols>
    <col min="1" max="1" width="22.42578125" customWidth="1"/>
    <col min="2" max="2" width="12.85546875" customWidth="1"/>
    <col min="3" max="3" width="10.28515625" customWidth="1"/>
    <col min="4" max="15" width="9.140625" customWidth="1"/>
    <col min="16" max="16" width="8.42578125" customWidth="1"/>
    <col min="17" max="17" width="8" customWidth="1"/>
    <col min="18" max="18" width="9.42578125" customWidth="1"/>
  </cols>
  <sheetData>
    <row r="2" spans="1:18" ht="21" x14ac:dyDescent="0.35">
      <c r="A2" s="168" t="str">
        <f ca="1">"Révision des Loyers "&amp;RIGHT(CELL("filename",A1),LEN(CELL("filename",A1))-SEARCH("]",CELL("filename",A1)))</f>
        <v>Révision des Loyers 2017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4" spans="1:1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8" ht="15" customHeight="1" x14ac:dyDescent="0.25">
      <c r="A5" s="199" t="s">
        <v>1</v>
      </c>
      <c r="B5" s="202" t="s">
        <v>2</v>
      </c>
      <c r="C5" s="202" t="s">
        <v>24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65"/>
      <c r="Q5" s="68"/>
      <c r="R5" s="66"/>
    </row>
    <row r="6" spans="1:18" s="3" customFormat="1" x14ac:dyDescent="0.25">
      <c r="A6" s="200"/>
      <c r="B6" s="203"/>
      <c r="C6" s="203"/>
      <c r="D6" s="76" t="s">
        <v>39</v>
      </c>
      <c r="E6" s="76" t="s">
        <v>44</v>
      </c>
      <c r="F6" s="76" t="s">
        <v>5</v>
      </c>
      <c r="G6" s="76" t="s">
        <v>37</v>
      </c>
      <c r="H6" s="76" t="s">
        <v>6</v>
      </c>
      <c r="I6" s="76" t="s">
        <v>7</v>
      </c>
      <c r="J6" s="76" t="s">
        <v>38</v>
      </c>
      <c r="K6" s="76" t="s">
        <v>8</v>
      </c>
      <c r="L6" s="76" t="s">
        <v>40</v>
      </c>
      <c r="M6" s="76" t="s">
        <v>41</v>
      </c>
      <c r="N6" s="76" t="s">
        <v>42</v>
      </c>
      <c r="O6" s="76" t="s">
        <v>43</v>
      </c>
      <c r="P6" s="69" t="s">
        <v>34</v>
      </c>
      <c r="Q6" s="70" t="s">
        <v>35</v>
      </c>
      <c r="R6" s="71" t="s">
        <v>36</v>
      </c>
    </row>
    <row r="7" spans="1:18" s="3" customFormat="1" x14ac:dyDescent="0.25">
      <c r="A7" s="201"/>
      <c r="B7" s="204"/>
      <c r="C7" s="204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2"/>
      <c r="Q7" s="73"/>
      <c r="R7" s="74"/>
    </row>
    <row r="8" spans="1:18" s="3" customFormat="1" x14ac:dyDescent="0.25">
      <c r="A8" s="35" t="s">
        <v>15</v>
      </c>
      <c r="B8" s="36"/>
      <c r="C8" s="36"/>
      <c r="D8" s="82" t="s">
        <v>21</v>
      </c>
      <c r="E8" s="82" t="s">
        <v>19</v>
      </c>
      <c r="F8" s="82" t="s">
        <v>19</v>
      </c>
      <c r="G8" s="82" t="s">
        <v>19</v>
      </c>
      <c r="H8" s="82" t="s">
        <v>31</v>
      </c>
      <c r="I8" s="82" t="s">
        <v>20</v>
      </c>
      <c r="J8" s="82" t="s">
        <v>20</v>
      </c>
      <c r="K8" s="82" t="s">
        <v>32</v>
      </c>
      <c r="L8" s="82" t="s">
        <v>32</v>
      </c>
      <c r="M8" s="82" t="s">
        <v>32</v>
      </c>
      <c r="N8" s="82" t="s">
        <v>32</v>
      </c>
      <c r="O8" s="83" t="s">
        <v>21</v>
      </c>
      <c r="P8" s="67"/>
      <c r="Q8" s="67"/>
      <c r="R8" s="67"/>
    </row>
    <row r="9" spans="1:18" s="3" customFormat="1" x14ac:dyDescent="0.25">
      <c r="A9" s="38" t="s">
        <v>16</v>
      </c>
      <c r="B9" s="36"/>
      <c r="C9" s="36"/>
      <c r="D9" s="39">
        <v>125.33</v>
      </c>
      <c r="E9" s="39">
        <v>125.5</v>
      </c>
      <c r="F9" s="39">
        <v>125.5</v>
      </c>
      <c r="G9" s="39">
        <v>125.5</v>
      </c>
      <c r="H9" s="39">
        <v>125.5</v>
      </c>
      <c r="I9" s="39">
        <v>125.9</v>
      </c>
      <c r="J9" s="39">
        <v>125.9</v>
      </c>
      <c r="K9" s="39">
        <v>125.9</v>
      </c>
      <c r="L9" s="39">
        <v>125.9</v>
      </c>
      <c r="M9" s="40">
        <v>125.9</v>
      </c>
      <c r="N9" s="40">
        <v>125.9</v>
      </c>
      <c r="O9" s="55">
        <v>126.46</v>
      </c>
      <c r="P9" s="68"/>
      <c r="Q9" s="68"/>
      <c r="R9" s="68"/>
    </row>
    <row r="10" spans="1:18" s="5" customFormat="1" ht="30" customHeight="1" x14ac:dyDescent="0.25">
      <c r="A10" s="53" t="str">
        <f>Appartements!A5</f>
        <v>Meulan - 34 Av Gambetta - Pollux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78"/>
      <c r="Q10" s="78"/>
      <c r="R10" s="56"/>
    </row>
    <row r="11" spans="1:18" s="3" customFormat="1" x14ac:dyDescent="0.25">
      <c r="A11" s="59" t="s">
        <v>12</v>
      </c>
      <c r="B11" s="60">
        <v>110</v>
      </c>
      <c r="C11" s="61">
        <v>43040</v>
      </c>
      <c r="D11" s="129"/>
      <c r="E11" s="129"/>
      <c r="F11" s="129"/>
      <c r="G11" s="129"/>
      <c r="H11" s="129"/>
      <c r="I11" s="129"/>
      <c r="J11" s="129"/>
      <c r="K11" s="129"/>
      <c r="L11" s="129"/>
      <c r="M11" s="148"/>
      <c r="N11" s="148">
        <v>690</v>
      </c>
      <c r="O11" s="149"/>
      <c r="P11" s="121">
        <f>SUM(D11:O11)</f>
        <v>690</v>
      </c>
      <c r="Q11" s="121">
        <f>'2017'!P11</f>
        <v>690</v>
      </c>
      <c r="R11" s="122">
        <f>P11-Q11</f>
        <v>0</v>
      </c>
    </row>
    <row r="12" spans="1:18" s="4" customFormat="1" x14ac:dyDescent="0.25">
      <c r="A12" s="41" t="s">
        <v>11</v>
      </c>
      <c r="B12" s="42">
        <v>120</v>
      </c>
      <c r="C12" s="43">
        <v>43009</v>
      </c>
      <c r="D12" s="131"/>
      <c r="E12" s="131"/>
      <c r="F12" s="131"/>
      <c r="G12" s="131"/>
      <c r="H12" s="131"/>
      <c r="I12" s="131"/>
      <c r="J12" s="131"/>
      <c r="K12" s="131"/>
      <c r="L12" s="131"/>
      <c r="M12" s="150">
        <v>890</v>
      </c>
      <c r="N12" s="150"/>
      <c r="O12" s="151"/>
      <c r="P12" s="123">
        <f>SUM(D12:O12)</f>
        <v>890</v>
      </c>
      <c r="Q12" s="123">
        <f>'2017'!P12</f>
        <v>890</v>
      </c>
      <c r="R12" s="123">
        <f t="shared" ref="R12:R31" si="0">P12-Q12</f>
        <v>0</v>
      </c>
    </row>
    <row r="13" spans="1:18" s="3" customFormat="1" x14ac:dyDescent="0.25">
      <c r="A13" s="15" t="s">
        <v>13</v>
      </c>
      <c r="B13" s="9">
        <v>200</v>
      </c>
      <c r="C13" s="2"/>
      <c r="D13" s="133"/>
      <c r="E13" s="133"/>
      <c r="F13" s="133"/>
      <c r="G13" s="133"/>
      <c r="H13" s="133"/>
      <c r="I13" s="133"/>
      <c r="J13" s="133"/>
      <c r="K13" s="133"/>
      <c r="L13" s="133"/>
      <c r="M13" s="152"/>
      <c r="N13" s="152"/>
      <c r="O13" s="153"/>
      <c r="P13" s="122">
        <f t="shared" ref="P13:P29" si="1">SUM(D13:O13)</f>
        <v>0</v>
      </c>
      <c r="Q13" s="122">
        <f>'2017'!P13</f>
        <v>0</v>
      </c>
      <c r="R13" s="122">
        <f t="shared" si="0"/>
        <v>0</v>
      </c>
    </row>
    <row r="14" spans="1:18" s="4" customFormat="1" x14ac:dyDescent="0.25">
      <c r="A14" s="41" t="s">
        <v>13</v>
      </c>
      <c r="B14" s="42">
        <v>210</v>
      </c>
      <c r="C14" s="43"/>
      <c r="D14" s="131"/>
      <c r="E14" s="131"/>
      <c r="F14" s="131"/>
      <c r="G14" s="131"/>
      <c r="H14" s="131"/>
      <c r="I14" s="131"/>
      <c r="J14" s="131"/>
      <c r="K14" s="131"/>
      <c r="L14" s="131"/>
      <c r="M14" s="150"/>
      <c r="N14" s="150"/>
      <c r="O14" s="151"/>
      <c r="P14" s="123">
        <f t="shared" si="1"/>
        <v>0</v>
      </c>
      <c r="Q14" s="123">
        <f>'2017'!P14</f>
        <v>0</v>
      </c>
      <c r="R14" s="123">
        <f t="shared" si="0"/>
        <v>0</v>
      </c>
    </row>
    <row r="15" spans="1:18" s="3" customFormat="1" x14ac:dyDescent="0.25">
      <c r="A15" s="15" t="s">
        <v>13</v>
      </c>
      <c r="B15" s="9">
        <v>220</v>
      </c>
      <c r="C15" s="2"/>
      <c r="D15" s="133"/>
      <c r="E15" s="133"/>
      <c r="F15" s="133"/>
      <c r="G15" s="133"/>
      <c r="H15" s="133"/>
      <c r="I15" s="133"/>
      <c r="J15" s="133"/>
      <c r="K15" s="133"/>
      <c r="L15" s="133"/>
      <c r="M15" s="152"/>
      <c r="N15" s="152"/>
      <c r="O15" s="153"/>
      <c r="P15" s="122">
        <f t="shared" si="1"/>
        <v>0</v>
      </c>
      <c r="Q15" s="122">
        <f>'2017'!P15</f>
        <v>0</v>
      </c>
      <c r="R15" s="122">
        <f t="shared" si="0"/>
        <v>0</v>
      </c>
    </row>
    <row r="16" spans="1:18" s="4" customFormat="1" x14ac:dyDescent="0.25">
      <c r="A16" s="62" t="s">
        <v>13</v>
      </c>
      <c r="B16" s="63">
        <v>300</v>
      </c>
      <c r="C16" s="64"/>
      <c r="D16" s="136"/>
      <c r="E16" s="136"/>
      <c r="F16" s="136"/>
      <c r="G16" s="136"/>
      <c r="H16" s="136"/>
      <c r="I16" s="136"/>
      <c r="J16" s="136"/>
      <c r="K16" s="136"/>
      <c r="L16" s="136"/>
      <c r="M16" s="154"/>
      <c r="N16" s="154"/>
      <c r="O16" s="155"/>
      <c r="P16" s="123">
        <f t="shared" si="1"/>
        <v>0</v>
      </c>
      <c r="Q16" s="123">
        <f>'2017'!P16</f>
        <v>0</v>
      </c>
      <c r="R16" s="123">
        <f t="shared" si="0"/>
        <v>0</v>
      </c>
    </row>
    <row r="17" spans="1:18" s="6" customFormat="1" ht="30" customHeight="1" x14ac:dyDescent="0.25">
      <c r="A17" s="51" t="str">
        <f>Appartements!A12</f>
        <v>Maisons-Laffitte - 12 Av Lesage</v>
      </c>
      <c r="B17" s="52"/>
      <c r="C17" s="52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24"/>
      <c r="Q17" s="124"/>
      <c r="R17" s="125"/>
    </row>
    <row r="18" spans="1:18" s="3" customFormat="1" x14ac:dyDescent="0.25">
      <c r="A18" s="59" t="s">
        <v>33</v>
      </c>
      <c r="B18" s="60">
        <v>100</v>
      </c>
      <c r="C18" s="61">
        <v>42853</v>
      </c>
      <c r="D18" s="129"/>
      <c r="E18" s="129"/>
      <c r="F18" s="129"/>
      <c r="G18" s="129"/>
      <c r="H18" s="129">
        <v>920</v>
      </c>
      <c r="I18" s="129"/>
      <c r="J18" s="129"/>
      <c r="K18" s="129"/>
      <c r="L18" s="129"/>
      <c r="M18" s="148"/>
      <c r="N18" s="148"/>
      <c r="O18" s="149"/>
      <c r="P18" s="122">
        <f t="shared" si="1"/>
        <v>920</v>
      </c>
      <c r="Q18" s="122">
        <f>'2017'!P18</f>
        <v>920</v>
      </c>
      <c r="R18" s="122">
        <f t="shared" si="0"/>
        <v>0</v>
      </c>
    </row>
    <row r="19" spans="1:18" s="4" customFormat="1" x14ac:dyDescent="0.25">
      <c r="A19" s="62"/>
      <c r="B19" s="63">
        <v>110</v>
      </c>
      <c r="C19" s="64"/>
      <c r="D19" s="136"/>
      <c r="E19" s="136"/>
      <c r="F19" s="136"/>
      <c r="G19" s="136"/>
      <c r="H19" s="136"/>
      <c r="I19" s="136"/>
      <c r="J19" s="136"/>
      <c r="K19" s="136"/>
      <c r="L19" s="136"/>
      <c r="M19" s="154"/>
      <c r="N19" s="154"/>
      <c r="O19" s="155"/>
      <c r="P19" s="123">
        <f t="shared" si="1"/>
        <v>0</v>
      </c>
      <c r="Q19" s="123">
        <f>'2017'!P19</f>
        <v>0</v>
      </c>
      <c r="R19" s="123">
        <f t="shared" si="0"/>
        <v>0</v>
      </c>
    </row>
    <row r="20" spans="1:18" s="6" customFormat="1" ht="30" customHeight="1" x14ac:dyDescent="0.25">
      <c r="A20" s="51" t="str">
        <f>Appartements!A15</f>
        <v>Maisons-Laffitte - 14 Rue Des Plantes - Sarine</v>
      </c>
      <c r="B20" s="52"/>
      <c r="C20" s="52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24"/>
      <c r="Q20" s="124"/>
      <c r="R20" s="125"/>
    </row>
    <row r="21" spans="1:18" s="3" customFormat="1" x14ac:dyDescent="0.25">
      <c r="A21" s="59" t="s">
        <v>27</v>
      </c>
      <c r="B21" s="60">
        <v>111</v>
      </c>
      <c r="C21" s="61">
        <v>42370</v>
      </c>
      <c r="D21" s="129">
        <v>1070</v>
      </c>
      <c r="E21" s="129"/>
      <c r="F21" s="129"/>
      <c r="G21" s="129"/>
      <c r="H21" s="129"/>
      <c r="I21" s="129"/>
      <c r="J21" s="129"/>
      <c r="K21" s="129"/>
      <c r="L21" s="129"/>
      <c r="M21" s="148"/>
      <c r="N21" s="148"/>
      <c r="O21" s="149"/>
      <c r="P21" s="122">
        <f t="shared" si="1"/>
        <v>1070</v>
      </c>
      <c r="Q21" s="122">
        <f>'2017'!P21</f>
        <v>1070</v>
      </c>
      <c r="R21" s="122">
        <f t="shared" si="0"/>
        <v>0</v>
      </c>
    </row>
    <row r="22" spans="1:18" s="4" customFormat="1" x14ac:dyDescent="0.25">
      <c r="A22" s="62" t="s">
        <v>26</v>
      </c>
      <c r="B22" s="63">
        <v>112</v>
      </c>
      <c r="C22" s="64">
        <v>42370</v>
      </c>
      <c r="D22" s="136">
        <v>650</v>
      </c>
      <c r="E22" s="136"/>
      <c r="F22" s="136"/>
      <c r="G22" s="136"/>
      <c r="H22" s="136"/>
      <c r="I22" s="136"/>
      <c r="J22" s="136"/>
      <c r="K22" s="136"/>
      <c r="L22" s="136"/>
      <c r="M22" s="154"/>
      <c r="N22" s="154"/>
      <c r="O22" s="155"/>
      <c r="P22" s="123">
        <f t="shared" si="1"/>
        <v>650</v>
      </c>
      <c r="Q22" s="123">
        <f>'2017'!P22</f>
        <v>650</v>
      </c>
      <c r="R22" s="123">
        <f t="shared" si="0"/>
        <v>0</v>
      </c>
    </row>
    <row r="23" spans="1:18" s="6" customFormat="1" ht="30" customHeight="1" x14ac:dyDescent="0.25">
      <c r="A23" s="49" t="str">
        <f>Appartements!A18</f>
        <v>Montesson - 14 Rue Pierre Louis Guyard</v>
      </c>
      <c r="B23" s="50"/>
      <c r="C23" s="50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24"/>
      <c r="Q23" s="124"/>
      <c r="R23" s="125"/>
    </row>
    <row r="24" spans="1:18" s="3" customFormat="1" x14ac:dyDescent="0.25">
      <c r="A24" s="57"/>
      <c r="B24" s="57">
        <v>101</v>
      </c>
      <c r="C24" s="58">
        <v>42767</v>
      </c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9"/>
      <c r="P24" s="122">
        <f t="shared" si="1"/>
        <v>0</v>
      </c>
      <c r="Q24" s="122">
        <f>'2017'!P24</f>
        <v>0</v>
      </c>
      <c r="R24" s="122">
        <f t="shared" si="0"/>
        <v>0</v>
      </c>
    </row>
    <row r="25" spans="1:18" s="4" customFormat="1" x14ac:dyDescent="0.25">
      <c r="A25" s="44"/>
      <c r="B25" s="44">
        <v>102</v>
      </c>
      <c r="C25" s="45">
        <v>42979</v>
      </c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1"/>
      <c r="P25" s="123">
        <f t="shared" si="1"/>
        <v>0</v>
      </c>
      <c r="Q25" s="123">
        <f>'2017'!P25</f>
        <v>0</v>
      </c>
      <c r="R25" s="123">
        <f t="shared" si="0"/>
        <v>0</v>
      </c>
    </row>
    <row r="26" spans="1:18" s="3" customFormat="1" x14ac:dyDescent="0.25">
      <c r="A26" s="17"/>
      <c r="B26" s="17">
        <v>111</v>
      </c>
      <c r="C26" s="8">
        <v>43009</v>
      </c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3"/>
      <c r="P26" s="122">
        <f t="shared" si="1"/>
        <v>0</v>
      </c>
      <c r="Q26" s="122">
        <f>'2017'!P26</f>
        <v>0</v>
      </c>
      <c r="R26" s="122">
        <f t="shared" si="0"/>
        <v>0</v>
      </c>
    </row>
    <row r="27" spans="1:18" s="4" customFormat="1" x14ac:dyDescent="0.25">
      <c r="A27" s="44"/>
      <c r="B27" s="44">
        <v>112</v>
      </c>
      <c r="C27" s="45">
        <v>43040</v>
      </c>
      <c r="D27" s="150"/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1"/>
      <c r="P27" s="123">
        <f t="shared" si="1"/>
        <v>0</v>
      </c>
      <c r="Q27" s="123">
        <f>'2017'!P27</f>
        <v>0</v>
      </c>
      <c r="R27" s="123">
        <f t="shared" si="0"/>
        <v>0</v>
      </c>
    </row>
    <row r="28" spans="1:18" s="3" customFormat="1" x14ac:dyDescent="0.25">
      <c r="A28" s="17"/>
      <c r="B28" s="17">
        <v>121</v>
      </c>
      <c r="C28" s="8">
        <v>43070</v>
      </c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3"/>
      <c r="P28" s="122">
        <f t="shared" si="1"/>
        <v>0</v>
      </c>
      <c r="Q28" s="122">
        <f>'2017'!P28</f>
        <v>0</v>
      </c>
      <c r="R28" s="122">
        <f t="shared" si="0"/>
        <v>0</v>
      </c>
    </row>
    <row r="29" spans="1:18" s="4" customFormat="1" x14ac:dyDescent="0.25">
      <c r="A29" s="46"/>
      <c r="B29" s="46">
        <v>122</v>
      </c>
      <c r="C29" s="47">
        <v>42917</v>
      </c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5"/>
      <c r="P29" s="123">
        <f t="shared" si="1"/>
        <v>0</v>
      </c>
      <c r="Q29" s="123">
        <f>'2017'!P29</f>
        <v>0</v>
      </c>
      <c r="R29" s="123">
        <f t="shared" si="0"/>
        <v>0</v>
      </c>
    </row>
    <row r="30" spans="1:18" x14ac:dyDescent="0.25"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4"/>
      <c r="Q30" s="124"/>
      <c r="R30" s="124"/>
    </row>
    <row r="31" spans="1:18" x14ac:dyDescent="0.25">
      <c r="D31" s="127">
        <f>SUM(D11:D29)</f>
        <v>1720</v>
      </c>
      <c r="E31" s="127">
        <f t="shared" ref="E31:O31" si="2">SUM(E11:E29)</f>
        <v>0</v>
      </c>
      <c r="F31" s="127">
        <f t="shared" si="2"/>
        <v>0</v>
      </c>
      <c r="G31" s="127">
        <f t="shared" si="2"/>
        <v>0</v>
      </c>
      <c r="H31" s="127">
        <f t="shared" si="2"/>
        <v>920</v>
      </c>
      <c r="I31" s="127">
        <f t="shared" si="2"/>
        <v>0</v>
      </c>
      <c r="J31" s="127">
        <f t="shared" si="2"/>
        <v>0</v>
      </c>
      <c r="K31" s="127">
        <f t="shared" si="2"/>
        <v>0</v>
      </c>
      <c r="L31" s="127">
        <f t="shared" si="2"/>
        <v>0</v>
      </c>
      <c r="M31" s="127">
        <f t="shared" si="2"/>
        <v>890</v>
      </c>
      <c r="N31" s="127">
        <f t="shared" si="2"/>
        <v>690</v>
      </c>
      <c r="O31" s="127">
        <f t="shared" si="2"/>
        <v>0</v>
      </c>
      <c r="P31" s="128">
        <f>SUM(D31:O31)</f>
        <v>4220</v>
      </c>
      <c r="Q31" s="128">
        <f>'2017'!P31</f>
        <v>4220</v>
      </c>
      <c r="R31" s="128">
        <f t="shared" si="0"/>
        <v>0</v>
      </c>
    </row>
  </sheetData>
  <mergeCells count="4">
    <mergeCell ref="A2:R2"/>
    <mergeCell ref="A5:A7"/>
    <mergeCell ref="B5:B7"/>
    <mergeCell ref="C5:C7"/>
  </mergeCells>
  <pageMargins left="0.25" right="0.25" top="0.75" bottom="0.75" header="0.3" footer="0.3"/>
  <pageSetup paperSize="9" scale="75" orientation="landscape" r:id="rId1"/>
  <ignoredErrors>
    <ignoredError sqref="P21:P22 P18 P11:P12 P24:P25 P26:P29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R31"/>
  <sheetViews>
    <sheetView workbookViewId="0">
      <selection activeCell="A2" sqref="A2:R2"/>
    </sheetView>
  </sheetViews>
  <sheetFormatPr baseColWidth="10" defaultRowHeight="15" x14ac:dyDescent="0.25"/>
  <cols>
    <col min="1" max="1" width="22.42578125" customWidth="1"/>
    <col min="2" max="2" width="12.85546875" customWidth="1"/>
    <col min="3" max="3" width="10.28515625" customWidth="1"/>
    <col min="4" max="15" width="9.140625" customWidth="1"/>
    <col min="16" max="16" width="8.42578125" customWidth="1"/>
    <col min="17" max="17" width="8" customWidth="1"/>
    <col min="18" max="18" width="9.42578125" customWidth="1"/>
  </cols>
  <sheetData>
    <row r="2" spans="1:18" ht="21" x14ac:dyDescent="0.35">
      <c r="A2" s="168" t="str">
        <f ca="1">"Révision des Loyers "&amp;RIGHT(CELL("filename",A1),LEN(CELL("filename",A1))-SEARCH("]",CELL("filename",A1)))</f>
        <v>Révision des Loyers 2018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4" spans="1:1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8" ht="15" customHeight="1" x14ac:dyDescent="0.25">
      <c r="A5" s="199" t="s">
        <v>1</v>
      </c>
      <c r="B5" s="202" t="s">
        <v>2</v>
      </c>
      <c r="C5" s="202" t="s">
        <v>24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65"/>
      <c r="Q5" s="68"/>
      <c r="R5" s="66"/>
    </row>
    <row r="6" spans="1:18" s="3" customFormat="1" x14ac:dyDescent="0.25">
      <c r="A6" s="200"/>
      <c r="B6" s="203"/>
      <c r="C6" s="203"/>
      <c r="D6" s="76" t="s">
        <v>39</v>
      </c>
      <c r="E6" s="76" t="s">
        <v>44</v>
      </c>
      <c r="F6" s="76" t="s">
        <v>5</v>
      </c>
      <c r="G6" s="76" t="s">
        <v>37</v>
      </c>
      <c r="H6" s="76" t="s">
        <v>6</v>
      </c>
      <c r="I6" s="76" t="s">
        <v>7</v>
      </c>
      <c r="J6" s="76" t="s">
        <v>38</v>
      </c>
      <c r="K6" s="76" t="s">
        <v>8</v>
      </c>
      <c r="L6" s="76" t="s">
        <v>40</v>
      </c>
      <c r="M6" s="76" t="s">
        <v>41</v>
      </c>
      <c r="N6" s="76" t="s">
        <v>42</v>
      </c>
      <c r="O6" s="76" t="s">
        <v>43</v>
      </c>
      <c r="P6" s="69" t="s">
        <v>34</v>
      </c>
      <c r="Q6" s="70" t="s">
        <v>35</v>
      </c>
      <c r="R6" s="71" t="s">
        <v>36</v>
      </c>
    </row>
    <row r="7" spans="1:18" s="3" customFormat="1" x14ac:dyDescent="0.25">
      <c r="A7" s="201"/>
      <c r="B7" s="204"/>
      <c r="C7" s="204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2"/>
      <c r="Q7" s="73"/>
      <c r="R7" s="74"/>
    </row>
    <row r="8" spans="1:18" s="3" customFormat="1" x14ac:dyDescent="0.25">
      <c r="A8" s="35" t="s">
        <v>15</v>
      </c>
      <c r="B8" s="36"/>
      <c r="C8" s="36"/>
      <c r="D8" s="37" t="s">
        <v>21</v>
      </c>
      <c r="E8" s="82" t="s">
        <v>19</v>
      </c>
      <c r="F8" s="82" t="s">
        <v>19</v>
      </c>
      <c r="G8" s="82" t="s">
        <v>19</v>
      </c>
      <c r="H8" s="37" t="s">
        <v>31</v>
      </c>
      <c r="I8" s="82" t="s">
        <v>20</v>
      </c>
      <c r="J8" s="82" t="s">
        <v>20</v>
      </c>
      <c r="K8" s="82" t="s">
        <v>32</v>
      </c>
      <c r="L8" s="82" t="s">
        <v>32</v>
      </c>
      <c r="M8" s="37" t="s">
        <v>32</v>
      </c>
      <c r="N8" s="37" t="s">
        <v>32</v>
      </c>
      <c r="O8" s="83" t="s">
        <v>21</v>
      </c>
      <c r="P8" s="67"/>
      <c r="Q8" s="67"/>
      <c r="R8" s="67"/>
    </row>
    <row r="9" spans="1:18" s="3" customFormat="1" x14ac:dyDescent="0.25">
      <c r="A9" s="38" t="s">
        <v>16</v>
      </c>
      <c r="B9" s="36"/>
      <c r="C9" s="36"/>
      <c r="D9" s="39">
        <v>126.46</v>
      </c>
      <c r="E9" s="39">
        <v>126.82</v>
      </c>
      <c r="F9" s="39">
        <v>126.82</v>
      </c>
      <c r="G9" s="39">
        <v>126.82</v>
      </c>
      <c r="H9" s="39">
        <v>126.82</v>
      </c>
      <c r="I9" s="39"/>
      <c r="J9" s="39"/>
      <c r="K9" s="39"/>
      <c r="L9" s="39"/>
      <c r="M9" s="40"/>
      <c r="N9" s="40"/>
      <c r="O9" s="55"/>
      <c r="P9" s="68"/>
      <c r="Q9" s="68"/>
      <c r="R9" s="68"/>
    </row>
    <row r="10" spans="1:18" s="5" customFormat="1" ht="30" customHeight="1" x14ac:dyDescent="0.25">
      <c r="A10" s="53" t="str">
        <f>Appartements!A5</f>
        <v>Meulan - 34 Av Gambetta - Pollux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78"/>
      <c r="Q10" s="78"/>
      <c r="R10" s="56"/>
    </row>
    <row r="11" spans="1:18" s="3" customFormat="1" x14ac:dyDescent="0.25">
      <c r="A11" s="59" t="s">
        <v>12</v>
      </c>
      <c r="B11" s="60">
        <v>110</v>
      </c>
      <c r="C11" s="61">
        <v>43040</v>
      </c>
      <c r="D11" s="129" t="str">
        <f>IF(OR('2017'!D11="-",'2017'!D11="",'2017'!D11="0",D$9=""),"-",('2017'!D11*D$9/'2017'!D$9))</f>
        <v>-</v>
      </c>
      <c r="E11" s="129" t="str">
        <f>IF(OR('2017'!E11="-",'2017'!E11="",'2017'!E11="0",E$9=""),"-",('2017'!E11*E$9/'2017'!E$9))</f>
        <v>-</v>
      </c>
      <c r="F11" s="129" t="str">
        <f>IF(OR('2017'!F11="-",'2017'!F11="",'2017'!F11="0",F$9=""),"-",('2017'!F11*F$9/'2017'!F$9))</f>
        <v>-</v>
      </c>
      <c r="G11" s="129" t="str">
        <f>IF(OR('2017'!G11="-",'2017'!G11="",'2017'!G11="0",G$9=""),"-",('2017'!G11*G$9/'2017'!G$9))</f>
        <v>-</v>
      </c>
      <c r="H11" s="129" t="str">
        <f>IF(OR('2017'!H11="-",'2017'!H11="",'2017'!H11="0",H$9=""),"-",('2017'!H11*H$9/'2017'!H$9))</f>
        <v>-</v>
      </c>
      <c r="I11" s="129" t="str">
        <f>IF(OR('2017'!I11="-",'2017'!I11="",'2017'!I11="0",I$9=""),"-",('2017'!I11*I$9/'2017'!I$9))</f>
        <v>-</v>
      </c>
      <c r="J11" s="129" t="str">
        <f>IF(OR('2017'!J11="-",'2017'!J11="",'2017'!J11="0",J$9=""),"-",('2017'!J11*J$9/'2017'!J$9))</f>
        <v>-</v>
      </c>
      <c r="K11" s="129" t="str">
        <f>IF(OR('2017'!K11="-",'2017'!K11="",'2017'!K11="0",K$9=""),"-",('2017'!K11*K$9/'2017'!K$9))</f>
        <v>-</v>
      </c>
      <c r="L11" s="129" t="str">
        <f>IF(OR('2017'!L11="-",'2017'!L11="",'2017'!L11="0",L$9=""),"-",('2017'!L11*L$9/'2017'!L$9))</f>
        <v>-</v>
      </c>
      <c r="M11" s="129" t="str">
        <f>IF(OR('2017'!M11="-",'2017'!M11="",'2017'!M11="0",M$9=""),"-",('2017'!M11*M$9/'2017'!M$9))</f>
        <v>-</v>
      </c>
      <c r="N11" s="129" t="str">
        <f>IF(OR('2017'!N11="-",'2017'!N11="",'2017'!N11="0",N$9=""),"-",('2017'!N11*N$9/'2017'!N$9))</f>
        <v>-</v>
      </c>
      <c r="O11" s="130" t="str">
        <f>IF(OR('2017'!O11="-",'2017'!O11="",'2017'!O11="0",O$9=""),"-",('2017'!O11*O$9/'2017'!O$9))</f>
        <v>-</v>
      </c>
      <c r="P11" s="140">
        <f>SUM(D11:O11)</f>
        <v>0</v>
      </c>
      <c r="Q11" s="140">
        <f>'2017'!P11</f>
        <v>690</v>
      </c>
      <c r="R11" s="141">
        <f>P11-Q11</f>
        <v>-690</v>
      </c>
    </row>
    <row r="12" spans="1:18" s="4" customFormat="1" x14ac:dyDescent="0.25">
      <c r="A12" s="41" t="s">
        <v>11</v>
      </c>
      <c r="B12" s="42">
        <v>120</v>
      </c>
      <c r="C12" s="43">
        <v>43009</v>
      </c>
      <c r="D12" s="131" t="str">
        <f>IF(OR('2017'!D12="-",'2017'!D12="",'2017'!D12="0",D$9=""),"-",('2017'!D12*D$9/'2017'!D$9))</f>
        <v>-</v>
      </c>
      <c r="E12" s="131" t="str">
        <f>IF(OR('2017'!E12="-",'2017'!E12="",'2017'!E12="0",E$9=""),"-",('2017'!E12*E$9/'2017'!E$9))</f>
        <v>-</v>
      </c>
      <c r="F12" s="131" t="str">
        <f>IF(OR('2017'!F12="-",'2017'!F12="",'2017'!F12="0",F$9=""),"-",('2017'!F12*F$9/'2017'!F$9))</f>
        <v>-</v>
      </c>
      <c r="G12" s="131" t="str">
        <f>IF(OR('2017'!G12="-",'2017'!G12="",'2017'!G12="0",G$9=""),"-",('2017'!G12*G$9/'2017'!G$9))</f>
        <v>-</v>
      </c>
      <c r="H12" s="131" t="str">
        <f>IF(OR('2017'!H12="-",'2017'!H12="",'2017'!H12="0",H$9=""),"-",('2017'!H12*H$9/'2017'!H$9))</f>
        <v>-</v>
      </c>
      <c r="I12" s="131" t="str">
        <f>IF(OR('2017'!I12="-",'2017'!I12="",'2017'!I12="0",I$9=""),"-",('2017'!I12*I$9/'2017'!I$9))</f>
        <v>-</v>
      </c>
      <c r="J12" s="131" t="str">
        <f>IF(OR('2017'!J12="-",'2017'!J12="",'2017'!J12="0",J$9=""),"-",('2017'!J12*J$9/'2017'!J$9))</f>
        <v>-</v>
      </c>
      <c r="K12" s="131" t="str">
        <f>IF(OR('2017'!K12="-",'2017'!K12="",'2017'!K12="0",K$9=""),"-",('2017'!K12*K$9/'2017'!K$9))</f>
        <v>-</v>
      </c>
      <c r="L12" s="131" t="str">
        <f>IF(OR('2017'!L12="-",'2017'!L12="",'2017'!L12="0",L$9=""),"-",('2017'!L12*L$9/'2017'!L$9))</f>
        <v>-</v>
      </c>
      <c r="M12" s="131" t="str">
        <f>IF(OR('2017'!M12="-",'2017'!M12="",'2017'!M12="0",M$9=""),"-",('2017'!M12*M$9/'2017'!M$9))</f>
        <v>-</v>
      </c>
      <c r="N12" s="131" t="str">
        <f>IF(OR('2017'!N12="-",'2017'!N12="",'2017'!N12="0",N$9=""),"-",('2017'!N12*N$9/'2017'!N$9))</f>
        <v>-</v>
      </c>
      <c r="O12" s="132" t="str">
        <f>IF(OR('2017'!O12="-",'2017'!O12="",'2017'!O12="0",O$9=""),"-",('2017'!O12*O$9/'2017'!O$9))</f>
        <v>-</v>
      </c>
      <c r="P12" s="142">
        <f>SUM(D12:O12)</f>
        <v>0</v>
      </c>
      <c r="Q12" s="142">
        <f>'2017'!P12</f>
        <v>890</v>
      </c>
      <c r="R12" s="142">
        <f t="shared" ref="R12:R31" si="0">P12-Q12</f>
        <v>-890</v>
      </c>
    </row>
    <row r="13" spans="1:18" s="3" customFormat="1" x14ac:dyDescent="0.25">
      <c r="A13" s="15" t="s">
        <v>13</v>
      </c>
      <c r="B13" s="9">
        <v>200</v>
      </c>
      <c r="C13" s="2"/>
      <c r="D13" s="133" t="str">
        <f>IF(OR('2017'!D13="-",'2017'!D13="",'2017'!D13="0",D$9=""),"-",('2017'!D13*D$9/'2017'!D$9))</f>
        <v>-</v>
      </c>
      <c r="E13" s="133" t="str">
        <f>IF(OR('2017'!E13="-",'2017'!E13="",'2017'!E13="0",E$9=""),"-",('2017'!E13*E$9/'2017'!E$9))</f>
        <v>-</v>
      </c>
      <c r="F13" s="133" t="str">
        <f>IF(OR('2017'!F13="-",'2017'!F13="",'2017'!F13="0",F$9=""),"-",('2017'!F13*F$9/'2017'!F$9))</f>
        <v>-</v>
      </c>
      <c r="G13" s="133" t="str">
        <f>IF(OR('2017'!G13="-",'2017'!G13="",'2017'!G13="0",G$9=""),"-",('2017'!G13*G$9/'2017'!G$9))</f>
        <v>-</v>
      </c>
      <c r="H13" s="133" t="str">
        <f>IF(OR('2017'!H13="-",'2017'!H13="",'2017'!H13="0",H$9=""),"-",('2017'!H13*H$9/'2017'!H$9))</f>
        <v>-</v>
      </c>
      <c r="I13" s="133" t="str">
        <f>IF(OR('2017'!I13="-",'2017'!I13="",'2017'!I13="0",I$9=""),"-",('2017'!I13*I$9/'2017'!I$9))</f>
        <v>-</v>
      </c>
      <c r="J13" s="133" t="str">
        <f>IF(OR('2017'!J13="-",'2017'!J13="",'2017'!J13="0",J$9=""),"-",('2017'!J13*J$9/'2017'!J$9))</f>
        <v>-</v>
      </c>
      <c r="K13" s="133" t="str">
        <f>IF(OR('2017'!K13="-",'2017'!K13="",'2017'!K13="0",K$9=""),"-",('2017'!K13*K$9/'2017'!K$9))</f>
        <v>-</v>
      </c>
      <c r="L13" s="133" t="str">
        <f>IF(OR('2017'!L13="-",'2017'!L13="",'2017'!L13="0",L$9=""),"-",('2017'!L13*L$9/'2017'!L$9))</f>
        <v>-</v>
      </c>
      <c r="M13" s="134" t="str">
        <f>IF(OR('2017'!M13="-",'2017'!M13="",'2017'!M13="0",M$9=""),"-",('2017'!M13*M$9/'2017'!M$9))</f>
        <v>-</v>
      </c>
      <c r="N13" s="133" t="str">
        <f>IF(OR('2017'!N13="-",'2017'!N13="",'2017'!N13="0",N$9=""),"-",('2017'!N13*N$9/'2017'!N$9))</f>
        <v>-</v>
      </c>
      <c r="O13" s="135" t="str">
        <f>IF(OR('2017'!O13="-",'2017'!O13="",'2017'!O13="0",O$9=""),"-",('2017'!O13*O$9/'2017'!O$9))</f>
        <v>-</v>
      </c>
      <c r="P13" s="141">
        <f t="shared" ref="P13:P29" si="1">SUM(D13:O13)</f>
        <v>0</v>
      </c>
      <c r="Q13" s="141">
        <f>'2017'!P13</f>
        <v>0</v>
      </c>
      <c r="R13" s="141">
        <f t="shared" si="0"/>
        <v>0</v>
      </c>
    </row>
    <row r="14" spans="1:18" s="4" customFormat="1" x14ac:dyDescent="0.25">
      <c r="A14" s="41" t="s">
        <v>13</v>
      </c>
      <c r="B14" s="42">
        <v>210</v>
      </c>
      <c r="C14" s="43"/>
      <c r="D14" s="131" t="str">
        <f>IF(OR('2017'!D14="-",'2017'!D14="",'2017'!D14="0",D$9=""),"-",('2017'!D14*D$9/'2017'!D$9))</f>
        <v>-</v>
      </c>
      <c r="E14" s="131" t="str">
        <f>IF(OR('2017'!E14="-",'2017'!E14="",'2017'!E14="0",E$9=""),"-",('2017'!E14*E$9/'2017'!E$9))</f>
        <v>-</v>
      </c>
      <c r="F14" s="131" t="str">
        <f>IF(OR('2017'!F14="-",'2017'!F14="",'2017'!F14="0",F$9=""),"-",('2017'!F14*F$9/'2017'!F$9))</f>
        <v>-</v>
      </c>
      <c r="G14" s="131" t="str">
        <f>IF(OR('2017'!G14="-",'2017'!G14="",'2017'!G14="0",G$9=""),"-",('2017'!G14*G$9/'2017'!G$9))</f>
        <v>-</v>
      </c>
      <c r="H14" s="131" t="str">
        <f>IF(OR('2017'!H14="-",'2017'!H14="",'2017'!H14="0",H$9=""),"-",('2017'!H14*H$9/'2017'!H$9))</f>
        <v>-</v>
      </c>
      <c r="I14" s="131" t="str">
        <f>IF(OR('2017'!I14="-",'2017'!I14="",'2017'!I14="0",I$9=""),"-",('2017'!I14*I$9/'2017'!I$9))</f>
        <v>-</v>
      </c>
      <c r="J14" s="131" t="str">
        <f>IF(OR('2017'!J14="-",'2017'!J14="",'2017'!J14="0",J$9=""),"-",('2017'!J14*J$9/'2017'!J$9))</f>
        <v>-</v>
      </c>
      <c r="K14" s="131" t="str">
        <f>IF(OR('2017'!K14="-",'2017'!K14="",'2017'!K14="0",K$9=""),"-",('2017'!K14*K$9/'2017'!K$9))</f>
        <v>-</v>
      </c>
      <c r="L14" s="131" t="str">
        <f>IF(OR('2017'!L14="-",'2017'!L14="",'2017'!L14="0",L$9=""),"-",('2017'!L14*L$9/'2017'!L$9))</f>
        <v>-</v>
      </c>
      <c r="M14" s="131" t="str">
        <f>IF(OR('2017'!M14="-",'2017'!M14="",'2017'!M14="0",M$9=""),"-",('2017'!M14*M$9/'2017'!M$9))</f>
        <v>-</v>
      </c>
      <c r="N14" s="131" t="str">
        <f>IF(OR('2017'!N14="-",'2017'!N14="",'2017'!N14="0",N$9=""),"-",('2017'!N14*N$9/'2017'!N$9))</f>
        <v>-</v>
      </c>
      <c r="O14" s="132" t="str">
        <f>IF(OR('2017'!O14="-",'2017'!O14="",'2017'!O14="0",O$9=""),"-",('2017'!O14*O$9/'2017'!O$9))</f>
        <v>-</v>
      </c>
      <c r="P14" s="142">
        <f t="shared" si="1"/>
        <v>0</v>
      </c>
      <c r="Q14" s="142">
        <f>'2017'!P14</f>
        <v>0</v>
      </c>
      <c r="R14" s="142">
        <f t="shared" si="0"/>
        <v>0</v>
      </c>
    </row>
    <row r="15" spans="1:18" s="3" customFormat="1" x14ac:dyDescent="0.25">
      <c r="A15" s="15" t="s">
        <v>13</v>
      </c>
      <c r="B15" s="9">
        <v>220</v>
      </c>
      <c r="C15" s="2"/>
      <c r="D15" s="133" t="str">
        <f>IF(OR('2017'!D15="-",'2017'!D15="",'2017'!D15="0",D$9=""),"-",('2017'!D15*D$9/'2017'!D$9))</f>
        <v>-</v>
      </c>
      <c r="E15" s="133" t="str">
        <f>IF(OR('2017'!E15="-",'2017'!E15="",'2017'!E15="0",E$9=""),"-",('2017'!E15*E$9/'2017'!E$9))</f>
        <v>-</v>
      </c>
      <c r="F15" s="133" t="str">
        <f>IF(OR('2017'!F15="-",'2017'!F15="",'2017'!F15="0",F$9=""),"-",('2017'!F15*F$9/'2017'!F$9))</f>
        <v>-</v>
      </c>
      <c r="G15" s="133" t="str">
        <f>IF(OR('2017'!G15="-",'2017'!G15="",'2017'!G15="0",G$9=""),"-",('2017'!G15*G$9/'2017'!G$9))</f>
        <v>-</v>
      </c>
      <c r="H15" s="133" t="str">
        <f>IF(OR('2017'!H15="-",'2017'!H15="",'2017'!H15="0",H$9=""),"-",('2017'!H15*H$9/'2017'!H$9))</f>
        <v>-</v>
      </c>
      <c r="I15" s="133" t="str">
        <f>IF(OR('2017'!I15="-",'2017'!I15="",'2017'!I15="0",I$9=""),"-",('2017'!I15*I$9/'2017'!I$9))</f>
        <v>-</v>
      </c>
      <c r="J15" s="133" t="str">
        <f>IF(OR('2017'!J15="-",'2017'!J15="",'2017'!J15="0",J$9=""),"-",('2017'!J15*J$9/'2017'!J$9))</f>
        <v>-</v>
      </c>
      <c r="K15" s="133" t="str">
        <f>IF(OR('2017'!K15="-",'2017'!K15="",'2017'!K15="0",K$9=""),"-",('2017'!K15*K$9/'2017'!K$9))</f>
        <v>-</v>
      </c>
      <c r="L15" s="133" t="str">
        <f>IF(OR('2017'!L15="-",'2017'!L15="",'2017'!L15="0",L$9=""),"-",('2017'!L15*L$9/'2017'!L$9))</f>
        <v>-</v>
      </c>
      <c r="M15" s="133" t="str">
        <f>IF(OR('2017'!M15="-",'2017'!M15="",'2017'!M15="0",M$9=""),"-",('2017'!M15*M$9/'2017'!M$9))</f>
        <v>-</v>
      </c>
      <c r="N15" s="133" t="str">
        <f>IF(OR('2017'!N15="-",'2017'!N15="",'2017'!N15="0",N$9=""),"-",('2017'!N15*N$9/'2017'!N$9))</f>
        <v>-</v>
      </c>
      <c r="O15" s="135" t="str">
        <f>IF(OR('2017'!O15="-",'2017'!O15="",'2017'!O15="0",O$9=""),"-",('2017'!O15*O$9/'2017'!O$9))</f>
        <v>-</v>
      </c>
      <c r="P15" s="141">
        <f t="shared" si="1"/>
        <v>0</v>
      </c>
      <c r="Q15" s="141">
        <f>'2017'!P15</f>
        <v>0</v>
      </c>
      <c r="R15" s="141">
        <f t="shared" si="0"/>
        <v>0</v>
      </c>
    </row>
    <row r="16" spans="1:18" s="4" customFormat="1" x14ac:dyDescent="0.25">
      <c r="A16" s="62" t="s">
        <v>13</v>
      </c>
      <c r="B16" s="63">
        <v>300</v>
      </c>
      <c r="C16" s="64"/>
      <c r="D16" s="136" t="str">
        <f>IF(OR('2017'!D16="-",'2017'!D16="",'2017'!D16="0",D$9=""),"-",('2017'!D16*D$9/'2017'!D$9))</f>
        <v>-</v>
      </c>
      <c r="E16" s="136" t="str">
        <f>IF(OR('2017'!E16="-",'2017'!E16="",'2017'!E16="0",E$9=""),"-",('2017'!E16*E$9/'2017'!E$9))</f>
        <v>-</v>
      </c>
      <c r="F16" s="136" t="str">
        <f>IF(OR('2017'!F16="-",'2017'!F16="",'2017'!F16="0",F$9=""),"-",('2017'!F16*F$9/'2017'!F$9))</f>
        <v>-</v>
      </c>
      <c r="G16" s="136" t="str">
        <f>IF(OR('2017'!G16="-",'2017'!G16="",'2017'!G16="0",G$9=""),"-",('2017'!G16*G$9/'2017'!G$9))</f>
        <v>-</v>
      </c>
      <c r="H16" s="136" t="str">
        <f>IF(OR('2017'!H16="-",'2017'!H16="",'2017'!H16="0",H$9=""),"-",('2017'!H16*H$9/'2017'!H$9))</f>
        <v>-</v>
      </c>
      <c r="I16" s="136" t="str">
        <f>IF(OR('2017'!I16="-",'2017'!I16="",'2017'!I16="0",I$9=""),"-",('2017'!I16*I$9/'2017'!I$9))</f>
        <v>-</v>
      </c>
      <c r="J16" s="136" t="str">
        <f>IF(OR('2017'!J16="-",'2017'!J16="",'2017'!J16="0",J$9=""),"-",('2017'!J16*J$9/'2017'!J$9))</f>
        <v>-</v>
      </c>
      <c r="K16" s="136" t="str">
        <f>IF(OR('2017'!K16="-",'2017'!K16="",'2017'!K16="0",K$9=""),"-",('2017'!K16*K$9/'2017'!K$9))</f>
        <v>-</v>
      </c>
      <c r="L16" s="136" t="str">
        <f>IF(OR('2017'!L16="-",'2017'!L16="",'2017'!L16="0",L$9=""),"-",('2017'!L16*L$9/'2017'!L$9))</f>
        <v>-</v>
      </c>
      <c r="M16" s="136" t="str">
        <f>IF(OR('2017'!M16="-",'2017'!M16="",'2017'!M16="0",M$9=""),"-",('2017'!M16*M$9/'2017'!M$9))</f>
        <v>-</v>
      </c>
      <c r="N16" s="136" t="str">
        <f>IF(OR('2017'!N16="-",'2017'!N16="",'2017'!N16="0",N$9=""),"-",('2017'!N16*N$9/'2017'!N$9))</f>
        <v>-</v>
      </c>
      <c r="O16" s="137" t="str">
        <f>IF(OR('2017'!O16="-",'2017'!O16="",'2017'!O16="0",O$9=""),"-",('2017'!O16*O$9/'2017'!O$9))</f>
        <v>-</v>
      </c>
      <c r="P16" s="142">
        <f t="shared" si="1"/>
        <v>0</v>
      </c>
      <c r="Q16" s="142">
        <f>'2017'!P16</f>
        <v>0</v>
      </c>
      <c r="R16" s="142">
        <f t="shared" si="0"/>
        <v>0</v>
      </c>
    </row>
    <row r="17" spans="1:18" s="6" customFormat="1" ht="30" customHeight="1" x14ac:dyDescent="0.25">
      <c r="A17" s="51" t="str">
        <f>Appartements!A12</f>
        <v>Maisons-Laffitte - 12 Av Lesage</v>
      </c>
      <c r="B17" s="52"/>
      <c r="C17" s="52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43"/>
      <c r="Q17" s="143"/>
      <c r="R17" s="144"/>
    </row>
    <row r="18" spans="1:18" s="3" customFormat="1" x14ac:dyDescent="0.25">
      <c r="A18" s="59" t="s">
        <v>33</v>
      </c>
      <c r="B18" s="60">
        <v>100</v>
      </c>
      <c r="C18" s="61">
        <v>42853</v>
      </c>
      <c r="D18" s="129" t="str">
        <f>IF(OR('2017'!D18="-",'2017'!D18="",'2017'!D18="0",D$9=""),"-",('2017'!D18*D$9/'2017'!D$9))</f>
        <v>-</v>
      </c>
      <c r="E18" s="129" t="str">
        <f>IF(OR('2017'!E18="-",'2017'!E18="",'2017'!E18="0",E$9=""),"-",('2017'!E18*E$9/'2017'!E$9))</f>
        <v>-</v>
      </c>
      <c r="F18" s="129" t="str">
        <f>IF(OR('2017'!F18="-",'2017'!F18="",'2017'!F18="0",F$9=""),"-",('2017'!F18*F$9/'2017'!F$9))</f>
        <v>-</v>
      </c>
      <c r="G18" s="129" t="str">
        <f>IF(OR('2017'!G18="-",'2017'!G18="",'2017'!G18="0",G$9=""),"-",('2017'!G18*G$9/'2017'!G$9))</f>
        <v>-</v>
      </c>
      <c r="H18" s="139">
        <f>IF(OR('2017'!H18="-",'2017'!H18="",'2017'!H18="0",H$9=""),"-",('2017'!H18*H$9/'2017'!H$9))</f>
        <v>929.6764940239043</v>
      </c>
      <c r="I18" s="129" t="str">
        <f>IF(OR('2017'!I18="-",'2017'!I18="",'2017'!I18="0",I$9=""),"-",('2017'!I18*I$9/'2017'!I$9))</f>
        <v>-</v>
      </c>
      <c r="J18" s="129" t="str">
        <f>IF(OR('2017'!J18="-",'2017'!J18="",'2017'!J18="0",J$9=""),"-",('2017'!J18*J$9/'2017'!J$9))</f>
        <v>-</v>
      </c>
      <c r="K18" s="129" t="str">
        <f>IF(OR('2017'!K18="-",'2017'!K18="",'2017'!K18="0",K$9=""),"-",('2017'!K18*K$9/'2017'!K$9))</f>
        <v>-</v>
      </c>
      <c r="L18" s="129" t="str">
        <f>IF(OR('2017'!L18="-",'2017'!L18="",'2017'!L18="0",L$9=""),"-",('2017'!L18*L$9/'2017'!L$9))</f>
        <v>-</v>
      </c>
      <c r="M18" s="129" t="str">
        <f>IF(OR('2017'!M18="-",'2017'!M18="",'2017'!M18="0",M$9=""),"-",('2017'!M18*M$9/'2017'!M$9))</f>
        <v>-</v>
      </c>
      <c r="N18" s="129" t="str">
        <f>IF(OR('2017'!N18="-",'2017'!N18="",'2017'!N18="0",N$9=""),"-",('2017'!N18*N$9/'2017'!N$9))</f>
        <v>-</v>
      </c>
      <c r="O18" s="130" t="str">
        <f>IF(OR('2017'!O18="-",'2017'!O18="",'2017'!O18="0",O$9=""),"-",('2017'!O18*O$9/'2017'!O$9))</f>
        <v>-</v>
      </c>
      <c r="P18" s="141">
        <f t="shared" si="1"/>
        <v>929.6764940239043</v>
      </c>
      <c r="Q18" s="141">
        <f>'2017'!P18</f>
        <v>920</v>
      </c>
      <c r="R18" s="141">
        <f t="shared" si="0"/>
        <v>9.6764940239042971</v>
      </c>
    </row>
    <row r="19" spans="1:18" s="4" customFormat="1" x14ac:dyDescent="0.25">
      <c r="A19" s="62"/>
      <c r="B19" s="63">
        <v>110</v>
      </c>
      <c r="C19" s="64"/>
      <c r="D19" s="136" t="str">
        <f>IF(OR('2017'!D19="-",'2017'!D19="",'2017'!D19="0",D$9=""),"-",('2017'!D19*D$9/'2017'!D$9))</f>
        <v>-</v>
      </c>
      <c r="E19" s="136" t="str">
        <f>IF(OR('2017'!E19="-",'2017'!E19="",'2017'!E19="0",E$9=""),"-",('2017'!E19*E$9/'2017'!E$9))</f>
        <v>-</v>
      </c>
      <c r="F19" s="136" t="str">
        <f>IF(OR('2017'!F19="-",'2017'!F19="",'2017'!F19="0",F$9=""),"-",('2017'!F19*F$9/'2017'!F$9))</f>
        <v>-</v>
      </c>
      <c r="G19" s="136" t="str">
        <f>IF(OR('2017'!G19="-",'2017'!G19="",'2017'!G19="0",G$9=""),"-",('2017'!G19*G$9/'2017'!G$9))</f>
        <v>-</v>
      </c>
      <c r="H19" s="136" t="str">
        <f>IF(OR('2017'!H19="-",'2017'!H19="",'2017'!H19="0",H$9=""),"-",('2017'!H19*H$9/'2017'!H$9))</f>
        <v>-</v>
      </c>
      <c r="I19" s="136" t="str">
        <f>IF(OR('2017'!I19="-",'2017'!I19="",'2017'!I19="0",I$9=""),"-",('2017'!I19*I$9/'2017'!I$9))</f>
        <v>-</v>
      </c>
      <c r="J19" s="136" t="str">
        <f>IF(OR('2017'!J19="-",'2017'!J19="",'2017'!J19="0",J$9=""),"-",('2017'!J19*J$9/'2017'!J$9))</f>
        <v>-</v>
      </c>
      <c r="K19" s="136" t="str">
        <f>IF(OR('2017'!K19="-",'2017'!K19="",'2017'!K19="0",K$9=""),"-",('2017'!K19*K$9/'2017'!K$9))</f>
        <v>-</v>
      </c>
      <c r="L19" s="136" t="str">
        <f>IF(OR('2017'!L19="-",'2017'!L19="",'2017'!L19="0",L$9=""),"-",('2017'!L19*L$9/'2017'!L$9))</f>
        <v>-</v>
      </c>
      <c r="M19" s="136" t="str">
        <f>IF(OR('2017'!M19="-",'2017'!M19="",'2017'!M19="0",M$9=""),"-",('2017'!M19*M$9/'2017'!M$9))</f>
        <v>-</v>
      </c>
      <c r="N19" s="136" t="str">
        <f>IF(OR('2017'!N19="-",'2017'!N19="",'2017'!N19="0",N$9=""),"-",('2017'!N19*N$9/'2017'!N$9))</f>
        <v>-</v>
      </c>
      <c r="O19" s="137" t="str">
        <f>IF(OR('2017'!O19="-",'2017'!O19="",'2017'!O19="0",O$9=""),"-",('2017'!O19*O$9/'2017'!O$9))</f>
        <v>-</v>
      </c>
      <c r="P19" s="142">
        <f t="shared" si="1"/>
        <v>0</v>
      </c>
      <c r="Q19" s="142">
        <f>'2017'!P19</f>
        <v>0</v>
      </c>
      <c r="R19" s="142">
        <f t="shared" si="0"/>
        <v>0</v>
      </c>
    </row>
    <row r="20" spans="1:18" s="6" customFormat="1" ht="30" customHeight="1" x14ac:dyDescent="0.25">
      <c r="A20" s="51" t="str">
        <f>Appartements!A15</f>
        <v>Maisons-Laffitte - 14 Rue Des Plantes - Sarine</v>
      </c>
      <c r="B20" s="52"/>
      <c r="C20" s="52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43"/>
      <c r="Q20" s="143"/>
      <c r="R20" s="144"/>
    </row>
    <row r="21" spans="1:18" s="3" customFormat="1" x14ac:dyDescent="0.25">
      <c r="A21" s="59" t="s">
        <v>27</v>
      </c>
      <c r="B21" s="60">
        <v>111</v>
      </c>
      <c r="C21" s="61">
        <v>42370</v>
      </c>
      <c r="D21" s="129">
        <f>IF(OR('2017'!D21="-",'2017'!D21="",'2017'!D21="0",D$9=""),"-",('2017'!D21*D$9/'2017'!D$9))</f>
        <v>1079.6473310460383</v>
      </c>
      <c r="E21" s="129" t="str">
        <f>IF(OR('2017'!E21="-",'2017'!E21="",'2017'!E21="0",E$9=""),"-",('2017'!E21*E$9/'2017'!E$9))</f>
        <v>-</v>
      </c>
      <c r="F21" s="129" t="str">
        <f>IF(OR('2017'!F21="-",'2017'!F21="",'2017'!F21="0",F$9=""),"-",('2017'!F21*F$9/'2017'!F$9))</f>
        <v>-</v>
      </c>
      <c r="G21" s="129" t="str">
        <f>IF(OR('2017'!G21="-",'2017'!G21="",'2017'!G21="0",G$9=""),"-",('2017'!G21*G$9/'2017'!G$9))</f>
        <v>-</v>
      </c>
      <c r="H21" s="129" t="str">
        <f>IF(OR('2017'!H21="-",'2017'!H21="",'2017'!H21="0",H$9=""),"-",('2017'!H21*H$9/'2017'!H$9))</f>
        <v>-</v>
      </c>
      <c r="I21" s="129" t="str">
        <f>IF(OR('2017'!I21="-",'2017'!I21="",'2017'!I21="0",I$9=""),"-",('2017'!I21*I$9/'2017'!I$9))</f>
        <v>-</v>
      </c>
      <c r="J21" s="129" t="str">
        <f>IF(OR('2017'!J21="-",'2017'!J21="",'2017'!J21="0",J$9=""),"-",('2017'!J21*J$9/'2017'!J$9))</f>
        <v>-</v>
      </c>
      <c r="K21" s="129" t="str">
        <f>IF(OR('2017'!K21="-",'2017'!K21="",'2017'!K21="0",K$9=""),"-",('2017'!K21*K$9/'2017'!K$9))</f>
        <v>-</v>
      </c>
      <c r="L21" s="129" t="str">
        <f>IF(OR('2017'!L21="-",'2017'!L21="",'2017'!L21="0",L$9=""),"-",('2017'!L21*L$9/'2017'!L$9))</f>
        <v>-</v>
      </c>
      <c r="M21" s="129" t="str">
        <f>IF(OR('2017'!M21="-",'2017'!M21="",'2017'!M21="0",M$9=""),"-",('2017'!M21*M$9/'2017'!M$9))</f>
        <v>-</v>
      </c>
      <c r="N21" s="129" t="str">
        <f>IF(OR('2017'!N21="-",'2017'!N21="",'2017'!N21="0",N$9=""),"-",('2017'!N21*N$9/'2017'!N$9))</f>
        <v>-</v>
      </c>
      <c r="O21" s="130" t="str">
        <f>IF(OR('2017'!O21="-",'2017'!O21="",'2017'!O21="0",O$9=""),"-",('2017'!O21*O$9/'2017'!O$9))</f>
        <v>-</v>
      </c>
      <c r="P21" s="141">
        <f t="shared" si="1"/>
        <v>1079.6473310460383</v>
      </c>
      <c r="Q21" s="141">
        <f>'2017'!P21</f>
        <v>1070</v>
      </c>
      <c r="R21" s="141">
        <f t="shared" si="0"/>
        <v>9.6473310460382891</v>
      </c>
    </row>
    <row r="22" spans="1:18" s="4" customFormat="1" x14ac:dyDescent="0.25">
      <c r="A22" s="62" t="s">
        <v>26</v>
      </c>
      <c r="B22" s="63">
        <v>112</v>
      </c>
      <c r="C22" s="64">
        <v>42370</v>
      </c>
      <c r="D22" s="136">
        <f>IF(OR('2017'!D22="-",'2017'!D22="",'2017'!D22="0",D$9=""),"-",('2017'!D22*D$9/'2017'!D$9))</f>
        <v>655.86052820553743</v>
      </c>
      <c r="E22" s="136" t="str">
        <f>IF(OR('2017'!E22="-",'2017'!E22="",'2017'!E22="0",E$9=""),"-",('2017'!E22*E$9/'2017'!E$9))</f>
        <v>-</v>
      </c>
      <c r="F22" s="136" t="str">
        <f>IF(OR('2017'!F22="-",'2017'!F22="",'2017'!F22="0",F$9=""),"-",('2017'!F22*F$9/'2017'!F$9))</f>
        <v>-</v>
      </c>
      <c r="G22" s="136" t="str">
        <f>IF(OR('2017'!G22="-",'2017'!G22="",'2017'!G22="0",G$9=""),"-",('2017'!G22*G$9/'2017'!G$9))</f>
        <v>-</v>
      </c>
      <c r="H22" s="136" t="str">
        <f>IF(OR('2017'!H22="-",'2017'!H22="",'2017'!H22="0",H$9=""),"-",('2017'!H22*H$9/'2017'!H$9))</f>
        <v>-</v>
      </c>
      <c r="I22" s="136" t="str">
        <f>IF(OR('2017'!I22="-",'2017'!I22="",'2017'!I22="0",I$9=""),"-",('2017'!I22*I$9/'2017'!I$9))</f>
        <v>-</v>
      </c>
      <c r="J22" s="136" t="str">
        <f>IF(OR('2017'!J22="-",'2017'!J22="",'2017'!J22="0",J$9=""),"-",('2017'!J22*J$9/'2017'!J$9))</f>
        <v>-</v>
      </c>
      <c r="K22" s="136" t="str">
        <f>IF(OR('2017'!K22="-",'2017'!K22="",'2017'!K22="0",K$9=""),"-",('2017'!K22*K$9/'2017'!K$9))</f>
        <v>-</v>
      </c>
      <c r="L22" s="136" t="str">
        <f>IF(OR('2017'!L22="-",'2017'!L22="",'2017'!L22="0",L$9=""),"-",('2017'!L22*L$9/'2017'!L$9))</f>
        <v>-</v>
      </c>
      <c r="M22" s="136" t="str">
        <f>IF(OR('2017'!M22="-",'2017'!M22="",'2017'!M22="0",M$9=""),"-",('2017'!M22*M$9/'2017'!M$9))</f>
        <v>-</v>
      </c>
      <c r="N22" s="136" t="str">
        <f>IF(OR('2017'!N22="-",'2017'!N22="",'2017'!N22="0",N$9=""),"-",('2017'!N22*N$9/'2017'!N$9))</f>
        <v>-</v>
      </c>
      <c r="O22" s="137" t="str">
        <f>IF(OR('2017'!O22="-",'2017'!O22="",'2017'!O22="0",O$9=""),"-",('2017'!O22*O$9/'2017'!O$9))</f>
        <v>-</v>
      </c>
      <c r="P22" s="142">
        <f t="shared" si="1"/>
        <v>655.86052820553743</v>
      </c>
      <c r="Q22" s="142">
        <f>'2017'!P22</f>
        <v>650</v>
      </c>
      <c r="R22" s="142">
        <f t="shared" si="0"/>
        <v>5.8605282055374346</v>
      </c>
    </row>
    <row r="23" spans="1:18" s="6" customFormat="1" ht="30" customHeight="1" x14ac:dyDescent="0.25">
      <c r="A23" s="49" t="str">
        <f>Appartements!A18</f>
        <v>Montesson - 14 Rue Pierre Louis Guyard</v>
      </c>
      <c r="B23" s="50"/>
      <c r="C23" s="50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43"/>
      <c r="Q23" s="143"/>
      <c r="R23" s="144"/>
    </row>
    <row r="24" spans="1:18" s="3" customFormat="1" x14ac:dyDescent="0.25">
      <c r="A24" s="57"/>
      <c r="B24" s="57">
        <v>101</v>
      </c>
      <c r="C24" s="58">
        <v>42767</v>
      </c>
      <c r="D24" s="129" t="str">
        <f>IF(OR('2017'!D24="-",'2017'!D24="",'2017'!D24="0",D$9=""),"-",('2017'!D24*D$9/'2017'!D$9))</f>
        <v>-</v>
      </c>
      <c r="E24" s="129" t="str">
        <f>IF(OR('2017'!E24="-",'2017'!E24="",'2017'!E24="0",E$9=""),"-",('2017'!E24*E$9/'2017'!E$9))</f>
        <v>-</v>
      </c>
      <c r="F24" s="129" t="str">
        <f>IF(OR('2017'!F24="-",'2017'!F24="",'2017'!F24="0",F$9=""),"-",('2017'!F24*F$9/'2017'!F$9))</f>
        <v>-</v>
      </c>
      <c r="G24" s="129" t="str">
        <f>IF(OR('2017'!G24="-",'2017'!G24="",'2017'!G24="0",G$9=""),"-",('2017'!G24*G$9/'2017'!G$9))</f>
        <v>-</v>
      </c>
      <c r="H24" s="129" t="str">
        <f>IF(OR('2017'!H24="-",'2017'!H24="",'2017'!H24="0",H$9=""),"-",('2017'!H24*H$9/'2017'!H$9))</f>
        <v>-</v>
      </c>
      <c r="I24" s="129" t="str">
        <f>IF(OR('2017'!I24="-",'2017'!I24="",'2017'!I24="0",I$9=""),"-",('2017'!I24*I$9/'2017'!I$9))</f>
        <v>-</v>
      </c>
      <c r="J24" s="129" t="str">
        <f>IF(OR('2017'!J24="-",'2017'!J24="",'2017'!J24="0",J$9=""),"-",('2017'!J24*J$9/'2017'!J$9))</f>
        <v>-</v>
      </c>
      <c r="K24" s="129" t="str">
        <f>IF(OR('2017'!K24="-",'2017'!K24="",'2017'!K24="0",K$9=""),"-",('2017'!K24*K$9/'2017'!K$9))</f>
        <v>-</v>
      </c>
      <c r="L24" s="129" t="str">
        <f>IF(OR('2017'!L24="-",'2017'!L24="",'2017'!L24="0",L$9=""),"-",('2017'!L24*L$9/'2017'!L$9))</f>
        <v>-</v>
      </c>
      <c r="M24" s="129" t="str">
        <f>IF(OR('2017'!M24="-",'2017'!M24="",'2017'!M24="0",M$9=""),"-",('2017'!M24*M$9/'2017'!M$9))</f>
        <v>-</v>
      </c>
      <c r="N24" s="129" t="str">
        <f>IF(OR('2017'!N24="-",'2017'!N24="",'2017'!N24="0",N$9=""),"-",('2017'!N24*N$9/'2017'!N$9))</f>
        <v>-</v>
      </c>
      <c r="O24" s="130" t="str">
        <f>IF(OR('2017'!O24="-",'2017'!O24="",'2017'!O24="0",O$9=""),"-",('2017'!O24*O$9/'2017'!O$9))</f>
        <v>-</v>
      </c>
      <c r="P24" s="141">
        <f t="shared" si="1"/>
        <v>0</v>
      </c>
      <c r="Q24" s="141">
        <f>'2017'!P24</f>
        <v>0</v>
      </c>
      <c r="R24" s="141">
        <f t="shared" si="0"/>
        <v>0</v>
      </c>
    </row>
    <row r="25" spans="1:18" s="4" customFormat="1" x14ac:dyDescent="0.25">
      <c r="A25" s="44"/>
      <c r="B25" s="44">
        <v>102</v>
      </c>
      <c r="C25" s="45">
        <v>42979</v>
      </c>
      <c r="D25" s="131" t="str">
        <f>IF(OR('2017'!D25="-",'2017'!D25="",'2017'!D25="0",D$9=""),"-",('2017'!D25*D$9/'2017'!D$9))</f>
        <v>-</v>
      </c>
      <c r="E25" s="131" t="str">
        <f>IF(OR('2017'!E25="-",'2017'!E25="",'2017'!E25="0",E$9=""),"-",('2017'!E25*E$9/'2017'!E$9))</f>
        <v>-</v>
      </c>
      <c r="F25" s="131" t="str">
        <f>IF(OR('2017'!F25="-",'2017'!F25="",'2017'!F25="0",F$9=""),"-",('2017'!F25*F$9/'2017'!F$9))</f>
        <v>-</v>
      </c>
      <c r="G25" s="131" t="str">
        <f>IF(OR('2017'!G25="-",'2017'!G25="",'2017'!G25="0",G$9=""),"-",('2017'!G25*G$9/'2017'!G$9))</f>
        <v>-</v>
      </c>
      <c r="H25" s="131" t="str">
        <f>IF(OR('2017'!H25="-",'2017'!H25="",'2017'!H25="0",H$9=""),"-",('2017'!H25*H$9/'2017'!H$9))</f>
        <v>-</v>
      </c>
      <c r="I25" s="131" t="str">
        <f>IF(OR('2017'!I25="-",'2017'!I25="",'2017'!I25="0",I$9=""),"-",('2017'!I25*I$9/'2017'!I$9))</f>
        <v>-</v>
      </c>
      <c r="J25" s="131" t="str">
        <f>IF(OR('2017'!J25="-",'2017'!J25="",'2017'!J25="0",J$9=""),"-",('2017'!J25*J$9/'2017'!J$9))</f>
        <v>-</v>
      </c>
      <c r="K25" s="131" t="str">
        <f>IF(OR('2017'!K25="-",'2017'!K25="",'2017'!K25="0",K$9=""),"-",('2017'!K25*K$9/'2017'!K$9))</f>
        <v>-</v>
      </c>
      <c r="L25" s="131" t="str">
        <f>IF(OR('2017'!L25="-",'2017'!L25="",'2017'!L25="0",L$9=""),"-",('2017'!L25*L$9/'2017'!L$9))</f>
        <v>-</v>
      </c>
      <c r="M25" s="131" t="str">
        <f>IF(OR('2017'!M25="-",'2017'!M25="",'2017'!M25="0",M$9=""),"-",('2017'!M25*M$9/'2017'!M$9))</f>
        <v>-</v>
      </c>
      <c r="N25" s="131" t="str">
        <f>IF(OR('2017'!N25="-",'2017'!N25="",'2017'!N25="0",N$9=""),"-",('2017'!N25*N$9/'2017'!N$9))</f>
        <v>-</v>
      </c>
      <c r="O25" s="132" t="str">
        <f>IF(OR('2017'!O25="-",'2017'!O25="",'2017'!O25="0",O$9=""),"-",('2017'!O25*O$9/'2017'!O$9))</f>
        <v>-</v>
      </c>
      <c r="P25" s="142">
        <f t="shared" si="1"/>
        <v>0</v>
      </c>
      <c r="Q25" s="142">
        <f>'2017'!P25</f>
        <v>0</v>
      </c>
      <c r="R25" s="142">
        <f t="shared" si="0"/>
        <v>0</v>
      </c>
    </row>
    <row r="26" spans="1:18" s="3" customFormat="1" x14ac:dyDescent="0.25">
      <c r="A26" s="17"/>
      <c r="B26" s="17">
        <v>111</v>
      </c>
      <c r="C26" s="8">
        <v>43009</v>
      </c>
      <c r="D26" s="133" t="str">
        <f>IF(OR('2017'!D26="-",'2017'!D26="",'2017'!D26="0",D$9=""),"-",('2017'!D26*D$9/'2017'!D$9))</f>
        <v>-</v>
      </c>
      <c r="E26" s="133" t="str">
        <f>IF(OR('2017'!E26="-",'2017'!E26="",'2017'!E26="0",E$9=""),"-",('2017'!E26*E$9/'2017'!E$9))</f>
        <v>-</v>
      </c>
      <c r="F26" s="133" t="str">
        <f>IF(OR('2017'!F26="-",'2017'!F26="",'2017'!F26="0",F$9=""),"-",('2017'!F26*F$9/'2017'!F$9))</f>
        <v>-</v>
      </c>
      <c r="G26" s="133" t="str">
        <f>IF(OR('2017'!G26="-",'2017'!G26="",'2017'!G26="0",G$9=""),"-",('2017'!G26*G$9/'2017'!G$9))</f>
        <v>-</v>
      </c>
      <c r="H26" s="133" t="str">
        <f>IF(OR('2017'!H26="-",'2017'!H26="",'2017'!H26="0",H$9=""),"-",('2017'!H26*H$9/'2017'!H$9))</f>
        <v>-</v>
      </c>
      <c r="I26" s="133" t="str">
        <f>IF(OR('2017'!I26="-",'2017'!I26="",'2017'!I26="0",I$9=""),"-",('2017'!I26*I$9/'2017'!I$9))</f>
        <v>-</v>
      </c>
      <c r="J26" s="133" t="str">
        <f>IF(OR('2017'!J26="-",'2017'!J26="",'2017'!J26="0",J$9=""),"-",('2017'!J26*J$9/'2017'!J$9))</f>
        <v>-</v>
      </c>
      <c r="K26" s="133" t="str">
        <f>IF(OR('2017'!K26="-",'2017'!K26="",'2017'!K26="0",K$9=""),"-",('2017'!K26*K$9/'2017'!K$9))</f>
        <v>-</v>
      </c>
      <c r="L26" s="133" t="str">
        <f>IF(OR('2017'!L26="-",'2017'!L26="",'2017'!L26="0",L$9=""),"-",('2017'!L26*L$9/'2017'!L$9))</f>
        <v>-</v>
      </c>
      <c r="M26" s="133" t="str">
        <f>IF(OR('2017'!M26="-",'2017'!M26="",'2017'!M26="0",M$9=""),"-",('2017'!M26*M$9/'2017'!M$9))</f>
        <v>-</v>
      </c>
      <c r="N26" s="133" t="str">
        <f>IF(OR('2017'!N26="-",'2017'!N26="",'2017'!N26="0",N$9=""),"-",('2017'!N26*N$9/'2017'!N$9))</f>
        <v>-</v>
      </c>
      <c r="O26" s="135" t="str">
        <f>IF(OR('2017'!O26="-",'2017'!O26="",'2017'!O26="0",O$9=""),"-",('2017'!O26*O$9/'2017'!O$9))</f>
        <v>-</v>
      </c>
      <c r="P26" s="141">
        <f t="shared" si="1"/>
        <v>0</v>
      </c>
      <c r="Q26" s="141">
        <f>'2017'!P26</f>
        <v>0</v>
      </c>
      <c r="R26" s="141">
        <f t="shared" si="0"/>
        <v>0</v>
      </c>
    </row>
    <row r="27" spans="1:18" s="4" customFormat="1" x14ac:dyDescent="0.25">
      <c r="A27" s="44"/>
      <c r="B27" s="44">
        <v>112</v>
      </c>
      <c r="C27" s="45">
        <v>43040</v>
      </c>
      <c r="D27" s="131" t="str">
        <f>IF(OR('2017'!D27="-",'2017'!D27="",'2017'!D27="0",D$9=""),"-",('2017'!D27*D$9/'2017'!D$9))</f>
        <v>-</v>
      </c>
      <c r="E27" s="131" t="str">
        <f>IF(OR('2017'!E27="-",'2017'!E27="",'2017'!E27="0",E$9=""),"-",('2017'!E27*E$9/'2017'!E$9))</f>
        <v>-</v>
      </c>
      <c r="F27" s="131" t="str">
        <f>IF(OR('2017'!F27="-",'2017'!F27="",'2017'!F27="0",F$9=""),"-",('2017'!F27*F$9/'2017'!F$9))</f>
        <v>-</v>
      </c>
      <c r="G27" s="131" t="str">
        <f>IF(OR('2017'!G27="-",'2017'!G27="",'2017'!G27="0",G$9=""),"-",('2017'!G27*G$9/'2017'!G$9))</f>
        <v>-</v>
      </c>
      <c r="H27" s="131" t="str">
        <f>IF(OR('2017'!H27="-",'2017'!H27="",'2017'!H27="0",H$9=""),"-",('2017'!H27*H$9/'2017'!H$9))</f>
        <v>-</v>
      </c>
      <c r="I27" s="131" t="str">
        <f>IF(OR('2017'!I27="-",'2017'!I27="",'2017'!I27="0",I$9=""),"-",('2017'!I27*I$9/'2017'!I$9))</f>
        <v>-</v>
      </c>
      <c r="J27" s="131" t="str">
        <f>IF(OR('2017'!J27="-",'2017'!J27="",'2017'!J27="0",J$9=""),"-",('2017'!J27*J$9/'2017'!J$9))</f>
        <v>-</v>
      </c>
      <c r="K27" s="131" t="str">
        <f>IF(OR('2017'!K27="-",'2017'!K27="",'2017'!K27="0",K$9=""),"-",('2017'!K27*K$9/'2017'!K$9))</f>
        <v>-</v>
      </c>
      <c r="L27" s="131" t="str">
        <f>IF(OR('2017'!L27="-",'2017'!L27="",'2017'!L27="0",L$9=""),"-",('2017'!L27*L$9/'2017'!L$9))</f>
        <v>-</v>
      </c>
      <c r="M27" s="131" t="str">
        <f>IF(OR('2017'!M27="-",'2017'!M27="",'2017'!M27="0",M$9=""),"-",('2017'!M27*M$9/'2017'!M$9))</f>
        <v>-</v>
      </c>
      <c r="N27" s="131" t="str">
        <f>IF(OR('2017'!N27="-",'2017'!N27="",'2017'!N27="0",N$9=""),"-",('2017'!N27*N$9/'2017'!N$9))</f>
        <v>-</v>
      </c>
      <c r="O27" s="132" t="str">
        <f>IF(OR('2017'!O27="-",'2017'!O27="",'2017'!O27="0",O$9=""),"-",('2017'!O27*O$9/'2017'!O$9))</f>
        <v>-</v>
      </c>
      <c r="P27" s="142">
        <f t="shared" si="1"/>
        <v>0</v>
      </c>
      <c r="Q27" s="142">
        <f>'2017'!P27</f>
        <v>0</v>
      </c>
      <c r="R27" s="142">
        <f t="shared" si="0"/>
        <v>0</v>
      </c>
    </row>
    <row r="28" spans="1:18" s="3" customFormat="1" x14ac:dyDescent="0.25">
      <c r="A28" s="17"/>
      <c r="B28" s="17">
        <v>121</v>
      </c>
      <c r="C28" s="8">
        <v>43070</v>
      </c>
      <c r="D28" s="133" t="str">
        <f>IF(OR('2017'!D28="-",'2017'!D28="",'2017'!D28="0",D$9=""),"-",('2017'!D28*D$9/'2017'!D$9))</f>
        <v>-</v>
      </c>
      <c r="E28" s="133" t="str">
        <f>IF(OR('2017'!E28="-",'2017'!E28="",'2017'!E28="0",E$9=""),"-",('2017'!E28*E$9/'2017'!E$9))</f>
        <v>-</v>
      </c>
      <c r="F28" s="133" t="str">
        <f>IF(OR('2017'!F28="-",'2017'!F28="",'2017'!F28="0",F$9=""),"-",('2017'!F28*F$9/'2017'!F$9))</f>
        <v>-</v>
      </c>
      <c r="G28" s="133" t="str">
        <f>IF(OR('2017'!G28="-",'2017'!G28="",'2017'!G28="0",G$9=""),"-",('2017'!G28*G$9/'2017'!G$9))</f>
        <v>-</v>
      </c>
      <c r="H28" s="133" t="str">
        <f>IF(OR('2017'!H28="-",'2017'!H28="",'2017'!H28="0",H$9=""),"-",('2017'!H28*H$9/'2017'!H$9))</f>
        <v>-</v>
      </c>
      <c r="I28" s="133" t="str">
        <f>IF(OR('2017'!I28="-",'2017'!I28="",'2017'!I28="0",I$9=""),"-",('2017'!I28*I$9/'2017'!I$9))</f>
        <v>-</v>
      </c>
      <c r="J28" s="133" t="str">
        <f>IF(OR('2017'!J28="-",'2017'!J28="",'2017'!J28="0",J$9=""),"-",('2017'!J28*J$9/'2017'!J$9))</f>
        <v>-</v>
      </c>
      <c r="K28" s="133" t="str">
        <f>IF(OR('2017'!K28="-",'2017'!K28="",'2017'!K28="0",K$9=""),"-",('2017'!K28*K$9/'2017'!K$9))</f>
        <v>-</v>
      </c>
      <c r="L28" s="133" t="str">
        <f>IF(OR('2017'!L28="-",'2017'!L28="",'2017'!L28="0",L$9=""),"-",('2017'!L28*L$9/'2017'!L$9))</f>
        <v>-</v>
      </c>
      <c r="M28" s="133" t="str">
        <f>IF(OR('2017'!M28="-",'2017'!M28="",'2017'!M28="0",M$9=""),"-",('2017'!M28*M$9/'2017'!M$9))</f>
        <v>-</v>
      </c>
      <c r="N28" s="133" t="str">
        <f>IF(OR('2017'!N28="-",'2017'!N28="",'2017'!N28="0",N$9=""),"-",('2017'!N28*N$9/'2017'!N$9))</f>
        <v>-</v>
      </c>
      <c r="O28" s="135" t="str">
        <f>IF(OR('2017'!O28="-",'2017'!O28="",'2017'!O28="0",O$9=""),"-",('2017'!O28*O$9/'2017'!O$9))</f>
        <v>-</v>
      </c>
      <c r="P28" s="141">
        <f t="shared" si="1"/>
        <v>0</v>
      </c>
      <c r="Q28" s="141">
        <f>'2017'!P28</f>
        <v>0</v>
      </c>
      <c r="R28" s="141">
        <f t="shared" si="0"/>
        <v>0</v>
      </c>
    </row>
    <row r="29" spans="1:18" s="4" customFormat="1" x14ac:dyDescent="0.25">
      <c r="A29" s="46"/>
      <c r="B29" s="46">
        <v>122</v>
      </c>
      <c r="C29" s="47">
        <v>42917</v>
      </c>
      <c r="D29" s="136" t="str">
        <f>IF(OR('2017'!D29="-",'2017'!D29="",'2017'!D29="0",D$9=""),"-",('2017'!D29*D$9/'2017'!D$9))</f>
        <v>-</v>
      </c>
      <c r="E29" s="136" t="str">
        <f>IF(OR('2017'!E29="-",'2017'!E29="",'2017'!E29="0",E$9=""),"-",('2017'!E29*E$9/'2017'!E$9))</f>
        <v>-</v>
      </c>
      <c r="F29" s="136" t="str">
        <f>IF(OR('2017'!F29="-",'2017'!F29="",'2017'!F29="0",F$9=""),"-",('2017'!F29*F$9/'2017'!F$9))</f>
        <v>-</v>
      </c>
      <c r="G29" s="136" t="str">
        <f>IF(OR('2017'!G29="-",'2017'!G29="",'2017'!G29="0",G$9=""),"-",('2017'!G29*G$9/'2017'!G$9))</f>
        <v>-</v>
      </c>
      <c r="H29" s="136" t="str">
        <f>IF(OR('2017'!H29="-",'2017'!H29="",'2017'!H29="0",H$9=""),"-",('2017'!H29*H$9/'2017'!H$9))</f>
        <v>-</v>
      </c>
      <c r="I29" s="136" t="str">
        <f>IF(OR('2017'!I29="-",'2017'!I29="",'2017'!I29="0",I$9=""),"-",('2017'!I29*I$9/'2017'!I$9))</f>
        <v>-</v>
      </c>
      <c r="J29" s="136" t="str">
        <f>IF(OR('2017'!J29="-",'2017'!J29="",'2017'!J29="0",J$9=""),"-",('2017'!J29*J$9/'2017'!J$9))</f>
        <v>-</v>
      </c>
      <c r="K29" s="136" t="str">
        <f>IF(OR('2017'!K29="-",'2017'!K29="",'2017'!K29="0",K$9=""),"-",('2017'!K29*K$9/'2017'!K$9))</f>
        <v>-</v>
      </c>
      <c r="L29" s="136" t="str">
        <f>IF(OR('2017'!L29="-",'2017'!L29="",'2017'!L29="0",L$9=""),"-",('2017'!L29*L$9/'2017'!L$9))</f>
        <v>-</v>
      </c>
      <c r="M29" s="136" t="str">
        <f>IF(OR('2017'!M29="-",'2017'!M29="",'2017'!M29="0",M$9=""),"-",('2017'!M29*M$9/'2017'!M$9))</f>
        <v>-</v>
      </c>
      <c r="N29" s="136" t="str">
        <f>IF(OR('2017'!N29="-",'2017'!N29="",'2017'!N29="0",N$9=""),"-",('2017'!N29*N$9/'2017'!N$9))</f>
        <v>-</v>
      </c>
      <c r="O29" s="137" t="str">
        <f>IF(OR('2017'!O29="-",'2017'!O29="",'2017'!O29="0",O$9=""),"-",('2017'!O29*O$9/'2017'!O$9))</f>
        <v>-</v>
      </c>
      <c r="P29" s="142">
        <f t="shared" si="1"/>
        <v>0</v>
      </c>
      <c r="Q29" s="142">
        <f>'2017'!P29</f>
        <v>0</v>
      </c>
      <c r="R29" s="142">
        <f t="shared" si="0"/>
        <v>0</v>
      </c>
    </row>
    <row r="30" spans="1:18" x14ac:dyDescent="0.25"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3"/>
      <c r="Q30" s="143"/>
      <c r="R30" s="143"/>
    </row>
    <row r="31" spans="1:18" x14ac:dyDescent="0.25">
      <c r="D31" s="146">
        <f>SUM(D11:D29)</f>
        <v>1735.5078592515756</v>
      </c>
      <c r="E31" s="146">
        <f t="shared" ref="E31:O31" si="2">SUM(E11:E29)</f>
        <v>0</v>
      </c>
      <c r="F31" s="146">
        <f t="shared" si="2"/>
        <v>0</v>
      </c>
      <c r="G31" s="146">
        <f t="shared" si="2"/>
        <v>0</v>
      </c>
      <c r="H31" s="146">
        <f t="shared" si="2"/>
        <v>929.6764940239043</v>
      </c>
      <c r="I31" s="146">
        <f t="shared" si="2"/>
        <v>0</v>
      </c>
      <c r="J31" s="146">
        <f t="shared" si="2"/>
        <v>0</v>
      </c>
      <c r="K31" s="146">
        <f t="shared" si="2"/>
        <v>0</v>
      </c>
      <c r="L31" s="146">
        <f t="shared" si="2"/>
        <v>0</v>
      </c>
      <c r="M31" s="146">
        <f t="shared" si="2"/>
        <v>0</v>
      </c>
      <c r="N31" s="146">
        <f t="shared" si="2"/>
        <v>0</v>
      </c>
      <c r="O31" s="146">
        <f t="shared" si="2"/>
        <v>0</v>
      </c>
      <c r="P31" s="147">
        <f>SUM(D31:O31)</f>
        <v>2665.1843532754801</v>
      </c>
      <c r="Q31" s="147">
        <f>'2017'!P31</f>
        <v>4220</v>
      </c>
      <c r="R31" s="147">
        <f t="shared" si="0"/>
        <v>-1554.8156467245199</v>
      </c>
    </row>
  </sheetData>
  <mergeCells count="4">
    <mergeCell ref="A5:A7"/>
    <mergeCell ref="A2:R2"/>
    <mergeCell ref="B5:B7"/>
    <mergeCell ref="C5:C7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R31"/>
  <sheetViews>
    <sheetView tabSelected="1" workbookViewId="0">
      <selection activeCell="A3" sqref="A3"/>
    </sheetView>
  </sheetViews>
  <sheetFormatPr baseColWidth="10" defaultRowHeight="15" x14ac:dyDescent="0.25"/>
  <cols>
    <col min="1" max="1" width="22.42578125" customWidth="1"/>
    <col min="2" max="2" width="12.85546875" customWidth="1"/>
    <col min="3" max="3" width="10.28515625" customWidth="1"/>
    <col min="4" max="15" width="9.140625" customWidth="1"/>
    <col min="16" max="16" width="8.42578125" customWidth="1"/>
    <col min="17" max="17" width="8" customWidth="1"/>
    <col min="18" max="18" width="9.42578125" customWidth="1"/>
  </cols>
  <sheetData>
    <row r="2" spans="1:18" ht="21" x14ac:dyDescent="0.35">
      <c r="A2" s="168" t="str">
        <f ca="1">"Révision des Loyers "&amp;RIGHT(CELL("filename",A1),LEN(CELL("filename",A1))-SEARCH("]",CELL("filename",A1)))</f>
        <v>Révision des Loyers 2019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4" spans="1:1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8" ht="15" customHeight="1" x14ac:dyDescent="0.25">
      <c r="A5" s="199" t="s">
        <v>1</v>
      </c>
      <c r="B5" s="202" t="s">
        <v>2</v>
      </c>
      <c r="C5" s="202" t="s">
        <v>24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65"/>
      <c r="Q5" s="68"/>
      <c r="R5" s="66"/>
    </row>
    <row r="6" spans="1:18" s="3" customFormat="1" x14ac:dyDescent="0.25">
      <c r="A6" s="200"/>
      <c r="B6" s="203"/>
      <c r="C6" s="203"/>
      <c r="D6" s="76" t="s">
        <v>39</v>
      </c>
      <c r="E6" s="76" t="s">
        <v>44</v>
      </c>
      <c r="F6" s="76" t="s">
        <v>5</v>
      </c>
      <c r="G6" s="76" t="s">
        <v>37</v>
      </c>
      <c r="H6" s="76" t="s">
        <v>6</v>
      </c>
      <c r="I6" s="76" t="s">
        <v>7</v>
      </c>
      <c r="J6" s="76" t="s">
        <v>38</v>
      </c>
      <c r="K6" s="76" t="s">
        <v>8</v>
      </c>
      <c r="L6" s="76" t="s">
        <v>40</v>
      </c>
      <c r="M6" s="76" t="s">
        <v>41</v>
      </c>
      <c r="N6" s="76" t="s">
        <v>42</v>
      </c>
      <c r="O6" s="76" t="s">
        <v>43</v>
      </c>
      <c r="P6" s="69" t="s">
        <v>34</v>
      </c>
      <c r="Q6" s="70" t="s">
        <v>35</v>
      </c>
      <c r="R6" s="71" t="s">
        <v>36</v>
      </c>
    </row>
    <row r="7" spans="1:18" s="3" customFormat="1" x14ac:dyDescent="0.25">
      <c r="A7" s="201"/>
      <c r="B7" s="204"/>
      <c r="C7" s="204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2"/>
      <c r="Q7" s="73"/>
      <c r="R7" s="74"/>
    </row>
    <row r="8" spans="1:18" s="3" customFormat="1" x14ac:dyDescent="0.25">
      <c r="A8" s="35" t="s">
        <v>15</v>
      </c>
      <c r="B8" s="120"/>
      <c r="C8" s="120"/>
      <c r="D8" s="37" t="s">
        <v>21</v>
      </c>
      <c r="E8" s="82" t="s">
        <v>19</v>
      </c>
      <c r="F8" s="82" t="s">
        <v>19</v>
      </c>
      <c r="G8" s="82" t="s">
        <v>19</v>
      </c>
      <c r="H8" s="37" t="s">
        <v>31</v>
      </c>
      <c r="I8" s="82" t="s">
        <v>20</v>
      </c>
      <c r="J8" s="82" t="s">
        <v>20</v>
      </c>
      <c r="K8" s="82" t="s">
        <v>32</v>
      </c>
      <c r="L8" s="82" t="s">
        <v>32</v>
      </c>
      <c r="M8" s="37" t="s">
        <v>32</v>
      </c>
      <c r="N8" s="37" t="s">
        <v>32</v>
      </c>
      <c r="O8" s="83" t="s">
        <v>21</v>
      </c>
      <c r="P8" s="67"/>
      <c r="Q8" s="67"/>
      <c r="R8" s="67"/>
    </row>
    <row r="9" spans="1:18" s="3" customFormat="1" x14ac:dyDescent="0.25">
      <c r="A9" s="119" t="s">
        <v>16</v>
      </c>
      <c r="B9" s="120"/>
      <c r="C9" s="120"/>
      <c r="D9" s="39"/>
      <c r="E9" s="39"/>
      <c r="F9" s="39"/>
      <c r="G9" s="39"/>
      <c r="H9" s="39"/>
      <c r="I9" s="39"/>
      <c r="J9" s="39"/>
      <c r="K9" s="39"/>
      <c r="L9" s="39"/>
      <c r="M9" s="40"/>
      <c r="N9" s="40"/>
      <c r="O9" s="55"/>
      <c r="P9" s="68"/>
      <c r="Q9" s="68"/>
      <c r="R9" s="68"/>
    </row>
    <row r="10" spans="1:18" s="5" customFormat="1" ht="30" customHeight="1" x14ac:dyDescent="0.25">
      <c r="A10" s="53" t="str">
        <f>Appartements!A5</f>
        <v>Meulan - 34 Av Gambetta - Pollux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78"/>
      <c r="Q10" s="78"/>
      <c r="R10" s="56"/>
    </row>
    <row r="11" spans="1:18" s="3" customFormat="1" x14ac:dyDescent="0.25">
      <c r="A11" s="59" t="s">
        <v>12</v>
      </c>
      <c r="B11" s="60">
        <v>110</v>
      </c>
      <c r="C11" s="61">
        <v>43040</v>
      </c>
      <c r="D11" s="129" t="str">
        <f>IF(OR('2017'!D11="-",'2017'!D11="",'2017'!D11="0",D$9=""),"-",('2017'!D11*D$9/'2017'!D$9))</f>
        <v>-</v>
      </c>
      <c r="E11" s="129" t="str">
        <f>IF(OR('2017'!E11="-",'2017'!E11="",'2017'!E11="0",E$9=""),"-",('2017'!E11*E$9/'2017'!E$9))</f>
        <v>-</v>
      </c>
      <c r="F11" s="129" t="str">
        <f>IF(OR('2017'!F11="-",'2017'!F11="",'2017'!F11="0",F$9=""),"-",('2017'!F11*F$9/'2017'!F$9))</f>
        <v>-</v>
      </c>
      <c r="G11" s="129" t="str">
        <f>IF(OR('2017'!G11="-",'2017'!G11="",'2017'!G11="0",G$9=""),"-",('2017'!G11*G$9/'2017'!G$9))</f>
        <v>-</v>
      </c>
      <c r="H11" s="129" t="str">
        <f>IF(OR('2017'!H11="-",'2017'!H11="",'2017'!H11="0",H$9=""),"-",('2017'!H11*H$9/'2017'!H$9))</f>
        <v>-</v>
      </c>
      <c r="I11" s="129" t="str">
        <f>IF(OR('2017'!I11="-",'2017'!I11="",'2017'!I11="0",I$9=""),"-",('2017'!I11*I$9/'2017'!I$9))</f>
        <v>-</v>
      </c>
      <c r="J11" s="129" t="str">
        <f>IF(OR('2017'!J11="-",'2017'!J11="",'2017'!J11="0",J$9=""),"-",('2017'!J11*J$9/'2017'!J$9))</f>
        <v>-</v>
      </c>
      <c r="K11" s="129" t="str">
        <f>IF(OR('2017'!K11="-",'2017'!K11="",'2017'!K11="0",K$9=""),"-",('2017'!K11*K$9/'2017'!K$9))</f>
        <v>-</v>
      </c>
      <c r="L11" s="129" t="str">
        <f>IF(OR('2017'!L11="-",'2017'!L11="",'2017'!L11="0",L$9=""),"-",('2017'!L11*L$9/'2017'!L$9))</f>
        <v>-</v>
      </c>
      <c r="M11" s="129" t="str">
        <f>IF(OR('2017'!M11="-",'2017'!M11="",'2017'!M11="0",M$9=""),"-",('2017'!M11*M$9/'2017'!M$9))</f>
        <v>-</v>
      </c>
      <c r="N11" s="129" t="str">
        <f>IF(OR('2017'!N11="-",'2017'!N11="",'2017'!N11="0",N$9=""),"-",('2017'!N11*N$9/'2017'!N$9))</f>
        <v>-</v>
      </c>
      <c r="O11" s="130" t="str">
        <f>IF(OR('2017'!O11="-",'2017'!O11="",'2017'!O11="0",O$9=""),"-",('2017'!O11*O$9/'2017'!O$9))</f>
        <v>-</v>
      </c>
      <c r="P11" s="140">
        <f>SUM(D11:O11)</f>
        <v>0</v>
      </c>
      <c r="Q11" s="140">
        <f>'2017'!P11</f>
        <v>690</v>
      </c>
      <c r="R11" s="141">
        <f>P11-Q11</f>
        <v>-690</v>
      </c>
    </row>
    <row r="12" spans="1:18" s="4" customFormat="1" x14ac:dyDescent="0.25">
      <c r="A12" s="41" t="s">
        <v>11</v>
      </c>
      <c r="B12" s="42">
        <v>120</v>
      </c>
      <c r="C12" s="43">
        <v>43009</v>
      </c>
      <c r="D12" s="131" t="str">
        <f>IF(OR('2017'!D12="-",'2017'!D12="",'2017'!D12="0",D$9=""),"-",('2017'!D12*D$9/'2017'!D$9))</f>
        <v>-</v>
      </c>
      <c r="E12" s="131" t="str">
        <f>IF(OR('2017'!E12="-",'2017'!E12="",'2017'!E12="0",E$9=""),"-",('2017'!E12*E$9/'2017'!E$9))</f>
        <v>-</v>
      </c>
      <c r="F12" s="131" t="str">
        <f>IF(OR('2017'!F12="-",'2017'!F12="",'2017'!F12="0",F$9=""),"-",('2017'!F12*F$9/'2017'!F$9))</f>
        <v>-</v>
      </c>
      <c r="G12" s="131" t="str">
        <f>IF(OR('2017'!G12="-",'2017'!G12="",'2017'!G12="0",G$9=""),"-",('2017'!G12*G$9/'2017'!G$9))</f>
        <v>-</v>
      </c>
      <c r="H12" s="131" t="str">
        <f>IF(OR('2017'!H12="-",'2017'!H12="",'2017'!H12="0",H$9=""),"-",('2017'!H12*H$9/'2017'!H$9))</f>
        <v>-</v>
      </c>
      <c r="I12" s="131" t="str">
        <f>IF(OR('2017'!I12="-",'2017'!I12="",'2017'!I12="0",I$9=""),"-",('2017'!I12*I$9/'2017'!I$9))</f>
        <v>-</v>
      </c>
      <c r="J12" s="131" t="str">
        <f>IF(OR('2017'!J12="-",'2017'!J12="",'2017'!J12="0",J$9=""),"-",('2017'!J12*J$9/'2017'!J$9))</f>
        <v>-</v>
      </c>
      <c r="K12" s="131" t="str">
        <f>IF(OR('2017'!K12="-",'2017'!K12="",'2017'!K12="0",K$9=""),"-",('2017'!K12*K$9/'2017'!K$9))</f>
        <v>-</v>
      </c>
      <c r="L12" s="131" t="str">
        <f>IF(OR('2017'!L12="-",'2017'!L12="",'2017'!L12="0",L$9=""),"-",('2017'!L12*L$9/'2017'!L$9))</f>
        <v>-</v>
      </c>
      <c r="M12" s="159" t="str">
        <f>IF(OR('2017'!M12="-",'2017'!M12="",'2017'!M12="0",M$9=""),"-",('2017'!M12*M$9/'2017'!M$9))</f>
        <v>-</v>
      </c>
      <c r="N12" s="131" t="str">
        <f>IF(OR('2017'!N12="-",'2017'!N12="",'2017'!N12="0",N$9=""),"-",('2017'!N12*N$9/'2017'!N$9))</f>
        <v>-</v>
      </c>
      <c r="O12" s="132" t="str">
        <f>IF(OR('2017'!O12="-",'2017'!O12="",'2017'!O12="0",O$9=""),"-",('2017'!O12*O$9/'2017'!O$9))</f>
        <v>-</v>
      </c>
      <c r="P12" s="142">
        <f>SUM(D12:O12)</f>
        <v>0</v>
      </c>
      <c r="Q12" s="142">
        <f>'2017'!P12</f>
        <v>890</v>
      </c>
      <c r="R12" s="142">
        <f t="shared" ref="R12:R31" si="0">P12-Q12</f>
        <v>-890</v>
      </c>
    </row>
    <row r="13" spans="1:18" s="3" customFormat="1" x14ac:dyDescent="0.25">
      <c r="A13" s="15" t="s">
        <v>13</v>
      </c>
      <c r="B13" s="9">
        <v>200</v>
      </c>
      <c r="C13" s="2"/>
      <c r="D13" s="133" t="str">
        <f>IF(OR('2017'!D13="-",'2017'!D13="",'2017'!D13="0",D$9=""),"-",('2017'!D13*D$9/'2017'!D$9))</f>
        <v>-</v>
      </c>
      <c r="E13" s="133" t="str">
        <f>IF(OR('2017'!E13="-",'2017'!E13="",'2017'!E13="0",E$9=""),"-",('2017'!E13*E$9/'2017'!E$9))</f>
        <v>-</v>
      </c>
      <c r="F13" s="133" t="str">
        <f>IF(OR('2017'!F13="-",'2017'!F13="",'2017'!F13="0",F$9=""),"-",('2017'!F13*F$9/'2017'!F$9))</f>
        <v>-</v>
      </c>
      <c r="G13" s="133" t="str">
        <f>IF(OR('2017'!G13="-",'2017'!G13="",'2017'!G13="0",G$9=""),"-",('2017'!G13*G$9/'2017'!G$9))</f>
        <v>-</v>
      </c>
      <c r="H13" s="133" t="str">
        <f>IF(OR('2017'!H13="-",'2017'!H13="",'2017'!H13="0",H$9=""),"-",('2017'!H13*H$9/'2017'!H$9))</f>
        <v>-</v>
      </c>
      <c r="I13" s="133" t="str">
        <f>IF(OR('2017'!I13="-",'2017'!I13="",'2017'!I13="0",I$9=""),"-",('2017'!I13*I$9/'2017'!I$9))</f>
        <v>-</v>
      </c>
      <c r="J13" s="133" t="str">
        <f>IF(OR('2017'!J13="-",'2017'!J13="",'2017'!J13="0",J$9=""),"-",('2017'!J13*J$9/'2017'!J$9))</f>
        <v>-</v>
      </c>
      <c r="K13" s="133" t="str">
        <f>IF(OR('2017'!K13="-",'2017'!K13="",'2017'!K13="0",K$9=""),"-",('2017'!K13*K$9/'2017'!K$9))</f>
        <v>-</v>
      </c>
      <c r="L13" s="133" t="str">
        <f>IF(OR('2017'!L13="-",'2017'!L13="",'2017'!L13="0",L$9=""),"-",('2017'!L13*L$9/'2017'!L$9))</f>
        <v>-</v>
      </c>
      <c r="M13" s="134" t="str">
        <f>IF(OR('2017'!M13="-",'2017'!M13="",'2017'!M13="0",M$9=""),"-",('2017'!M13*M$9/'2017'!M$9))</f>
        <v>-</v>
      </c>
      <c r="N13" s="133" t="str">
        <f>IF(OR('2017'!N13="-",'2017'!N13="",'2017'!N13="0",N$9=""),"-",('2017'!N13*N$9/'2017'!N$9))</f>
        <v>-</v>
      </c>
      <c r="O13" s="135" t="str">
        <f>IF(OR('2017'!O13="-",'2017'!O13="",'2017'!O13="0",O$9=""),"-",('2017'!O13*O$9/'2017'!O$9))</f>
        <v>-</v>
      </c>
      <c r="P13" s="141">
        <f t="shared" ref="P13:P29" si="1">SUM(D13:O13)</f>
        <v>0</v>
      </c>
      <c r="Q13" s="141">
        <f>'2017'!P13</f>
        <v>0</v>
      </c>
      <c r="R13" s="141">
        <f t="shared" si="0"/>
        <v>0</v>
      </c>
    </row>
    <row r="14" spans="1:18" s="4" customFormat="1" x14ac:dyDescent="0.25">
      <c r="A14" s="41" t="s">
        <v>13</v>
      </c>
      <c r="B14" s="42">
        <v>210</v>
      </c>
      <c r="C14" s="43"/>
      <c r="D14" s="131" t="str">
        <f>IF(OR('2017'!D14="-",'2017'!D14="",'2017'!D14="0",D$9=""),"-",('2017'!D14*D$9/'2017'!D$9))</f>
        <v>-</v>
      </c>
      <c r="E14" s="131" t="str">
        <f>IF(OR('2017'!E14="-",'2017'!E14="",'2017'!E14="0",E$9=""),"-",('2017'!E14*E$9/'2017'!E$9))</f>
        <v>-</v>
      </c>
      <c r="F14" s="131" t="str">
        <f>IF(OR('2017'!F14="-",'2017'!F14="",'2017'!F14="0",F$9=""),"-",('2017'!F14*F$9/'2017'!F$9))</f>
        <v>-</v>
      </c>
      <c r="G14" s="131" t="str">
        <f>IF(OR('2017'!G14="-",'2017'!G14="",'2017'!G14="0",G$9=""),"-",('2017'!G14*G$9/'2017'!G$9))</f>
        <v>-</v>
      </c>
      <c r="H14" s="131" t="str">
        <f>IF(OR('2017'!H14="-",'2017'!H14="",'2017'!H14="0",H$9=""),"-",('2017'!H14*H$9/'2017'!H$9))</f>
        <v>-</v>
      </c>
      <c r="I14" s="131" t="str">
        <f>IF(OR('2017'!I14="-",'2017'!I14="",'2017'!I14="0",I$9=""),"-",('2017'!I14*I$9/'2017'!I$9))</f>
        <v>-</v>
      </c>
      <c r="J14" s="131" t="str">
        <f>IF(OR('2017'!J14="-",'2017'!J14="",'2017'!J14="0",J$9=""),"-",('2017'!J14*J$9/'2017'!J$9))</f>
        <v>-</v>
      </c>
      <c r="K14" s="131" t="str">
        <f>IF(OR('2017'!K14="-",'2017'!K14="",'2017'!K14="0",K$9=""),"-",('2017'!K14*K$9/'2017'!K$9))</f>
        <v>-</v>
      </c>
      <c r="L14" s="131" t="str">
        <f>IF(OR('2017'!L14="-",'2017'!L14="",'2017'!L14="0",L$9=""),"-",('2017'!L14*L$9/'2017'!L$9))</f>
        <v>-</v>
      </c>
      <c r="M14" s="131" t="str">
        <f>IF(OR('2017'!M14="-",'2017'!M14="",'2017'!M14="0",M$9=""),"-",('2017'!M14*M$9/'2017'!M$9))</f>
        <v>-</v>
      </c>
      <c r="N14" s="131" t="str">
        <f>IF(OR('2017'!N14="-",'2017'!N14="",'2017'!N14="0",N$9=""),"-",('2017'!N14*N$9/'2017'!N$9))</f>
        <v>-</v>
      </c>
      <c r="O14" s="132" t="str">
        <f>IF(OR('2017'!O14="-",'2017'!O14="",'2017'!O14="0",O$9=""),"-",('2017'!O14*O$9/'2017'!O$9))</f>
        <v>-</v>
      </c>
      <c r="P14" s="142">
        <f t="shared" si="1"/>
        <v>0</v>
      </c>
      <c r="Q14" s="142">
        <f>'2017'!P14</f>
        <v>0</v>
      </c>
      <c r="R14" s="142">
        <f t="shared" si="0"/>
        <v>0</v>
      </c>
    </row>
    <row r="15" spans="1:18" s="3" customFormat="1" x14ac:dyDescent="0.25">
      <c r="A15" s="15" t="s">
        <v>13</v>
      </c>
      <c r="B15" s="9">
        <v>220</v>
      </c>
      <c r="C15" s="2"/>
      <c r="D15" s="133" t="str">
        <f>IF(OR('2017'!D15="-",'2017'!D15="",'2017'!D15="0",D$9=""),"-",('2017'!D15*D$9/'2017'!D$9))</f>
        <v>-</v>
      </c>
      <c r="E15" s="133" t="str">
        <f>IF(OR('2017'!E15="-",'2017'!E15="",'2017'!E15="0",E$9=""),"-",('2017'!E15*E$9/'2017'!E$9))</f>
        <v>-</v>
      </c>
      <c r="F15" s="133" t="str">
        <f>IF(OR('2017'!F15="-",'2017'!F15="",'2017'!F15="0",F$9=""),"-",('2017'!F15*F$9/'2017'!F$9))</f>
        <v>-</v>
      </c>
      <c r="G15" s="133" t="str">
        <f>IF(OR('2017'!G15="-",'2017'!G15="",'2017'!G15="0",G$9=""),"-",('2017'!G15*G$9/'2017'!G$9))</f>
        <v>-</v>
      </c>
      <c r="H15" s="133" t="str">
        <f>IF(OR('2017'!H15="-",'2017'!H15="",'2017'!H15="0",H$9=""),"-",('2017'!H15*H$9/'2017'!H$9))</f>
        <v>-</v>
      </c>
      <c r="I15" s="133" t="str">
        <f>IF(OR('2017'!I15="-",'2017'!I15="",'2017'!I15="0",I$9=""),"-",('2017'!I15*I$9/'2017'!I$9))</f>
        <v>-</v>
      </c>
      <c r="J15" s="133" t="str">
        <f>IF(OR('2017'!J15="-",'2017'!J15="",'2017'!J15="0",J$9=""),"-",('2017'!J15*J$9/'2017'!J$9))</f>
        <v>-</v>
      </c>
      <c r="K15" s="133" t="str">
        <f>IF(OR('2017'!K15="-",'2017'!K15="",'2017'!K15="0",K$9=""),"-",('2017'!K15*K$9/'2017'!K$9))</f>
        <v>-</v>
      </c>
      <c r="L15" s="133" t="str">
        <f>IF(OR('2017'!L15="-",'2017'!L15="",'2017'!L15="0",L$9=""),"-",('2017'!L15*L$9/'2017'!L$9))</f>
        <v>-</v>
      </c>
      <c r="M15" s="133" t="str">
        <f>IF(OR('2017'!M15="-",'2017'!M15="",'2017'!M15="0",M$9=""),"-",('2017'!M15*M$9/'2017'!M$9))</f>
        <v>-</v>
      </c>
      <c r="N15" s="133" t="str">
        <f>IF(OR('2017'!N15="-",'2017'!N15="",'2017'!N15="0",N$9=""),"-",('2017'!N15*N$9/'2017'!N$9))</f>
        <v>-</v>
      </c>
      <c r="O15" s="135" t="str">
        <f>IF(OR('2017'!O15="-",'2017'!O15="",'2017'!O15="0",O$9=""),"-",('2017'!O15*O$9/'2017'!O$9))</f>
        <v>-</v>
      </c>
      <c r="P15" s="141">
        <f t="shared" si="1"/>
        <v>0</v>
      </c>
      <c r="Q15" s="141">
        <f>'2017'!P15</f>
        <v>0</v>
      </c>
      <c r="R15" s="141">
        <f t="shared" si="0"/>
        <v>0</v>
      </c>
    </row>
    <row r="16" spans="1:18" s="4" customFormat="1" x14ac:dyDescent="0.25">
      <c r="A16" s="62" t="s">
        <v>13</v>
      </c>
      <c r="B16" s="63">
        <v>300</v>
      </c>
      <c r="C16" s="64"/>
      <c r="D16" s="136" t="str">
        <f>IF(OR('2017'!D16="-",'2017'!D16="",'2017'!D16="0",D$9=""),"-",('2017'!D16*D$9/'2017'!D$9))</f>
        <v>-</v>
      </c>
      <c r="E16" s="136" t="str">
        <f>IF(OR('2017'!E16="-",'2017'!E16="",'2017'!E16="0",E$9=""),"-",('2017'!E16*E$9/'2017'!E$9))</f>
        <v>-</v>
      </c>
      <c r="F16" s="136" t="str">
        <f>IF(OR('2017'!F16="-",'2017'!F16="",'2017'!F16="0",F$9=""),"-",('2017'!F16*F$9/'2017'!F$9))</f>
        <v>-</v>
      </c>
      <c r="G16" s="136" t="str">
        <f>IF(OR('2017'!G16="-",'2017'!G16="",'2017'!G16="0",G$9=""),"-",('2017'!G16*G$9/'2017'!G$9))</f>
        <v>-</v>
      </c>
      <c r="H16" s="136" t="str">
        <f>IF(OR('2017'!H16="-",'2017'!H16="",'2017'!H16="0",H$9=""),"-",('2017'!H16*H$9/'2017'!H$9))</f>
        <v>-</v>
      </c>
      <c r="I16" s="136" t="str">
        <f>IF(OR('2017'!I16="-",'2017'!I16="",'2017'!I16="0",I$9=""),"-",('2017'!I16*I$9/'2017'!I$9))</f>
        <v>-</v>
      </c>
      <c r="J16" s="136" t="str">
        <f>IF(OR('2017'!J16="-",'2017'!J16="",'2017'!J16="0",J$9=""),"-",('2017'!J16*J$9/'2017'!J$9))</f>
        <v>-</v>
      </c>
      <c r="K16" s="136" t="str">
        <f>IF(OR('2017'!K16="-",'2017'!K16="",'2017'!K16="0",K$9=""),"-",('2017'!K16*K$9/'2017'!K$9))</f>
        <v>-</v>
      </c>
      <c r="L16" s="136" t="str">
        <f>IF(OR('2017'!L16="-",'2017'!L16="",'2017'!L16="0",L$9=""),"-",('2017'!L16*L$9/'2017'!L$9))</f>
        <v>-</v>
      </c>
      <c r="M16" s="136" t="str">
        <f>IF(OR('2017'!M16="-",'2017'!M16="",'2017'!M16="0",M$9=""),"-",('2017'!M16*M$9/'2017'!M$9))</f>
        <v>-</v>
      </c>
      <c r="N16" s="136" t="str">
        <f>IF(OR('2017'!N16="-",'2017'!N16="",'2017'!N16="0",N$9=""),"-",('2017'!N16*N$9/'2017'!N$9))</f>
        <v>-</v>
      </c>
      <c r="O16" s="137" t="str">
        <f>IF(OR('2017'!O16="-",'2017'!O16="",'2017'!O16="0",O$9=""),"-",('2017'!O16*O$9/'2017'!O$9))</f>
        <v>-</v>
      </c>
      <c r="P16" s="142">
        <f t="shared" si="1"/>
        <v>0</v>
      </c>
      <c r="Q16" s="142">
        <f>'2017'!P16</f>
        <v>0</v>
      </c>
      <c r="R16" s="142">
        <f t="shared" si="0"/>
        <v>0</v>
      </c>
    </row>
    <row r="17" spans="1:18" s="6" customFormat="1" ht="30" customHeight="1" x14ac:dyDescent="0.25">
      <c r="A17" s="51" t="str">
        <f>Appartements!A12</f>
        <v>Maisons-Laffitte - 12 Av Lesage</v>
      </c>
      <c r="B17" s="52"/>
      <c r="C17" s="52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43"/>
      <c r="Q17" s="143"/>
      <c r="R17" s="144"/>
    </row>
    <row r="18" spans="1:18" s="3" customFormat="1" x14ac:dyDescent="0.25">
      <c r="A18" s="59" t="s">
        <v>33</v>
      </c>
      <c r="B18" s="60">
        <v>100</v>
      </c>
      <c r="C18" s="61">
        <v>42853</v>
      </c>
      <c r="D18" s="129" t="str">
        <f>IF(OR('2017'!D18="-",'2017'!D18="",'2017'!D18="0",D$9=""),"-",('2017'!D18*D$9/'2017'!D$9))</f>
        <v>-</v>
      </c>
      <c r="E18" s="129" t="str">
        <f>IF(OR('2017'!E18="-",'2017'!E18="",'2017'!E18="0",E$9=""),"-",('2017'!E18*E$9/'2017'!E$9))</f>
        <v>-</v>
      </c>
      <c r="F18" s="129" t="str">
        <f>IF(OR('2017'!F18="-",'2017'!F18="",'2017'!F18="0",F$9=""),"-",('2017'!F18*F$9/'2017'!F$9))</f>
        <v>-</v>
      </c>
      <c r="G18" s="129" t="str">
        <f>IF(OR('2017'!G18="-",'2017'!G18="",'2017'!G18="0",G$9=""),"-",('2017'!G18*G$9/'2017'!G$9))</f>
        <v>-</v>
      </c>
      <c r="H18" s="139" t="str">
        <f>IF(OR('2017'!H18="-",'2017'!H18="",'2017'!H18="0",H$9=""),"-",('2017'!H18*H$9/'2017'!H$9))</f>
        <v>-</v>
      </c>
      <c r="I18" s="129" t="str">
        <f>IF(OR('2017'!I18="-",'2017'!I18="",'2017'!I18="0",I$9=""),"-",('2017'!I18*I$9/'2017'!I$9))</f>
        <v>-</v>
      </c>
      <c r="J18" s="129" t="str">
        <f>IF(OR('2017'!J18="-",'2017'!J18="",'2017'!J18="0",J$9=""),"-",('2017'!J18*J$9/'2017'!J$9))</f>
        <v>-</v>
      </c>
      <c r="K18" s="129" t="str">
        <f>IF(OR('2017'!K18="-",'2017'!K18="",'2017'!K18="0",K$9=""),"-",('2017'!K18*K$9/'2017'!K$9))</f>
        <v>-</v>
      </c>
      <c r="L18" s="129" t="str">
        <f>IF(OR('2017'!L18="-",'2017'!L18="",'2017'!L18="0",L$9=""),"-",('2017'!L18*L$9/'2017'!L$9))</f>
        <v>-</v>
      </c>
      <c r="M18" s="129" t="str">
        <f>IF(OR('2017'!M18="-",'2017'!M18="",'2017'!M18="0",M$9=""),"-",('2017'!M18*M$9/'2017'!M$9))</f>
        <v>-</v>
      </c>
      <c r="N18" s="129" t="str">
        <f>IF(OR('2017'!N18="-",'2017'!N18="",'2017'!N18="0",N$9=""),"-",('2017'!N18*N$9/'2017'!N$9))</f>
        <v>-</v>
      </c>
      <c r="O18" s="130" t="str">
        <f>IF(OR('2017'!O18="-",'2017'!O18="",'2017'!O18="0",O$9=""),"-",('2017'!O18*O$9/'2017'!O$9))</f>
        <v>-</v>
      </c>
      <c r="P18" s="141">
        <f t="shared" si="1"/>
        <v>0</v>
      </c>
      <c r="Q18" s="141">
        <f>'2017'!P18</f>
        <v>920</v>
      </c>
      <c r="R18" s="141">
        <f t="shared" si="0"/>
        <v>-920</v>
      </c>
    </row>
    <row r="19" spans="1:18" s="4" customFormat="1" x14ac:dyDescent="0.25">
      <c r="A19" s="62"/>
      <c r="B19" s="63">
        <v>110</v>
      </c>
      <c r="C19" s="64"/>
      <c r="D19" s="136" t="str">
        <f>IF(OR('2017'!D19="-",'2017'!D19="",'2017'!D19="0",D$9=""),"-",('2017'!D19*D$9/'2017'!D$9))</f>
        <v>-</v>
      </c>
      <c r="E19" s="136" t="str">
        <f>IF(OR('2017'!E19="-",'2017'!E19="",'2017'!E19="0",E$9=""),"-",('2017'!E19*E$9/'2017'!E$9))</f>
        <v>-</v>
      </c>
      <c r="F19" s="136" t="str">
        <f>IF(OR('2017'!F19="-",'2017'!F19="",'2017'!F19="0",F$9=""),"-",('2017'!F19*F$9/'2017'!F$9))</f>
        <v>-</v>
      </c>
      <c r="G19" s="136" t="str">
        <f>IF(OR('2017'!G19="-",'2017'!G19="",'2017'!G19="0",G$9=""),"-",('2017'!G19*G$9/'2017'!G$9))</f>
        <v>-</v>
      </c>
      <c r="H19" s="136" t="str">
        <f>IF(OR('2017'!H19="-",'2017'!H19="",'2017'!H19="0",H$9=""),"-",('2017'!H19*H$9/'2017'!H$9))</f>
        <v>-</v>
      </c>
      <c r="I19" s="136" t="str">
        <f>IF(OR('2017'!I19="-",'2017'!I19="",'2017'!I19="0",I$9=""),"-",('2017'!I19*I$9/'2017'!I$9))</f>
        <v>-</v>
      </c>
      <c r="J19" s="136" t="str">
        <f>IF(OR('2017'!J19="-",'2017'!J19="",'2017'!J19="0",J$9=""),"-",('2017'!J19*J$9/'2017'!J$9))</f>
        <v>-</v>
      </c>
      <c r="K19" s="136" t="str">
        <f>IF(OR('2017'!K19="-",'2017'!K19="",'2017'!K19="0",K$9=""),"-",('2017'!K19*K$9/'2017'!K$9))</f>
        <v>-</v>
      </c>
      <c r="L19" s="136" t="str">
        <f>IF(OR('2017'!L19="-",'2017'!L19="",'2017'!L19="0",L$9=""),"-",('2017'!L19*L$9/'2017'!L$9))</f>
        <v>-</v>
      </c>
      <c r="M19" s="136" t="str">
        <f>IF(OR('2017'!M19="-",'2017'!M19="",'2017'!M19="0",M$9=""),"-",('2017'!M19*M$9/'2017'!M$9))</f>
        <v>-</v>
      </c>
      <c r="N19" s="136" t="str">
        <f>IF(OR('2017'!N19="-",'2017'!N19="",'2017'!N19="0",N$9=""),"-",('2017'!N19*N$9/'2017'!N$9))</f>
        <v>-</v>
      </c>
      <c r="O19" s="137" t="str">
        <f>IF(OR('2017'!O19="-",'2017'!O19="",'2017'!O19="0",O$9=""),"-",('2017'!O19*O$9/'2017'!O$9))</f>
        <v>-</v>
      </c>
      <c r="P19" s="142">
        <f t="shared" si="1"/>
        <v>0</v>
      </c>
      <c r="Q19" s="142">
        <f>'2017'!P19</f>
        <v>0</v>
      </c>
      <c r="R19" s="142">
        <f t="shared" si="0"/>
        <v>0</v>
      </c>
    </row>
    <row r="20" spans="1:18" s="6" customFormat="1" ht="30" customHeight="1" x14ac:dyDescent="0.25">
      <c r="A20" s="51" t="str">
        <f>Appartements!A15</f>
        <v>Maisons-Laffitte - 14 Rue Des Plantes - Sarine</v>
      </c>
      <c r="B20" s="52"/>
      <c r="C20" s="52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43"/>
      <c r="Q20" s="143"/>
      <c r="R20" s="144"/>
    </row>
    <row r="21" spans="1:18" s="3" customFormat="1" x14ac:dyDescent="0.25">
      <c r="A21" s="59" t="s">
        <v>27</v>
      </c>
      <c r="B21" s="60">
        <v>111</v>
      </c>
      <c r="C21" s="61">
        <v>42370</v>
      </c>
      <c r="D21" s="129" t="str">
        <f>IF(OR('2017'!D21="-",'2017'!D21="",'2017'!D21="0",D$9=""),"-",('2017'!D21*D$9/'2017'!D$9))</f>
        <v>-</v>
      </c>
      <c r="E21" s="129" t="str">
        <f>IF(OR('2017'!E21="-",'2017'!E21="",'2017'!E21="0",E$9=""),"-",('2017'!E21*E$9/'2017'!E$9))</f>
        <v>-</v>
      </c>
      <c r="F21" s="129" t="str">
        <f>IF(OR('2017'!F21="-",'2017'!F21="",'2017'!F21="0",F$9=""),"-",('2017'!F21*F$9/'2017'!F$9))</f>
        <v>-</v>
      </c>
      <c r="G21" s="129" t="str">
        <f>IF(OR('2017'!G21="-",'2017'!G21="",'2017'!G21="0",G$9=""),"-",('2017'!G21*G$9/'2017'!G$9))</f>
        <v>-</v>
      </c>
      <c r="H21" s="129" t="str">
        <f>IF(OR('2017'!H21="-",'2017'!H21="",'2017'!H21="0",H$9=""),"-",('2017'!H21*H$9/'2017'!H$9))</f>
        <v>-</v>
      </c>
      <c r="I21" s="129" t="str">
        <f>IF(OR('2017'!I21="-",'2017'!I21="",'2017'!I21="0",I$9=""),"-",('2017'!I21*I$9/'2017'!I$9))</f>
        <v>-</v>
      </c>
      <c r="J21" s="129" t="str">
        <f>IF(OR('2017'!J21="-",'2017'!J21="",'2017'!J21="0",J$9=""),"-",('2017'!J21*J$9/'2017'!J$9))</f>
        <v>-</v>
      </c>
      <c r="K21" s="129" t="str">
        <f>IF(OR('2017'!K21="-",'2017'!K21="",'2017'!K21="0",K$9=""),"-",('2017'!K21*K$9/'2017'!K$9))</f>
        <v>-</v>
      </c>
      <c r="L21" s="129" t="str">
        <f>IF(OR('2017'!L21="-",'2017'!L21="",'2017'!L21="0",L$9=""),"-",('2017'!L21*L$9/'2017'!L$9))</f>
        <v>-</v>
      </c>
      <c r="M21" s="129" t="str">
        <f>IF(OR('2017'!M21="-",'2017'!M21="",'2017'!M21="0",M$9=""),"-",('2017'!M21*M$9/'2017'!M$9))</f>
        <v>-</v>
      </c>
      <c r="N21" s="129" t="str">
        <f>IF(OR('2017'!N21="-",'2017'!N21="",'2017'!N21="0",N$9=""),"-",('2017'!N21*N$9/'2017'!N$9))</f>
        <v>-</v>
      </c>
      <c r="O21" s="130" t="str">
        <f>IF(OR('2017'!O21="-",'2017'!O21="",'2017'!O21="0",O$9=""),"-",('2017'!O21*O$9/'2017'!O$9))</f>
        <v>-</v>
      </c>
      <c r="P21" s="141">
        <f t="shared" si="1"/>
        <v>0</v>
      </c>
      <c r="Q21" s="141">
        <f>'2017'!P21</f>
        <v>1070</v>
      </c>
      <c r="R21" s="141">
        <f t="shared" si="0"/>
        <v>-1070</v>
      </c>
    </row>
    <row r="22" spans="1:18" s="4" customFormat="1" x14ac:dyDescent="0.25">
      <c r="A22" s="62" t="s">
        <v>26</v>
      </c>
      <c r="B22" s="63">
        <v>112</v>
      </c>
      <c r="C22" s="64">
        <v>42370</v>
      </c>
      <c r="D22" s="136" t="str">
        <f>IF(OR('2017'!D22="-",'2017'!D22="",'2017'!D22="0",D$9=""),"-",('2017'!D22*D$9/'2017'!D$9))</f>
        <v>-</v>
      </c>
      <c r="E22" s="136" t="str">
        <f>IF(OR('2017'!E22="-",'2017'!E22="",'2017'!E22="0",E$9=""),"-",('2017'!E22*E$9/'2017'!E$9))</f>
        <v>-</v>
      </c>
      <c r="F22" s="136" t="str">
        <f>IF(OR('2017'!F22="-",'2017'!F22="",'2017'!F22="0",F$9=""),"-",('2017'!F22*F$9/'2017'!F$9))</f>
        <v>-</v>
      </c>
      <c r="G22" s="136" t="str">
        <f>IF(OR('2017'!G22="-",'2017'!G22="",'2017'!G22="0",G$9=""),"-",('2017'!G22*G$9/'2017'!G$9))</f>
        <v>-</v>
      </c>
      <c r="H22" s="136" t="str">
        <f>IF(OR('2017'!H22="-",'2017'!H22="",'2017'!H22="0",H$9=""),"-",('2017'!H22*H$9/'2017'!H$9))</f>
        <v>-</v>
      </c>
      <c r="I22" s="136" t="str">
        <f>IF(OR('2017'!I22="-",'2017'!I22="",'2017'!I22="0",I$9=""),"-",('2017'!I22*I$9/'2017'!I$9))</f>
        <v>-</v>
      </c>
      <c r="J22" s="136" t="str">
        <f>IF(OR('2017'!J22="-",'2017'!J22="",'2017'!J22="0",J$9=""),"-",('2017'!J22*J$9/'2017'!J$9))</f>
        <v>-</v>
      </c>
      <c r="K22" s="136" t="str">
        <f>IF(OR('2017'!K22="-",'2017'!K22="",'2017'!K22="0",K$9=""),"-",('2017'!K22*K$9/'2017'!K$9))</f>
        <v>-</v>
      </c>
      <c r="L22" s="136" t="str">
        <f>IF(OR('2017'!L22="-",'2017'!L22="",'2017'!L22="0",L$9=""),"-",('2017'!L22*L$9/'2017'!L$9))</f>
        <v>-</v>
      </c>
      <c r="M22" s="136" t="str">
        <f>IF(OR('2017'!M22="-",'2017'!M22="",'2017'!M22="0",M$9=""),"-",('2017'!M22*M$9/'2017'!M$9))</f>
        <v>-</v>
      </c>
      <c r="N22" s="136" t="str">
        <f>IF(OR('2017'!N22="-",'2017'!N22="",'2017'!N22="0",N$9=""),"-",('2017'!N22*N$9/'2017'!N$9))</f>
        <v>-</v>
      </c>
      <c r="O22" s="137" t="str">
        <f>IF(OR('2017'!O22="-",'2017'!O22="",'2017'!O22="0",O$9=""),"-",('2017'!O22*O$9/'2017'!O$9))</f>
        <v>-</v>
      </c>
      <c r="P22" s="142">
        <f t="shared" si="1"/>
        <v>0</v>
      </c>
      <c r="Q22" s="142">
        <f>'2017'!P22</f>
        <v>650</v>
      </c>
      <c r="R22" s="142">
        <f t="shared" si="0"/>
        <v>-650</v>
      </c>
    </row>
    <row r="23" spans="1:18" s="6" customFormat="1" ht="30" customHeight="1" x14ac:dyDescent="0.25">
      <c r="A23" s="49" t="str">
        <f>Appartements!A18</f>
        <v>Montesson - 14 Rue Pierre Louis Guyard</v>
      </c>
      <c r="B23" s="50"/>
      <c r="C23" s="50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43"/>
      <c r="Q23" s="143"/>
      <c r="R23" s="144"/>
    </row>
    <row r="24" spans="1:18" s="3" customFormat="1" x14ac:dyDescent="0.25">
      <c r="A24" s="57"/>
      <c r="B24" s="57">
        <v>101</v>
      </c>
      <c r="C24" s="58">
        <v>42767</v>
      </c>
      <c r="D24" s="129" t="str">
        <f>IF(OR('2017'!D24="-",'2017'!D24="",'2017'!D24="0",D$9=""),"-",('2017'!D24*D$9/'2017'!D$9))</f>
        <v>-</v>
      </c>
      <c r="E24" s="129" t="str">
        <f>IF(OR('2017'!E24="-",'2017'!E24="",'2017'!E24="0",E$9=""),"-",('2017'!E24*E$9/'2017'!E$9))</f>
        <v>-</v>
      </c>
      <c r="F24" s="129" t="str">
        <f>IF(OR('2017'!F24="-",'2017'!F24="",'2017'!F24="0",F$9=""),"-",('2017'!F24*F$9/'2017'!F$9))</f>
        <v>-</v>
      </c>
      <c r="G24" s="129" t="str">
        <f>IF(OR('2017'!G24="-",'2017'!G24="",'2017'!G24="0",G$9=""),"-",('2017'!G24*G$9/'2017'!G$9))</f>
        <v>-</v>
      </c>
      <c r="H24" s="129" t="str">
        <f>IF(OR('2017'!H24="-",'2017'!H24="",'2017'!H24="0",H$9=""),"-",('2017'!H24*H$9/'2017'!H$9))</f>
        <v>-</v>
      </c>
      <c r="I24" s="129" t="str">
        <f>IF(OR('2017'!I24="-",'2017'!I24="",'2017'!I24="0",I$9=""),"-",('2017'!I24*I$9/'2017'!I$9))</f>
        <v>-</v>
      </c>
      <c r="J24" s="129" t="str">
        <f>IF(OR('2017'!J24="-",'2017'!J24="",'2017'!J24="0",J$9=""),"-",('2017'!J24*J$9/'2017'!J$9))</f>
        <v>-</v>
      </c>
      <c r="K24" s="129" t="str">
        <f>IF(OR('2017'!K24="-",'2017'!K24="",'2017'!K24="0",K$9=""),"-",('2017'!K24*K$9/'2017'!K$9))</f>
        <v>-</v>
      </c>
      <c r="L24" s="129" t="str">
        <f>IF(OR('2017'!L24="-",'2017'!L24="",'2017'!L24="0",L$9=""),"-",('2017'!L24*L$9/'2017'!L$9))</f>
        <v>-</v>
      </c>
      <c r="M24" s="129" t="str">
        <f>IF(OR('2017'!M24="-",'2017'!M24="",'2017'!M24="0",M$9=""),"-",('2017'!M24*M$9/'2017'!M$9))</f>
        <v>-</v>
      </c>
      <c r="N24" s="129" t="str">
        <f>IF(OR('2017'!N24="-",'2017'!N24="",'2017'!N24="0",N$9=""),"-",('2017'!N24*N$9/'2017'!N$9))</f>
        <v>-</v>
      </c>
      <c r="O24" s="130" t="str">
        <f>IF(OR('2017'!O24="-",'2017'!O24="",'2017'!O24="0",O$9=""),"-",('2017'!O24*O$9/'2017'!O$9))</f>
        <v>-</v>
      </c>
      <c r="P24" s="141">
        <f t="shared" si="1"/>
        <v>0</v>
      </c>
      <c r="Q24" s="141">
        <f>'2017'!P24</f>
        <v>0</v>
      </c>
      <c r="R24" s="141">
        <f t="shared" si="0"/>
        <v>0</v>
      </c>
    </row>
    <row r="25" spans="1:18" s="4" customFormat="1" x14ac:dyDescent="0.25">
      <c r="A25" s="44"/>
      <c r="B25" s="44">
        <v>102</v>
      </c>
      <c r="C25" s="45">
        <v>42979</v>
      </c>
      <c r="D25" s="131" t="str">
        <f>IF(OR('2017'!D25="-",'2017'!D25="",'2017'!D25="0",D$9=""),"-",('2017'!D25*D$9/'2017'!D$9))</f>
        <v>-</v>
      </c>
      <c r="E25" s="131" t="str">
        <f>IF(OR('2017'!E25="-",'2017'!E25="",'2017'!E25="0",E$9=""),"-",('2017'!E25*E$9/'2017'!E$9))</f>
        <v>-</v>
      </c>
      <c r="F25" s="131" t="str">
        <f>IF(OR('2017'!F25="-",'2017'!F25="",'2017'!F25="0",F$9=""),"-",('2017'!F25*F$9/'2017'!F$9))</f>
        <v>-</v>
      </c>
      <c r="G25" s="131" t="str">
        <f>IF(OR('2017'!G25="-",'2017'!G25="",'2017'!G25="0",G$9=""),"-",('2017'!G25*G$9/'2017'!G$9))</f>
        <v>-</v>
      </c>
      <c r="H25" s="131" t="str">
        <f>IF(OR('2017'!H25="-",'2017'!H25="",'2017'!H25="0",H$9=""),"-",('2017'!H25*H$9/'2017'!H$9))</f>
        <v>-</v>
      </c>
      <c r="I25" s="131" t="str">
        <f>IF(OR('2017'!I25="-",'2017'!I25="",'2017'!I25="0",I$9=""),"-",('2017'!I25*I$9/'2017'!I$9))</f>
        <v>-</v>
      </c>
      <c r="J25" s="131" t="str">
        <f>IF(OR('2017'!J25="-",'2017'!J25="",'2017'!J25="0",J$9=""),"-",('2017'!J25*J$9/'2017'!J$9))</f>
        <v>-</v>
      </c>
      <c r="K25" s="131" t="str">
        <f>IF(OR('2017'!K25="-",'2017'!K25="",'2017'!K25="0",K$9=""),"-",('2017'!K25*K$9/'2017'!K$9))</f>
        <v>-</v>
      </c>
      <c r="L25" s="131" t="str">
        <f>IF(OR('2017'!L25="-",'2017'!L25="",'2017'!L25="0",L$9=""),"-",('2017'!L25*L$9/'2017'!L$9))</f>
        <v>-</v>
      </c>
      <c r="M25" s="131" t="str">
        <f>IF(OR('2017'!M25="-",'2017'!M25="",'2017'!M25="0",M$9=""),"-",('2017'!M25*M$9/'2017'!M$9))</f>
        <v>-</v>
      </c>
      <c r="N25" s="131" t="str">
        <f>IF(OR('2017'!N25="-",'2017'!N25="",'2017'!N25="0",N$9=""),"-",('2017'!N25*N$9/'2017'!N$9))</f>
        <v>-</v>
      </c>
      <c r="O25" s="132" t="str">
        <f>IF(OR('2017'!O25="-",'2017'!O25="",'2017'!O25="0",O$9=""),"-",('2017'!O25*O$9/'2017'!O$9))</f>
        <v>-</v>
      </c>
      <c r="P25" s="142">
        <f t="shared" si="1"/>
        <v>0</v>
      </c>
      <c r="Q25" s="142">
        <f>'2017'!P25</f>
        <v>0</v>
      </c>
      <c r="R25" s="142">
        <f t="shared" si="0"/>
        <v>0</v>
      </c>
    </row>
    <row r="26" spans="1:18" s="3" customFormat="1" x14ac:dyDescent="0.25">
      <c r="A26" s="17"/>
      <c r="B26" s="17">
        <v>111</v>
      </c>
      <c r="C26" s="8">
        <v>43009</v>
      </c>
      <c r="D26" s="133" t="str">
        <f>IF(OR('2017'!D26="-",'2017'!D26="",'2017'!D26="0",D$9=""),"-",('2017'!D26*D$9/'2017'!D$9))</f>
        <v>-</v>
      </c>
      <c r="E26" s="133" t="str">
        <f>IF(OR('2017'!E26="-",'2017'!E26="",'2017'!E26="0",E$9=""),"-",('2017'!E26*E$9/'2017'!E$9))</f>
        <v>-</v>
      </c>
      <c r="F26" s="133" t="str">
        <f>IF(OR('2017'!F26="-",'2017'!F26="",'2017'!F26="0",F$9=""),"-",('2017'!F26*F$9/'2017'!F$9))</f>
        <v>-</v>
      </c>
      <c r="G26" s="133" t="str">
        <f>IF(OR('2017'!G26="-",'2017'!G26="",'2017'!G26="0",G$9=""),"-",('2017'!G26*G$9/'2017'!G$9))</f>
        <v>-</v>
      </c>
      <c r="H26" s="133" t="str">
        <f>IF(OR('2017'!H26="-",'2017'!H26="",'2017'!H26="0",H$9=""),"-",('2017'!H26*H$9/'2017'!H$9))</f>
        <v>-</v>
      </c>
      <c r="I26" s="133" t="str">
        <f>IF(OR('2017'!I26="-",'2017'!I26="",'2017'!I26="0",I$9=""),"-",('2017'!I26*I$9/'2017'!I$9))</f>
        <v>-</v>
      </c>
      <c r="J26" s="133" t="str">
        <f>IF(OR('2017'!J26="-",'2017'!J26="",'2017'!J26="0",J$9=""),"-",('2017'!J26*J$9/'2017'!J$9))</f>
        <v>-</v>
      </c>
      <c r="K26" s="133" t="str">
        <f>IF(OR('2017'!K26="-",'2017'!K26="",'2017'!K26="0",K$9=""),"-",('2017'!K26*K$9/'2017'!K$9))</f>
        <v>-</v>
      </c>
      <c r="L26" s="133" t="str">
        <f>IF(OR('2017'!L26="-",'2017'!L26="",'2017'!L26="0",L$9=""),"-",('2017'!L26*L$9/'2017'!L$9))</f>
        <v>-</v>
      </c>
      <c r="M26" s="133" t="str">
        <f>IF(OR('2017'!M26="-",'2017'!M26="",'2017'!M26="0",M$9=""),"-",('2017'!M26*M$9/'2017'!M$9))</f>
        <v>-</v>
      </c>
      <c r="N26" s="133" t="str">
        <f>IF(OR('2017'!N26="-",'2017'!N26="",'2017'!N26="0",N$9=""),"-",('2017'!N26*N$9/'2017'!N$9))</f>
        <v>-</v>
      </c>
      <c r="O26" s="135" t="str">
        <f>IF(OR('2017'!O26="-",'2017'!O26="",'2017'!O26="0",O$9=""),"-",('2017'!O26*O$9/'2017'!O$9))</f>
        <v>-</v>
      </c>
      <c r="P26" s="141">
        <f t="shared" si="1"/>
        <v>0</v>
      </c>
      <c r="Q26" s="141">
        <f>'2017'!P26</f>
        <v>0</v>
      </c>
      <c r="R26" s="141">
        <f t="shared" si="0"/>
        <v>0</v>
      </c>
    </row>
    <row r="27" spans="1:18" s="4" customFormat="1" x14ac:dyDescent="0.25">
      <c r="A27" s="44"/>
      <c r="B27" s="44">
        <v>112</v>
      </c>
      <c r="C27" s="45">
        <v>43040</v>
      </c>
      <c r="D27" s="131" t="str">
        <f>IF(OR('2017'!D27="-",'2017'!D27="",'2017'!D27="0",D$9=""),"-",('2017'!D27*D$9/'2017'!D$9))</f>
        <v>-</v>
      </c>
      <c r="E27" s="131" t="str">
        <f>IF(OR('2017'!E27="-",'2017'!E27="",'2017'!E27="0",E$9=""),"-",('2017'!E27*E$9/'2017'!E$9))</f>
        <v>-</v>
      </c>
      <c r="F27" s="131" t="str">
        <f>IF(OR('2017'!F27="-",'2017'!F27="",'2017'!F27="0",F$9=""),"-",('2017'!F27*F$9/'2017'!F$9))</f>
        <v>-</v>
      </c>
      <c r="G27" s="131" t="str">
        <f>IF(OR('2017'!G27="-",'2017'!G27="",'2017'!G27="0",G$9=""),"-",('2017'!G27*G$9/'2017'!G$9))</f>
        <v>-</v>
      </c>
      <c r="H27" s="131" t="str">
        <f>IF(OR('2017'!H27="-",'2017'!H27="",'2017'!H27="0",H$9=""),"-",('2017'!H27*H$9/'2017'!H$9))</f>
        <v>-</v>
      </c>
      <c r="I27" s="131" t="str">
        <f>IF(OR('2017'!I27="-",'2017'!I27="",'2017'!I27="0",I$9=""),"-",('2017'!I27*I$9/'2017'!I$9))</f>
        <v>-</v>
      </c>
      <c r="J27" s="131" t="str">
        <f>IF(OR('2017'!J27="-",'2017'!J27="",'2017'!J27="0",J$9=""),"-",('2017'!J27*J$9/'2017'!J$9))</f>
        <v>-</v>
      </c>
      <c r="K27" s="131" t="str">
        <f>IF(OR('2017'!K27="-",'2017'!K27="",'2017'!K27="0",K$9=""),"-",('2017'!K27*K$9/'2017'!K$9))</f>
        <v>-</v>
      </c>
      <c r="L27" s="131" t="str">
        <f>IF(OR('2017'!L27="-",'2017'!L27="",'2017'!L27="0",L$9=""),"-",('2017'!L27*L$9/'2017'!L$9))</f>
        <v>-</v>
      </c>
      <c r="M27" s="131" t="str">
        <f>IF(OR('2017'!M27="-",'2017'!M27="",'2017'!M27="0",M$9=""),"-",('2017'!M27*M$9/'2017'!M$9))</f>
        <v>-</v>
      </c>
      <c r="N27" s="131" t="str">
        <f>IF(OR('2017'!N27="-",'2017'!N27="",'2017'!N27="0",N$9=""),"-",('2017'!N27*N$9/'2017'!N$9))</f>
        <v>-</v>
      </c>
      <c r="O27" s="132" t="str">
        <f>IF(OR('2017'!O27="-",'2017'!O27="",'2017'!O27="0",O$9=""),"-",('2017'!O27*O$9/'2017'!O$9))</f>
        <v>-</v>
      </c>
      <c r="P27" s="142">
        <f t="shared" si="1"/>
        <v>0</v>
      </c>
      <c r="Q27" s="142">
        <f>'2017'!P27</f>
        <v>0</v>
      </c>
      <c r="R27" s="142">
        <f t="shared" si="0"/>
        <v>0</v>
      </c>
    </row>
    <row r="28" spans="1:18" s="3" customFormat="1" x14ac:dyDescent="0.25">
      <c r="A28" s="17"/>
      <c r="B28" s="17">
        <v>121</v>
      </c>
      <c r="C28" s="8">
        <v>43070</v>
      </c>
      <c r="D28" s="133" t="str">
        <f>IF(OR('2017'!D28="-",'2017'!D28="",'2017'!D28="0",D$9=""),"-",('2017'!D28*D$9/'2017'!D$9))</f>
        <v>-</v>
      </c>
      <c r="E28" s="133" t="str">
        <f>IF(OR('2017'!E28="-",'2017'!E28="",'2017'!E28="0",E$9=""),"-",('2017'!E28*E$9/'2017'!E$9))</f>
        <v>-</v>
      </c>
      <c r="F28" s="133" t="str">
        <f>IF(OR('2017'!F28="-",'2017'!F28="",'2017'!F28="0",F$9=""),"-",('2017'!F28*F$9/'2017'!F$9))</f>
        <v>-</v>
      </c>
      <c r="G28" s="133" t="str">
        <f>IF(OR('2017'!G28="-",'2017'!G28="",'2017'!G28="0",G$9=""),"-",('2017'!G28*G$9/'2017'!G$9))</f>
        <v>-</v>
      </c>
      <c r="H28" s="133" t="str">
        <f>IF(OR('2017'!H28="-",'2017'!H28="",'2017'!H28="0",H$9=""),"-",('2017'!H28*H$9/'2017'!H$9))</f>
        <v>-</v>
      </c>
      <c r="I28" s="133" t="str">
        <f>IF(OR('2017'!I28="-",'2017'!I28="",'2017'!I28="0",I$9=""),"-",('2017'!I28*I$9/'2017'!I$9))</f>
        <v>-</v>
      </c>
      <c r="J28" s="133" t="str">
        <f>IF(OR('2017'!J28="-",'2017'!J28="",'2017'!J28="0",J$9=""),"-",('2017'!J28*J$9/'2017'!J$9))</f>
        <v>-</v>
      </c>
      <c r="K28" s="133" t="str">
        <f>IF(OR('2017'!K28="-",'2017'!K28="",'2017'!K28="0",K$9=""),"-",('2017'!K28*K$9/'2017'!K$9))</f>
        <v>-</v>
      </c>
      <c r="L28" s="133" t="str">
        <f>IF(OR('2017'!L28="-",'2017'!L28="",'2017'!L28="0",L$9=""),"-",('2017'!L28*L$9/'2017'!L$9))</f>
        <v>-</v>
      </c>
      <c r="M28" s="133" t="str">
        <f>IF(OR('2017'!M28="-",'2017'!M28="",'2017'!M28="0",M$9=""),"-",('2017'!M28*M$9/'2017'!M$9))</f>
        <v>-</v>
      </c>
      <c r="N28" s="133" t="str">
        <f>IF(OR('2017'!N28="-",'2017'!N28="",'2017'!N28="0",N$9=""),"-",('2017'!N28*N$9/'2017'!N$9))</f>
        <v>-</v>
      </c>
      <c r="O28" s="135" t="str">
        <f>IF(OR('2017'!O28="-",'2017'!O28="",'2017'!O28="0",O$9=""),"-",('2017'!O28*O$9/'2017'!O$9))</f>
        <v>-</v>
      </c>
      <c r="P28" s="141">
        <f t="shared" si="1"/>
        <v>0</v>
      </c>
      <c r="Q28" s="141">
        <f>'2017'!P28</f>
        <v>0</v>
      </c>
      <c r="R28" s="141">
        <f t="shared" si="0"/>
        <v>0</v>
      </c>
    </row>
    <row r="29" spans="1:18" s="4" customFormat="1" x14ac:dyDescent="0.25">
      <c r="A29" s="46"/>
      <c r="B29" s="46">
        <v>122</v>
      </c>
      <c r="C29" s="47">
        <v>42917</v>
      </c>
      <c r="D29" s="136" t="str">
        <f>IF(OR('2017'!D29="-",'2017'!D29="",'2017'!D29="0",D$9=""),"-",('2017'!D29*D$9/'2017'!D$9))</f>
        <v>-</v>
      </c>
      <c r="E29" s="136" t="str">
        <f>IF(OR('2017'!E29="-",'2017'!E29="",'2017'!E29="0",E$9=""),"-",('2017'!E29*E$9/'2017'!E$9))</f>
        <v>-</v>
      </c>
      <c r="F29" s="136" t="str">
        <f>IF(OR('2017'!F29="-",'2017'!F29="",'2017'!F29="0",F$9=""),"-",('2017'!F29*F$9/'2017'!F$9))</f>
        <v>-</v>
      </c>
      <c r="G29" s="136" t="str">
        <f>IF(OR('2017'!G29="-",'2017'!G29="",'2017'!G29="0",G$9=""),"-",('2017'!G29*G$9/'2017'!G$9))</f>
        <v>-</v>
      </c>
      <c r="H29" s="136" t="str">
        <f>IF(OR('2017'!H29="-",'2017'!H29="",'2017'!H29="0",H$9=""),"-",('2017'!H29*H$9/'2017'!H$9))</f>
        <v>-</v>
      </c>
      <c r="I29" s="136" t="str">
        <f>IF(OR('2017'!I29="-",'2017'!I29="",'2017'!I29="0",I$9=""),"-",('2017'!I29*I$9/'2017'!I$9))</f>
        <v>-</v>
      </c>
      <c r="J29" s="136" t="str">
        <f>IF(OR('2017'!J29="-",'2017'!J29="",'2017'!J29="0",J$9=""),"-",('2017'!J29*J$9/'2017'!J$9))</f>
        <v>-</v>
      </c>
      <c r="K29" s="136" t="str">
        <f>IF(OR('2017'!K29="-",'2017'!K29="",'2017'!K29="0",K$9=""),"-",('2017'!K29*K$9/'2017'!K$9))</f>
        <v>-</v>
      </c>
      <c r="L29" s="136" t="str">
        <f>IF(OR('2017'!L29="-",'2017'!L29="",'2017'!L29="0",L$9=""),"-",('2017'!L29*L$9/'2017'!L$9))</f>
        <v>-</v>
      </c>
      <c r="M29" s="136" t="str">
        <f>IF(OR('2017'!M29="-",'2017'!M29="",'2017'!M29="0",M$9=""),"-",('2017'!M29*M$9/'2017'!M$9))</f>
        <v>-</v>
      </c>
      <c r="N29" s="136" t="str">
        <f>IF(OR('2017'!N29="-",'2017'!N29="",'2017'!N29="0",N$9=""),"-",('2017'!N29*N$9/'2017'!N$9))</f>
        <v>-</v>
      </c>
      <c r="O29" s="137" t="str">
        <f>IF(OR('2017'!O29="-",'2017'!O29="",'2017'!O29="0",O$9=""),"-",('2017'!O29*O$9/'2017'!O$9))</f>
        <v>-</v>
      </c>
      <c r="P29" s="142">
        <f t="shared" si="1"/>
        <v>0</v>
      </c>
      <c r="Q29" s="142">
        <f>'2017'!P29</f>
        <v>0</v>
      </c>
      <c r="R29" s="142">
        <f t="shared" si="0"/>
        <v>0</v>
      </c>
    </row>
    <row r="30" spans="1:18" x14ac:dyDescent="0.25"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3"/>
      <c r="Q30" s="143"/>
      <c r="R30" s="143"/>
    </row>
    <row r="31" spans="1:18" x14ac:dyDescent="0.25">
      <c r="D31" s="146">
        <f>SUM(D11:D29)</f>
        <v>0</v>
      </c>
      <c r="E31" s="146">
        <f t="shared" ref="E31:O31" si="2">SUM(E11:E29)</f>
        <v>0</v>
      </c>
      <c r="F31" s="146">
        <f t="shared" si="2"/>
        <v>0</v>
      </c>
      <c r="G31" s="146">
        <f t="shared" si="2"/>
        <v>0</v>
      </c>
      <c r="H31" s="146">
        <f t="shared" si="2"/>
        <v>0</v>
      </c>
      <c r="I31" s="146">
        <f t="shared" si="2"/>
        <v>0</v>
      </c>
      <c r="J31" s="146">
        <f t="shared" si="2"/>
        <v>0</v>
      </c>
      <c r="K31" s="146">
        <f t="shared" si="2"/>
        <v>0</v>
      </c>
      <c r="L31" s="146">
        <f t="shared" si="2"/>
        <v>0</v>
      </c>
      <c r="M31" s="146">
        <f t="shared" si="2"/>
        <v>0</v>
      </c>
      <c r="N31" s="146">
        <f t="shared" si="2"/>
        <v>0</v>
      </c>
      <c r="O31" s="146">
        <f t="shared" si="2"/>
        <v>0</v>
      </c>
      <c r="P31" s="147">
        <f>SUM(D31:O31)</f>
        <v>0</v>
      </c>
      <c r="Q31" s="147">
        <f>'2017'!P31</f>
        <v>4220</v>
      </c>
      <c r="R31" s="147">
        <f t="shared" si="0"/>
        <v>-4220</v>
      </c>
    </row>
  </sheetData>
  <mergeCells count="4">
    <mergeCell ref="A2:R2"/>
    <mergeCell ref="A5:A7"/>
    <mergeCell ref="B5:B7"/>
    <mergeCell ref="C5:C7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Formules</vt:lpstr>
      <vt:lpstr>Appartements</vt:lpstr>
      <vt:lpstr>Eau</vt:lpstr>
      <vt:lpstr>Electricité</vt:lpstr>
      <vt:lpstr>2017</vt:lpstr>
      <vt:lpstr>2018</vt:lpstr>
      <vt:lpstr>2019</vt:lpstr>
      <vt:lpstr>'2018'!Impression_des_titres</vt:lpstr>
      <vt:lpstr>'2019'!Impression_des_titres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Jo</cp:lastModifiedBy>
  <cp:lastPrinted>2018-03-23T11:34:53Z</cp:lastPrinted>
  <dcterms:created xsi:type="dcterms:W3CDTF">2018-03-02T09:59:07Z</dcterms:created>
  <dcterms:modified xsi:type="dcterms:W3CDTF">2018-04-12T15:26:07Z</dcterms:modified>
</cp:coreProperties>
</file>